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exo ETP II" sheetId="1" state="visible" r:id="rId3"/>
  </sheets>
  <definedNames>
    <definedName function="false" hidden="false" localSheetId="0" name="_xlnm.Print_Titles" vbProcedure="false">'Anexo ETP II'!$9:$9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C7" authorId="0">
      <text>
        <r>
          <rPr>
            <sz val="10"/>
            <rFont val="Arial"/>
            <family val="2"/>
          </rPr>
          <t xml:space="preserve">Informe o percentual de desconto linear ofertado (ex.: 5,25%). Deve ser igual ao percentual da proposta.</t>
        </r>
      </text>
    </comment>
  </commentList>
</comments>
</file>

<file path=xl/sharedStrings.xml><?xml version="1.0" encoding="utf-8"?>
<sst xmlns="http://schemas.openxmlformats.org/spreadsheetml/2006/main" count="142" uniqueCount="87">
  <si>
    <t xml:space="preserve">ANEXO ETP II – PLANILHA ESTIMATIVA ANUAL DE SERVIÇOS COM DESCONTO OFERTADO</t>
  </si>
  <si>
    <t xml:space="preserve">Referência: SINAPI/SC (Florianópolis) – 08/2026 – encargos sociais sem desoneração. BDI referencial fixado pela Administração (Anexo TR VII).</t>
  </si>
  <si>
    <t xml:space="preserve">Preencha apenas as células em amarelo. As demais são calculadas automaticamente e estão protegidas.</t>
  </si>
  <si>
    <t xml:space="preserve">Licitante (razão social):</t>
  </si>
  <si>
    <t xml:space="preserve">BDI referencial:</t>
  </si>
  <si>
    <t xml:space="preserve">CNPJ:</t>
  </si>
  <si>
    <t xml:space="preserve">Percentual de desconto ofertado:</t>
  </si>
  <si>
    <t xml:space="preserve">Item</t>
  </si>
  <si>
    <t xml:space="preserve">Código SINAPI</t>
  </si>
  <si>
    <t xml:space="preserve">Descrição</t>
  </si>
  <si>
    <t xml:space="preserve">Unid.</t>
  </si>
  <si>
    <t xml:space="preserve">Quantidade anual estimada</t>
  </si>
  <si>
    <t xml:space="preserve">Custo unitário SINAPI (R$)</t>
  </si>
  <si>
    <t xml:space="preserve">Preço unitário de referência com BDI (R$)</t>
  </si>
  <si>
    <t xml:space="preserve">Preço unitário com desconto (R$)</t>
  </si>
  <si>
    <t xml:space="preserve">Valor total anual de referência (R$)</t>
  </si>
  <si>
    <t xml:space="preserve">Valor total anual com desconto (R$)</t>
  </si>
  <si>
    <t xml:space="preserve">REVESTIMENTO CERÂMICO PARA PISO COM PLACAS TIPO PORCELANATO DE DIMENSÕES 60X60 CM APLICADA EM AMBIENTES DE ÁREA ENTRE 5 M² E 10 M². AF_02/2023_PE</t>
  </si>
  <si>
    <t xml:space="preserve">M2</t>
  </si>
  <si>
    <t xml:space="preserve">IMPERMEABILIZAÇÃO DE SUPERFÍCIE COM MEMBRANA À BASE DE RESINA ACRÍLICA, 3 DEMÃOS. AF_09/2023</t>
  </si>
  <si>
    <t xml:space="preserve">TELHAMENTO COM TELHA ONDULADA DE FIBROCIMENTO E = 6 MM, COM RECOBRIMENTO LATERAL DE 1 1/4 DE ONDA PARA TELHADO COM INCLINAÇÃO MÁXIMA DE 10°, COM ATÉ 2 ÁGUAS, INCLUSO IÇAMENTO. AF_06/2026</t>
  </si>
  <si>
    <t xml:space="preserve">CONTRAPISO EM ARGAMASSA PRONTA, PREPARO MANUAL, APLICADO EM ÁREAS MOLHADAS SOBRE LAJE, ADERIDO, ACABAMENTO NÃO REFORÇADO, ESPESSURA 2CM. AF_07/2021</t>
  </si>
  <si>
    <t xml:space="preserve">EMBOÇO OU MASSA ÚNICA EM ARGAMASSA TRAÇO 1:2:8, PREPARO MANUAL, APLICADA MANUALMENTE EM PANOS CEGOS DE FACHADA (SEM PRESENÇA DE VÃOS), ESPESSURA DE 25 MM. AF_09/2022</t>
  </si>
  <si>
    <t xml:space="preserve">CALHA EM CHAPA DE AÇO GALVANIZADO NÚMERO 24, DESENVOLVIMENTO DE 50 CM, INCLUSO TRANSPORTE VERTICAL. AF_06/2026</t>
  </si>
  <si>
    <t xml:space="preserve">M</t>
  </si>
  <si>
    <t xml:space="preserve">MASSA ÚNICA, EM ARGAMASSA TRAÇO 1:2:8, PREPARO MANUAL, APLICADA MANUALMENTE EM PAREDES INTERNAS DE AMBIENTES COM ÁREA ENTRE 5M² E 10M², E = 17,5MM, COM TALISCAS. AF_03/2024</t>
  </si>
  <si>
    <t xml:space="preserve">REVESTIMENTO CERÂMICO PARA PAREDES INTERNAS COM PLACAS TIPO ESMALTADA DE DIMENSÕES 33X45 CM APLICADAS NA ALTURA INTEIRA DAS PAREDES. AF_02/2023_PE</t>
  </si>
  <si>
    <t xml:space="preserve">ALVENARIA DE VEDAÇÃO DE BLOCOS CERÂMICOS FURADOS NA VERTICAL DE 9X19X39 CM (ESPESSURA 9 CM) E ARGAMASSA DE ASSENTAMENTO COM PREPARO EM BETONEIRA. AF_08/2026</t>
  </si>
  <si>
    <t xml:space="preserve">CUMEEIRA PARA TELHA DE FIBROCIMENTO ONDULADA E = 6 MM, INCLUSO ACESSÓRIOS DE FIXAÇÃO E IÇAMENTO. AF_06/2026</t>
  </si>
  <si>
    <t xml:space="preserve">REMOÇÃO DE TELHAS DE FIBROCIMENTO METÁLICA E CERÂMICA, DE FORMA MANUAL, SEM REAPROVEITAMENTO. AF_09/2023</t>
  </si>
  <si>
    <t xml:space="preserve">CHAPISCO APLICADO EM ALVENARIAS E ESTRUTURAS DE CONCRETO INTERNAS, COM COLHER DE PEDREIRO. ARGAMASSA TRAÇO 1:3 COM PREPARO MANUAL. AF_10/2022</t>
  </si>
  <si>
    <t xml:space="preserve">MONTAGEM E DESMONTAGEM DE ANDAIME MULTIDIRECIONAL (EXCLUSIVE ANDAIME E LIMPEZA). AF_03/2024</t>
  </si>
  <si>
    <t xml:space="preserve">M3</t>
  </si>
  <si>
    <t xml:space="preserve">MONTAGEM E DESMONTAGEM DE ANDAIME TUBULAR TIPO "TORRE" (EXCLUSIVE ANDAIME E LIMPEZA). AF_03/2024</t>
  </si>
  <si>
    <t xml:space="preserve">DEMOLIÇÃO DE ARGAMASSAS, DE FORMA MANUAL, SEM REAPROVEITAMENTO. AF_09/2023</t>
  </si>
  <si>
    <t xml:space="preserve">DEMOLIÇÃO DE REVESTIMENTO CERÂMICO, DE FORMA MANUAL, SEM REAPROVEITAMENTO. AF_09/2023</t>
  </si>
  <si>
    <t xml:space="preserve">DEMOLIÇÃO DE ALVENARIA DE BLOCO FURADO, DE FORMA MANUAL, SEM REAPROVEITAMENTO. AF_09/2023</t>
  </si>
  <si>
    <t xml:space="preserve">PINTURA LÁTEX ACRÍLICA PREMIUM, APLICAÇÃO MANUAL EM PAREDES, DUAS DEMÃOS. AF_04/2023</t>
  </si>
  <si>
    <t xml:space="preserve">FUNDO SELADOR ACRÍLICO, APLICAÇÃO MANUAL EM PAREDE, UMA DEMÃO. AF_04/2023</t>
  </si>
  <si>
    <t xml:space="preserve">PINTURA DE PISO COM TINTA ACRÍLICA, APLICAÇÃO MANUAL, 3 DEMÃOS, INCLUSO FUNDO PREPARADOR. AF_05/2021</t>
  </si>
  <si>
    <t xml:space="preserve">LIMPEZA DE SUPERFÍCIE PISO OU PAREDE COM JATO DE ALTA PRESSÃO. AF_10/2025</t>
  </si>
  <si>
    <t xml:space="preserve">EMASSAMENTO COM MASSA LÁTEX, APLICAÇÃO EM PAREDE, DUAS DEMÃOS, LIXAMENTO MANUAL. AF_04/2023</t>
  </si>
  <si>
    <t xml:space="preserve">PINTURA LÁTEX ACRÍLICA PREMIUM, APLICAÇÃO MANUAL EM TETO, DUAS DEMÃOS. AF_04/2023</t>
  </si>
  <si>
    <t xml:space="preserve">PINTURA COM TINTA ALQUIDICA DE ACABAMENTO (ESMALTE SINTETICO FOSCO) PULVERIZADA SOBRE SUPERFICIES METALICAS (EXCETO PERFIL) EXECUTADO EM OBRA (02 DEMAOS). AF_01/2020</t>
  </si>
  <si>
    <t xml:space="preserve">FUNDO SELADOR ACRÍLICO, APLICAÇÃO MANUAL EM TETO, UMA DEMÃO. AF_04/2023</t>
  </si>
  <si>
    <t xml:space="preserve">PINTURA TINTA DE ACABAMENTO (PIGMENTADA) ESMALTE SINTÉTICO ACETINADO EM MADEIRA, 2 DEMÃOS. AF_01/2021</t>
  </si>
  <si>
    <t xml:space="preserve">CABO ELETRÔNICO CATEGORIA 6, INSTALADO EM EDIFICAÇÃO INSTITUCIONAL - FORNECIMENTO E INSTALAÇÃO. AF_08/2025</t>
  </si>
  <si>
    <t xml:space="preserve">LÂMPADA TUBULAR LED DE 18/20 W, COM SOQUETE, BASE G13 - FORNECIMENTO E INSTALAÇÃO. AF_09/2024_PS</t>
  </si>
  <si>
    <t xml:space="preserve">UN</t>
  </si>
  <si>
    <t xml:space="preserve">LUMINÁRIA TIPO PLAFON CIRCULAR, DE SOBREPOR, COM LED DE 12/13 W - FORNECIMENTO E INSTALAÇÃO. AF_09/2024</t>
  </si>
  <si>
    <t xml:space="preserve">TOMADA DE REDE RJ45 - FORNECIMENTO E INSTALAÇÃO. AF_08/2025</t>
  </si>
  <si>
    <t xml:space="preserve">TOMADA MÉDIA DE EMBUTIR (2 MÓDULOS), 2P+T 10 A, INCLUINDO SUPORTE E PLACA - FORNECIMENTO E INSTALAÇÃO. AF_03/2023</t>
  </si>
  <si>
    <t xml:space="preserve">CABO DE COBRE FLEXÍVEL ISOLADO, 2,5 MM², ANTI-CHAMA 450/750 V, PARA CIRCUITOS TERMINAIS - FORNECIMENTO E INSTALAÇÃO. AF_03/2023</t>
  </si>
  <si>
    <t xml:space="preserve">TOMADA BAIXA DE EMBUTIR (2 MÓDULOS), 2P+T 10 A, INCLUINDO SUPORTE E PLACA - FORNECIMENTO E INSTALAÇÃO. AF_03/2023</t>
  </si>
  <si>
    <t xml:space="preserve">CONDULETE DE PVC, TIPO X, PARA ELETRODUTO DE PVC SOLDÁVEL DN 25 MM (3/4"), APARENTE - FORNECIMENTO E INSTALAÇÃO. AF_01/2026</t>
  </si>
  <si>
    <t xml:space="preserve">SUBSTITUIÇÃO DE RELÉ FOTOELÉTRICO PARA COMANDO DE ILUMINAÇÃO EXTERNA 1000 W - FORNECIMENTO E INSTALAÇÃO. AF_02/2025_PS</t>
  </si>
  <si>
    <t xml:space="preserve">LÂMPADA COMPACTA DE LED 10 W, BASE E27 - FORNECIMENTO E INSTALAÇÃO. AF_09/2024</t>
  </si>
  <si>
    <t xml:space="preserve">DISJUNTOR MONOPOLAR TIPO DIN, CORRENTE NOMINAL DE 25A - FORNECIMENTO E INSTALAÇÃO. AF_07/2025</t>
  </si>
  <si>
    <t xml:space="preserve">LUMINÁRIA DE EMERGÊNCIA, COM 30 LÂMPADAS LED DE 2 W, SEM REATOR - FORNECIMENTO E INSTALAÇÃO. AF_09/2024</t>
  </si>
  <si>
    <t xml:space="preserve">REMOÇÃO DE LUMINÁRIAS, DE FORMA MANUAL, SEM REAPROVEITAMENTO. AF_09/2023</t>
  </si>
  <si>
    <t xml:space="preserve">REMOÇÃO DE INTERRUPTORES/TOMADAS ELÉTRICAS, DE FORMA MANUAL, SEM REAPROVEITAMENTO. AF_09/2023</t>
  </si>
  <si>
    <t xml:space="preserve">LAVATÓRIO LOUÇA BRANCA COM COLUNA, *44 X 35* CM, PADRÃO POPULAR, INCLUSO SIFÃO FLEXÍVEL EM PVC, VÁLVULA E ENGATE FLEXÍVEL 30 CM EM PLÁSTICO E COM TORNEIRA CROMADA PADRÃO POPULAR - FORNECIMENTO E INSTALAÇÃO. AF_02/2026</t>
  </si>
  <si>
    <t xml:space="preserve">CAIXA D´ÁGUA EM POLIETILENO, 3000 LITROS - FORNECIMENTO E INSTALAÇÃO. AF_06/2021</t>
  </si>
  <si>
    <t xml:space="preserve">TUBO PVC, SERIE NORMAL, ESGOTO PREDIAL, DN 100 MM, FORNECIDO E INSTALADO EM RAMAL DE DESCARGA OU RAMAL DE ESGOTO SANITÁRIO. AF_08/2022</t>
  </si>
  <si>
    <t xml:space="preserve">RALO SIFONADO, PVC, DN 100 X 40 MM, JUNTA SOLDÁVEL, FORNECIDO E INSTALADO EM RAMAL DE DESCARGA OU EM RAMAL DE ESGOTO SANITÁRIO. AF_08/2022</t>
  </si>
  <si>
    <t xml:space="preserve">REGISTRO DE GAVETA BRUTO, LATÃO, ROSCÁVEL, 3/4", COM ACABAMENTO E CANOPLA CROMADOS - FORNECIMENTO E INSTALAÇÃO. AF_08/2021</t>
  </si>
  <si>
    <t xml:space="preserve">TUBO, PVC, SOLDÁVEL, DE 32MM, INSTALADO EM RAMAL OU SUB-RAMAL DE ÁGUA - FORNECIMENTO E INSTALAÇÃO. AF_06/2022</t>
  </si>
  <si>
    <t xml:space="preserve">TORNEIRA DE BOIA PARA CAIXA D'ÁGUA, ROSCÁVEL, 1" - FORNECIMENTO E INSTALAÇÃO. AF_08/2021</t>
  </si>
  <si>
    <t xml:space="preserve">ENGATE FLEXÍVEL EM INOX, 1/2" X 40 CM - FORNECIMENTO E INSTALAÇÃO. AF_02/2026</t>
  </si>
  <si>
    <t xml:space="preserve">TUBO, PVC, SOLDÁVEL, DE 40MM, INSTALADO EM PRUMADA DE ÁGUA - FORNECIMENTO E INSTALAÇÃO. AF_06/2022</t>
  </si>
  <si>
    <t xml:space="preserve">TORNEIRA CROMADA 1/2" OU 3/4" PARA TANQUE, PADRÃO POPULAR - FORNECIMENTO E INSTALAÇÃO. AF_02/2026</t>
  </si>
  <si>
    <t xml:space="preserve">CURVA CURTA 90 GRAUS, PVC, SERIE NORMAL, ESGOTO PREDIAL, DN 100 MM, JUNTA ELÁSTICA, FORNECIDO E INSTALADO EM RAMAL DE DESCARGA OU RAMAL DE ESGOTO SANITÁRIO. AF_08/2022</t>
  </si>
  <si>
    <t xml:space="preserve">ADAPTADOR COM FLANGE E ANEL DE VEDAÇÃO, PVC, SOLDÁVEL, DN 32 MM X 1", INSTALADO EM RESERVAÇÃO PREDIAL DE ÁGUA - FORNECIMENTO E INSTALAÇÃO. AF_04/2024</t>
  </si>
  <si>
    <t xml:space="preserve">ADAPTADOR COM FLANGE E ANEL DE VEDAÇÃO, PVC, SOLDÁVEL, DN 40 MM X 1 1/4", INSTALADO EM RESERVAÇÃO PREDIAL DE ÁGUA - FORNECIMENTO E INSTALAÇÃO. AF_04/2024</t>
  </si>
  <si>
    <t xml:space="preserve">KIT DE PORTA DE MADEIRA FRISADA, SEMI-OCA (LEVE OU MÉDIA), PADRÃO MÉDIO, 80X210CM, ESPESSURA DE 3,5CM, ITENS INCLUSOS: DOBRADIÇAS, MONTAGEM E INSTALAÇÃO DE BATENTE, FECHADURA COM EXECUÇÃO DO FURO - FORNECIMENTO E INSTALAÇÃO. AF_10/2025</t>
  </si>
  <si>
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</si>
  <si>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FECHADURA DE EMBUTIR COM CILINDRO, EXTERNA, COMPLETA, ACABAMENTO PADRÃO MÉDIO, INCLUSO EXECUÇÃO DE FURO - FORNECIMENTO E INSTALAÇÃO. AF_10/2025</t>
  </si>
  <si>
    <t xml:space="preserve">FECHADURA DE EMBUTIR PARA PORTAS INTERNAS, COMPLETA, ACABAMENTO PADRÃO MÉDIO, COM EXECUÇÃO DE FURO - FORNECIMENTO E INSTALAÇÃO. AF_10/2025</t>
  </si>
  <si>
    <t xml:space="preserve">DOBRADIÇA EM AÇO/FERRO, 3" X 2 1/2", E=1,9 A 2MM, SEN ANEL, CROMADO OU ZINCADO, TAMPA BOLA, COM PARAFUSOS. AF_10/2025</t>
  </si>
  <si>
    <t xml:space="preserve">REMOÇÃO DE JANELAS, DE FORMA MANUAL, SEM REAPROVEITAMENTO. AF_09/2023</t>
  </si>
  <si>
    <t xml:space="preserve">VALOR ANUAL</t>
  </si>
  <si>
    <t xml:space="preserve">VALOR GLOBAL – VIGÊNCIA INICIAL DE 24 MESES</t>
  </si>
  <si>
    <t xml:space="preserve">DESCONTO EFETIVO SOBRE O VALOR GLOBAL DE REFERÊNCIA</t>
  </si>
  <si>
    <t xml:space="preserve">Observações:</t>
  </si>
  <si>
    <t xml:space="preserve">1. O desconto é aplicado linearmente sobre o preço unitário de referência já acrescido do BDI (TR, subitem 5.1.34), com arredondamento a duas casas decimais por item.</t>
  </si>
  <si>
    <t xml:space="preserve">2. O percentual informado deve ser idêntico ao da proposta (Anexo TR I). Diferenças decorrentes apenas de arredondamento não alteram o valor ofertado na disputa.</t>
  </si>
  <si>
    <t xml:space="preserve">3. Os quantitativos são estimativos e não constituem obrigação de consumo integral pela Administração.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</si>
</sst>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%"/>
    <numFmt numFmtId="166" formatCode="#,##0.0000"/>
    <numFmt numFmtId="167" formatCode="&quot;R$ &quot;#,##0.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0"/>
      <charset val="1"/>
    </font>
    <font>
      <sz val="8"/>
      <name val="Arial"/>
      <family val="0"/>
      <charset val="1"/>
    </font>
    <font>
      <i val="true"/>
      <sz val="8"/>
      <color rgb="FFC00000"/>
      <name val="Arial"/>
      <family val="0"/>
      <charset val="1"/>
    </font>
    <font>
      <b val="true"/>
      <sz val="8"/>
      <name val="Arial"/>
      <family val="0"/>
      <charset val="1"/>
    </font>
    <font>
      <sz val="9"/>
      <color rgb="FF0000FF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E1EC"/>
        <bgColor rgb="FFEEF2F7"/>
      </patternFill>
    </fill>
    <fill>
      <patternFill patternType="solid">
        <fgColor rgb="FFEEF2F7"/>
        <bgColor rgb="FFD9E1E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F2F7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9" topLeftCell="A10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9"/>
    <col collapsed="false" customWidth="true" hidden="false" outlineLevel="0" max="3" min="3" style="0" width="55"/>
    <col collapsed="false" customWidth="true" hidden="false" outlineLevel="0" max="4" min="4" style="0" width="6"/>
    <col collapsed="false" customWidth="true" hidden="false" outlineLevel="0" max="5" min="5" style="0" width="11"/>
    <col collapsed="false" customWidth="true" hidden="false" outlineLevel="0" max="6" min="6" style="0" width="12"/>
    <col collapsed="false" customWidth="true" hidden="false" outlineLevel="0" max="8" min="7" style="0" width="13"/>
    <col collapsed="false" customWidth="true" hidden="false" outlineLevel="0" max="10" min="9" style="0" width="14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15" hidden="false" customHeight="false" outlineLevel="0" collapsed="false">
      <c r="A5" s="4" t="s">
        <v>3</v>
      </c>
      <c r="B5" s="4"/>
      <c r="C5" s="5"/>
      <c r="D5" s="6" t="s">
        <v>4</v>
      </c>
      <c r="E5" s="7" t="n">
        <v>0.25</v>
      </c>
    </row>
    <row r="6" customFormat="false" ht="15" hidden="false" customHeight="false" outlineLevel="0" collapsed="false">
      <c r="A6" s="4" t="s">
        <v>5</v>
      </c>
      <c r="B6" s="4"/>
      <c r="C6" s="5"/>
    </row>
    <row r="7" customFormat="false" ht="15" hidden="false" customHeight="false" outlineLevel="0" collapsed="false">
      <c r="A7" s="4" t="s">
        <v>6</v>
      </c>
      <c r="B7" s="4"/>
      <c r="C7" s="8" t="n">
        <v>0</v>
      </c>
    </row>
    <row r="9" customFormat="false" ht="45.75" hidden="false" customHeight="true" outlineLevel="0" collapsed="false">
      <c r="A9" s="9" t="s">
        <v>7</v>
      </c>
      <c r="B9" s="9" t="s">
        <v>8</v>
      </c>
      <c r="C9" s="9" t="s">
        <v>9</v>
      </c>
      <c r="D9" s="9" t="s">
        <v>10</v>
      </c>
      <c r="E9" s="9" t="s">
        <v>11</v>
      </c>
      <c r="F9" s="9" t="s">
        <v>12</v>
      </c>
      <c r="G9" s="9" t="s">
        <v>13</v>
      </c>
      <c r="H9" s="9" t="s">
        <v>14</v>
      </c>
      <c r="I9" s="9" t="s">
        <v>15</v>
      </c>
      <c r="J9" s="9" t="s">
        <v>16</v>
      </c>
    </row>
    <row r="10" customFormat="false" ht="38.25" hidden="false" customHeight="true" outlineLevel="0" collapsed="false">
      <c r="A10" s="10" t="n">
        <v>1</v>
      </c>
      <c r="B10" s="10" t="n">
        <v>87262</v>
      </c>
      <c r="C10" s="11" t="s">
        <v>17</v>
      </c>
      <c r="D10" s="10" t="s">
        <v>18</v>
      </c>
      <c r="E10" s="12" t="n">
        <v>249.9794</v>
      </c>
      <c r="F10" s="13" t="n">
        <v>125.14</v>
      </c>
      <c r="G10" s="13" t="n">
        <f aca="false">ROUND(F10*(1+$E$5),2)</f>
        <v>156.43</v>
      </c>
      <c r="H10" s="13" t="n">
        <f aca="false">ROUND(G10*(1-$C$7),2)</f>
        <v>156.43</v>
      </c>
      <c r="I10" s="13" t="n">
        <f aca="false">ROUND(E10*G10,2)</f>
        <v>39104.28</v>
      </c>
      <c r="J10" s="13" t="n">
        <f aca="false">ROUND(E10*H10,2)</f>
        <v>39104.28</v>
      </c>
    </row>
    <row r="11" customFormat="false" ht="27" hidden="false" customHeight="true" outlineLevel="0" collapsed="false">
      <c r="A11" s="10" t="n">
        <v>2</v>
      </c>
      <c r="B11" s="10" t="n">
        <v>98554</v>
      </c>
      <c r="C11" s="11" t="s">
        <v>19</v>
      </c>
      <c r="D11" s="10" t="s">
        <v>18</v>
      </c>
      <c r="E11" s="12" t="n">
        <v>544.09</v>
      </c>
      <c r="F11" s="13" t="n">
        <v>47.11</v>
      </c>
      <c r="G11" s="13" t="n">
        <f aca="false">ROUND(F11*(1+$E$5),2)</f>
        <v>58.89</v>
      </c>
      <c r="H11" s="13" t="n">
        <f aca="false">ROUND(G11*(1-$C$7),2)</f>
        <v>58.89</v>
      </c>
      <c r="I11" s="13" t="n">
        <f aca="false">ROUND(E11*G11,2)</f>
        <v>32041.46</v>
      </c>
      <c r="J11" s="13" t="n">
        <f aca="false">ROUND(E11*H11,2)</f>
        <v>32041.46</v>
      </c>
    </row>
    <row r="12" customFormat="false" ht="49.5" hidden="false" customHeight="true" outlineLevel="0" collapsed="false">
      <c r="A12" s="10" t="n">
        <v>3</v>
      </c>
      <c r="B12" s="10" t="n">
        <v>94210</v>
      </c>
      <c r="C12" s="11" t="s">
        <v>20</v>
      </c>
      <c r="D12" s="10" t="s">
        <v>18</v>
      </c>
      <c r="E12" s="12" t="n">
        <v>456.17</v>
      </c>
      <c r="F12" s="13" t="n">
        <v>56.09</v>
      </c>
      <c r="G12" s="13" t="n">
        <f aca="false">ROUND(F12*(1+$E$5),2)</f>
        <v>70.11</v>
      </c>
      <c r="H12" s="13" t="n">
        <f aca="false">ROUND(G12*(1-$C$7),2)</f>
        <v>70.11</v>
      </c>
      <c r="I12" s="13" t="n">
        <f aca="false">ROUND(E12*G12,2)</f>
        <v>31982.08</v>
      </c>
      <c r="J12" s="13" t="n">
        <f aca="false">ROUND(E12*H12,2)</f>
        <v>31982.08</v>
      </c>
    </row>
    <row r="13" customFormat="false" ht="38.25" hidden="false" customHeight="true" outlineLevel="0" collapsed="false">
      <c r="A13" s="10" t="n">
        <v>4</v>
      </c>
      <c r="B13" s="10" t="n">
        <v>87739</v>
      </c>
      <c r="C13" s="11" t="s">
        <v>21</v>
      </c>
      <c r="D13" s="10" t="s">
        <v>18</v>
      </c>
      <c r="E13" s="12" t="n">
        <v>174.92</v>
      </c>
      <c r="F13" s="13" t="n">
        <v>98.56</v>
      </c>
      <c r="G13" s="13" t="n">
        <f aca="false">ROUND(F13*(1+$E$5),2)</f>
        <v>123.2</v>
      </c>
      <c r="H13" s="13" t="n">
        <f aca="false">ROUND(G13*(1-$C$7),2)</f>
        <v>123.2</v>
      </c>
      <c r="I13" s="13" t="n">
        <f aca="false">ROUND(E13*G13,2)</f>
        <v>21550.14</v>
      </c>
      <c r="J13" s="13" t="n">
        <f aca="false">ROUND(E13*H13,2)</f>
        <v>21550.14</v>
      </c>
    </row>
    <row r="14" customFormat="false" ht="38.25" hidden="false" customHeight="true" outlineLevel="0" collapsed="false">
      <c r="A14" s="10" t="n">
        <v>5</v>
      </c>
      <c r="B14" s="10" t="n">
        <v>87794</v>
      </c>
      <c r="C14" s="11" t="s">
        <v>22</v>
      </c>
      <c r="D14" s="10" t="s">
        <v>18</v>
      </c>
      <c r="E14" s="12" t="n">
        <v>319.28</v>
      </c>
      <c r="F14" s="13" t="n">
        <v>54.34</v>
      </c>
      <c r="G14" s="13" t="n">
        <f aca="false">ROUND(F14*(1+$E$5),2)</f>
        <v>67.93</v>
      </c>
      <c r="H14" s="13" t="n">
        <f aca="false">ROUND(G14*(1-$C$7),2)</f>
        <v>67.93</v>
      </c>
      <c r="I14" s="13" t="n">
        <f aca="false">ROUND(E14*G14,2)</f>
        <v>21688.69</v>
      </c>
      <c r="J14" s="13" t="n">
        <f aca="false">ROUND(E14*H14,2)</f>
        <v>21688.69</v>
      </c>
    </row>
    <row r="15" customFormat="false" ht="27" hidden="false" customHeight="true" outlineLevel="0" collapsed="false">
      <c r="A15" s="10" t="n">
        <v>6</v>
      </c>
      <c r="B15" s="10" t="n">
        <v>94228</v>
      </c>
      <c r="C15" s="11" t="s">
        <v>23</v>
      </c>
      <c r="D15" s="10" t="s">
        <v>24</v>
      </c>
      <c r="E15" s="12" t="n">
        <v>185.72</v>
      </c>
      <c r="F15" s="13" t="n">
        <v>92.38</v>
      </c>
      <c r="G15" s="13" t="n">
        <f aca="false">ROUND(F15*(1+$E$5),2)</f>
        <v>115.48</v>
      </c>
      <c r="H15" s="13" t="n">
        <f aca="false">ROUND(G15*(1-$C$7),2)</f>
        <v>115.48</v>
      </c>
      <c r="I15" s="13" t="n">
        <f aca="false">ROUND(E15*G15,2)</f>
        <v>21446.95</v>
      </c>
      <c r="J15" s="13" t="n">
        <f aca="false">ROUND(E15*H15,2)</f>
        <v>21446.95</v>
      </c>
    </row>
    <row r="16" customFormat="false" ht="38.25" hidden="false" customHeight="true" outlineLevel="0" collapsed="false">
      <c r="A16" s="10" t="n">
        <v>7</v>
      </c>
      <c r="B16" s="10" t="n">
        <v>87530</v>
      </c>
      <c r="C16" s="11" t="s">
        <v>25</v>
      </c>
      <c r="D16" s="10" t="s">
        <v>18</v>
      </c>
      <c r="E16" s="12" t="n">
        <v>258.49</v>
      </c>
      <c r="F16" s="13" t="n">
        <v>50.47</v>
      </c>
      <c r="G16" s="13" t="n">
        <f aca="false">ROUND(F16*(1+$E$5),2)</f>
        <v>63.09</v>
      </c>
      <c r="H16" s="13" t="n">
        <f aca="false">ROUND(G16*(1-$C$7),2)</f>
        <v>63.09</v>
      </c>
      <c r="I16" s="13" t="n">
        <f aca="false">ROUND(E16*G16,2)</f>
        <v>16308.13</v>
      </c>
      <c r="J16" s="13" t="n">
        <f aca="false">ROUND(E16*H16,2)</f>
        <v>16308.13</v>
      </c>
    </row>
    <row r="17" customFormat="false" ht="38.25" hidden="false" customHeight="true" outlineLevel="0" collapsed="false">
      <c r="A17" s="10" t="n">
        <v>8</v>
      </c>
      <c r="B17" s="10" t="n">
        <v>87273</v>
      </c>
      <c r="C17" s="11" t="s">
        <v>26</v>
      </c>
      <c r="D17" s="10" t="s">
        <v>18</v>
      </c>
      <c r="E17" s="12" t="n">
        <v>146.6</v>
      </c>
      <c r="F17" s="13" t="n">
        <v>71.45</v>
      </c>
      <c r="G17" s="13" t="n">
        <f aca="false">ROUND(F17*(1+$E$5),2)</f>
        <v>89.31</v>
      </c>
      <c r="H17" s="13" t="n">
        <f aca="false">ROUND(G17*(1-$C$7),2)</f>
        <v>89.31</v>
      </c>
      <c r="I17" s="13" t="n">
        <f aca="false">ROUND(E17*G17,2)</f>
        <v>13092.85</v>
      </c>
      <c r="J17" s="13" t="n">
        <f aca="false">ROUND(E17*H17,2)</f>
        <v>13092.85</v>
      </c>
    </row>
    <row r="18" customFormat="false" ht="38.25" hidden="false" customHeight="true" outlineLevel="0" collapsed="false">
      <c r="A18" s="10" t="n">
        <v>9</v>
      </c>
      <c r="B18" s="10" t="n">
        <v>103322</v>
      </c>
      <c r="C18" s="11" t="s">
        <v>27</v>
      </c>
      <c r="D18" s="10" t="s">
        <v>18</v>
      </c>
      <c r="E18" s="12" t="n">
        <v>137.08</v>
      </c>
      <c r="F18" s="13" t="n">
        <v>76.77</v>
      </c>
      <c r="G18" s="13" t="n">
        <f aca="false">ROUND(F18*(1+$E$5),2)</f>
        <v>95.96</v>
      </c>
      <c r="H18" s="13" t="n">
        <f aca="false">ROUND(G18*(1-$C$7),2)</f>
        <v>95.96</v>
      </c>
      <c r="I18" s="13" t="n">
        <f aca="false">ROUND(E18*G18,2)</f>
        <v>13154.2</v>
      </c>
      <c r="J18" s="13" t="n">
        <f aca="false">ROUND(E18*H18,2)</f>
        <v>13154.2</v>
      </c>
    </row>
    <row r="19" customFormat="false" ht="27" hidden="false" customHeight="true" outlineLevel="0" collapsed="false">
      <c r="A19" s="10" t="n">
        <v>10</v>
      </c>
      <c r="B19" s="10" t="n">
        <v>94223</v>
      </c>
      <c r="C19" s="11" t="s">
        <v>28</v>
      </c>
      <c r="D19" s="10" t="s">
        <v>24</v>
      </c>
      <c r="E19" s="12" t="n">
        <v>92.41</v>
      </c>
      <c r="F19" s="13" t="n">
        <v>91.71</v>
      </c>
      <c r="G19" s="13" t="n">
        <f aca="false">ROUND(F19*(1+$E$5),2)</f>
        <v>114.64</v>
      </c>
      <c r="H19" s="13" t="n">
        <f aca="false">ROUND(G19*(1-$C$7),2)</f>
        <v>114.64</v>
      </c>
      <c r="I19" s="13" t="n">
        <f aca="false">ROUND(E19*G19,2)</f>
        <v>10593.88</v>
      </c>
      <c r="J19" s="13" t="n">
        <f aca="false">ROUND(E19*H19,2)</f>
        <v>10593.88</v>
      </c>
    </row>
    <row r="20" customFormat="false" ht="27" hidden="false" customHeight="true" outlineLevel="0" collapsed="false">
      <c r="A20" s="10" t="n">
        <v>11</v>
      </c>
      <c r="B20" s="10" t="n">
        <v>97647</v>
      </c>
      <c r="C20" s="11" t="s">
        <v>29</v>
      </c>
      <c r="D20" s="10" t="s">
        <v>18</v>
      </c>
      <c r="E20" s="12" t="n">
        <v>1750.82</v>
      </c>
      <c r="F20" s="13" t="n">
        <v>4.88</v>
      </c>
      <c r="G20" s="13" t="n">
        <f aca="false">ROUND(F20*(1+$E$5),2)</f>
        <v>6.1</v>
      </c>
      <c r="H20" s="13" t="n">
        <f aca="false">ROUND(G20*(1-$C$7),2)</f>
        <v>6.1</v>
      </c>
      <c r="I20" s="13" t="n">
        <f aca="false">ROUND(E20*G20,2)</f>
        <v>10680</v>
      </c>
      <c r="J20" s="13" t="n">
        <f aca="false">ROUND(E20*H20,2)</f>
        <v>10680</v>
      </c>
    </row>
    <row r="21" customFormat="false" ht="38.25" hidden="false" customHeight="true" outlineLevel="0" collapsed="false">
      <c r="A21" s="10" t="n">
        <v>12</v>
      </c>
      <c r="B21" s="10" t="n">
        <v>87878</v>
      </c>
      <c r="C21" s="11" t="s">
        <v>30</v>
      </c>
      <c r="D21" s="10" t="s">
        <v>18</v>
      </c>
      <c r="E21" s="12" t="n">
        <v>1007.55</v>
      </c>
      <c r="F21" s="13" t="n">
        <v>6.46</v>
      </c>
      <c r="G21" s="13" t="n">
        <f aca="false">ROUND(F21*(1+$E$5),2)</f>
        <v>8.08</v>
      </c>
      <c r="H21" s="13" t="n">
        <f aca="false">ROUND(G21*(1-$C$7),2)</f>
        <v>8.08</v>
      </c>
      <c r="I21" s="13" t="n">
        <f aca="false">ROUND(E21*G21,2)</f>
        <v>8141</v>
      </c>
      <c r="J21" s="13" t="n">
        <f aca="false">ROUND(E21*H21,2)</f>
        <v>8141</v>
      </c>
    </row>
    <row r="22" customFormat="false" ht="27" hidden="false" customHeight="true" outlineLevel="0" collapsed="false">
      <c r="A22" s="10" t="n">
        <v>13</v>
      </c>
      <c r="B22" s="10" t="n">
        <v>97065</v>
      </c>
      <c r="C22" s="11" t="s">
        <v>31</v>
      </c>
      <c r="D22" s="10" t="s">
        <v>32</v>
      </c>
      <c r="E22" s="12" t="n">
        <v>380.98</v>
      </c>
      <c r="F22" s="13" t="n">
        <v>16.82</v>
      </c>
      <c r="G22" s="13" t="n">
        <f aca="false">ROUND(F22*(1+$E$5),2)</f>
        <v>21.03</v>
      </c>
      <c r="H22" s="13" t="n">
        <f aca="false">ROUND(G22*(1-$C$7),2)</f>
        <v>21.03</v>
      </c>
      <c r="I22" s="13" t="n">
        <f aca="false">ROUND(E22*G22,2)</f>
        <v>8012.01</v>
      </c>
      <c r="J22" s="13" t="n">
        <f aca="false">ROUND(E22*H22,2)</f>
        <v>8012.01</v>
      </c>
    </row>
    <row r="23" customFormat="false" ht="27" hidden="false" customHeight="true" outlineLevel="0" collapsed="false">
      <c r="A23" s="10" t="n">
        <v>14</v>
      </c>
      <c r="B23" s="10" t="n">
        <v>97064</v>
      </c>
      <c r="C23" s="11" t="s">
        <v>33</v>
      </c>
      <c r="D23" s="10" t="s">
        <v>24</v>
      </c>
      <c r="E23" s="12" t="n">
        <v>121.85</v>
      </c>
      <c r="F23" s="13" t="n">
        <v>35.06</v>
      </c>
      <c r="G23" s="13" t="n">
        <f aca="false">ROUND(F23*(1+$E$5),2)</f>
        <v>43.83</v>
      </c>
      <c r="H23" s="13" t="n">
        <f aca="false">ROUND(G23*(1-$C$7),2)</f>
        <v>43.83</v>
      </c>
      <c r="I23" s="13" t="n">
        <f aca="false">ROUND(E23*G23,2)</f>
        <v>5340.69</v>
      </c>
      <c r="J23" s="13" t="n">
        <f aca="false">ROUND(E23*H23,2)</f>
        <v>5340.69</v>
      </c>
    </row>
    <row r="24" customFormat="false" ht="27" hidden="false" customHeight="true" outlineLevel="0" collapsed="false">
      <c r="A24" s="10" t="n">
        <v>15</v>
      </c>
      <c r="B24" s="10" t="n">
        <v>97631</v>
      </c>
      <c r="C24" s="11" t="s">
        <v>34</v>
      </c>
      <c r="D24" s="10" t="s">
        <v>18</v>
      </c>
      <c r="E24" s="12" t="n">
        <v>280.5</v>
      </c>
      <c r="F24" s="13" t="n">
        <v>15.23</v>
      </c>
      <c r="G24" s="13" t="n">
        <f aca="false">ROUND(F24*(1+$E$5),2)</f>
        <v>19.04</v>
      </c>
      <c r="H24" s="13" t="n">
        <f aca="false">ROUND(G24*(1-$C$7),2)</f>
        <v>19.04</v>
      </c>
      <c r="I24" s="13" t="n">
        <f aca="false">ROUND(E24*G24,2)</f>
        <v>5340.72</v>
      </c>
      <c r="J24" s="13" t="n">
        <f aca="false">ROUND(E24*H24,2)</f>
        <v>5340.72</v>
      </c>
    </row>
    <row r="25" customFormat="false" ht="27" hidden="false" customHeight="true" outlineLevel="0" collapsed="false">
      <c r="A25" s="10" t="n">
        <v>16</v>
      </c>
      <c r="B25" s="10" t="n">
        <v>97633</v>
      </c>
      <c r="C25" s="11" t="s">
        <v>35</v>
      </c>
      <c r="D25" s="10" t="s">
        <v>18</v>
      </c>
      <c r="E25" s="12" t="n">
        <v>140.48</v>
      </c>
      <c r="F25" s="13" t="n">
        <v>30.41</v>
      </c>
      <c r="G25" s="13" t="n">
        <f aca="false">ROUND(F25*(1+$E$5),2)</f>
        <v>38.01</v>
      </c>
      <c r="H25" s="13" t="n">
        <f aca="false">ROUND(G25*(1-$C$7),2)</f>
        <v>38.01</v>
      </c>
      <c r="I25" s="13" t="n">
        <f aca="false">ROUND(E25*G25,2)</f>
        <v>5339.64</v>
      </c>
      <c r="J25" s="13" t="n">
        <f aca="false">ROUND(E25*H25,2)</f>
        <v>5339.64</v>
      </c>
    </row>
    <row r="26" customFormat="false" ht="27" hidden="false" customHeight="true" outlineLevel="0" collapsed="false">
      <c r="A26" s="10" t="n">
        <v>17</v>
      </c>
      <c r="B26" s="10" t="n">
        <v>97622</v>
      </c>
      <c r="C26" s="11" t="s">
        <v>36</v>
      </c>
      <c r="D26" s="10" t="s">
        <v>32</v>
      </c>
      <c r="E26" s="12" t="n">
        <v>28.46</v>
      </c>
      <c r="F26" s="13" t="n">
        <v>75.05</v>
      </c>
      <c r="G26" s="13" t="n">
        <f aca="false">ROUND(F26*(1+$E$5),2)</f>
        <v>93.81</v>
      </c>
      <c r="H26" s="13" t="n">
        <f aca="false">ROUND(G26*(1-$C$7),2)</f>
        <v>93.81</v>
      </c>
      <c r="I26" s="13" t="n">
        <f aca="false">ROUND(E26*G26,2)</f>
        <v>2669.83</v>
      </c>
      <c r="J26" s="13" t="n">
        <f aca="false">ROUND(E26*H26,2)</f>
        <v>2669.83</v>
      </c>
    </row>
    <row r="27" customFormat="false" ht="27" hidden="false" customHeight="true" outlineLevel="0" collapsed="false">
      <c r="A27" s="10" t="n">
        <v>18</v>
      </c>
      <c r="B27" s="10" t="n">
        <v>88489</v>
      </c>
      <c r="C27" s="11" t="s">
        <v>37</v>
      </c>
      <c r="D27" s="10" t="s">
        <v>18</v>
      </c>
      <c r="E27" s="12" t="n">
        <v>8999.9837</v>
      </c>
      <c r="F27" s="13" t="n">
        <v>14.61</v>
      </c>
      <c r="G27" s="13" t="n">
        <f aca="false">ROUND(F27*(1+$E$5),2)</f>
        <v>18.26</v>
      </c>
      <c r="H27" s="13" t="n">
        <f aca="false">ROUND(G27*(1-$C$7),2)</f>
        <v>18.26</v>
      </c>
      <c r="I27" s="13" t="n">
        <f aca="false">ROUND(E27*G27,2)</f>
        <v>164339.7</v>
      </c>
      <c r="J27" s="13" t="n">
        <f aca="false">ROUND(E27*H27,2)</f>
        <v>164339.7</v>
      </c>
    </row>
    <row r="28" customFormat="false" ht="27" hidden="false" customHeight="true" outlineLevel="0" collapsed="false">
      <c r="A28" s="10" t="n">
        <v>19</v>
      </c>
      <c r="B28" s="10" t="n">
        <v>88485</v>
      </c>
      <c r="C28" s="11" t="s">
        <v>38</v>
      </c>
      <c r="D28" s="10" t="s">
        <v>18</v>
      </c>
      <c r="E28" s="12" t="n">
        <v>6458.05</v>
      </c>
      <c r="F28" s="13" t="n">
        <v>4.51</v>
      </c>
      <c r="G28" s="13" t="n">
        <f aca="false">ROUND(F28*(1+$E$5),2)</f>
        <v>5.64</v>
      </c>
      <c r="H28" s="13" t="n">
        <f aca="false">ROUND(G28*(1-$C$7),2)</f>
        <v>5.64</v>
      </c>
      <c r="I28" s="13" t="n">
        <f aca="false">ROUND(E28*G28,2)</f>
        <v>36423.4</v>
      </c>
      <c r="J28" s="13" t="n">
        <f aca="false">ROUND(E28*H28,2)</f>
        <v>36423.4</v>
      </c>
    </row>
    <row r="29" customFormat="false" ht="27" hidden="false" customHeight="true" outlineLevel="0" collapsed="false">
      <c r="A29" s="10" t="n">
        <v>20</v>
      </c>
      <c r="B29" s="10" t="n">
        <v>102492</v>
      </c>
      <c r="C29" s="11" t="s">
        <v>39</v>
      </c>
      <c r="D29" s="10" t="s">
        <v>18</v>
      </c>
      <c r="E29" s="12" t="n">
        <v>959.25</v>
      </c>
      <c r="F29" s="13" t="n">
        <v>30.43</v>
      </c>
      <c r="G29" s="13" t="n">
        <f aca="false">ROUND(F29*(1+$E$5),2)</f>
        <v>38.04</v>
      </c>
      <c r="H29" s="13" t="n">
        <f aca="false">ROUND(G29*(1-$C$7),2)</f>
        <v>38.04</v>
      </c>
      <c r="I29" s="13" t="n">
        <f aca="false">ROUND(E29*G29,2)</f>
        <v>36489.87</v>
      </c>
      <c r="J29" s="13" t="n">
        <f aca="false">ROUND(E29*H29,2)</f>
        <v>36489.87</v>
      </c>
    </row>
    <row r="30" customFormat="false" ht="27" hidden="false" customHeight="true" outlineLevel="0" collapsed="false">
      <c r="A30" s="10" t="n">
        <v>21</v>
      </c>
      <c r="B30" s="10" t="n">
        <v>99814</v>
      </c>
      <c r="C30" s="11" t="s">
        <v>40</v>
      </c>
      <c r="D30" s="10" t="s">
        <v>18</v>
      </c>
      <c r="E30" s="12" t="n">
        <v>11684.1</v>
      </c>
      <c r="F30" s="13" t="n">
        <v>1.95</v>
      </c>
      <c r="G30" s="13" t="n">
        <f aca="false">ROUND(F30*(1+$E$5),2)</f>
        <v>2.44</v>
      </c>
      <c r="H30" s="13" t="n">
        <f aca="false">ROUND(G30*(1-$C$7),2)</f>
        <v>2.44</v>
      </c>
      <c r="I30" s="13" t="n">
        <f aca="false">ROUND(E30*G30,2)</f>
        <v>28509.2</v>
      </c>
      <c r="J30" s="13" t="n">
        <f aca="false">ROUND(E30*H30,2)</f>
        <v>28509.2</v>
      </c>
    </row>
    <row r="31" customFormat="false" ht="27" hidden="false" customHeight="true" outlineLevel="0" collapsed="false">
      <c r="A31" s="10" t="n">
        <v>22</v>
      </c>
      <c r="B31" s="10" t="n">
        <v>88497</v>
      </c>
      <c r="C31" s="11" t="s">
        <v>41</v>
      </c>
      <c r="D31" s="10" t="s">
        <v>18</v>
      </c>
      <c r="E31" s="12" t="n">
        <v>1022.62</v>
      </c>
      <c r="F31" s="13" t="n">
        <v>23.22</v>
      </c>
      <c r="G31" s="13" t="n">
        <f aca="false">ROUND(F31*(1+$E$5),2)</f>
        <v>29.03</v>
      </c>
      <c r="H31" s="13" t="n">
        <f aca="false">ROUND(G31*(1-$C$7),2)</f>
        <v>29.03</v>
      </c>
      <c r="I31" s="13" t="n">
        <f aca="false">ROUND(E31*G31,2)</f>
        <v>29686.66</v>
      </c>
      <c r="J31" s="13" t="n">
        <f aca="false">ROUND(E31*H31,2)</f>
        <v>29686.66</v>
      </c>
    </row>
    <row r="32" customFormat="false" ht="27" hidden="false" customHeight="true" outlineLevel="0" collapsed="false">
      <c r="A32" s="10" t="n">
        <v>23</v>
      </c>
      <c r="B32" s="10" t="n">
        <v>88488</v>
      </c>
      <c r="C32" s="11" t="s">
        <v>42</v>
      </c>
      <c r="D32" s="10" t="s">
        <v>18</v>
      </c>
      <c r="E32" s="12" t="n">
        <v>1323.11</v>
      </c>
      <c r="F32" s="13" t="n">
        <v>17.69</v>
      </c>
      <c r="G32" s="13" t="n">
        <f aca="false">ROUND(F32*(1+$E$5),2)</f>
        <v>22.11</v>
      </c>
      <c r="H32" s="13" t="n">
        <f aca="false">ROUND(G32*(1-$C$7),2)</f>
        <v>22.11</v>
      </c>
      <c r="I32" s="13" t="n">
        <f aca="false">ROUND(E32*G32,2)</f>
        <v>29253.96</v>
      </c>
      <c r="J32" s="13" t="n">
        <f aca="false">ROUND(E32*H32,2)</f>
        <v>29253.96</v>
      </c>
    </row>
    <row r="33" customFormat="false" ht="38.25" hidden="false" customHeight="true" outlineLevel="0" collapsed="false">
      <c r="A33" s="10" t="n">
        <v>24</v>
      </c>
      <c r="B33" s="10" t="n">
        <v>100761</v>
      </c>
      <c r="C33" s="11" t="s">
        <v>43</v>
      </c>
      <c r="D33" s="10" t="s">
        <v>18</v>
      </c>
      <c r="E33" s="12" t="n">
        <v>240.26</v>
      </c>
      <c r="F33" s="13" t="n">
        <v>61.78</v>
      </c>
      <c r="G33" s="13" t="n">
        <f aca="false">ROUND(F33*(1+$E$5),2)</f>
        <v>77.23</v>
      </c>
      <c r="H33" s="13" t="n">
        <f aca="false">ROUND(G33*(1-$C$7),2)</f>
        <v>77.23</v>
      </c>
      <c r="I33" s="13" t="n">
        <f aca="false">ROUND(E33*G33,2)</f>
        <v>18555.28</v>
      </c>
      <c r="J33" s="13" t="n">
        <f aca="false">ROUND(E33*H33,2)</f>
        <v>18555.28</v>
      </c>
    </row>
    <row r="34" customFormat="false" ht="27" hidden="false" customHeight="true" outlineLevel="0" collapsed="false">
      <c r="A34" s="10" t="n">
        <v>25</v>
      </c>
      <c r="B34" s="10" t="n">
        <v>88484</v>
      </c>
      <c r="C34" s="11" t="s">
        <v>44</v>
      </c>
      <c r="D34" s="10" t="s">
        <v>18</v>
      </c>
      <c r="E34" s="12" t="n">
        <v>1520.28</v>
      </c>
      <c r="F34" s="13" t="n">
        <v>5.76</v>
      </c>
      <c r="G34" s="13" t="n">
        <f aca="false">ROUND(F34*(1+$E$5),2)</f>
        <v>7.2</v>
      </c>
      <c r="H34" s="13" t="n">
        <f aca="false">ROUND(G34*(1-$C$7),2)</f>
        <v>7.2</v>
      </c>
      <c r="I34" s="13" t="n">
        <f aca="false">ROUND(E34*G34,2)</f>
        <v>10946.02</v>
      </c>
      <c r="J34" s="13" t="n">
        <f aca="false">ROUND(E34*H34,2)</f>
        <v>10946.02</v>
      </c>
    </row>
    <row r="35" customFormat="false" ht="27" hidden="false" customHeight="true" outlineLevel="0" collapsed="false">
      <c r="A35" s="10" t="n">
        <v>26</v>
      </c>
      <c r="B35" s="10" t="n">
        <v>102219</v>
      </c>
      <c r="C35" s="11" t="s">
        <v>45</v>
      </c>
      <c r="D35" s="10" t="s">
        <v>18</v>
      </c>
      <c r="E35" s="12" t="n">
        <v>419.44</v>
      </c>
      <c r="F35" s="13" t="n">
        <v>21.15</v>
      </c>
      <c r="G35" s="13" t="n">
        <f aca="false">ROUND(F35*(1+$E$5),2)</f>
        <v>26.44</v>
      </c>
      <c r="H35" s="13" t="n">
        <f aca="false">ROUND(G35*(1-$C$7),2)</f>
        <v>26.44</v>
      </c>
      <c r="I35" s="13" t="n">
        <f aca="false">ROUND(E35*G35,2)</f>
        <v>11089.99</v>
      </c>
      <c r="J35" s="13" t="n">
        <f aca="false">ROUND(E35*H35,2)</f>
        <v>11089.99</v>
      </c>
    </row>
    <row r="36" customFormat="false" ht="27" hidden="false" customHeight="true" outlineLevel="0" collapsed="false">
      <c r="A36" s="10" t="n">
        <v>27</v>
      </c>
      <c r="B36" s="10" t="n">
        <v>98297</v>
      </c>
      <c r="C36" s="11" t="s">
        <v>46</v>
      </c>
      <c r="D36" s="10" t="s">
        <v>24</v>
      </c>
      <c r="E36" s="12" t="n">
        <v>1389.6479</v>
      </c>
      <c r="F36" s="13" t="n">
        <v>11.61</v>
      </c>
      <c r="G36" s="13" t="n">
        <f aca="false">ROUND(F36*(1+$E$5),2)</f>
        <v>14.51</v>
      </c>
      <c r="H36" s="13" t="n">
        <f aca="false">ROUND(G36*(1-$C$7),2)</f>
        <v>14.51</v>
      </c>
      <c r="I36" s="13" t="n">
        <f aca="false">ROUND(E36*G36,2)</f>
        <v>20163.79</v>
      </c>
      <c r="J36" s="13" t="n">
        <f aca="false">ROUND(E36*H36,2)</f>
        <v>20163.79</v>
      </c>
    </row>
    <row r="37" customFormat="false" ht="27" hidden="false" customHeight="true" outlineLevel="0" collapsed="false">
      <c r="A37" s="10" t="n">
        <v>28</v>
      </c>
      <c r="B37" s="10" t="n">
        <v>100903</v>
      </c>
      <c r="C37" s="11" t="s">
        <v>47</v>
      </c>
      <c r="D37" s="10" t="s">
        <v>48</v>
      </c>
      <c r="E37" s="12" t="n">
        <v>313</v>
      </c>
      <c r="F37" s="13" t="n">
        <v>41.84</v>
      </c>
      <c r="G37" s="13" t="n">
        <f aca="false">ROUND(F37*(1+$E$5),2)</f>
        <v>52.3</v>
      </c>
      <c r="H37" s="13" t="n">
        <f aca="false">ROUND(G37*(1-$C$7),2)</f>
        <v>52.3</v>
      </c>
      <c r="I37" s="13" t="n">
        <f aca="false">ROUND(E37*G37,2)</f>
        <v>16369.9</v>
      </c>
      <c r="J37" s="13" t="n">
        <f aca="false">ROUND(E37*H37,2)</f>
        <v>16369.9</v>
      </c>
    </row>
    <row r="38" customFormat="false" ht="27" hidden="false" customHeight="true" outlineLevel="0" collapsed="false">
      <c r="A38" s="10" t="n">
        <v>29</v>
      </c>
      <c r="B38" s="10" t="n">
        <v>103782</v>
      </c>
      <c r="C38" s="11" t="s">
        <v>49</v>
      </c>
      <c r="D38" s="10" t="s">
        <v>48</v>
      </c>
      <c r="E38" s="12" t="n">
        <v>272</v>
      </c>
      <c r="F38" s="13" t="n">
        <v>40.24</v>
      </c>
      <c r="G38" s="13" t="n">
        <f aca="false">ROUND(F38*(1+$E$5),2)</f>
        <v>50.3</v>
      </c>
      <c r="H38" s="13" t="n">
        <f aca="false">ROUND(G38*(1-$C$7),2)</f>
        <v>50.3</v>
      </c>
      <c r="I38" s="13" t="n">
        <f aca="false">ROUND(E38*G38,2)</f>
        <v>13681.6</v>
      </c>
      <c r="J38" s="13" t="n">
        <f aca="false">ROUND(E38*H38,2)</f>
        <v>13681.6</v>
      </c>
    </row>
    <row r="39" customFormat="false" ht="15" hidden="false" customHeight="true" outlineLevel="0" collapsed="false">
      <c r="A39" s="10" t="n">
        <v>30</v>
      </c>
      <c r="B39" s="10" t="n">
        <v>98307</v>
      </c>
      <c r="C39" s="11" t="s">
        <v>50</v>
      </c>
      <c r="D39" s="10" t="s">
        <v>48</v>
      </c>
      <c r="E39" s="12" t="n">
        <v>151</v>
      </c>
      <c r="F39" s="13" t="n">
        <v>71.92</v>
      </c>
      <c r="G39" s="13" t="n">
        <f aca="false">ROUND(F39*(1+$E$5),2)</f>
        <v>89.9</v>
      </c>
      <c r="H39" s="13" t="n">
        <f aca="false">ROUND(G39*(1-$C$7),2)</f>
        <v>89.9</v>
      </c>
      <c r="I39" s="13" t="n">
        <f aca="false">ROUND(E39*G39,2)</f>
        <v>13574.9</v>
      </c>
      <c r="J39" s="13" t="n">
        <f aca="false">ROUND(E39*H39,2)</f>
        <v>13574.9</v>
      </c>
    </row>
    <row r="40" customFormat="false" ht="27" hidden="false" customHeight="true" outlineLevel="0" collapsed="false">
      <c r="A40" s="10" t="n">
        <v>31</v>
      </c>
      <c r="B40" s="10" t="n">
        <v>92004</v>
      </c>
      <c r="C40" s="11" t="s">
        <v>51</v>
      </c>
      <c r="D40" s="10" t="s">
        <v>48</v>
      </c>
      <c r="E40" s="12" t="n">
        <v>111</v>
      </c>
      <c r="F40" s="13" t="n">
        <v>78.61</v>
      </c>
      <c r="G40" s="13" t="n">
        <f aca="false">ROUND(F40*(1+$E$5),2)</f>
        <v>98.26</v>
      </c>
      <c r="H40" s="13" t="n">
        <f aca="false">ROUND(G40*(1-$C$7),2)</f>
        <v>98.26</v>
      </c>
      <c r="I40" s="13" t="n">
        <f aca="false">ROUND(E40*G40,2)</f>
        <v>10906.86</v>
      </c>
      <c r="J40" s="13" t="n">
        <f aca="false">ROUND(E40*H40,2)</f>
        <v>10906.86</v>
      </c>
    </row>
    <row r="41" customFormat="false" ht="38.25" hidden="false" customHeight="true" outlineLevel="0" collapsed="false">
      <c r="A41" s="10" t="n">
        <v>32</v>
      </c>
      <c r="B41" s="10" t="n">
        <v>91926</v>
      </c>
      <c r="C41" s="11" t="s">
        <v>52</v>
      </c>
      <c r="D41" s="10" t="s">
        <v>24</v>
      </c>
      <c r="E41" s="12" t="n">
        <v>1501.58</v>
      </c>
      <c r="F41" s="13" t="n">
        <v>5.75</v>
      </c>
      <c r="G41" s="13" t="n">
        <f aca="false">ROUND(F41*(1+$E$5),2)</f>
        <v>7.19</v>
      </c>
      <c r="H41" s="13" t="n">
        <f aca="false">ROUND(G41*(1-$C$7),2)</f>
        <v>7.19</v>
      </c>
      <c r="I41" s="13" t="n">
        <f aca="false">ROUND(E41*G41,2)</f>
        <v>10796.36</v>
      </c>
      <c r="J41" s="13" t="n">
        <f aca="false">ROUND(E41*H41,2)</f>
        <v>10796.36</v>
      </c>
    </row>
    <row r="42" customFormat="false" ht="27" hidden="false" customHeight="true" outlineLevel="0" collapsed="false">
      <c r="A42" s="10" t="n">
        <v>33</v>
      </c>
      <c r="B42" s="10" t="n">
        <v>92008</v>
      </c>
      <c r="C42" s="11" t="s">
        <v>53</v>
      </c>
      <c r="D42" s="10" t="s">
        <v>48</v>
      </c>
      <c r="E42" s="12" t="n">
        <v>131</v>
      </c>
      <c r="F42" s="13" t="n">
        <v>66.6</v>
      </c>
      <c r="G42" s="13" t="n">
        <f aca="false">ROUND(F42*(1+$E$5),2)</f>
        <v>83.25</v>
      </c>
      <c r="H42" s="13" t="n">
        <f aca="false">ROUND(G42*(1-$C$7),2)</f>
        <v>83.25</v>
      </c>
      <c r="I42" s="13" t="n">
        <f aca="false">ROUND(E42*G42,2)</f>
        <v>10905.75</v>
      </c>
      <c r="J42" s="13" t="n">
        <f aca="false">ROUND(E42*H42,2)</f>
        <v>10905.75</v>
      </c>
    </row>
    <row r="43" customFormat="false" ht="38.25" hidden="false" customHeight="true" outlineLevel="0" collapsed="false">
      <c r="A43" s="10" t="n">
        <v>34</v>
      </c>
      <c r="B43" s="10" t="n">
        <v>95817</v>
      </c>
      <c r="C43" s="11" t="s">
        <v>54</v>
      </c>
      <c r="D43" s="10" t="s">
        <v>48</v>
      </c>
      <c r="E43" s="12" t="n">
        <v>187</v>
      </c>
      <c r="F43" s="13" t="n">
        <v>35.01</v>
      </c>
      <c r="G43" s="13" t="n">
        <f aca="false">ROUND(F43*(1+$E$5),2)</f>
        <v>43.76</v>
      </c>
      <c r="H43" s="13" t="n">
        <f aca="false">ROUND(G43*(1-$C$7),2)</f>
        <v>43.76</v>
      </c>
      <c r="I43" s="13" t="n">
        <f aca="false">ROUND(E43*G43,2)</f>
        <v>8183.12</v>
      </c>
      <c r="J43" s="13" t="n">
        <f aca="false">ROUND(E43*H43,2)</f>
        <v>8183.12</v>
      </c>
    </row>
    <row r="44" customFormat="false" ht="27" hidden="false" customHeight="true" outlineLevel="0" collapsed="false">
      <c r="A44" s="10" t="n">
        <v>35</v>
      </c>
      <c r="B44" s="10" t="n">
        <v>101633</v>
      </c>
      <c r="C44" s="11" t="s">
        <v>55</v>
      </c>
      <c r="D44" s="10" t="s">
        <v>48</v>
      </c>
      <c r="E44" s="12" t="n">
        <v>55</v>
      </c>
      <c r="F44" s="13" t="n">
        <v>94.83</v>
      </c>
      <c r="G44" s="13" t="n">
        <f aca="false">ROUND(F44*(1+$E$5),2)</f>
        <v>118.54</v>
      </c>
      <c r="H44" s="13" t="n">
        <f aca="false">ROUND(G44*(1-$C$7),2)</f>
        <v>118.54</v>
      </c>
      <c r="I44" s="13" t="n">
        <f aca="false">ROUND(E44*G44,2)</f>
        <v>6519.7</v>
      </c>
      <c r="J44" s="13" t="n">
        <f aca="false">ROUND(E44*H44,2)</f>
        <v>6519.7</v>
      </c>
    </row>
    <row r="45" customFormat="false" ht="27" hidden="false" customHeight="true" outlineLevel="0" collapsed="false">
      <c r="A45" s="10" t="n">
        <v>36</v>
      </c>
      <c r="B45" s="10" t="n">
        <v>97610</v>
      </c>
      <c r="C45" s="11" t="s">
        <v>56</v>
      </c>
      <c r="D45" s="10" t="s">
        <v>48</v>
      </c>
      <c r="E45" s="12" t="n">
        <v>287</v>
      </c>
      <c r="F45" s="13" t="n">
        <v>18.96</v>
      </c>
      <c r="G45" s="13" t="n">
        <f aca="false">ROUND(F45*(1+$E$5),2)</f>
        <v>23.7</v>
      </c>
      <c r="H45" s="13" t="n">
        <f aca="false">ROUND(G45*(1-$C$7),2)</f>
        <v>23.7</v>
      </c>
      <c r="I45" s="13" t="n">
        <f aca="false">ROUND(E45*G45,2)</f>
        <v>6801.9</v>
      </c>
      <c r="J45" s="13" t="n">
        <f aca="false">ROUND(E45*H45,2)</f>
        <v>6801.9</v>
      </c>
    </row>
    <row r="46" customFormat="false" ht="27" hidden="false" customHeight="true" outlineLevel="0" collapsed="false">
      <c r="A46" s="10" t="n">
        <v>37</v>
      </c>
      <c r="B46" s="10" t="n">
        <v>93656</v>
      </c>
      <c r="C46" s="11" t="s">
        <v>57</v>
      </c>
      <c r="D46" s="10" t="s">
        <v>48</v>
      </c>
      <c r="E46" s="12" t="n">
        <v>371</v>
      </c>
      <c r="F46" s="13" t="n">
        <v>14.92</v>
      </c>
      <c r="G46" s="13" t="n">
        <f aca="false">ROUND(F46*(1+$E$5),2)</f>
        <v>18.65</v>
      </c>
      <c r="H46" s="13" t="n">
        <f aca="false">ROUND(G46*(1-$C$7),2)</f>
        <v>18.65</v>
      </c>
      <c r="I46" s="13" t="n">
        <f aca="false">ROUND(E46*G46,2)</f>
        <v>6919.15</v>
      </c>
      <c r="J46" s="13" t="n">
        <f aca="false">ROUND(E46*H46,2)</f>
        <v>6919.15</v>
      </c>
    </row>
    <row r="47" customFormat="false" ht="27" hidden="false" customHeight="true" outlineLevel="0" collapsed="false">
      <c r="A47" s="10" t="n">
        <v>38</v>
      </c>
      <c r="B47" s="10" t="n">
        <v>97599</v>
      </c>
      <c r="C47" s="11" t="s">
        <v>58</v>
      </c>
      <c r="D47" s="10" t="s">
        <v>48</v>
      </c>
      <c r="E47" s="12" t="n">
        <v>185</v>
      </c>
      <c r="F47" s="13" t="n">
        <v>23.48</v>
      </c>
      <c r="G47" s="13" t="n">
        <f aca="false">ROUND(F47*(1+$E$5),2)</f>
        <v>29.35</v>
      </c>
      <c r="H47" s="13" t="n">
        <f aca="false">ROUND(G47*(1-$C$7),2)</f>
        <v>29.35</v>
      </c>
      <c r="I47" s="13" t="n">
        <f aca="false">ROUND(E47*G47,2)</f>
        <v>5429.75</v>
      </c>
      <c r="J47" s="13" t="n">
        <f aca="false">ROUND(E47*H47,2)</f>
        <v>5429.75</v>
      </c>
    </row>
    <row r="48" customFormat="false" ht="27" hidden="false" customHeight="true" outlineLevel="0" collapsed="false">
      <c r="A48" s="10" t="n">
        <v>39</v>
      </c>
      <c r="B48" s="10" t="n">
        <v>97665</v>
      </c>
      <c r="C48" s="11" t="s">
        <v>59</v>
      </c>
      <c r="D48" s="10" t="s">
        <v>48</v>
      </c>
      <c r="E48" s="12" t="n">
        <v>831</v>
      </c>
      <c r="F48" s="13" t="n">
        <v>2.61</v>
      </c>
      <c r="G48" s="13" t="n">
        <f aca="false">ROUND(F48*(1+$E$5),2)</f>
        <v>3.26</v>
      </c>
      <c r="H48" s="13" t="n">
        <f aca="false">ROUND(G48*(1-$C$7),2)</f>
        <v>3.26</v>
      </c>
      <c r="I48" s="13" t="n">
        <f aca="false">ROUND(E48*G48,2)</f>
        <v>2709.06</v>
      </c>
      <c r="J48" s="13" t="n">
        <f aca="false">ROUND(E48*H48,2)</f>
        <v>2709.06</v>
      </c>
    </row>
    <row r="49" customFormat="false" ht="27" hidden="false" customHeight="true" outlineLevel="0" collapsed="false">
      <c r="A49" s="10" t="n">
        <v>40</v>
      </c>
      <c r="B49" s="10" t="n">
        <v>97660</v>
      </c>
      <c r="C49" s="11" t="s">
        <v>60</v>
      </c>
      <c r="D49" s="10" t="s">
        <v>48</v>
      </c>
      <c r="E49" s="12" t="n">
        <v>2248</v>
      </c>
      <c r="F49" s="13" t="n">
        <v>0.97</v>
      </c>
      <c r="G49" s="13" t="n">
        <f aca="false">ROUND(F49*(1+$E$5),2)</f>
        <v>1.21</v>
      </c>
      <c r="H49" s="13" t="n">
        <f aca="false">ROUND(G49*(1-$C$7),2)</f>
        <v>1.21</v>
      </c>
      <c r="I49" s="13" t="n">
        <f aca="false">ROUND(E49*G49,2)</f>
        <v>2720.08</v>
      </c>
      <c r="J49" s="13" t="n">
        <f aca="false">ROUND(E49*H49,2)</f>
        <v>2720.08</v>
      </c>
    </row>
    <row r="50" customFormat="false" ht="49.5" hidden="false" customHeight="true" outlineLevel="0" collapsed="false">
      <c r="A50" s="10" t="n">
        <v>41</v>
      </c>
      <c r="B50" s="10" t="n">
        <v>86939</v>
      </c>
      <c r="C50" s="11" t="s">
        <v>61</v>
      </c>
      <c r="D50" s="10" t="s">
        <v>48</v>
      </c>
      <c r="E50" s="12" t="n">
        <v>23</v>
      </c>
      <c r="F50" s="13" t="n">
        <v>476.42</v>
      </c>
      <c r="G50" s="13" t="n">
        <f aca="false">ROUND(F50*(1+$E$5),2)</f>
        <v>595.53</v>
      </c>
      <c r="H50" s="13" t="n">
        <f aca="false">ROUND(G50*(1-$C$7),2)</f>
        <v>595.53</v>
      </c>
      <c r="I50" s="13" t="n">
        <f aca="false">ROUND(E50*G50,2)</f>
        <v>13697.19</v>
      </c>
      <c r="J50" s="13" t="n">
        <f aca="false">ROUND(E50*H50,2)</f>
        <v>13697.19</v>
      </c>
    </row>
    <row r="51" customFormat="false" ht="27" hidden="false" customHeight="true" outlineLevel="0" collapsed="false">
      <c r="A51" s="10" t="n">
        <v>42</v>
      </c>
      <c r="B51" s="10" t="n">
        <v>102610</v>
      </c>
      <c r="C51" s="11" t="s">
        <v>62</v>
      </c>
      <c r="D51" s="10" t="s">
        <v>48</v>
      </c>
      <c r="E51" s="12" t="n">
        <v>4</v>
      </c>
      <c r="F51" s="13" t="n">
        <v>2092.7</v>
      </c>
      <c r="G51" s="13" t="n">
        <f aca="false">ROUND(F51*(1+$E$5),2)</f>
        <v>2615.88</v>
      </c>
      <c r="H51" s="13" t="n">
        <f aca="false">ROUND(G51*(1-$C$7),2)</f>
        <v>2615.88</v>
      </c>
      <c r="I51" s="13" t="n">
        <f aca="false">ROUND(E51*G51,2)</f>
        <v>10463.52</v>
      </c>
      <c r="J51" s="13" t="n">
        <f aca="false">ROUND(E51*H51,2)</f>
        <v>10463.52</v>
      </c>
    </row>
    <row r="52" customFormat="false" ht="38.25" hidden="false" customHeight="true" outlineLevel="0" collapsed="false">
      <c r="A52" s="10" t="n">
        <v>43</v>
      </c>
      <c r="B52" s="10" t="n">
        <v>89714</v>
      </c>
      <c r="C52" s="11" t="s">
        <v>63</v>
      </c>
      <c r="D52" s="10" t="s">
        <v>24</v>
      </c>
      <c r="E52" s="12" t="n">
        <v>176.8262</v>
      </c>
      <c r="F52" s="13" t="n">
        <v>49</v>
      </c>
      <c r="G52" s="13" t="n">
        <f aca="false">ROUND(F52*(1+$E$5),2)</f>
        <v>61.25</v>
      </c>
      <c r="H52" s="13" t="n">
        <f aca="false">ROUND(G52*(1-$C$7),2)</f>
        <v>61.25</v>
      </c>
      <c r="I52" s="13" t="n">
        <f aca="false">ROUND(E52*G52,2)</f>
        <v>10830.6</v>
      </c>
      <c r="J52" s="13" t="n">
        <f aca="false">ROUND(E52*H52,2)</f>
        <v>10830.6</v>
      </c>
    </row>
    <row r="53" customFormat="false" ht="38.25" hidden="false" customHeight="true" outlineLevel="0" collapsed="false">
      <c r="A53" s="10" t="n">
        <v>44</v>
      </c>
      <c r="B53" s="10" t="n">
        <v>89709</v>
      </c>
      <c r="C53" s="11" t="s">
        <v>64</v>
      </c>
      <c r="D53" s="10" t="s">
        <v>48</v>
      </c>
      <c r="E53" s="12" t="n">
        <v>273</v>
      </c>
      <c r="F53" s="13" t="n">
        <v>25.47</v>
      </c>
      <c r="G53" s="13" t="n">
        <f aca="false">ROUND(F53*(1+$E$5),2)</f>
        <v>31.84</v>
      </c>
      <c r="H53" s="13" t="n">
        <f aca="false">ROUND(G53*(1-$C$7),2)</f>
        <v>31.84</v>
      </c>
      <c r="I53" s="13" t="n">
        <f aca="false">ROUND(E53*G53,2)</f>
        <v>8692.32</v>
      </c>
      <c r="J53" s="13" t="n">
        <f aca="false">ROUND(E53*H53,2)</f>
        <v>8692.32</v>
      </c>
    </row>
    <row r="54" customFormat="false" ht="38.25" hidden="false" customHeight="true" outlineLevel="0" collapsed="false">
      <c r="A54" s="10" t="n">
        <v>45</v>
      </c>
      <c r="B54" s="10" t="n">
        <v>89987</v>
      </c>
      <c r="C54" s="11" t="s">
        <v>65</v>
      </c>
      <c r="D54" s="10" t="s">
        <v>48</v>
      </c>
      <c r="E54" s="12" t="n">
        <v>56</v>
      </c>
      <c r="F54" s="13" t="n">
        <v>113.25</v>
      </c>
      <c r="G54" s="13" t="n">
        <f aca="false">ROUND(F54*(1+$E$5),2)</f>
        <v>141.56</v>
      </c>
      <c r="H54" s="13" t="n">
        <f aca="false">ROUND(G54*(1-$C$7),2)</f>
        <v>141.56</v>
      </c>
      <c r="I54" s="13" t="n">
        <f aca="false">ROUND(E54*G54,2)</f>
        <v>7927.36</v>
      </c>
      <c r="J54" s="13" t="n">
        <f aca="false">ROUND(E54*H54,2)</f>
        <v>7927.36</v>
      </c>
    </row>
    <row r="55" customFormat="false" ht="27" hidden="false" customHeight="true" outlineLevel="0" collapsed="false">
      <c r="A55" s="10" t="n">
        <v>46</v>
      </c>
      <c r="B55" s="10" t="n">
        <v>89357</v>
      </c>
      <c r="C55" s="11" t="s">
        <v>66</v>
      </c>
      <c r="D55" s="10" t="s">
        <v>24</v>
      </c>
      <c r="E55" s="12" t="n">
        <v>139.64</v>
      </c>
      <c r="F55" s="13" t="n">
        <v>40.37</v>
      </c>
      <c r="G55" s="13" t="n">
        <f aca="false">ROUND(F55*(1+$E$5),2)</f>
        <v>50.46</v>
      </c>
      <c r="H55" s="13" t="n">
        <f aca="false">ROUND(G55*(1-$C$7),2)</f>
        <v>50.46</v>
      </c>
      <c r="I55" s="13" t="n">
        <f aca="false">ROUND(E55*G55,2)</f>
        <v>7046.23</v>
      </c>
      <c r="J55" s="13" t="n">
        <f aca="false">ROUND(E55*H55,2)</f>
        <v>7046.23</v>
      </c>
    </row>
    <row r="56" customFormat="false" ht="27" hidden="false" customHeight="true" outlineLevel="0" collapsed="false">
      <c r="A56" s="10" t="n">
        <v>47</v>
      </c>
      <c r="B56" s="10" t="n">
        <v>94797</v>
      </c>
      <c r="C56" s="11" t="s">
        <v>67</v>
      </c>
      <c r="D56" s="10" t="s">
        <v>48</v>
      </c>
      <c r="E56" s="12" t="n">
        <v>33</v>
      </c>
      <c r="F56" s="13" t="n">
        <v>145.52</v>
      </c>
      <c r="G56" s="13" t="n">
        <f aca="false">ROUND(F56*(1+$E$5),2)</f>
        <v>181.9</v>
      </c>
      <c r="H56" s="13" t="n">
        <f aca="false">ROUND(G56*(1-$C$7),2)</f>
        <v>181.9</v>
      </c>
      <c r="I56" s="13" t="n">
        <f aca="false">ROUND(E56*G56,2)</f>
        <v>6002.7</v>
      </c>
      <c r="J56" s="13" t="n">
        <f aca="false">ROUND(E56*H56,2)</f>
        <v>6002.7</v>
      </c>
    </row>
    <row r="57" customFormat="false" ht="27" hidden="false" customHeight="true" outlineLevel="0" collapsed="false">
      <c r="A57" s="10" t="n">
        <v>48</v>
      </c>
      <c r="B57" s="10" t="n">
        <v>86887</v>
      </c>
      <c r="C57" s="11" t="s">
        <v>68</v>
      </c>
      <c r="D57" s="10" t="s">
        <v>48</v>
      </c>
      <c r="E57" s="12" t="n">
        <v>68</v>
      </c>
      <c r="F57" s="13" t="n">
        <v>70.23</v>
      </c>
      <c r="G57" s="13" t="n">
        <f aca="false">ROUND(F57*(1+$E$5),2)</f>
        <v>87.79</v>
      </c>
      <c r="H57" s="13" t="n">
        <f aca="false">ROUND(G57*(1-$C$7),2)</f>
        <v>87.79</v>
      </c>
      <c r="I57" s="13" t="n">
        <f aca="false">ROUND(E57*G57,2)</f>
        <v>5969.72</v>
      </c>
      <c r="J57" s="13" t="n">
        <f aca="false">ROUND(E57*H57,2)</f>
        <v>5969.72</v>
      </c>
    </row>
    <row r="58" customFormat="false" ht="27" hidden="false" customHeight="true" outlineLevel="0" collapsed="false">
      <c r="A58" s="10" t="n">
        <v>49</v>
      </c>
      <c r="B58" s="10" t="n">
        <v>89448</v>
      </c>
      <c r="C58" s="11" t="s">
        <v>69</v>
      </c>
      <c r="D58" s="10" t="s">
        <v>24</v>
      </c>
      <c r="E58" s="12" t="n">
        <v>250.26</v>
      </c>
      <c r="F58" s="13" t="n">
        <v>16.38</v>
      </c>
      <c r="G58" s="13" t="n">
        <f aca="false">ROUND(F58*(1+$E$5),2)</f>
        <v>20.48</v>
      </c>
      <c r="H58" s="13" t="n">
        <f aca="false">ROUND(G58*(1-$C$7),2)</f>
        <v>20.48</v>
      </c>
      <c r="I58" s="13" t="n">
        <f aca="false">ROUND(E58*G58,2)</f>
        <v>5125.32</v>
      </c>
      <c r="J58" s="13" t="n">
        <f aca="false">ROUND(E58*H58,2)</f>
        <v>5125.32</v>
      </c>
    </row>
    <row r="59" customFormat="false" ht="27" hidden="false" customHeight="true" outlineLevel="0" collapsed="false">
      <c r="A59" s="10" t="n">
        <v>50</v>
      </c>
      <c r="B59" s="10" t="n">
        <v>86913</v>
      </c>
      <c r="C59" s="11" t="s">
        <v>70</v>
      </c>
      <c r="D59" s="10" t="s">
        <v>48</v>
      </c>
      <c r="E59" s="12" t="n">
        <v>46</v>
      </c>
      <c r="F59" s="13" t="n">
        <v>77.52</v>
      </c>
      <c r="G59" s="13" t="n">
        <f aca="false">ROUND(F59*(1+$E$5),2)</f>
        <v>96.9</v>
      </c>
      <c r="H59" s="13" t="n">
        <f aca="false">ROUND(G59*(1-$C$7),2)</f>
        <v>96.9</v>
      </c>
      <c r="I59" s="13" t="n">
        <f aca="false">ROUND(E59*G59,2)</f>
        <v>4457.4</v>
      </c>
      <c r="J59" s="13" t="n">
        <f aca="false">ROUND(E59*H59,2)</f>
        <v>4457.4</v>
      </c>
    </row>
    <row r="60" customFormat="false" ht="38.25" hidden="false" customHeight="true" outlineLevel="0" collapsed="false">
      <c r="A60" s="10" t="n">
        <v>51</v>
      </c>
      <c r="B60" s="10" t="n">
        <v>89748</v>
      </c>
      <c r="C60" s="11" t="s">
        <v>71</v>
      </c>
      <c r="D60" s="10" t="s">
        <v>48</v>
      </c>
      <c r="E60" s="12" t="n">
        <v>69</v>
      </c>
      <c r="F60" s="13" t="n">
        <v>50.7</v>
      </c>
      <c r="G60" s="13" t="n">
        <f aca="false">ROUND(F60*(1+$E$5),2)</f>
        <v>63.38</v>
      </c>
      <c r="H60" s="13" t="n">
        <f aca="false">ROUND(G60*(1-$C$7),2)</f>
        <v>63.38</v>
      </c>
      <c r="I60" s="13" t="n">
        <f aca="false">ROUND(E60*G60,2)</f>
        <v>4373.22</v>
      </c>
      <c r="J60" s="13" t="n">
        <f aca="false">ROUND(E60*H60,2)</f>
        <v>4373.22</v>
      </c>
    </row>
    <row r="61" customFormat="false" ht="38.25" hidden="false" customHeight="true" outlineLevel="0" collapsed="false">
      <c r="A61" s="10" t="n">
        <v>52</v>
      </c>
      <c r="B61" s="10" t="n">
        <v>94704</v>
      </c>
      <c r="C61" s="11" t="s">
        <v>72</v>
      </c>
      <c r="D61" s="10" t="s">
        <v>48</v>
      </c>
      <c r="E61" s="12" t="n">
        <v>73</v>
      </c>
      <c r="F61" s="13" t="n">
        <v>28.41</v>
      </c>
      <c r="G61" s="13" t="n">
        <f aca="false">ROUND(F61*(1+$E$5),2)</f>
        <v>35.51</v>
      </c>
      <c r="H61" s="13" t="n">
        <f aca="false">ROUND(G61*(1-$C$7),2)</f>
        <v>35.51</v>
      </c>
      <c r="I61" s="13" t="n">
        <f aca="false">ROUND(E61*G61,2)</f>
        <v>2592.23</v>
      </c>
      <c r="J61" s="13" t="n">
        <f aca="false">ROUND(E61*H61,2)</f>
        <v>2592.23</v>
      </c>
    </row>
    <row r="62" customFormat="false" ht="38.25" hidden="false" customHeight="true" outlineLevel="0" collapsed="false">
      <c r="A62" s="10" t="n">
        <v>53</v>
      </c>
      <c r="B62" s="10" t="n">
        <v>94705</v>
      </c>
      <c r="C62" s="11" t="s">
        <v>73</v>
      </c>
      <c r="D62" s="10" t="s">
        <v>48</v>
      </c>
      <c r="E62" s="12" t="n">
        <v>54</v>
      </c>
      <c r="F62" s="13" t="n">
        <v>37.98</v>
      </c>
      <c r="G62" s="13" t="n">
        <f aca="false">ROUND(F62*(1+$E$5),2)</f>
        <v>47.48</v>
      </c>
      <c r="H62" s="13" t="n">
        <f aca="false">ROUND(G62*(1-$C$7),2)</f>
        <v>47.48</v>
      </c>
      <c r="I62" s="13" t="n">
        <f aca="false">ROUND(E62*G62,2)</f>
        <v>2563.92</v>
      </c>
      <c r="J62" s="13" t="n">
        <f aca="false">ROUND(E62*H62,2)</f>
        <v>2563.92</v>
      </c>
    </row>
    <row r="63" customFormat="false" ht="49.5" hidden="false" customHeight="true" outlineLevel="0" collapsed="false">
      <c r="A63" s="10" t="n">
        <v>54</v>
      </c>
      <c r="B63" s="10" t="n">
        <v>100689</v>
      </c>
      <c r="C63" s="11" t="s">
        <v>74</v>
      </c>
      <c r="D63" s="10" t="s">
        <v>48</v>
      </c>
      <c r="E63" s="12" t="n">
        <v>9</v>
      </c>
      <c r="F63" s="13" t="n">
        <v>1346.22</v>
      </c>
      <c r="G63" s="13" t="n">
        <f aca="false">ROUND(F63*(1+$E$5),2)</f>
        <v>1682.78</v>
      </c>
      <c r="H63" s="13" t="n">
        <f aca="false">ROUND(G63*(1-$C$7),2)</f>
        <v>1682.78</v>
      </c>
      <c r="I63" s="13" t="n">
        <f aca="false">ROUND(E63*G63,2)</f>
        <v>15145.02</v>
      </c>
      <c r="J63" s="13" t="n">
        <f aca="false">ROUND(E63*H63,2)</f>
        <v>15145.02</v>
      </c>
    </row>
    <row r="64" customFormat="false" ht="61.5" hidden="false" customHeight="true" outlineLevel="0" collapsed="false">
      <c r="A64" s="10" t="n">
        <v>55</v>
      </c>
      <c r="B64" s="10" t="n">
        <v>94570</v>
      </c>
      <c r="C64" s="11" t="s">
        <v>75</v>
      </c>
      <c r="D64" s="10" t="s">
        <v>18</v>
      </c>
      <c r="E64" s="12" t="n">
        <v>20.5901</v>
      </c>
      <c r="F64" s="13" t="n">
        <v>514.37</v>
      </c>
      <c r="G64" s="13" t="n">
        <f aca="false">ROUND(F64*(1+$E$5),2)</f>
        <v>642.96</v>
      </c>
      <c r="H64" s="13" t="n">
        <f aca="false">ROUND(G64*(1-$C$7),2)</f>
        <v>642.96</v>
      </c>
      <c r="I64" s="13" t="n">
        <f aca="false">ROUND(E64*G64,2)</f>
        <v>13238.61</v>
      </c>
      <c r="J64" s="13" t="n">
        <f aca="false">ROUND(E64*H64,2)</f>
        <v>13238.61</v>
      </c>
    </row>
    <row r="65" customFormat="false" ht="38.25" hidden="false" customHeight="true" outlineLevel="0" collapsed="false">
      <c r="A65" s="10" t="n">
        <v>56</v>
      </c>
      <c r="B65" s="10" t="n">
        <v>90830</v>
      </c>
      <c r="C65" s="11" t="s">
        <v>76</v>
      </c>
      <c r="D65" s="10" t="s">
        <v>48</v>
      </c>
      <c r="E65" s="12" t="n">
        <v>24</v>
      </c>
      <c r="F65" s="13" t="n">
        <v>222.82</v>
      </c>
      <c r="G65" s="13" t="n">
        <f aca="false">ROUND(F65*(1+$E$5),2)</f>
        <v>278.53</v>
      </c>
      <c r="H65" s="13" t="n">
        <f aca="false">ROUND(G65*(1-$C$7),2)</f>
        <v>278.53</v>
      </c>
      <c r="I65" s="13" t="n">
        <f aca="false">ROUND(E65*G65,2)</f>
        <v>6684.72</v>
      </c>
      <c r="J65" s="13" t="n">
        <f aca="false">ROUND(E65*H65,2)</f>
        <v>6684.72</v>
      </c>
    </row>
    <row r="66" customFormat="false" ht="38.25" hidden="false" customHeight="true" outlineLevel="0" collapsed="false">
      <c r="A66" s="10" t="n">
        <v>57</v>
      </c>
      <c r="B66" s="10" t="n">
        <v>91306</v>
      </c>
      <c r="C66" s="11" t="s">
        <v>77</v>
      </c>
      <c r="D66" s="10" t="s">
        <v>48</v>
      </c>
      <c r="E66" s="12" t="n">
        <v>19</v>
      </c>
      <c r="F66" s="13" t="n">
        <v>192.36</v>
      </c>
      <c r="G66" s="13" t="n">
        <f aca="false">ROUND(F66*(1+$E$5),2)</f>
        <v>240.45</v>
      </c>
      <c r="H66" s="13" t="n">
        <f aca="false">ROUND(G66*(1-$C$7),2)</f>
        <v>240.45</v>
      </c>
      <c r="I66" s="13" t="n">
        <f aca="false">ROUND(E66*G66,2)</f>
        <v>4568.55</v>
      </c>
      <c r="J66" s="13" t="n">
        <f aca="false">ROUND(E66*H66,2)</f>
        <v>4568.55</v>
      </c>
    </row>
    <row r="67" customFormat="false" ht="27" hidden="false" customHeight="true" outlineLevel="0" collapsed="false">
      <c r="A67" s="10" t="n">
        <v>58</v>
      </c>
      <c r="B67" s="10" t="n">
        <v>100709</v>
      </c>
      <c r="C67" s="11" t="s">
        <v>78</v>
      </c>
      <c r="D67" s="10" t="s">
        <v>48</v>
      </c>
      <c r="E67" s="12" t="n">
        <v>21</v>
      </c>
      <c r="F67" s="13" t="n">
        <v>83.57</v>
      </c>
      <c r="G67" s="13" t="n">
        <f aca="false">ROUND(F67*(1+$E$5),2)</f>
        <v>104.46</v>
      </c>
      <c r="H67" s="13" t="n">
        <f aca="false">ROUND(G67*(1-$C$7),2)</f>
        <v>104.46</v>
      </c>
      <c r="I67" s="13" t="n">
        <f aca="false">ROUND(E67*G67,2)</f>
        <v>2193.66</v>
      </c>
      <c r="J67" s="13" t="n">
        <f aca="false">ROUND(E67*H67,2)</f>
        <v>2193.66</v>
      </c>
    </row>
    <row r="68" customFormat="false" ht="27" hidden="false" customHeight="true" outlineLevel="0" collapsed="false">
      <c r="A68" s="10" t="n">
        <v>59</v>
      </c>
      <c r="B68" s="10" t="n">
        <v>97645</v>
      </c>
      <c r="C68" s="11" t="s">
        <v>79</v>
      </c>
      <c r="D68" s="10" t="s">
        <v>18</v>
      </c>
      <c r="E68" s="12" t="n">
        <v>54.04</v>
      </c>
      <c r="F68" s="13" t="n">
        <v>32.94</v>
      </c>
      <c r="G68" s="13" t="n">
        <f aca="false">ROUND(F68*(1+$E$5),2)</f>
        <v>41.18</v>
      </c>
      <c r="H68" s="13" t="n">
        <f aca="false">ROUND(G68*(1-$C$7),2)</f>
        <v>41.18</v>
      </c>
      <c r="I68" s="13" t="n">
        <f aca="false">ROUND(E68*G68,2)</f>
        <v>2225.37</v>
      </c>
      <c r="J68" s="13" t="n">
        <f aca="false">ROUND(E68*H68,2)</f>
        <v>2225.37</v>
      </c>
    </row>
    <row r="69" customFormat="false" ht="15" hidden="false" customHeight="false" outlineLevel="0" collapsed="false">
      <c r="A69" s="14" t="s">
        <v>80</v>
      </c>
      <c r="B69" s="14"/>
      <c r="C69" s="14"/>
      <c r="D69" s="14"/>
      <c r="E69" s="14"/>
      <c r="F69" s="14"/>
      <c r="G69" s="14"/>
      <c r="H69" s="14"/>
      <c r="I69" s="15" t="n">
        <f aca="false">SUM(I10:I68)</f>
        <v>901260.21</v>
      </c>
      <c r="J69" s="15" t="n">
        <f aca="false">SUM(J10:J68)</f>
        <v>901260.21</v>
      </c>
    </row>
    <row r="70" customFormat="false" ht="15" hidden="false" customHeight="false" outlineLevel="0" collapsed="false">
      <c r="A70" s="14" t="s">
        <v>81</v>
      </c>
      <c r="B70" s="14"/>
      <c r="C70" s="14"/>
      <c r="D70" s="14"/>
      <c r="E70" s="14"/>
      <c r="F70" s="14"/>
      <c r="G70" s="14"/>
      <c r="H70" s="14"/>
      <c r="I70" s="15" t="n">
        <f aca="false">I69*2</f>
        <v>1802520.42</v>
      </c>
      <c r="J70" s="15" t="n">
        <f aca="false">J69*2</f>
        <v>1802520.42</v>
      </c>
    </row>
    <row r="71" customFormat="false" ht="15" hidden="false" customHeight="false" outlineLevel="0" collapsed="false">
      <c r="A71" s="16" t="s">
        <v>82</v>
      </c>
      <c r="B71" s="16"/>
      <c r="C71" s="16"/>
      <c r="D71" s="16"/>
      <c r="E71" s="16"/>
      <c r="F71" s="16"/>
      <c r="G71" s="16"/>
      <c r="H71" s="16"/>
      <c r="I71" s="16"/>
      <c r="J71" s="17" t="n">
        <f aca="false">IF(I69=0,0,1-J69/I69)</f>
        <v>0</v>
      </c>
    </row>
    <row r="73" customFormat="false" ht="15" hidden="false" customHeight="false" outlineLevel="0" collapsed="false">
      <c r="A73" s="6" t="s">
        <v>83</v>
      </c>
    </row>
    <row r="74" customFormat="false" ht="21.75" hidden="false" customHeight="true" outlineLevel="0" collapsed="false">
      <c r="A74" s="18" t="s">
        <v>84</v>
      </c>
      <c r="B74" s="18"/>
      <c r="C74" s="18"/>
      <c r="D74" s="18"/>
      <c r="E74" s="18"/>
      <c r="F74" s="18"/>
      <c r="G74" s="18"/>
      <c r="H74" s="18"/>
      <c r="I74" s="18"/>
      <c r="J74" s="18"/>
    </row>
    <row r="75" customFormat="false" ht="21.75" hidden="false" customHeight="true" outlineLevel="0" collapsed="false">
      <c r="A75" s="18" t="s">
        <v>85</v>
      </c>
      <c r="B75" s="18"/>
      <c r="C75" s="18"/>
      <c r="D75" s="18"/>
      <c r="E75" s="18"/>
      <c r="F75" s="18"/>
      <c r="G75" s="18"/>
      <c r="H75" s="18"/>
      <c r="I75" s="18"/>
      <c r="J75" s="18"/>
    </row>
    <row r="76" customFormat="false" ht="21.75" hidden="false" customHeight="true" outlineLevel="0" collapsed="false">
      <c r="A76" s="18" t="s">
        <v>86</v>
      </c>
      <c r="B76" s="18"/>
      <c r="C76" s="18"/>
      <c r="D76" s="18"/>
      <c r="E76" s="18"/>
      <c r="F76" s="18"/>
      <c r="G76" s="18"/>
      <c r="H76" s="18"/>
      <c r="I76" s="18"/>
      <c r="J76" s="18"/>
    </row>
  </sheetData>
  <sheetProtection sheet="true" formatColumns="false" formatRows="false"/>
  <mergeCells count="9">
    <mergeCell ref="A5:B5"/>
    <mergeCell ref="A6:B6"/>
    <mergeCell ref="A7:B7"/>
    <mergeCell ref="A69:H69"/>
    <mergeCell ref="A70:H70"/>
    <mergeCell ref="A71:I71"/>
    <mergeCell ref="A74:J74"/>
    <mergeCell ref="A75:J75"/>
    <mergeCell ref="A76:J76"/>
  </mergeCells>
  <dataValidations count="1">
    <dataValidation allowBlank="false" error="Informe um percentual entre 0% e 99,99%." errorStyle="stop" errorTitle="Desconto inválido" operator="between" showDropDown="false" showErrorMessage="true" showInputMessage="false" sqref="C7" type="decimal">
      <formula1>0</formula1>
      <formula2>0.9999</formula2>
    </dataValidation>
  </dataValidations>
  <printOptions headings="false" gridLines="false" gridLinesSet="true" horizontalCentered="true" verticalCentered="false"/>
  <pageMargins left="0.4" right="0.4" top="0.5" bottom="0.6" header="0.511811023622047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Página &amp;P de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2026-10-06T17:48:38Z</dcterms:created>
  <dc:creator>openpyxl</dc:creator>
  <dc:description/>
  <dc:language>en-US</dc:language>
  <cp:lastModifiedBy/>
  <dcterms:modified xsi:type="dcterms:W3CDTF">2026-10-06T17:48:38Z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