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0507e42114591cbe/Área de Trabalho/"/>
    </mc:Choice>
  </mc:AlternateContent>
  <xr:revisionPtr revIDLastSave="52" documentId="8_{FAEA4BE3-53C9-4735-9287-34DB33E70506}" xr6:coauthVersionLast="47" xr6:coauthVersionMax="47" xr10:uidLastSave="{C7105E1B-F112-4FAF-B0D1-3986D5618878}"/>
  <bookViews>
    <workbookView xWindow="-120" yWindow="-120" windowWidth="20730" windowHeight="11040" xr2:uid="{00000000-000D-0000-FFFF-FFFF00000000}"/>
  </bookViews>
  <sheets>
    <sheet name="Mapa de Preços" sheetId="1" r:id="rId1"/>
    <sheet name="Empresas" sheetId="4" r:id="rId2"/>
  </sheets>
  <definedNames>
    <definedName name="_xlnm._FilterDatabase" localSheetId="1" hidden="1">Empresas!$B$2:$C$9</definedName>
    <definedName name="_xlnm._FilterDatabase" localSheetId="0" hidden="1">'Mapa de Preços'!$A$1:$N$6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1" l="1"/>
  <c r="F2" i="1"/>
  <c r="E2" i="1"/>
  <c r="L2" i="1"/>
  <c r="M2" i="1" l="1"/>
  <c r="N2" i="1"/>
  <c r="N6" i="1" l="1"/>
  <c r="M6" i="1"/>
</calcChain>
</file>

<file path=xl/sharedStrings.xml><?xml version="1.0" encoding="utf-8"?>
<sst xmlns="http://schemas.openxmlformats.org/spreadsheetml/2006/main" count="49" uniqueCount="43">
  <si>
    <t>Item</t>
  </si>
  <si>
    <t>Descrição</t>
  </si>
  <si>
    <t>Empresa</t>
  </si>
  <si>
    <t>Preço</t>
  </si>
  <si>
    <t>Média</t>
  </si>
  <si>
    <t>Mediana</t>
  </si>
  <si>
    <t>Método Escolhido</t>
  </si>
  <si>
    <t>Valor unitário</t>
  </si>
  <si>
    <t>Unidade de Medida</t>
  </si>
  <si>
    <t>Quantidade Anual</t>
  </si>
  <si>
    <t>Quantidade por Unidade de Medida</t>
  </si>
  <si>
    <t>Valor Global Total</t>
  </si>
  <si>
    <t>Quantidade  Vigência Total (5 Anos)</t>
  </si>
  <si>
    <t>Valor Anual</t>
  </si>
  <si>
    <t>Valor Vigência Total (5 anos)</t>
  </si>
  <si>
    <t>Telefone</t>
  </si>
  <si>
    <t>E-mail</t>
  </si>
  <si>
    <t>11-94733-0170</t>
  </si>
  <si>
    <t>Enviou Orçamento?</t>
  </si>
  <si>
    <t>Sim</t>
  </si>
  <si>
    <t>31-3564-5032/99404-5623</t>
  </si>
  <si>
    <t>31-99749-5024/98551-6210</t>
  </si>
  <si>
    <t>Acompanhamento, consultoria e
assessoria na fiscalização dos serviços de
manutenção preventiva e corretiva de 04
(quatro) elevadores marca
ATLAS/SCHINDLER, instalados no edifício
sede da Superintendência Estadual do
Ministério da Saúde em Minas Gerais por
um período de 5 anos prorrogável por até
10 anos.</t>
  </si>
  <si>
    <t>AJN Consultoria e Engenharia LTDA</t>
  </si>
  <si>
    <t>VTC Consultoria eem Transporte Vertical EIRELI</t>
  </si>
  <si>
    <t>Vertical Consultoria</t>
  </si>
  <si>
    <t>unidade</t>
  </si>
  <si>
    <t>LLP Engenharia &amp; Consultoria Ltda</t>
  </si>
  <si>
    <t>(21) 9 7225 1646</t>
  </si>
  <si>
    <t>llppengenharia@saude.gov.br</t>
  </si>
  <si>
    <t>(31) 98473-4644</t>
  </si>
  <si>
    <t>atendimento@ajnengenharia.com.br</t>
  </si>
  <si>
    <t>(31) 33787307</t>
  </si>
  <si>
    <t xml:space="preserve"> ronaldo@vtc.eng.br</t>
  </si>
  <si>
    <t>guisoli@uol.com.br</t>
  </si>
  <si>
    <t>(31) 3337-9695</t>
  </si>
  <si>
    <t>VTC Consultoria em Transporte Vertical EIRELI</t>
  </si>
  <si>
    <t> gioney.mendes@otis.com</t>
  </si>
  <si>
    <t>thiago.azevedo@br.schindler.com</t>
  </si>
  <si>
    <t>emerson@thyssenkruppelevadores.com.br</t>
  </si>
  <si>
    <t>Thyssenkrup Eelevadores</t>
  </si>
  <si>
    <t>Otis Elevadores</t>
  </si>
  <si>
    <t>Atlas Schindler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</si>
</sst>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rgb="FF00B050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tendimento@ajnengenharia.com.br" TargetMode="External"/><Relationship Id="rId2" Type="http://schemas.openxmlformats.org/officeDocument/2006/relationships/hyperlink" Target="mailto:contato.tri.servicos@gmail.com" TargetMode="External"/><Relationship Id="rId1" Type="http://schemas.openxmlformats.org/officeDocument/2006/relationships/hyperlink" Target="mailto:llppengenharia@saude.gov.br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"/>
  <sheetViews>
    <sheetView tabSelected="1" zoomScale="80" zoomScaleNormal="80" workbookViewId="0">
      <pane ySplit="1" topLeftCell="A2" activePane="bottomLeft" state="frozen"/>
      <selection pane="bottomLeft" activeCell="C4" sqref="C4"/>
    </sheetView>
  </sheetViews>
  <sheetFormatPr defaultColWidth="8.85546875" defaultRowHeight="15" x14ac:dyDescent="0.25"/>
  <cols>
    <col min="1" max="1" width="8.85546875" style="1"/>
    <col min="2" max="2" width="30.5703125" style="1" customWidth="1"/>
    <col min="3" max="3" width="47.140625" style="1" customWidth="1"/>
    <col min="4" max="6" width="12.42578125" style="1" bestFit="1" customWidth="1"/>
    <col min="7" max="7" width="10.7109375" style="1" customWidth="1"/>
    <col min="8" max="8" width="11.42578125" style="1" bestFit="1" customWidth="1"/>
    <col min="9" max="9" width="17.42578125" style="1" customWidth="1"/>
    <col min="10" max="10" width="12.42578125" style="1" customWidth="1"/>
    <col min="11" max="11" width="12.140625" style="1" customWidth="1"/>
    <col min="12" max="12" width="14.5703125" style="1" customWidth="1"/>
    <col min="13" max="13" width="16.28515625" style="1" bestFit="1" customWidth="1"/>
    <col min="14" max="14" width="18.85546875" style="1" bestFit="1" customWidth="1"/>
    <col min="15" max="15" width="15.42578125" style="1" bestFit="1" customWidth="1"/>
    <col min="16" max="16384" width="8.85546875" style="1"/>
  </cols>
  <sheetData>
    <row r="1" spans="1:15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10</v>
      </c>
      <c r="K1" s="3" t="s">
        <v>9</v>
      </c>
      <c r="L1" s="3" t="s">
        <v>12</v>
      </c>
      <c r="M1" s="3" t="s">
        <v>13</v>
      </c>
      <c r="N1" s="3" t="s">
        <v>14</v>
      </c>
    </row>
    <row r="2" spans="1:15" x14ac:dyDescent="0.25">
      <c r="A2" s="14">
        <v>1</v>
      </c>
      <c r="B2" s="14" t="s">
        <v>22</v>
      </c>
      <c r="C2" s="2" t="s">
        <v>23</v>
      </c>
      <c r="D2" s="7">
        <v>1987.4</v>
      </c>
      <c r="E2" s="9">
        <f>AVERAGE(D2:D5)</f>
        <v>2392.1333333333332</v>
      </c>
      <c r="F2" s="9">
        <f>MEDIAN(D2:D5)</f>
        <v>1987.4</v>
      </c>
      <c r="G2" s="9" t="s">
        <v>5</v>
      </c>
      <c r="H2" s="9">
        <f>F2</f>
        <v>1987.4</v>
      </c>
      <c r="I2" s="14" t="s">
        <v>26</v>
      </c>
      <c r="J2" s="14">
        <v>1</v>
      </c>
      <c r="K2" s="14">
        <v>12</v>
      </c>
      <c r="L2" s="14">
        <f>K2*5</f>
        <v>60</v>
      </c>
      <c r="M2" s="9">
        <f>H2*K2</f>
        <v>23848.800000000003</v>
      </c>
      <c r="N2" s="9">
        <f>L2*H2</f>
        <v>119244</v>
      </c>
    </row>
    <row r="3" spans="1:15" x14ac:dyDescent="0.25">
      <c r="A3" s="15"/>
      <c r="B3" s="15"/>
      <c r="C3" s="2" t="s">
        <v>24</v>
      </c>
      <c r="D3" s="7">
        <v>4000</v>
      </c>
      <c r="E3" s="10"/>
      <c r="F3" s="10"/>
      <c r="G3" s="10"/>
      <c r="H3" s="10"/>
      <c r="I3" s="15"/>
      <c r="J3" s="15"/>
      <c r="K3" s="15"/>
      <c r="L3" s="15"/>
      <c r="M3" s="10"/>
      <c r="N3" s="10"/>
    </row>
    <row r="4" spans="1:15" x14ac:dyDescent="0.25">
      <c r="A4" s="15"/>
      <c r="B4" s="15"/>
      <c r="C4" s="2" t="s">
        <v>25</v>
      </c>
      <c r="D4" s="7">
        <v>1189</v>
      </c>
      <c r="E4" s="10"/>
      <c r="F4" s="10"/>
      <c r="G4" s="10"/>
      <c r="H4" s="10"/>
      <c r="I4" s="15"/>
      <c r="J4" s="15"/>
      <c r="K4" s="15"/>
      <c r="L4" s="15"/>
      <c r="M4" s="10"/>
      <c r="N4" s="10"/>
    </row>
    <row r="5" spans="1:15" x14ac:dyDescent="0.25">
      <c r="A5" s="15"/>
      <c r="B5" s="15"/>
      <c r="C5" s="2"/>
      <c r="D5" s="4"/>
      <c r="E5" s="10"/>
      <c r="F5" s="10"/>
      <c r="G5" s="10"/>
      <c r="H5" s="10"/>
      <c r="I5" s="15"/>
      <c r="J5" s="15"/>
      <c r="K5" s="15"/>
      <c r="L5" s="15"/>
      <c r="M5" s="10"/>
      <c r="N5" s="10"/>
    </row>
    <row r="6" spans="1:15" ht="14.45" customHeight="1" x14ac:dyDescent="0.25">
      <c r="A6" s="11" t="s">
        <v>11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3"/>
      <c r="M6" s="5">
        <f>SUM(M2:M5)</f>
        <v>23848.800000000003</v>
      </c>
      <c r="N6" s="5">
        <f>SUM(N2:N5)</f>
        <v>119244</v>
      </c>
      <c r="O6" s="8"/>
    </row>
  </sheetData>
  <autoFilter ref="A1:N6" xr:uid="{00000000-0009-0000-0000-000000000000}"/>
  <mergeCells count="13">
    <mergeCell ref="A2:A5"/>
    <mergeCell ref="B2:B5"/>
    <mergeCell ref="L2:L5"/>
    <mergeCell ref="M2:M5"/>
    <mergeCell ref="E2:E5"/>
    <mergeCell ref="F2:F5"/>
    <mergeCell ref="G2:G5"/>
    <mergeCell ref="H2:H5"/>
    <mergeCell ref="K2:K5"/>
    <mergeCell ref="N2:N5"/>
    <mergeCell ref="I2:I5"/>
    <mergeCell ref="J2:J5"/>
    <mergeCell ref="A6:L6"/>
  </mergeCells>
  <pageMargins left="0.511811024" right="0.511811024" top="0.78740157499999996" bottom="0.78740157499999996" header="0.31496062000000002" footer="0.31496062000000002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E9"/>
  <sheetViews>
    <sheetView zoomScale="80" zoomScaleNormal="80" workbookViewId="0">
      <pane ySplit="2" topLeftCell="A3" activePane="bottomLeft" state="frozen"/>
      <selection pane="bottomLeft" activeCell="B9" sqref="B9"/>
    </sheetView>
  </sheetViews>
  <sheetFormatPr defaultColWidth="8.85546875" defaultRowHeight="15" x14ac:dyDescent="0.25"/>
  <cols>
    <col min="1" max="1" width="8.85546875" style="1"/>
    <col min="2" max="2" width="47.140625" style="1" customWidth="1"/>
    <col min="3" max="3" width="25.7109375" style="1" bestFit="1" customWidth="1"/>
    <col min="4" max="4" width="41.140625" style="1" customWidth="1"/>
    <col min="5" max="5" width="17.42578125" style="1" customWidth="1"/>
    <col min="6" max="16384" width="8.85546875" style="1"/>
  </cols>
  <sheetData>
    <row r="2" spans="2:5" ht="30" x14ac:dyDescent="0.25">
      <c r="B2" s="3" t="s">
        <v>2</v>
      </c>
      <c r="C2" s="3" t="s">
        <v>15</v>
      </c>
      <c r="D2" s="3" t="s">
        <v>16</v>
      </c>
      <c r="E2" s="3" t="s">
        <v>18</v>
      </c>
    </row>
    <row r="3" spans="2:5" x14ac:dyDescent="0.25">
      <c r="B3" s="16" t="s">
        <v>23</v>
      </c>
      <c r="C3" s="20" t="s">
        <v>30</v>
      </c>
      <c r="D3" s="17" t="s">
        <v>31</v>
      </c>
      <c r="E3" s="18" t="s">
        <v>19</v>
      </c>
    </row>
    <row r="4" spans="2:5" x14ac:dyDescent="0.25">
      <c r="B4" s="16" t="s">
        <v>36</v>
      </c>
      <c r="C4" s="20" t="s">
        <v>32</v>
      </c>
      <c r="D4" s="17" t="s">
        <v>33</v>
      </c>
      <c r="E4" s="18" t="s">
        <v>19</v>
      </c>
    </row>
    <row r="5" spans="2:5" x14ac:dyDescent="0.25">
      <c r="B5" s="16" t="s">
        <v>25</v>
      </c>
      <c r="C5" s="19" t="s">
        <v>35</v>
      </c>
      <c r="D5" s="20" t="s">
        <v>34</v>
      </c>
      <c r="E5" s="18" t="s">
        <v>19</v>
      </c>
    </row>
    <row r="6" spans="2:5" x14ac:dyDescent="0.25">
      <c r="B6" s="16" t="s">
        <v>27</v>
      </c>
      <c r="C6" s="20" t="s">
        <v>28</v>
      </c>
      <c r="D6" s="17" t="s">
        <v>29</v>
      </c>
      <c r="E6" s="17"/>
    </row>
    <row r="7" spans="2:5" x14ac:dyDescent="0.2">
      <c r="B7" s="2" t="s">
        <v>41</v>
      </c>
      <c r="C7" s="4" t="s">
        <v>17</v>
      </c>
      <c r="D7" s="21" t="s">
        <v>37</v>
      </c>
      <c r="E7" s="6"/>
    </row>
    <row r="8" spans="2:5" x14ac:dyDescent="0.2">
      <c r="B8" s="2" t="s">
        <v>42</v>
      </c>
      <c r="C8" s="4" t="s">
        <v>20</v>
      </c>
      <c r="D8" s="21" t="s">
        <v>38</v>
      </c>
      <c r="E8" s="4"/>
    </row>
    <row r="9" spans="2:5" x14ac:dyDescent="0.2">
      <c r="B9" s="21" t="s">
        <v>40</v>
      </c>
      <c r="C9" s="4" t="s">
        <v>21</v>
      </c>
      <c r="D9" s="21" t="s">
        <v>39</v>
      </c>
      <c r="E9" s="4"/>
    </row>
  </sheetData>
  <autoFilter ref="B2:C9" xr:uid="{00000000-0009-0000-0000-000002000000}"/>
  <sortState xmlns:xlrd2="http://schemas.microsoft.com/office/spreadsheetml/2017/richdata2" ref="B3:E9">
    <sortCondition descending="1" ref="E3:E9"/>
  </sortState>
  <hyperlinks>
    <hyperlink ref="D6" r:id="rId1" xr:uid="{00000000-0004-0000-0200-000000000000}"/>
    <hyperlink ref="D4" r:id="rId2" display="contato.tri.servicos@gmail.com" xr:uid="{00000000-0004-0000-0200-000002000000}"/>
    <hyperlink ref="D3" r:id="rId3" xr:uid="{00000000-0004-0000-0200-000007000000}"/>
  </hyperlinks>
  <pageMargins left="0.511811024" right="0.511811024" top="0.78740157499999996" bottom="0.78740157499999996" header="0.31496062000000002" footer="0.31496062000000002"/>
  <pageSetup paperSize="9" scale="54" orientation="landscape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5d7390c-4c3e-4fdf-9a5a-6af8b14713c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34F3A6C297D74FA4B2A4AD723D9798" ma:contentTypeVersion="16" ma:contentTypeDescription="Create a new document." ma:contentTypeScope="" ma:versionID="fa64d14a92b145a98546b43f3ce75cac">
  <xsd:schema xmlns:xsd="http://www.w3.org/2001/XMLSchema" xmlns:xs="http://www.w3.org/2001/XMLSchema" xmlns:p="http://schemas.microsoft.com/office/2006/metadata/properties" xmlns:ns3="05d7390c-4c3e-4fdf-9a5a-6af8b14713cf" xmlns:ns4="b2ef8542-8881-4faf-98d6-f5fbd5c8be06" targetNamespace="http://schemas.microsoft.com/office/2006/metadata/properties" ma:root="true" ma:fieldsID="baac95545e451bd81cd41209be31d6eb" ns3:_="" ns4:_="">
    <xsd:import namespace="05d7390c-4c3e-4fdf-9a5a-6af8b14713cf"/>
    <xsd:import namespace="b2ef8542-8881-4faf-98d6-f5fbd5c8b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d7390c-4c3e-4fdf-9a5a-6af8b14713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f8542-8881-4faf-98d6-f5fbd5c8be0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DE22DE-FBA1-41B3-8635-447B45606819}">
  <ds:schemaRefs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b2ef8542-8881-4faf-98d6-f5fbd5c8be06"/>
    <ds:schemaRef ds:uri="05d7390c-4c3e-4fdf-9a5a-6af8b14713cf"/>
  </ds:schemaRefs>
</ds:datastoreItem>
</file>

<file path=customXml/itemProps2.xml><?xml version="1.0" encoding="utf-8"?>
<ds:datastoreItem xmlns:ds="http://schemas.openxmlformats.org/officeDocument/2006/customXml" ds:itemID="{462D8473-1A1B-4135-BED3-14422BAA3C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d7390c-4c3e-4fdf-9a5a-6af8b14713cf"/>
    <ds:schemaRef ds:uri="b2ef8542-8881-4faf-98d6-f5fbd5c8b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5DBD08-1331-4970-BBEF-37C6CD9EBF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Mapa de Preços</vt:lpstr>
      <vt:lpstr>Empresas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Assunção Lacerda</dc:creator>
  <cp:lastModifiedBy>Juliana Fontes</cp:lastModifiedBy>
  <cp:lastPrinted>2024-04-15T17:47:06Z</cp:lastPrinted>
  <dcterms:created xsi:type="dcterms:W3CDTF">2024-04-05T13:54:27Z</dcterms:created>
  <dcterms:modified xsi:type="dcterms:W3CDTF">2026-04-27T14:40:44Z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0x010100AA34F3A6C297D74FA4B2A4AD723D9798</vt:lpwstr>
  </property>
</Properties>
</file>