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Resposta parecer proc de med\"/>
    </mc:Choice>
  </mc:AlternateContent>
  <xr:revisionPtr revIDLastSave="0" documentId="13_ncr:1_{A3D9AA0C-B07D-4CE7-98EB-05C8ABECB7EF}" xr6:coauthVersionLast="36" xr6:coauthVersionMax="36" xr10:uidLastSave="{00000000-0000-0000-0000-000000000000}"/>
  <bookViews>
    <workbookView xWindow="0" yWindow="0" windowWidth="10240" windowHeight="3400" tabRatio="644" firstSheet="1" activeTab="3" xr2:uid="{00000000-000D-0000-FFFF-FFFF00000000}"/>
  </bookViews>
  <sheets>
    <sheet name="Série de Preços Coletados " sheetId="17" r:id="rId1"/>
    <sheet name="Análise Estatística" sheetId="1" r:id="rId2"/>
    <sheet name="Série de Preços Utilizados" sheetId="13" r:id="rId3"/>
    <sheet name="Estimativa de Consumo" sheetId="16" r:id="rId4"/>
    <sheet name="Valor Estimado da Contratação" sheetId="14" r:id="rId5"/>
  </sheets>
  <definedNames>
    <definedName name="_xlnm._FilterDatabase" localSheetId="1" hidden="1">'Análise Estatística'!$A$3:$M$76</definedName>
    <definedName name="_xlnm._FilterDatabase" localSheetId="3" hidden="1">'Estimativa de Consumo'!$A$3:$E$102</definedName>
    <definedName name="_xlnm._FilterDatabase" localSheetId="0" hidden="1">'Série de Preços Coletados '!$A$5:$P$78</definedName>
    <definedName name="_xlnm._FilterDatabase" localSheetId="2" hidden="1">'Série de Preços Utilizados'!$A$3:$L$69</definedName>
    <definedName name="_xlnm._FilterDatabase" localSheetId="4" hidden="1">'Valor Estimado da Contratação'!$A$3:$E$103</definedName>
    <definedName name="_xlnm.Print_Area" localSheetId="1">'Análise Estatística'!$A$1:$P$102</definedName>
    <definedName name="_xlnm.Print_Area" localSheetId="3">'Estimativa de Consumo'!$A$1:$I$103</definedName>
    <definedName name="_xlnm.Print_Area" localSheetId="0">'Série de Preços Coletados '!$A$1:$P$105</definedName>
    <definedName name="_xlnm.Print_Area" localSheetId="2">'Série de Preços Utilizados'!$A$1:$M$102</definedName>
    <definedName name="_xlnm.Print_Area" localSheetId="4">'Valor Estimado da Contratação'!$A$1:$G$104</definedName>
  </definedNames>
  <calcPr calcId="179021"/>
</workbook>
</file>

<file path=xl/calcChain.xml><?xml version="1.0" encoding="utf-8"?>
<calcChain xmlns="http://schemas.openxmlformats.org/spreadsheetml/2006/main">
  <c r="G93" i="14" l="1"/>
  <c r="G94" i="14"/>
  <c r="G95" i="14"/>
  <c r="G96" i="14"/>
  <c r="G97" i="14"/>
  <c r="G98" i="14"/>
  <c r="G99" i="14"/>
  <c r="G100" i="14"/>
  <c r="G101" i="14"/>
  <c r="G84" i="14"/>
  <c r="G85" i="14"/>
  <c r="G86" i="14"/>
  <c r="G87" i="14"/>
  <c r="G88" i="14"/>
  <c r="G89" i="14"/>
  <c r="G90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I96" i="16" l="1"/>
  <c r="I97" i="16"/>
  <c r="I98" i="16"/>
  <c r="I99" i="16"/>
  <c r="I100" i="16"/>
  <c r="I101" i="16"/>
  <c r="I102" i="16"/>
  <c r="I87" i="16"/>
  <c r="I88" i="16"/>
  <c r="I89" i="16"/>
  <c r="I90" i="16"/>
  <c r="I91" i="16"/>
  <c r="I92" i="16"/>
  <c r="I93" i="16"/>
  <c r="I94" i="16"/>
  <c r="I95" i="16"/>
  <c r="I77" i="16"/>
  <c r="I78" i="16"/>
  <c r="I79" i="16"/>
  <c r="I80" i="16"/>
  <c r="I81" i="16"/>
  <c r="I82" i="16"/>
  <c r="I83" i="16"/>
  <c r="I84" i="16"/>
  <c r="I85" i="16"/>
  <c r="I86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L96" i="13" l="1"/>
  <c r="L97" i="13"/>
  <c r="L98" i="13"/>
  <c r="L99" i="13"/>
  <c r="L100" i="13"/>
  <c r="L101" i="13"/>
  <c r="L102" i="13"/>
  <c r="K96" i="13"/>
  <c r="K97" i="13"/>
  <c r="K98" i="13"/>
  <c r="K99" i="13"/>
  <c r="K100" i="13"/>
  <c r="K101" i="13"/>
  <c r="K102" i="13"/>
  <c r="L87" i="13"/>
  <c r="L88" i="13"/>
  <c r="L89" i="13"/>
  <c r="L90" i="13"/>
  <c r="L91" i="13"/>
  <c r="L92" i="13"/>
  <c r="L93" i="13"/>
  <c r="L94" i="13"/>
  <c r="L95" i="13"/>
  <c r="K87" i="13"/>
  <c r="K88" i="13"/>
  <c r="K89" i="13"/>
  <c r="K90" i="13"/>
  <c r="K91" i="13"/>
  <c r="K92" i="13"/>
  <c r="K93" i="13"/>
  <c r="K94" i="13"/>
  <c r="K95" i="13"/>
  <c r="L76" i="13"/>
  <c r="L77" i="13"/>
  <c r="L78" i="13"/>
  <c r="L79" i="13"/>
  <c r="L80" i="13"/>
  <c r="L81" i="13"/>
  <c r="L82" i="13"/>
  <c r="L83" i="13"/>
  <c r="L84" i="13"/>
  <c r="L85" i="13"/>
  <c r="L86" i="13"/>
  <c r="K76" i="13"/>
  <c r="K77" i="13"/>
  <c r="K78" i="13"/>
  <c r="K79" i="13"/>
  <c r="K80" i="13"/>
  <c r="K81" i="13"/>
  <c r="K82" i="13"/>
  <c r="K83" i="13"/>
  <c r="K84" i="13"/>
  <c r="K85" i="13"/>
  <c r="K86" i="13"/>
  <c r="L69" i="13"/>
  <c r="L70" i="13"/>
  <c r="L71" i="13"/>
  <c r="L72" i="13"/>
  <c r="L73" i="13"/>
  <c r="L74" i="13"/>
  <c r="L75" i="13"/>
  <c r="K69" i="13"/>
  <c r="K70" i="13"/>
  <c r="K71" i="13"/>
  <c r="K72" i="13"/>
  <c r="K73" i="13"/>
  <c r="K74" i="13"/>
  <c r="K75" i="13"/>
  <c r="M95" i="1" l="1"/>
  <c r="M96" i="1"/>
  <c r="M97" i="1"/>
  <c r="M98" i="1"/>
  <c r="M99" i="1"/>
  <c r="M100" i="1"/>
  <c r="M101" i="1"/>
  <c r="M102" i="1"/>
  <c r="L95" i="1"/>
  <c r="L96" i="1"/>
  <c r="L97" i="1"/>
  <c r="L98" i="1"/>
  <c r="L99" i="1"/>
  <c r="L100" i="1"/>
  <c r="L101" i="1"/>
  <c r="K95" i="1"/>
  <c r="K96" i="1"/>
  <c r="K97" i="1"/>
  <c r="K98" i="1"/>
  <c r="K99" i="1"/>
  <c r="K100" i="1"/>
  <c r="K101" i="1"/>
  <c r="M88" i="1"/>
  <c r="M89" i="1"/>
  <c r="M90" i="1"/>
  <c r="M91" i="1"/>
  <c r="M92" i="1"/>
  <c r="M93" i="1"/>
  <c r="M94" i="1"/>
  <c r="L88" i="1"/>
  <c r="L89" i="1"/>
  <c r="L90" i="1"/>
  <c r="L91" i="1"/>
  <c r="L92" i="1"/>
  <c r="L93" i="1"/>
  <c r="L94" i="1"/>
  <c r="K88" i="1"/>
  <c r="K89" i="1"/>
  <c r="K90" i="1"/>
  <c r="K91" i="1"/>
  <c r="K92" i="1"/>
  <c r="K93" i="1"/>
  <c r="K94" i="1"/>
  <c r="O95" i="1" l="1"/>
  <c r="P94" i="1"/>
  <c r="N100" i="1"/>
  <c r="N99" i="1"/>
  <c r="N98" i="1"/>
  <c r="N90" i="1"/>
  <c r="O102" i="1"/>
  <c r="N97" i="1"/>
  <c r="P102" i="1"/>
  <c r="N102" i="1"/>
  <c r="N101" i="1"/>
  <c r="O101" i="1"/>
  <c r="P101" i="1"/>
  <c r="P100" i="1"/>
  <c r="O100" i="1"/>
  <c r="P99" i="1"/>
  <c r="O99" i="1"/>
  <c r="P98" i="1"/>
  <c r="O98" i="1"/>
  <c r="O97" i="1"/>
  <c r="P97" i="1"/>
  <c r="N96" i="1"/>
  <c r="P96" i="1"/>
  <c r="O96" i="1"/>
  <c r="P95" i="1"/>
  <c r="N95" i="1"/>
  <c r="N94" i="1"/>
  <c r="O94" i="1"/>
  <c r="P93" i="1"/>
  <c r="O93" i="1"/>
  <c r="N93" i="1"/>
  <c r="O92" i="1"/>
  <c r="N92" i="1"/>
  <c r="P92" i="1"/>
  <c r="N91" i="1"/>
  <c r="P91" i="1"/>
  <c r="O91" i="1"/>
  <c r="O90" i="1"/>
  <c r="P90" i="1"/>
  <c r="N89" i="1"/>
  <c r="P89" i="1"/>
  <c r="O89" i="1"/>
  <c r="N88" i="1"/>
  <c r="O88" i="1"/>
  <c r="P88" i="1"/>
  <c r="M82" i="1" l="1"/>
  <c r="M83" i="1"/>
  <c r="M84" i="1"/>
  <c r="M85" i="1"/>
  <c r="M86" i="1"/>
  <c r="M87" i="1"/>
  <c r="L82" i="1"/>
  <c r="L83" i="1"/>
  <c r="L84" i="1"/>
  <c r="L85" i="1"/>
  <c r="L86" i="1"/>
  <c r="L87" i="1"/>
  <c r="K82" i="1"/>
  <c r="K83" i="1"/>
  <c r="K84" i="1"/>
  <c r="K85" i="1"/>
  <c r="K86" i="1"/>
  <c r="K87" i="1"/>
  <c r="O84" i="1" l="1"/>
  <c r="P86" i="1"/>
  <c r="P85" i="1"/>
  <c r="P87" i="1"/>
  <c r="N87" i="1"/>
  <c r="O87" i="1"/>
  <c r="O86" i="1"/>
  <c r="N86" i="1"/>
  <c r="O85" i="1"/>
  <c r="N85" i="1"/>
  <c r="P84" i="1"/>
  <c r="N84" i="1"/>
  <c r="O83" i="1"/>
  <c r="N83" i="1"/>
  <c r="P83" i="1"/>
  <c r="P82" i="1"/>
  <c r="O82" i="1"/>
  <c r="N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P81" i="1" l="1"/>
  <c r="N79" i="1"/>
  <c r="P72" i="1"/>
  <c r="P75" i="1"/>
  <c r="O74" i="1"/>
  <c r="O81" i="1"/>
  <c r="N81" i="1"/>
  <c r="N80" i="1"/>
  <c r="O80" i="1"/>
  <c r="P80" i="1"/>
  <c r="P79" i="1"/>
  <c r="O79" i="1"/>
  <c r="O78" i="1"/>
  <c r="N78" i="1"/>
  <c r="P78" i="1"/>
  <c r="P77" i="1"/>
  <c r="O77" i="1"/>
  <c r="N77" i="1"/>
  <c r="P76" i="1"/>
  <c r="N76" i="1"/>
  <c r="O76" i="1"/>
  <c r="N75" i="1"/>
  <c r="O75" i="1"/>
  <c r="P74" i="1"/>
  <c r="N74" i="1"/>
  <c r="P73" i="1"/>
  <c r="N73" i="1"/>
  <c r="O73" i="1"/>
  <c r="O72" i="1"/>
  <c r="N72" i="1"/>
  <c r="O71" i="1"/>
  <c r="N71" i="1"/>
  <c r="P71" i="1"/>
  <c r="N70" i="1"/>
  <c r="P70" i="1"/>
  <c r="O70" i="1"/>
  <c r="O69" i="1"/>
  <c r="P69" i="1"/>
  <c r="N69" i="1"/>
  <c r="K4" i="1"/>
  <c r="K60" i="13" l="1"/>
  <c r="K51" i="13"/>
  <c r="M68" i="1" l="1"/>
  <c r="M67" i="1"/>
  <c r="L68" i="1"/>
  <c r="L67" i="1"/>
  <c r="K68" i="1"/>
  <c r="K67" i="1"/>
  <c r="M66" i="1"/>
  <c r="L66" i="1"/>
  <c r="K66" i="1"/>
  <c r="P68" i="1" l="1"/>
  <c r="O68" i="1"/>
  <c r="O67" i="1"/>
  <c r="P67" i="1"/>
  <c r="O66" i="1"/>
  <c r="N68" i="1"/>
  <c r="N67" i="1"/>
  <c r="P66" i="1"/>
  <c r="N66" i="1"/>
  <c r="G38" i="14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103" i="16" l="1"/>
  <c r="G103" i="14"/>
  <c r="G102" i="14"/>
  <c r="G92" i="14"/>
  <c r="G91" i="14"/>
  <c r="G83" i="14"/>
  <c r="G82" i="14"/>
  <c r="G81" i="14"/>
  <c r="G80" i="14"/>
  <c r="G63" i="14"/>
  <c r="G62" i="14"/>
  <c r="G61" i="14"/>
  <c r="G60" i="14"/>
  <c r="G59" i="14"/>
  <c r="G58" i="14"/>
  <c r="G57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G4" i="14"/>
  <c r="G104" i="14" l="1"/>
  <c r="L68" i="13"/>
  <c r="K68" i="13"/>
  <c r="L67" i="13"/>
  <c r="K67" i="13"/>
  <c r="L66" i="13"/>
  <c r="K66" i="13"/>
  <c r="L65" i="13"/>
  <c r="K65" i="13"/>
  <c r="L64" i="13"/>
  <c r="K64" i="13"/>
  <c r="L63" i="13"/>
  <c r="K63" i="13"/>
  <c r="L62" i="13"/>
  <c r="K62" i="13"/>
  <c r="L61" i="13"/>
  <c r="K61" i="13"/>
  <c r="L60" i="13"/>
  <c r="L59" i="13"/>
  <c r="K59" i="13"/>
  <c r="L58" i="13"/>
  <c r="K58" i="13"/>
  <c r="L57" i="13"/>
  <c r="K57" i="13"/>
  <c r="L56" i="13"/>
  <c r="K56" i="13"/>
  <c r="L55" i="13"/>
  <c r="K55" i="13"/>
  <c r="L54" i="13"/>
  <c r="K54" i="13"/>
  <c r="L53" i="13"/>
  <c r="K53" i="13"/>
  <c r="L52" i="13"/>
  <c r="K52" i="13"/>
  <c r="L51" i="13"/>
  <c r="L50" i="13"/>
  <c r="K50" i="13"/>
  <c r="L49" i="13"/>
  <c r="K49" i="13"/>
  <c r="L48" i="13"/>
  <c r="K48" i="13"/>
  <c r="L47" i="13"/>
  <c r="K47" i="13"/>
  <c r="L46" i="13"/>
  <c r="K46" i="13"/>
  <c r="L45" i="13"/>
  <c r="K45" i="13"/>
  <c r="L44" i="13"/>
  <c r="K44" i="13"/>
  <c r="L43" i="13"/>
  <c r="K43" i="13"/>
  <c r="L42" i="13"/>
  <c r="K42" i="13"/>
  <c r="L41" i="13"/>
  <c r="K41" i="13"/>
  <c r="L40" i="13"/>
  <c r="K40" i="13"/>
  <c r="L39" i="13"/>
  <c r="K39" i="13"/>
  <c r="L38" i="13"/>
  <c r="K38" i="13"/>
  <c r="L37" i="13"/>
  <c r="K37" i="13"/>
  <c r="L36" i="13"/>
  <c r="K36" i="13"/>
  <c r="L35" i="13"/>
  <c r="K35" i="13"/>
  <c r="L34" i="13"/>
  <c r="K34" i="13"/>
  <c r="L33" i="13"/>
  <c r="K33" i="13"/>
  <c r="L32" i="13"/>
  <c r="K32" i="13"/>
  <c r="L31" i="13"/>
  <c r="K31" i="13"/>
  <c r="L30" i="13"/>
  <c r="K30" i="13"/>
  <c r="L29" i="13"/>
  <c r="K29" i="13"/>
  <c r="L28" i="13"/>
  <c r="K28" i="13"/>
  <c r="L27" i="13"/>
  <c r="K27" i="13"/>
  <c r="L26" i="13"/>
  <c r="K26" i="13"/>
  <c r="L25" i="13"/>
  <c r="K25" i="13"/>
  <c r="L24" i="13"/>
  <c r="K24" i="13"/>
  <c r="L23" i="13"/>
  <c r="K23" i="13"/>
  <c r="L22" i="13"/>
  <c r="K22" i="13"/>
  <c r="L21" i="13"/>
  <c r="K21" i="13"/>
  <c r="L20" i="13"/>
  <c r="K20" i="13"/>
  <c r="L19" i="13"/>
  <c r="K19" i="13"/>
  <c r="L18" i="13"/>
  <c r="K18" i="13"/>
  <c r="L17" i="13"/>
  <c r="K17" i="13"/>
  <c r="L16" i="13"/>
  <c r="K16" i="13"/>
  <c r="L15" i="13"/>
  <c r="K15" i="13"/>
  <c r="L14" i="13"/>
  <c r="K14" i="13"/>
  <c r="L13" i="13"/>
  <c r="K13" i="13"/>
  <c r="L12" i="13"/>
  <c r="K12" i="13"/>
  <c r="L11" i="13"/>
  <c r="K11" i="13"/>
  <c r="L10" i="13"/>
  <c r="K10" i="13"/>
  <c r="L9" i="13"/>
  <c r="K9" i="13"/>
  <c r="L8" i="13"/>
  <c r="K8" i="13"/>
  <c r="L7" i="13"/>
  <c r="K7" i="13"/>
  <c r="L6" i="13"/>
  <c r="K6" i="13"/>
  <c r="L5" i="13"/>
  <c r="K5" i="13"/>
  <c r="L4" i="13"/>
  <c r="K4" i="13"/>
  <c r="M65" i="1"/>
  <c r="L65" i="1"/>
  <c r="K65" i="1"/>
  <c r="M64" i="1"/>
  <c r="L64" i="1"/>
  <c r="K64" i="1"/>
  <c r="M63" i="1"/>
  <c r="L63" i="1"/>
  <c r="K63" i="1"/>
  <c r="M62" i="1"/>
  <c r="L62" i="1"/>
  <c r="K62" i="1"/>
  <c r="M61" i="1"/>
  <c r="L61" i="1"/>
  <c r="K61" i="1"/>
  <c r="M60" i="1"/>
  <c r="L60" i="1"/>
  <c r="K60" i="1"/>
  <c r="M59" i="1"/>
  <c r="L59" i="1"/>
  <c r="K59" i="1"/>
  <c r="M58" i="1"/>
  <c r="L58" i="1"/>
  <c r="K58" i="1"/>
  <c r="M57" i="1"/>
  <c r="L57" i="1"/>
  <c r="K57" i="1"/>
  <c r="M56" i="1"/>
  <c r="L56" i="1"/>
  <c r="K56" i="1"/>
  <c r="M55" i="1"/>
  <c r="L55" i="1"/>
  <c r="K55" i="1"/>
  <c r="M54" i="1"/>
  <c r="L54" i="1"/>
  <c r="K54" i="1"/>
  <c r="M53" i="1"/>
  <c r="L53" i="1"/>
  <c r="K53" i="1"/>
  <c r="M52" i="1"/>
  <c r="L52" i="1"/>
  <c r="K52" i="1"/>
  <c r="M51" i="1"/>
  <c r="L51" i="1"/>
  <c r="K51" i="1"/>
  <c r="M50" i="1"/>
  <c r="L50" i="1"/>
  <c r="K50" i="1"/>
  <c r="M49" i="1"/>
  <c r="L49" i="1"/>
  <c r="K49" i="1"/>
  <c r="M48" i="1"/>
  <c r="L48" i="1"/>
  <c r="K48" i="1"/>
  <c r="M47" i="1"/>
  <c r="L47" i="1"/>
  <c r="K47" i="1"/>
  <c r="M46" i="1"/>
  <c r="L46" i="1"/>
  <c r="K46" i="1"/>
  <c r="M45" i="1"/>
  <c r="L45" i="1"/>
  <c r="K45" i="1"/>
  <c r="M44" i="1"/>
  <c r="L44" i="1"/>
  <c r="K44" i="1"/>
  <c r="M43" i="1"/>
  <c r="L43" i="1"/>
  <c r="K43" i="1"/>
  <c r="M42" i="1"/>
  <c r="L42" i="1"/>
  <c r="K42" i="1"/>
  <c r="M41" i="1"/>
  <c r="L41" i="1"/>
  <c r="K41" i="1"/>
  <c r="M40" i="1"/>
  <c r="L40" i="1"/>
  <c r="K40" i="1"/>
  <c r="M39" i="1"/>
  <c r="L39" i="1"/>
  <c r="K39" i="1"/>
  <c r="M38" i="1"/>
  <c r="L38" i="1"/>
  <c r="K38" i="1"/>
  <c r="M37" i="1"/>
  <c r="L37" i="1"/>
  <c r="K37" i="1"/>
  <c r="M36" i="1"/>
  <c r="L36" i="1"/>
  <c r="K36" i="1"/>
  <c r="M35" i="1"/>
  <c r="L35" i="1"/>
  <c r="K35" i="1"/>
  <c r="M34" i="1"/>
  <c r="L34" i="1"/>
  <c r="K34" i="1"/>
  <c r="M33" i="1"/>
  <c r="L33" i="1"/>
  <c r="K33" i="1"/>
  <c r="M32" i="1"/>
  <c r="L32" i="1"/>
  <c r="K32" i="1"/>
  <c r="M31" i="1"/>
  <c r="L31" i="1"/>
  <c r="K31" i="1"/>
  <c r="M30" i="1"/>
  <c r="L30" i="1"/>
  <c r="K30" i="1"/>
  <c r="M29" i="1"/>
  <c r="L29" i="1"/>
  <c r="K29" i="1"/>
  <c r="M28" i="1"/>
  <c r="L28" i="1"/>
  <c r="K28" i="1"/>
  <c r="M27" i="1"/>
  <c r="L27" i="1"/>
  <c r="K27" i="1"/>
  <c r="M26" i="1"/>
  <c r="L26" i="1"/>
  <c r="K26" i="1"/>
  <c r="M25" i="1"/>
  <c r="L25" i="1"/>
  <c r="K25" i="1"/>
  <c r="M24" i="1"/>
  <c r="L24" i="1"/>
  <c r="K24" i="1"/>
  <c r="M23" i="1"/>
  <c r="L23" i="1"/>
  <c r="K23" i="1"/>
  <c r="M22" i="1"/>
  <c r="L22" i="1"/>
  <c r="K22" i="1"/>
  <c r="M21" i="1"/>
  <c r="L21" i="1"/>
  <c r="K21" i="1"/>
  <c r="M20" i="1"/>
  <c r="L20" i="1"/>
  <c r="K20" i="1"/>
  <c r="M19" i="1"/>
  <c r="L19" i="1"/>
  <c r="K19" i="1"/>
  <c r="M18" i="1"/>
  <c r="L18" i="1"/>
  <c r="K18" i="1"/>
  <c r="M17" i="1"/>
  <c r="L17" i="1"/>
  <c r="K17" i="1"/>
  <c r="M16" i="1"/>
  <c r="L16" i="1"/>
  <c r="K16" i="1"/>
  <c r="M15" i="1"/>
  <c r="L15" i="1"/>
  <c r="K15" i="1"/>
  <c r="M14" i="1"/>
  <c r="L14" i="1"/>
  <c r="K14" i="1"/>
  <c r="M13" i="1"/>
  <c r="L13" i="1"/>
  <c r="K13" i="1"/>
  <c r="M12" i="1"/>
  <c r="L12" i="1"/>
  <c r="K12" i="1"/>
  <c r="M11" i="1"/>
  <c r="L11" i="1"/>
  <c r="K11" i="1"/>
  <c r="M10" i="1"/>
  <c r="L10" i="1"/>
  <c r="K10" i="1"/>
  <c r="M9" i="1"/>
  <c r="L9" i="1"/>
  <c r="K9" i="1"/>
  <c r="M8" i="1"/>
  <c r="L8" i="1"/>
  <c r="K8" i="1"/>
  <c r="M7" i="1"/>
  <c r="L7" i="1"/>
  <c r="K7" i="1"/>
  <c r="M6" i="1"/>
  <c r="L6" i="1"/>
  <c r="K6" i="1"/>
  <c r="M5" i="1"/>
  <c r="L5" i="1"/>
  <c r="K5" i="1"/>
  <c r="M4" i="1"/>
  <c r="P49" i="1" l="1"/>
  <c r="P63" i="1"/>
  <c r="P65" i="1"/>
  <c r="P64" i="1"/>
  <c r="P50" i="1"/>
  <c r="P61" i="1"/>
  <c r="P60" i="1"/>
  <c r="P57" i="1"/>
  <c r="P54" i="1"/>
  <c r="P62" i="1"/>
  <c r="P59" i="1"/>
  <c r="P58" i="1"/>
  <c r="P56" i="1"/>
  <c r="P53" i="1"/>
  <c r="P39" i="1"/>
  <c r="P52" i="1"/>
  <c r="P51" i="1"/>
  <c r="P45" i="1"/>
  <c r="P41" i="1"/>
  <c r="P31" i="1"/>
  <c r="P36" i="1"/>
  <c r="P34" i="1"/>
  <c r="P37" i="1"/>
  <c r="P29" i="1"/>
  <c r="P33" i="1"/>
  <c r="P32" i="1"/>
  <c r="P26" i="1"/>
  <c r="P18" i="1"/>
  <c r="P48" i="1"/>
  <c r="P47" i="1"/>
  <c r="P46" i="1"/>
  <c r="P44" i="1"/>
  <c r="P43" i="1"/>
  <c r="P42" i="1"/>
  <c r="P40" i="1"/>
  <c r="P38" i="1"/>
  <c r="P35" i="1"/>
  <c r="P25" i="1"/>
  <c r="P24" i="1"/>
  <c r="P22" i="1"/>
  <c r="P20" i="1"/>
  <c r="P19" i="1"/>
  <c r="P5" i="1"/>
  <c r="P55" i="1"/>
  <c r="P30" i="1"/>
  <c r="P28" i="1"/>
  <c r="P27" i="1"/>
  <c r="P23" i="1"/>
  <c r="P21" i="1"/>
  <c r="P8" i="1"/>
  <c r="N30" i="1"/>
  <c r="N32" i="1"/>
  <c r="N31" i="1"/>
  <c r="N29" i="1"/>
  <c r="N28" i="1"/>
  <c r="N27" i="1"/>
  <c r="P15" i="1"/>
  <c r="P17" i="1"/>
  <c r="P16" i="1"/>
  <c r="P14" i="1"/>
  <c r="P10" i="1"/>
  <c r="P9" i="1"/>
  <c r="P12" i="1"/>
  <c r="P13" i="1"/>
  <c r="P11" i="1"/>
  <c r="P7" i="1"/>
  <c r="P6" i="1"/>
  <c r="O5" i="1"/>
  <c r="N6" i="1"/>
  <c r="O6" i="1"/>
  <c r="O17" i="1"/>
  <c r="N55" i="1"/>
  <c r="N56" i="1"/>
  <c r="N57" i="1"/>
  <c r="N58" i="1"/>
  <c r="N59" i="1"/>
  <c r="N60" i="1"/>
  <c r="N61" i="1"/>
  <c r="N62" i="1"/>
  <c r="N63" i="1"/>
  <c r="N64" i="1"/>
  <c r="N65" i="1"/>
  <c r="O55" i="1"/>
  <c r="O56" i="1"/>
  <c r="O57" i="1"/>
  <c r="O58" i="1"/>
  <c r="O59" i="1"/>
  <c r="O60" i="1"/>
  <c r="O61" i="1"/>
  <c r="O62" i="1"/>
  <c r="O63" i="1"/>
  <c r="O64" i="1"/>
  <c r="O65" i="1"/>
  <c r="N44" i="1"/>
  <c r="N45" i="1"/>
  <c r="N46" i="1"/>
  <c r="N47" i="1"/>
  <c r="N48" i="1"/>
  <c r="N49" i="1"/>
  <c r="N50" i="1"/>
  <c r="N51" i="1"/>
  <c r="N52" i="1"/>
  <c r="N53" i="1"/>
  <c r="N54" i="1"/>
  <c r="O44" i="1"/>
  <c r="O45" i="1"/>
  <c r="O46" i="1"/>
  <c r="O47" i="1"/>
  <c r="O48" i="1"/>
  <c r="O49" i="1"/>
  <c r="O50" i="1"/>
  <c r="O51" i="1"/>
  <c r="O52" i="1"/>
  <c r="O53" i="1"/>
  <c r="O54" i="1"/>
  <c r="N33" i="1"/>
  <c r="N34" i="1"/>
  <c r="N35" i="1"/>
  <c r="N36" i="1"/>
  <c r="N37" i="1"/>
  <c r="N38" i="1"/>
  <c r="N39" i="1"/>
  <c r="N40" i="1"/>
  <c r="N41" i="1"/>
  <c r="N42" i="1"/>
  <c r="N43" i="1"/>
  <c r="O33" i="1"/>
  <c r="O34" i="1"/>
  <c r="O35" i="1"/>
  <c r="O36" i="1"/>
  <c r="O37" i="1"/>
  <c r="O38" i="1"/>
  <c r="O39" i="1"/>
  <c r="O40" i="1"/>
  <c r="O41" i="1"/>
  <c r="O42" i="1"/>
  <c r="O43" i="1"/>
  <c r="N22" i="1"/>
  <c r="N23" i="1"/>
  <c r="N24" i="1"/>
  <c r="N25" i="1"/>
  <c r="N26" i="1"/>
  <c r="O22" i="1"/>
  <c r="O23" i="1"/>
  <c r="O24" i="1"/>
  <c r="O25" i="1"/>
  <c r="O26" i="1"/>
  <c r="O27" i="1"/>
  <c r="O28" i="1"/>
  <c r="O29" i="1"/>
  <c r="O30" i="1"/>
  <c r="O31" i="1"/>
  <c r="O32" i="1"/>
  <c r="N21" i="1"/>
  <c r="O21" i="1"/>
  <c r="N20" i="1"/>
  <c r="O20" i="1"/>
  <c r="N19" i="1"/>
  <c r="O19" i="1"/>
  <c r="N18" i="1"/>
  <c r="O18" i="1"/>
  <c r="N17" i="1"/>
  <c r="N16" i="1"/>
  <c r="O16" i="1"/>
  <c r="N15" i="1"/>
  <c r="O15" i="1"/>
  <c r="N14" i="1"/>
  <c r="O14" i="1"/>
  <c r="N13" i="1"/>
  <c r="O13" i="1"/>
  <c r="N12" i="1"/>
  <c r="O12" i="1"/>
  <c r="N11" i="1"/>
  <c r="O11" i="1"/>
  <c r="N10" i="1"/>
  <c r="O10" i="1"/>
  <c r="N9" i="1"/>
  <c r="O9" i="1"/>
  <c r="N8" i="1"/>
  <c r="O8" i="1"/>
  <c r="N7" i="1"/>
  <c r="O7" i="1"/>
  <c r="N5" i="1"/>
  <c r="L4" i="1" l="1"/>
  <c r="P4" i="1"/>
  <c r="O4" i="1" l="1"/>
  <c r="N4" i="1"/>
</calcChain>
</file>

<file path=xl/sharedStrings.xml><?xml version="1.0" encoding="utf-8"?>
<sst xmlns="http://schemas.openxmlformats.org/spreadsheetml/2006/main" count="1014" uniqueCount="180">
  <si>
    <t>ITEM</t>
  </si>
  <si>
    <t>CATMAT</t>
  </si>
  <si>
    <t>Valor Unitário</t>
  </si>
  <si>
    <t>UNIDADE DE MEDIDA</t>
  </si>
  <si>
    <t>VALOR UNITÁRIO</t>
  </si>
  <si>
    <t xml:space="preserve">Mapara de Preços </t>
  </si>
  <si>
    <t>Fontes de Consultas - INSTRUÇÃO NORMATIVA SEGES /ME Nº 65, DE 7 DE JULHO DE 2021</t>
  </si>
  <si>
    <t>I - composição de custos unitários menores ou iguais à mediana do item correspondente nos sistemas oficiais de governo, como Painel de Preços ou banco de preços em saúde, observado o índice de atualização de preços correspondente</t>
  </si>
  <si>
    <t>III - dados de pesquisa publicada em mídia especializada, de tabela de referência formalmente aprovada pelo Poder Executivo federal e de sítios eletrônicos especializados ou de domínio amplo, desde que atualizados no momento da pesquisa e compreendidos no intervalo de até 6 (seis) meses de antecedência da data de divulgação do edital, contendo a data e a hora de acesso;</t>
  </si>
  <si>
    <t>Cotação 1</t>
  </si>
  <si>
    <t>Cotação 2</t>
  </si>
  <si>
    <t>Cotação 3</t>
  </si>
  <si>
    <t>Cotação 4</t>
  </si>
  <si>
    <t>Cotação 5</t>
  </si>
  <si>
    <t xml:space="preserve">DESCRIÇÃO </t>
  </si>
  <si>
    <t>Análise Estatística</t>
  </si>
  <si>
    <t>Média</t>
  </si>
  <si>
    <t xml:space="preserve">Mediana </t>
  </si>
  <si>
    <t>Desvio Padrão (DV)</t>
  </si>
  <si>
    <t>Limite Inferior (LI)</t>
  </si>
  <si>
    <t>Limite Superior (LS)</t>
  </si>
  <si>
    <t>Coeficiente de Variação (CV)%</t>
  </si>
  <si>
    <t xml:space="preserve">Valor Unitário </t>
  </si>
  <si>
    <t>Quantidade (Q)</t>
  </si>
  <si>
    <t xml:space="preserve">Valor Total </t>
  </si>
  <si>
    <t>Valor Total Estimado (VTE)</t>
  </si>
  <si>
    <t xml:space="preserve">Valor Unitário (VU) </t>
  </si>
  <si>
    <t>Valor Estimado da Contratação</t>
  </si>
  <si>
    <t>QUANTIDADE (Q)</t>
  </si>
  <si>
    <t>Q Mínima</t>
  </si>
  <si>
    <t>Q Máxima</t>
  </si>
  <si>
    <t>Cotação5</t>
  </si>
  <si>
    <t>Cotação 6</t>
  </si>
  <si>
    <t>Cotação 7</t>
  </si>
  <si>
    <t>Aciclovir 200 mg - Comprimido</t>
  </si>
  <si>
    <t>Aciclovir 50mg/g (5%) - Creme 10G</t>
  </si>
  <si>
    <t>Albendazol, Dosagem:40 MG/ML - frasco 10mL</t>
  </si>
  <si>
    <t>Amoxicilina + Clavulanato de Potássio 500 mg + 125 mg - Comprimido</t>
  </si>
  <si>
    <t>Amoxicilina + Clavulanato de Potássio 50 mg + 12,5 mg/ml - Suspensão Oral - frasco 75mL</t>
  </si>
  <si>
    <t>Amoxicilina 50 mg/ml - Pó para Suspensão Oral - frasco 150mL</t>
  </si>
  <si>
    <t xml:space="preserve">Amoxicilina 500 mg - Cápsula </t>
  </si>
  <si>
    <t>Azitromicina 40 mg/ml - Pó para Suspensão Oral - 600 mg</t>
  </si>
  <si>
    <t>Azitromicina 500 mg - Comprimido</t>
  </si>
  <si>
    <t xml:space="preserve">Benzilpenicilina Benzatina 1.200.000 UI - Pó para Suspensão Injetável + diluente    </t>
  </si>
  <si>
    <t>Benzilpenicilina Benzatina 600.000 UI - Pó para Suspensão Injetável + diluente</t>
  </si>
  <si>
    <t>Benzilpenicilina Procaína + Benzilpenicilina Potássica 300.000 UI + 100.000 UI - Pó para Suspensão Injetável + diluente</t>
  </si>
  <si>
    <t>Betametasona, acetato + betametasona, fosfato dissódico 3 + 3 mg/ml suspensão injetável 1 ml</t>
  </si>
  <si>
    <t xml:space="preserve">Captopril 25 mg - Comprimido  </t>
  </si>
  <si>
    <t>Carbamazepina 200 mg - Comprimido  </t>
  </si>
  <si>
    <t>Carbonato de cálcio + colecalciferol1.250 mg (500 mg de cálcio) + 200 unidades internacionais</t>
  </si>
  <si>
    <t>Cefalexina 50 mg/ml - Suspensão Oral - frasco 60mL</t>
  </si>
  <si>
    <t>Cefalexina 500 mg - Cápsula ou Comprimido</t>
  </si>
  <si>
    <t xml:space="preserve">Ceftriaxona, pó para solução injetável, 1g, Intramuscular + diluente </t>
  </si>
  <si>
    <t>Ceftriaxona, pó para solução injetável, 500g, Intramuscular + diluente</t>
  </si>
  <si>
    <t>Cetoconazol 2% - Xampu - frasco 100mL</t>
  </si>
  <si>
    <t>Cianocobalamina 1.000mcg - Solução Injetável - ampola de 2mL</t>
  </si>
  <si>
    <t>Ciprofloxacino, cloridrato de 500 mg - Comprimido</t>
  </si>
  <si>
    <t>Cloreto de Sódio 0,9 % - Solução Nasal - frasco 30mL</t>
  </si>
  <si>
    <t>Cloreto de Sódio 0,9 % - Solução Injetável - 500mL</t>
  </si>
  <si>
    <t>Cloreto de Sódio 0,9 % - Solução Injetável - 100mL</t>
  </si>
  <si>
    <t>Dexametasona 0,1 % - Creme</t>
  </si>
  <si>
    <t>Dexametasona 0,1 mg/ml - Elixir - frasco 120mL</t>
  </si>
  <si>
    <t>Dexametasona 1 mg/ml - Solução Oftálmica  - frasco 5mL</t>
  </si>
  <si>
    <t>Dexametasona, fosfato dissódico  4 mg/ml - solução injetável - ampola 2,5mL</t>
  </si>
  <si>
    <t>Dexclorfeniramina, maleato, 0,4 mg/ml - solução oral - frasco 100mL</t>
  </si>
  <si>
    <t>Dipirona Sódica 500 mg - Comprimido</t>
  </si>
  <si>
    <t xml:space="preserve">	
Dipirona Sódica 500 mg/ml - Solução Injetável - ampola 2mL</t>
  </si>
  <si>
    <t>Dipirona Sódica 500 mg/ml - Solução Oral - frasco 10mL</t>
  </si>
  <si>
    <t>Enalapril, maleato de,  10 mg - Comprimido</t>
  </si>
  <si>
    <t xml:space="preserve">	
Enalapril, maleato de, 20 mg - Comprimido</t>
  </si>
  <si>
    <t>Espironolactona 25mg - Comprimido</t>
  </si>
  <si>
    <t xml:space="preserve">Fenobarbital 100mg - Comprimido </t>
  </si>
  <si>
    <t xml:space="preserve">Fenobarbital 40mg/mL - Solução Oral </t>
  </si>
  <si>
    <t>Fluconazol 150mg - Cápsula</t>
  </si>
  <si>
    <t>Fluoxetina, Cloridrato  - 20mg</t>
  </si>
  <si>
    <t>Furosemida 40mg - Comprimido</t>
  </si>
  <si>
    <t xml:space="preserve">Glibenclamida 5MG </t>
  </si>
  <si>
    <t>Gliclazida 30mG Comprimido de liberação prolongada</t>
  </si>
  <si>
    <t>Hidroclorotiazida 25mg - Comprimido</t>
  </si>
  <si>
    <t>Hidrocortisona, sal succinato sódico de,  500 mg - Pó para Solução Injetável - frasco ampola</t>
  </si>
  <si>
    <t>Hidróxido de Alumínio 60,0 mg/mL - Suspensão Oral  - frasco 100mL</t>
  </si>
  <si>
    <t>Hipromelose 3 mg/ml - Solução Oftálmica frasco 10mL</t>
  </si>
  <si>
    <t>Hidrocortisona, acetato de, 1%, creme - bisnaga 30g</t>
  </si>
  <si>
    <t xml:space="preserve">433257
</t>
  </si>
  <si>
    <t xml:space="preserve">Ibuprofeno 50mg/mL - Suspensão Oral </t>
  </si>
  <si>
    <t xml:space="preserve">	
Ibuprofeno 300mg - Comprimido</t>
  </si>
  <si>
    <t xml:space="preserve">Ibuprofeno 600mg - Comprimido </t>
  </si>
  <si>
    <t>Ipratrópio, brometo de,  0,25 mg/ml - Solução para Inalação - frasco 20mL</t>
  </si>
  <si>
    <t xml:space="preserve">376767
</t>
  </si>
  <si>
    <t xml:space="preserve">	
Ivermectina 6mg</t>
  </si>
  <si>
    <t xml:space="preserve">Levotiroxina Sódica 25 mcg - Comprimido </t>
  </si>
  <si>
    <t xml:space="preserve">Levotiroxina Sódica 50 mcg - Comprimido </t>
  </si>
  <si>
    <t>Levotiroxina Sódica 100 mcg - Comprimido</t>
  </si>
  <si>
    <t>Lidocaína, cloridrato de,  20 mg/ml - Solução Injetável - ampola 20mL</t>
  </si>
  <si>
    <t xml:space="preserve">273467
</t>
  </si>
  <si>
    <t>Loratadina 1 mg/ml - Xarope - frasco 100mL</t>
  </si>
  <si>
    <t>Loratadina 10 mg - Comprimido</t>
  </si>
  <si>
    <t>Losartana Potássica 50 mg - Comprimido</t>
  </si>
  <si>
    <t>Metildopa 250mg</t>
  </si>
  <si>
    <t>Metformina , cloridrato de, 850 mg - Comprimido</t>
  </si>
  <si>
    <t>Metoclopramida, cloridrato de, 10 mg - Comprimido</t>
  </si>
  <si>
    <t>Metoclopramida, cloridrato de,  4mg/mL - Solução Oral Frasco - frasco 10mL</t>
  </si>
  <si>
    <t>Metoclopramida, clorodrato de, 5 mg/ml - Solução Injetável - ampola 2mL</t>
  </si>
  <si>
    <t>Metoprolol, succinato de, 50 mg - Comprimido de Liberação Prolongada</t>
  </si>
  <si>
    <t>Metronidazol (benzoilmetronidazol) 40 mg/ml - Suspensão Oral - frasco 100mL</t>
  </si>
  <si>
    <t xml:space="preserve">345300
</t>
  </si>
  <si>
    <t>Metronidazol 100 mg/g - Gel Vaginal - com 10 aplicadores - bisnaga 50g</t>
  </si>
  <si>
    <t>Metronidazol 250 mg - Comprimido</t>
  </si>
  <si>
    <t>Metronidazol 400mg - Comprimido</t>
  </si>
  <si>
    <t>Miconazol, nitrato de, 20mg/g (2 %) - Creme - bisnaga 28g</t>
  </si>
  <si>
    <t>Miconazol, nitrato, 2% (20 mg/g) creme vaginal - bisnaga 80g</t>
  </si>
  <si>
    <t>Mikania Glomerata Spreng, xarope concentração 35 mg/ml, xarope - frasco 120mL</t>
  </si>
  <si>
    <t>Nifedipino 10 mg - Comprimido</t>
  </si>
  <si>
    <t xml:space="preserve">267378
</t>
  </si>
  <si>
    <t>Nistatina 100.000 UI/ml - Suspensão Oral - frasco 50mL</t>
  </si>
  <si>
    <t>Nitrofurantoína 100mg - cápsula</t>
  </si>
  <si>
    <t>Óleo mineral (Vaselina Líquida /Petrolato), líquido, laxativo, oral - frasco 100mL</t>
  </si>
  <si>
    <t>Omeprazol 20 mg - Cápsula</t>
  </si>
  <si>
    <t>Ondansetrona cloridrato, dosagem: 8 mg</t>
  </si>
  <si>
    <t xml:space="preserve">267777
</t>
  </si>
  <si>
    <t>Paracetamol 200mg/mL - Solução Oral Frasco 10mL</t>
  </si>
  <si>
    <t xml:space="preserve">267778
</t>
  </si>
  <si>
    <t>Paracetamol 500 mg - Comprimido</t>
  </si>
  <si>
    <t>Pasta d'água, composição talco + glicerina + óx.zinco + água de cal, concentração 25% + 25% + 25% + 25% - frasco 100g</t>
  </si>
  <si>
    <t>Prednisolona 3 mg/ml - Solução Oral - frasco 100mL</t>
  </si>
  <si>
    <t>Prednisona 20 mg - Comprimido</t>
  </si>
  <si>
    <t>Prometazina, cloridrato de 25 mg/ml - Solução Injetável - ampola 2mL</t>
  </si>
  <si>
    <t>Prometazina cloridrato, dosagem comprimido 25 mg</t>
  </si>
  <si>
    <t>Sinvastatina 20 mg - Comprimido</t>
  </si>
  <si>
    <t xml:space="preserve">	
Sulfadiazina de Prata 1% - Creme - bisnaga 30g</t>
  </si>
  <si>
    <t xml:space="preserve">308882
</t>
  </si>
  <si>
    <t>Sulfametoxazol + Trimetoprima 400mg + 80 mg - Comprimido</t>
  </si>
  <si>
    <t>Sulfametoxazol + Trimetoprima 40mg + 8 mg/ml - Suspensão Oral - frasco 100mL</t>
  </si>
  <si>
    <t>Sulfato Ferroso (40mg de Ferro Elementar) 109 mg - Comprimido/drágea</t>
  </si>
  <si>
    <t>Sulfato ferroso, dosagem ferro: 25mg,ml de ferro II, solução oral-gotas - frasco 30mL</t>
  </si>
  <si>
    <t>Sulfato de Zinco, 4mg/mL - frasco 100mL</t>
  </si>
  <si>
    <t>Tiamina, cloridrato de, 300 mg - Comprimido</t>
  </si>
  <si>
    <t>Ferripolimaltose 50 mg/mL - Frasco 30mL</t>
  </si>
  <si>
    <t>Sulfato de polimixina B + sulfato de neomicina + fluocinolona acetonida + cloridrato de lidocaína - 10.000 UI/mL + 3,500 mg/mL + 0,250 mg/mL + 20 mg/mL - solução otológica - frasco 10mL</t>
  </si>
  <si>
    <t>Comprimido</t>
  </si>
  <si>
    <t>Bisnaga 10g</t>
  </si>
  <si>
    <t>Frasco 10mL</t>
  </si>
  <si>
    <t>Albendazol, Dosagem: comprimido 400 MG</t>
  </si>
  <si>
    <t>Frasco 75mL</t>
  </si>
  <si>
    <t>Frasco 150 mL</t>
  </si>
  <si>
    <t>Cápsula</t>
  </si>
  <si>
    <t>Frasco 15mL</t>
  </si>
  <si>
    <t>Frasco Ampola</t>
  </si>
  <si>
    <t>Ampola 1mL</t>
  </si>
  <si>
    <t>Frasco 60mL</t>
  </si>
  <si>
    <t>Frasco 100mL</t>
  </si>
  <si>
    <t>Ampola 2mL</t>
  </si>
  <si>
    <t>Frasco 30mL</t>
  </si>
  <si>
    <t>Bolsa 500mL</t>
  </si>
  <si>
    <t>Bolsa 100mL</t>
  </si>
  <si>
    <t>Dexametasona 0,1 % - Creme bisnaga 10G</t>
  </si>
  <si>
    <t>Frasco 120mL</t>
  </si>
  <si>
    <t>Frasco 5mL</t>
  </si>
  <si>
    <t>Ampola 2,5mL</t>
  </si>
  <si>
    <t>Frasco 20mL</t>
  </si>
  <si>
    <t>Fenobarbital 40mg/mL - Solução Oral frasco 20mL</t>
  </si>
  <si>
    <t>Bisnaga 30G</t>
  </si>
  <si>
    <t>Frasco ampola</t>
  </si>
  <si>
    <t>Ibuprofeno 50mg/mL - Suspensão Oral - frasco 30mL</t>
  </si>
  <si>
    <t xml:space="preserve">	
Ivermectina 6mg - comprimido</t>
  </si>
  <si>
    <t>Frasco ampola 20mL</t>
  </si>
  <si>
    <t>Metildopa 250mg comprimido</t>
  </si>
  <si>
    <t>Bisnaga 50G</t>
  </si>
  <si>
    <t>Bisnaga 28G</t>
  </si>
  <si>
    <t>Bisnaga 80G</t>
  </si>
  <si>
    <t>Frasco 100G</t>
  </si>
  <si>
    <t>Frasco 50mL</t>
  </si>
  <si>
    <t>Drágea</t>
  </si>
  <si>
    <t>Bisnaga 10G</t>
  </si>
  <si>
    <t>Frasco 150mL</t>
  </si>
  <si>
    <t>Albendazol, Dosagem: 400 MG - comprimido mastigável</t>
  </si>
  <si>
    <t>Albendazol, Dosagem: comprimido mastigável 400 MG</t>
  </si>
  <si>
    <t>Dexametasona 1 mg/ml - Suspensão Oftálmica  - frasco 5mL</t>
  </si>
  <si>
    <t>Cianocobalamina 500mcg - Solução Injetável - ampola de 2mL</t>
  </si>
  <si>
    <t>Mikania Glomerata Spreng, xarope concentração 35 mg/ml, xarope - 0,5 a 5 mg de cumarina (dose diária) - frasco 120mL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</si>
</sst>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&quot;R$&quot;\ #,##0.00"/>
    <numFmt numFmtId="165" formatCode="_-[$R$-416]\ * #,##0.00_-;\-[$R$-416]\ * #,##0.00_-;_-[$R$-416]\ * &quot;-&quot;??_-;_-@_-"/>
    <numFmt numFmtId="166" formatCode="&quot;R$&quot;\ #,##0.0000"/>
    <numFmt numFmtId="167" formatCode="&quot;R$&quot;\ #,##0.000"/>
    <numFmt numFmtId="168" formatCode="0.000"/>
    <numFmt numFmtId="169" formatCode="0.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1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Fill="1" applyBorder="1" applyAlignment="1"/>
    <xf numFmtId="0" fontId="0" fillId="0" borderId="0" xfId="0"/>
    <xf numFmtId="0" fontId="7" fillId="0" borderId="0" xfId="0" applyFont="1" applyFill="1" applyBorder="1" applyAlignment="1"/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164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0" xfId="0" applyFont="1" applyBorder="1"/>
    <xf numFmtId="0" fontId="12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/>
    <xf numFmtId="0" fontId="9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164" fontId="9" fillId="0" borderId="6" xfId="1" applyNumberFormat="1" applyFont="1" applyFill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9" fillId="0" borderId="6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6" fillId="0" borderId="0" xfId="0" applyFont="1" applyAlignment="1">
      <alignment horizontal="center" vertical="center"/>
    </xf>
    <xf numFmtId="165" fontId="4" fillId="0" borderId="21" xfId="0" applyNumberFormat="1" applyFont="1" applyBorder="1"/>
    <xf numFmtId="0" fontId="9" fillId="0" borderId="9" xfId="0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164" fontId="11" fillId="0" borderId="30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1" fillId="0" borderId="6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164" fontId="15" fillId="0" borderId="1" xfId="0" applyNumberFormat="1" applyFont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166" fontId="9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166" fontId="9" fillId="0" borderId="1" xfId="1" applyNumberFormat="1" applyFont="1" applyFill="1" applyBorder="1" applyAlignment="1">
      <alignment horizontal="center" vertical="center"/>
    </xf>
    <xf numFmtId="167" fontId="9" fillId="0" borderId="1" xfId="1" applyNumberFormat="1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31" xfId="1" applyNumberFormat="1" applyFont="1" applyFill="1" applyBorder="1" applyAlignment="1">
      <alignment horizontal="center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wrapText="1"/>
    </xf>
    <xf numFmtId="168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1" xfId="0" applyFont="1" applyBorder="1" applyAlignment="1">
      <alignment horizontal="left" vertical="top" wrapText="1"/>
    </xf>
    <xf numFmtId="3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9" fillId="0" borderId="3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6" fontId="9" fillId="0" borderId="2" xfId="1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/>
    </xf>
    <xf numFmtId="3" fontId="9" fillId="0" borderId="4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164" fontId="8" fillId="2" borderId="1" xfId="1" applyNumberFormat="1" applyFont="1" applyFill="1" applyBorder="1" applyAlignment="1">
      <alignment horizontal="center" vertical="center"/>
    </xf>
    <xf numFmtId="166" fontId="8" fillId="2" borderId="1" xfId="1" applyNumberFormat="1" applyFont="1" applyFill="1" applyBorder="1" applyAlignment="1">
      <alignment horizontal="center" vertical="center"/>
    </xf>
    <xf numFmtId="164" fontId="9" fillId="2" borderId="1" xfId="1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  <xf numFmtId="166" fontId="9" fillId="3" borderId="1" xfId="1" applyNumberFormat="1" applyFont="1" applyFill="1" applyBorder="1" applyAlignment="1">
      <alignment horizontal="center" vertical="center"/>
    </xf>
    <xf numFmtId="166" fontId="15" fillId="2" borderId="1" xfId="1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166" fontId="8" fillId="0" borderId="1" xfId="1" applyNumberFormat="1" applyFont="1" applyFill="1" applyBorder="1" applyAlignment="1">
      <alignment horizontal="center" vertical="center"/>
    </xf>
    <xf numFmtId="164" fontId="9" fillId="3" borderId="1" xfId="1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69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/>
    </xf>
    <xf numFmtId="166" fontId="15" fillId="0" borderId="1" xfId="1" applyNumberFormat="1" applyFont="1" applyFill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7" fillId="0" borderId="2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167" fontId="9" fillId="0" borderId="1" xfId="0" applyNumberFormat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5C425-EF3C-4853-8BF0-DBF015053ACD}">
  <sheetPr>
    <pageSetUpPr fitToPage="1"/>
  </sheetPr>
  <dimension ref="A1:AJ105"/>
  <sheetViews>
    <sheetView view="pageBreakPreview" topLeftCell="A37" zoomScale="80" zoomScaleNormal="100" zoomScaleSheetLayoutView="80" workbookViewId="0">
      <selection activeCell="I98" sqref="I98"/>
    </sheetView>
  </sheetViews>
  <sheetFormatPr defaultColWidth="9.1796875" defaultRowHeight="13" x14ac:dyDescent="0.3"/>
  <cols>
    <col min="1" max="1" width="9.26953125" style="8" customWidth="1"/>
    <col min="2" max="2" width="11" style="8" customWidth="1"/>
    <col min="3" max="3" width="73.7265625" style="8" customWidth="1"/>
    <col min="4" max="4" width="13.1796875" style="23" customWidth="1"/>
    <col min="5" max="5" width="11.7265625" style="23" customWidth="1"/>
    <col min="6" max="6" width="11.453125" style="23" customWidth="1"/>
    <col min="7" max="7" width="12.1796875" style="23" customWidth="1"/>
    <col min="8" max="15" width="11.1796875" style="23" customWidth="1"/>
    <col min="16" max="16" width="11.54296875" style="23" customWidth="1"/>
    <col min="17" max="16384" width="9.1796875" style="8"/>
  </cols>
  <sheetData>
    <row r="1" spans="1:36" s="22" customFormat="1" ht="19.5" customHeight="1" thickBot="1" x14ac:dyDescent="0.35">
      <c r="A1" s="116" t="s">
        <v>5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8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1"/>
    </row>
    <row r="2" spans="1:36" s="22" customFormat="1" ht="15" thickBot="1" x14ac:dyDescent="0.35">
      <c r="A2" s="119" t="s">
        <v>6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1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21"/>
    </row>
    <row r="3" spans="1:36" ht="89.25" customHeight="1" x14ac:dyDescent="0.3">
      <c r="A3" s="122" t="s">
        <v>0</v>
      </c>
      <c r="B3" s="124" t="s">
        <v>1</v>
      </c>
      <c r="C3" s="126" t="s">
        <v>14</v>
      </c>
      <c r="D3" s="124" t="s">
        <v>28</v>
      </c>
      <c r="E3" s="128" t="s">
        <v>7</v>
      </c>
      <c r="F3" s="128"/>
      <c r="G3" s="128"/>
      <c r="H3" s="128"/>
      <c r="I3" s="128"/>
      <c r="J3" s="128"/>
      <c r="K3" s="128"/>
      <c r="L3" s="128" t="s">
        <v>8</v>
      </c>
      <c r="M3" s="128"/>
      <c r="N3" s="128"/>
      <c r="O3" s="128"/>
      <c r="P3" s="12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</row>
    <row r="4" spans="1:36" x14ac:dyDescent="0.3">
      <c r="A4" s="123"/>
      <c r="B4" s="125"/>
      <c r="C4" s="127"/>
      <c r="D4" s="125"/>
      <c r="E4" s="24" t="s">
        <v>9</v>
      </c>
      <c r="F4" s="24" t="s">
        <v>10</v>
      </c>
      <c r="G4" s="24" t="s">
        <v>11</v>
      </c>
      <c r="H4" s="24" t="s">
        <v>12</v>
      </c>
      <c r="I4" s="24" t="s">
        <v>31</v>
      </c>
      <c r="J4" s="24" t="s">
        <v>32</v>
      </c>
      <c r="K4" s="24" t="s">
        <v>33</v>
      </c>
      <c r="L4" s="24" t="s">
        <v>9</v>
      </c>
      <c r="M4" s="24" t="s">
        <v>10</v>
      </c>
      <c r="N4" s="24" t="s">
        <v>11</v>
      </c>
      <c r="O4" s="24" t="s">
        <v>12</v>
      </c>
      <c r="P4" s="31" t="s">
        <v>13</v>
      </c>
    </row>
    <row r="5" spans="1:36" ht="32.25" customHeight="1" x14ac:dyDescent="0.3">
      <c r="A5" s="123"/>
      <c r="B5" s="125"/>
      <c r="C5" s="127"/>
      <c r="D5" s="125"/>
      <c r="E5" s="47" t="s">
        <v>4</v>
      </c>
      <c r="F5" s="47" t="s">
        <v>4</v>
      </c>
      <c r="G5" s="47" t="s">
        <v>4</v>
      </c>
      <c r="H5" s="47" t="s">
        <v>4</v>
      </c>
      <c r="I5" s="47" t="s">
        <v>4</v>
      </c>
      <c r="J5" s="47" t="s">
        <v>4</v>
      </c>
      <c r="K5" s="47" t="s">
        <v>4</v>
      </c>
      <c r="L5" s="47" t="s">
        <v>4</v>
      </c>
      <c r="M5" s="47" t="s">
        <v>4</v>
      </c>
      <c r="N5" s="47" t="s">
        <v>4</v>
      </c>
      <c r="O5" s="47" t="s">
        <v>4</v>
      </c>
      <c r="P5" s="32" t="s">
        <v>4</v>
      </c>
    </row>
    <row r="6" spans="1:36" ht="33" customHeight="1" x14ac:dyDescent="0.3">
      <c r="A6" s="27">
        <v>1</v>
      </c>
      <c r="B6" s="9">
        <v>268370</v>
      </c>
      <c r="C6" s="18" t="s">
        <v>34</v>
      </c>
      <c r="D6" s="12">
        <v>4700</v>
      </c>
      <c r="E6" s="101">
        <v>0.57999999999999996</v>
      </c>
      <c r="F6" s="101">
        <v>0.54</v>
      </c>
      <c r="G6" s="13">
        <v>0.4</v>
      </c>
      <c r="H6" s="13">
        <v>0.33</v>
      </c>
      <c r="I6" s="13">
        <v>0.31</v>
      </c>
      <c r="J6" s="96"/>
      <c r="K6" s="13"/>
      <c r="L6" s="13"/>
      <c r="M6" s="13"/>
      <c r="N6" s="13"/>
      <c r="O6" s="13"/>
      <c r="P6" s="33"/>
    </row>
    <row r="7" spans="1:36" ht="34.5" customHeight="1" x14ac:dyDescent="0.3">
      <c r="A7" s="27">
        <v>2</v>
      </c>
      <c r="B7" s="9">
        <v>268375</v>
      </c>
      <c r="C7" s="49" t="s">
        <v>35</v>
      </c>
      <c r="D7" s="15">
        <v>2200</v>
      </c>
      <c r="E7" s="13">
        <v>11</v>
      </c>
      <c r="F7" s="13">
        <v>10.65</v>
      </c>
      <c r="G7" s="13">
        <v>7.96</v>
      </c>
      <c r="H7" s="96">
        <v>5.32</v>
      </c>
      <c r="I7" s="96">
        <v>4.4000000000000004</v>
      </c>
      <c r="J7" s="96"/>
      <c r="K7" s="13"/>
      <c r="L7" s="13"/>
      <c r="M7" s="13"/>
      <c r="N7" s="13"/>
      <c r="O7" s="13"/>
      <c r="P7" s="34"/>
    </row>
    <row r="8" spans="1:36" ht="29" customHeight="1" x14ac:dyDescent="0.3">
      <c r="A8" s="27">
        <v>3</v>
      </c>
      <c r="B8" s="9">
        <v>267507</v>
      </c>
      <c r="C8" s="49" t="s">
        <v>36</v>
      </c>
      <c r="D8" s="15">
        <v>28560</v>
      </c>
      <c r="E8" s="51">
        <v>1.55</v>
      </c>
      <c r="F8" s="13">
        <v>1.52</v>
      </c>
      <c r="G8" s="57">
        <v>1.5132000000000001</v>
      </c>
      <c r="H8" s="13">
        <v>1.5</v>
      </c>
      <c r="I8" s="13">
        <v>1.49</v>
      </c>
      <c r="J8" s="97"/>
      <c r="K8" s="13"/>
      <c r="L8" s="13"/>
      <c r="M8" s="13"/>
      <c r="N8" s="13"/>
      <c r="O8" s="13"/>
      <c r="P8" s="34"/>
    </row>
    <row r="9" spans="1:36" ht="24.5" customHeight="1" x14ac:dyDescent="0.3">
      <c r="A9" s="27">
        <v>4</v>
      </c>
      <c r="B9" s="9">
        <v>459822</v>
      </c>
      <c r="C9" s="49" t="s">
        <v>175</v>
      </c>
      <c r="D9" s="15">
        <v>55300</v>
      </c>
      <c r="E9" s="13">
        <v>0.6</v>
      </c>
      <c r="F9" s="13">
        <v>0.56000000000000005</v>
      </c>
      <c r="G9" s="13">
        <v>0.55000000000000004</v>
      </c>
      <c r="H9" s="13">
        <v>0.54</v>
      </c>
      <c r="I9" s="13">
        <v>0.53</v>
      </c>
      <c r="J9" s="96"/>
      <c r="K9" s="13"/>
      <c r="L9" s="13"/>
      <c r="M9" s="13"/>
      <c r="N9" s="13"/>
      <c r="O9" s="13"/>
      <c r="P9" s="34"/>
    </row>
    <row r="10" spans="1:36" ht="24.5" customHeight="1" x14ac:dyDescent="0.3">
      <c r="A10" s="27">
        <v>5</v>
      </c>
      <c r="B10" s="9">
        <v>271217</v>
      </c>
      <c r="C10" s="49" t="s">
        <v>37</v>
      </c>
      <c r="D10" s="15">
        <v>57900</v>
      </c>
      <c r="E10" s="52">
        <v>4</v>
      </c>
      <c r="F10" s="13">
        <v>2.99</v>
      </c>
      <c r="G10" s="13">
        <v>2.85</v>
      </c>
      <c r="H10" s="101">
        <v>1.7</v>
      </c>
      <c r="I10" s="96">
        <v>1.58</v>
      </c>
      <c r="J10" s="98"/>
      <c r="K10" s="13"/>
      <c r="L10" s="13"/>
      <c r="M10" s="13"/>
      <c r="N10" s="13"/>
      <c r="O10" s="13"/>
      <c r="P10" s="34"/>
    </row>
    <row r="11" spans="1:36" ht="25" customHeight="1" x14ac:dyDescent="0.3">
      <c r="A11" s="27">
        <v>6</v>
      </c>
      <c r="B11" s="9">
        <v>448841</v>
      </c>
      <c r="C11" s="53" t="s">
        <v>38</v>
      </c>
      <c r="D11" s="15">
        <v>7140</v>
      </c>
      <c r="E11" s="52">
        <v>20.5</v>
      </c>
      <c r="F11" s="13">
        <v>20</v>
      </c>
      <c r="G11" s="14">
        <v>18.84</v>
      </c>
      <c r="H11" s="51">
        <v>18.54</v>
      </c>
      <c r="I11" s="51">
        <v>18.23</v>
      </c>
      <c r="J11" s="51"/>
      <c r="K11" s="14"/>
      <c r="L11" s="14"/>
      <c r="M11" s="14"/>
      <c r="N11" s="14"/>
      <c r="O11" s="14"/>
      <c r="P11" s="34"/>
    </row>
    <row r="12" spans="1:36" ht="28" customHeight="1" x14ac:dyDescent="0.3">
      <c r="A12" s="27">
        <v>7</v>
      </c>
      <c r="B12" s="9">
        <v>271111</v>
      </c>
      <c r="C12" s="53" t="s">
        <v>39</v>
      </c>
      <c r="D12" s="15">
        <v>24400</v>
      </c>
      <c r="E12" s="13">
        <v>8.9</v>
      </c>
      <c r="F12" s="13">
        <v>8.8000000000000007</v>
      </c>
      <c r="G12" s="13">
        <v>7.2</v>
      </c>
      <c r="H12" s="13">
        <v>6.86</v>
      </c>
      <c r="I12" s="13">
        <v>6.6</v>
      </c>
      <c r="J12" s="13"/>
      <c r="K12" s="13"/>
      <c r="L12" s="13"/>
      <c r="M12" s="13"/>
      <c r="N12" s="13"/>
      <c r="O12" s="13"/>
      <c r="P12" s="34"/>
    </row>
    <row r="13" spans="1:36" ht="26.5" customHeight="1" x14ac:dyDescent="0.3">
      <c r="A13" s="27">
        <v>8</v>
      </c>
      <c r="B13" s="9">
        <v>271089</v>
      </c>
      <c r="C13" s="49" t="s">
        <v>40</v>
      </c>
      <c r="D13" s="15">
        <v>124000</v>
      </c>
      <c r="E13" s="13">
        <v>0.43</v>
      </c>
      <c r="F13" s="13">
        <v>0.41</v>
      </c>
      <c r="G13" s="57">
        <v>0.4</v>
      </c>
      <c r="H13" s="58">
        <v>0.38</v>
      </c>
      <c r="I13" s="13">
        <v>0.28000000000000003</v>
      </c>
      <c r="J13" s="57"/>
      <c r="K13" s="13"/>
      <c r="L13" s="13"/>
      <c r="M13" s="13"/>
      <c r="N13" s="13"/>
      <c r="O13" s="13"/>
      <c r="P13" s="34"/>
    </row>
    <row r="14" spans="1:36" ht="36.5" customHeight="1" x14ac:dyDescent="0.3">
      <c r="A14" s="27">
        <v>9</v>
      </c>
      <c r="B14" s="9">
        <v>268949</v>
      </c>
      <c r="C14" s="49" t="s">
        <v>41</v>
      </c>
      <c r="D14" s="15">
        <v>14480</v>
      </c>
      <c r="E14" s="52">
        <v>10.53</v>
      </c>
      <c r="F14" s="13">
        <v>10.5</v>
      </c>
      <c r="G14" s="13">
        <v>9.3000000000000007</v>
      </c>
      <c r="H14" s="13">
        <v>9.16</v>
      </c>
      <c r="I14" s="13">
        <v>9.0500000000000007</v>
      </c>
      <c r="J14" s="13"/>
      <c r="K14" s="13"/>
      <c r="L14" s="13"/>
      <c r="M14" s="13"/>
      <c r="N14" s="13"/>
      <c r="O14" s="13"/>
      <c r="P14" s="34"/>
    </row>
    <row r="15" spans="1:36" ht="33.5" customHeight="1" x14ac:dyDescent="0.3">
      <c r="A15" s="27">
        <v>10</v>
      </c>
      <c r="B15" s="9">
        <v>267140</v>
      </c>
      <c r="C15" s="49" t="s">
        <v>42</v>
      </c>
      <c r="D15" s="15">
        <v>76000</v>
      </c>
      <c r="E15" s="52">
        <v>1.32</v>
      </c>
      <c r="F15" s="57">
        <v>1.2589999999999999</v>
      </c>
      <c r="G15" s="13">
        <v>1.1200000000000001</v>
      </c>
      <c r="H15" s="13">
        <v>0.98</v>
      </c>
      <c r="I15" s="13">
        <v>0.96</v>
      </c>
      <c r="J15" s="13"/>
      <c r="K15" s="13"/>
      <c r="L15" s="13"/>
      <c r="M15" s="13"/>
      <c r="N15" s="13"/>
      <c r="O15" s="13"/>
      <c r="P15" s="34"/>
    </row>
    <row r="16" spans="1:36" ht="27.5" customHeight="1" x14ac:dyDescent="0.3">
      <c r="A16" s="27">
        <v>11</v>
      </c>
      <c r="B16" s="9">
        <v>270612</v>
      </c>
      <c r="C16" s="49" t="s">
        <v>43</v>
      </c>
      <c r="D16" s="15">
        <v>4500</v>
      </c>
      <c r="E16" s="51">
        <v>7.26</v>
      </c>
      <c r="F16" s="13">
        <v>7.15</v>
      </c>
      <c r="G16" s="13">
        <v>6.99</v>
      </c>
      <c r="H16" s="13">
        <v>6.88</v>
      </c>
      <c r="I16" s="13">
        <v>6.74</v>
      </c>
      <c r="J16" s="13"/>
      <c r="K16" s="13"/>
      <c r="L16" s="13"/>
      <c r="M16" s="13"/>
      <c r="N16" s="13"/>
      <c r="O16" s="13"/>
      <c r="P16" s="34"/>
    </row>
    <row r="17" spans="1:16" ht="29" customHeight="1" x14ac:dyDescent="0.3">
      <c r="A17" s="27">
        <v>12</v>
      </c>
      <c r="B17" s="9">
        <v>270613</v>
      </c>
      <c r="C17" s="50" t="s">
        <v>44</v>
      </c>
      <c r="D17" s="15">
        <v>1100</v>
      </c>
      <c r="E17" s="51">
        <v>11.73</v>
      </c>
      <c r="F17" s="52">
        <v>10.46</v>
      </c>
      <c r="G17" s="13">
        <v>9.8000000000000007</v>
      </c>
      <c r="H17" s="13">
        <v>9.42</v>
      </c>
      <c r="I17" s="13">
        <v>8.32</v>
      </c>
      <c r="J17" s="13"/>
      <c r="K17" s="13"/>
      <c r="L17" s="13"/>
      <c r="M17" s="13"/>
      <c r="N17" s="13"/>
      <c r="O17" s="13"/>
      <c r="P17" s="34"/>
    </row>
    <row r="18" spans="1:16" ht="41" customHeight="1" x14ac:dyDescent="0.3">
      <c r="A18" s="27">
        <v>13</v>
      </c>
      <c r="B18" s="9">
        <v>270614</v>
      </c>
      <c r="C18" s="49" t="s">
        <v>45</v>
      </c>
      <c r="D18" s="15">
        <v>1600</v>
      </c>
      <c r="E18" s="52">
        <v>9.85</v>
      </c>
      <c r="F18" s="13">
        <v>8.26</v>
      </c>
      <c r="G18" s="13">
        <v>8</v>
      </c>
      <c r="H18" s="13">
        <v>7.63</v>
      </c>
      <c r="I18" s="13">
        <v>7.39</v>
      </c>
      <c r="J18" s="13"/>
      <c r="K18" s="13"/>
      <c r="L18" s="13"/>
      <c r="M18" s="13"/>
      <c r="N18" s="13"/>
      <c r="O18" s="13"/>
      <c r="P18" s="34"/>
    </row>
    <row r="19" spans="1:16" ht="43.5" customHeight="1" x14ac:dyDescent="0.3">
      <c r="A19" s="27">
        <v>14</v>
      </c>
      <c r="B19" s="9">
        <v>270597</v>
      </c>
      <c r="C19" s="49" t="s">
        <v>46</v>
      </c>
      <c r="D19" s="15">
        <v>1550</v>
      </c>
      <c r="E19" s="52">
        <v>14.31</v>
      </c>
      <c r="F19" s="13">
        <v>12.7</v>
      </c>
      <c r="G19" s="13">
        <v>10.84</v>
      </c>
      <c r="H19" s="13">
        <v>10.210000000000001</v>
      </c>
      <c r="I19" s="13">
        <v>9.7200000000000006</v>
      </c>
      <c r="J19" s="13"/>
      <c r="K19" s="13"/>
      <c r="L19" s="13"/>
      <c r="M19" s="13"/>
      <c r="N19" s="13"/>
      <c r="O19" s="13"/>
      <c r="P19" s="34"/>
    </row>
    <row r="20" spans="1:16" ht="30.5" customHeight="1" x14ac:dyDescent="0.3">
      <c r="A20" s="27">
        <v>15</v>
      </c>
      <c r="B20" s="9">
        <v>267613</v>
      </c>
      <c r="C20" s="49" t="s">
        <v>47</v>
      </c>
      <c r="D20" s="15">
        <v>305000</v>
      </c>
      <c r="E20" s="13">
        <v>0.15</v>
      </c>
      <c r="F20" s="13">
        <v>0.14000000000000001</v>
      </c>
      <c r="G20" s="13">
        <v>0.12</v>
      </c>
      <c r="H20" s="13">
        <v>0.09</v>
      </c>
      <c r="I20" s="106">
        <v>7.0999999999999994E-2</v>
      </c>
      <c r="J20" s="13"/>
      <c r="K20" s="13"/>
      <c r="L20" s="13"/>
      <c r="M20" s="13"/>
      <c r="N20" s="13"/>
      <c r="O20" s="13"/>
      <c r="P20" s="35"/>
    </row>
    <row r="21" spans="1:16" ht="28.5" customHeight="1" x14ac:dyDescent="0.3">
      <c r="A21" s="27">
        <v>16</v>
      </c>
      <c r="B21" s="9">
        <v>267618</v>
      </c>
      <c r="C21" s="49" t="s">
        <v>48</v>
      </c>
      <c r="D21" s="15">
        <v>8400</v>
      </c>
      <c r="E21" s="52">
        <v>0.28000000000000003</v>
      </c>
      <c r="F21" s="13">
        <v>0.27</v>
      </c>
      <c r="G21" s="13">
        <v>0.21</v>
      </c>
      <c r="H21" s="13">
        <v>0.2</v>
      </c>
      <c r="I21" s="57">
        <v>0.19</v>
      </c>
      <c r="J21" s="13"/>
      <c r="K21" s="13"/>
      <c r="L21" s="13"/>
      <c r="M21" s="13"/>
      <c r="N21" s="13"/>
      <c r="O21" s="13"/>
      <c r="P21" s="34"/>
    </row>
    <row r="22" spans="1:16" ht="31" customHeight="1" x14ac:dyDescent="0.3">
      <c r="A22" s="27">
        <v>17</v>
      </c>
      <c r="B22" s="9">
        <v>450159</v>
      </c>
      <c r="C22" s="49" t="s">
        <v>49</v>
      </c>
      <c r="D22" s="15">
        <v>100000</v>
      </c>
      <c r="E22" s="101">
        <v>2.68</v>
      </c>
      <c r="F22" s="57">
        <v>0.5</v>
      </c>
      <c r="G22" s="13">
        <v>0.39</v>
      </c>
      <c r="H22" s="102">
        <v>0.16800000000000001</v>
      </c>
      <c r="I22" s="57"/>
      <c r="J22" s="57"/>
      <c r="K22" s="13"/>
      <c r="L22" s="13"/>
      <c r="M22" s="13"/>
      <c r="N22" s="13"/>
      <c r="O22" s="13"/>
      <c r="P22" s="34"/>
    </row>
    <row r="23" spans="1:16" ht="31" customHeight="1" x14ac:dyDescent="0.3">
      <c r="A23" s="27">
        <v>18</v>
      </c>
      <c r="B23" s="9">
        <v>331555</v>
      </c>
      <c r="C23" s="49" t="s">
        <v>50</v>
      </c>
      <c r="D23" s="15">
        <v>11000</v>
      </c>
      <c r="E23" s="13">
        <v>10.79</v>
      </c>
      <c r="F23" s="13">
        <v>9.8000000000000007</v>
      </c>
      <c r="G23" s="13">
        <v>9</v>
      </c>
      <c r="H23" s="13">
        <v>8.44</v>
      </c>
      <c r="I23" s="13">
        <v>8.24</v>
      </c>
      <c r="J23" s="13"/>
      <c r="K23" s="13"/>
      <c r="L23" s="13"/>
      <c r="M23" s="13"/>
      <c r="N23" s="13"/>
      <c r="O23" s="13"/>
      <c r="P23" s="34"/>
    </row>
    <row r="24" spans="1:16" ht="28" customHeight="1" x14ac:dyDescent="0.3">
      <c r="A24" s="27">
        <v>19</v>
      </c>
      <c r="B24" s="10">
        <v>267625</v>
      </c>
      <c r="C24" s="49" t="s">
        <v>51</v>
      </c>
      <c r="D24" s="15">
        <v>90000</v>
      </c>
      <c r="E24" s="98">
        <v>1.1499999999999999</v>
      </c>
      <c r="F24" s="13">
        <v>1.07</v>
      </c>
      <c r="G24" s="13">
        <v>0.97</v>
      </c>
      <c r="H24" s="13">
        <v>0.9</v>
      </c>
      <c r="I24" s="13">
        <v>0.83</v>
      </c>
      <c r="J24" s="13"/>
      <c r="K24" s="13"/>
      <c r="L24" s="13"/>
      <c r="M24" s="13"/>
      <c r="N24" s="13"/>
      <c r="O24" s="13"/>
      <c r="P24" s="34"/>
    </row>
    <row r="25" spans="1:16" ht="40.5" customHeight="1" x14ac:dyDescent="0.3">
      <c r="A25" s="27">
        <v>20</v>
      </c>
      <c r="B25" s="10">
        <v>450891</v>
      </c>
      <c r="C25" s="49" t="s">
        <v>52</v>
      </c>
      <c r="D25" s="15">
        <v>3000</v>
      </c>
      <c r="E25" s="13">
        <v>13.39</v>
      </c>
      <c r="F25" s="13">
        <v>11.3</v>
      </c>
      <c r="G25" s="13">
        <v>10.79</v>
      </c>
      <c r="H25" s="52">
        <v>10.59</v>
      </c>
      <c r="I25" s="52">
        <v>9.9</v>
      </c>
      <c r="J25" s="13"/>
      <c r="K25" s="13"/>
      <c r="L25" s="13"/>
      <c r="M25" s="13"/>
      <c r="N25" s="13"/>
      <c r="O25" s="13"/>
      <c r="P25" s="34"/>
    </row>
    <row r="26" spans="1:16" ht="27" customHeight="1" x14ac:dyDescent="0.3">
      <c r="A26" s="27">
        <v>21</v>
      </c>
      <c r="B26" s="10">
        <v>442703</v>
      </c>
      <c r="C26" s="49" t="s">
        <v>53</v>
      </c>
      <c r="D26" s="15">
        <v>3000</v>
      </c>
      <c r="E26" s="13">
        <v>12.25</v>
      </c>
      <c r="F26" s="13">
        <v>12.2</v>
      </c>
      <c r="G26" s="13">
        <v>11.29</v>
      </c>
      <c r="H26" s="13">
        <v>11</v>
      </c>
      <c r="I26" s="13">
        <v>10.99</v>
      </c>
      <c r="J26" s="13"/>
      <c r="K26" s="13"/>
      <c r="L26" s="13"/>
      <c r="M26" s="13"/>
      <c r="N26" s="13"/>
      <c r="O26" s="13"/>
      <c r="P26" s="34"/>
    </row>
    <row r="27" spans="1:16" ht="23.5" customHeight="1" x14ac:dyDescent="0.3">
      <c r="A27" s="27">
        <v>22</v>
      </c>
      <c r="B27" s="10">
        <v>271103</v>
      </c>
      <c r="C27" s="49" t="s">
        <v>54</v>
      </c>
      <c r="D27" s="15">
        <v>18000</v>
      </c>
      <c r="E27" s="57">
        <v>12.018599999999999</v>
      </c>
      <c r="F27" s="57">
        <v>10.4033</v>
      </c>
      <c r="G27" s="13">
        <v>9.61</v>
      </c>
      <c r="H27" s="13">
        <v>9.1300000000000008</v>
      </c>
      <c r="I27" s="13">
        <v>9.0500000000000007</v>
      </c>
      <c r="J27" s="13"/>
      <c r="K27" s="13"/>
      <c r="L27" s="13"/>
      <c r="M27" s="13"/>
      <c r="N27" s="13"/>
      <c r="O27" s="13"/>
      <c r="P27" s="34"/>
    </row>
    <row r="28" spans="1:16" ht="38.5" customHeight="1" x14ac:dyDescent="0.3">
      <c r="A28" s="27">
        <v>23</v>
      </c>
      <c r="B28" s="10">
        <v>341882</v>
      </c>
      <c r="C28" s="49" t="s">
        <v>55</v>
      </c>
      <c r="D28" s="15">
        <v>5900</v>
      </c>
      <c r="E28" s="57">
        <v>6.58</v>
      </c>
      <c r="F28" s="13">
        <v>5.7</v>
      </c>
      <c r="G28" s="13">
        <v>4.8899999999999997</v>
      </c>
      <c r="H28" s="13">
        <v>4.58</v>
      </c>
      <c r="I28" s="13">
        <v>4.3899999999999997</v>
      </c>
      <c r="J28" s="13"/>
      <c r="K28" s="13"/>
      <c r="L28" s="13"/>
      <c r="M28" s="13"/>
      <c r="N28" s="13"/>
      <c r="O28" s="13"/>
      <c r="P28" s="34"/>
    </row>
    <row r="29" spans="1:16" ht="28" customHeight="1" x14ac:dyDescent="0.3">
      <c r="A29" s="27">
        <v>24</v>
      </c>
      <c r="B29" s="10">
        <v>267632</v>
      </c>
      <c r="C29" s="49" t="s">
        <v>56</v>
      </c>
      <c r="D29" s="15">
        <v>54500</v>
      </c>
      <c r="E29" s="59">
        <v>0.6</v>
      </c>
      <c r="F29" s="103">
        <v>0.5544</v>
      </c>
      <c r="G29" s="59">
        <v>0.47</v>
      </c>
      <c r="H29" s="13">
        <v>0.43</v>
      </c>
      <c r="I29" s="52">
        <v>0.32</v>
      </c>
      <c r="J29" s="13"/>
      <c r="K29" s="13"/>
      <c r="L29" s="13"/>
      <c r="M29" s="13"/>
      <c r="N29" s="13"/>
      <c r="O29" s="13"/>
      <c r="P29" s="34"/>
    </row>
    <row r="30" spans="1:16" ht="27.5" customHeight="1" x14ac:dyDescent="0.3">
      <c r="A30" s="27">
        <v>25</v>
      </c>
      <c r="B30" s="10">
        <v>437160</v>
      </c>
      <c r="C30" s="49" t="s">
        <v>57</v>
      </c>
      <c r="D30" s="15">
        <v>6000</v>
      </c>
      <c r="E30" s="13">
        <v>2.4</v>
      </c>
      <c r="F30" s="57">
        <v>2</v>
      </c>
      <c r="G30" s="13">
        <v>1.8</v>
      </c>
      <c r="H30" s="13">
        <v>1.45</v>
      </c>
      <c r="I30" s="57">
        <v>1.3186</v>
      </c>
      <c r="J30" s="57"/>
      <c r="K30" s="13"/>
      <c r="L30" s="13"/>
      <c r="M30" s="13"/>
      <c r="N30" s="13"/>
      <c r="O30" s="13"/>
      <c r="P30" s="34"/>
    </row>
    <row r="31" spans="1:16" ht="42" customHeight="1" x14ac:dyDescent="0.3">
      <c r="A31" s="27">
        <v>26</v>
      </c>
      <c r="B31" s="10">
        <v>268236</v>
      </c>
      <c r="C31" s="49" t="s">
        <v>58</v>
      </c>
      <c r="D31" s="15">
        <v>2900</v>
      </c>
      <c r="E31" s="101">
        <v>9.57</v>
      </c>
      <c r="F31" s="13">
        <v>9</v>
      </c>
      <c r="G31" s="13">
        <v>5.94</v>
      </c>
      <c r="H31" s="13">
        <v>5.81</v>
      </c>
      <c r="I31" s="13">
        <v>5.92</v>
      </c>
      <c r="J31" s="13"/>
      <c r="K31" s="13"/>
      <c r="L31" s="13"/>
      <c r="M31" s="13"/>
      <c r="N31" s="13"/>
      <c r="O31" s="13"/>
      <c r="P31" s="34"/>
    </row>
    <row r="32" spans="1:16" ht="19.5" customHeight="1" x14ac:dyDescent="0.3">
      <c r="A32" s="27">
        <v>27</v>
      </c>
      <c r="B32" s="9">
        <v>268236</v>
      </c>
      <c r="C32" s="49" t="s">
        <v>59</v>
      </c>
      <c r="D32" s="15">
        <v>6300</v>
      </c>
      <c r="E32" s="51">
        <v>4.45</v>
      </c>
      <c r="F32" s="57">
        <v>4.34</v>
      </c>
      <c r="G32" s="57">
        <v>4.0095000000000001</v>
      </c>
      <c r="H32" s="13">
        <v>3.8</v>
      </c>
      <c r="I32" s="13">
        <v>3.68</v>
      </c>
      <c r="J32" s="13"/>
      <c r="K32" s="13"/>
      <c r="L32" s="13"/>
      <c r="M32" s="13"/>
      <c r="N32" s="13"/>
      <c r="O32" s="13"/>
      <c r="P32" s="34"/>
    </row>
    <row r="33" spans="1:16" ht="23" customHeight="1" x14ac:dyDescent="0.3">
      <c r="A33" s="27">
        <v>28</v>
      </c>
      <c r="B33" s="9">
        <v>267643</v>
      </c>
      <c r="C33" s="49" t="s">
        <v>60</v>
      </c>
      <c r="D33" s="15">
        <v>34600</v>
      </c>
      <c r="E33" s="52">
        <v>4.4000000000000004</v>
      </c>
      <c r="F33" s="13">
        <v>4.2300000000000004</v>
      </c>
      <c r="G33" s="13">
        <v>3.89</v>
      </c>
      <c r="H33" s="13">
        <v>3.18</v>
      </c>
      <c r="I33" s="13">
        <v>2.9</v>
      </c>
      <c r="J33" s="13"/>
      <c r="K33" s="13"/>
      <c r="L33" s="13"/>
      <c r="M33" s="13"/>
      <c r="N33" s="13"/>
      <c r="O33" s="13"/>
      <c r="P33" s="34"/>
    </row>
    <row r="34" spans="1:16" ht="28.5" customHeight="1" x14ac:dyDescent="0.3">
      <c r="A34" s="27">
        <v>29</v>
      </c>
      <c r="B34" s="9">
        <v>268243</v>
      </c>
      <c r="C34" s="49" t="s">
        <v>61</v>
      </c>
      <c r="D34" s="15">
        <v>18200</v>
      </c>
      <c r="E34" s="13">
        <v>10.55</v>
      </c>
      <c r="F34" s="13">
        <v>10</v>
      </c>
      <c r="G34" s="13">
        <v>8.61</v>
      </c>
      <c r="H34" s="13">
        <v>6.44</v>
      </c>
      <c r="I34" s="13">
        <v>6.22</v>
      </c>
      <c r="J34" s="13"/>
      <c r="K34" s="13"/>
      <c r="L34" s="13"/>
      <c r="M34" s="13"/>
      <c r="N34" s="13"/>
      <c r="O34" s="13"/>
      <c r="P34" s="34"/>
    </row>
    <row r="35" spans="1:16" ht="29.5" customHeight="1" x14ac:dyDescent="0.3">
      <c r="A35" s="29">
        <v>30</v>
      </c>
      <c r="B35" s="9">
        <v>444337</v>
      </c>
      <c r="C35" s="49" t="s">
        <v>62</v>
      </c>
      <c r="D35" s="15">
        <v>3830</v>
      </c>
      <c r="E35" s="13">
        <v>28</v>
      </c>
      <c r="F35" s="13">
        <v>23.72</v>
      </c>
      <c r="G35" s="13">
        <v>20</v>
      </c>
      <c r="H35" s="13">
        <v>15.65</v>
      </c>
      <c r="I35" s="13">
        <v>15.28</v>
      </c>
      <c r="J35" s="13"/>
      <c r="K35" s="13"/>
      <c r="L35" s="13"/>
      <c r="M35" s="13"/>
      <c r="N35" s="13"/>
      <c r="O35" s="13"/>
      <c r="P35" s="34"/>
    </row>
    <row r="36" spans="1:16" ht="22.5" customHeight="1" x14ac:dyDescent="0.3">
      <c r="A36" s="29">
        <v>31</v>
      </c>
      <c r="B36" s="9">
        <v>292427</v>
      </c>
      <c r="C36" s="49" t="s">
        <v>63</v>
      </c>
      <c r="D36" s="15">
        <v>3000</v>
      </c>
      <c r="E36" s="13">
        <v>1.59</v>
      </c>
      <c r="F36" s="57">
        <v>1.54</v>
      </c>
      <c r="G36" s="13">
        <v>1.29</v>
      </c>
      <c r="H36" s="13">
        <v>1.1299999999999999</v>
      </c>
      <c r="I36" s="13">
        <v>1.1000000000000001</v>
      </c>
      <c r="J36" s="13"/>
      <c r="K36" s="13"/>
      <c r="L36" s="13"/>
      <c r="M36" s="13"/>
      <c r="N36" s="13"/>
      <c r="O36" s="13"/>
      <c r="P36" s="34"/>
    </row>
    <row r="37" spans="1:16" ht="28.5" customHeight="1" x14ac:dyDescent="0.3">
      <c r="A37" s="29">
        <v>32</v>
      </c>
      <c r="B37" s="9">
        <v>267646</v>
      </c>
      <c r="C37" s="49" t="s">
        <v>64</v>
      </c>
      <c r="D37" s="15">
        <v>35000</v>
      </c>
      <c r="E37" s="13">
        <v>3.83</v>
      </c>
      <c r="F37" s="13">
        <v>3.54</v>
      </c>
      <c r="G37" s="13">
        <v>2.5</v>
      </c>
      <c r="H37" s="13">
        <v>2.41</v>
      </c>
      <c r="I37" s="13">
        <v>2.4</v>
      </c>
      <c r="J37" s="13"/>
      <c r="K37" s="13"/>
      <c r="L37" s="13"/>
      <c r="M37" s="13"/>
      <c r="N37" s="13"/>
      <c r="O37" s="13"/>
      <c r="P37" s="34"/>
    </row>
    <row r="38" spans="1:16" ht="26" customHeight="1" x14ac:dyDescent="0.3">
      <c r="A38" s="27">
        <v>33</v>
      </c>
      <c r="B38" s="9">
        <v>267203</v>
      </c>
      <c r="C38" s="49" t="s">
        <v>65</v>
      </c>
      <c r="D38" s="15">
        <v>315200</v>
      </c>
      <c r="E38" s="51">
        <v>0.21</v>
      </c>
      <c r="F38" s="13">
        <v>0.18</v>
      </c>
      <c r="G38" s="13">
        <v>0.17</v>
      </c>
      <c r="H38" s="13">
        <v>0.15</v>
      </c>
      <c r="I38" s="13">
        <v>0.14000000000000001</v>
      </c>
      <c r="J38" s="13"/>
      <c r="K38" s="13"/>
      <c r="L38" s="13"/>
      <c r="M38" s="13"/>
      <c r="N38" s="13"/>
      <c r="O38" s="13"/>
      <c r="P38" s="34"/>
    </row>
    <row r="39" spans="1:16" ht="33.5" customHeight="1" x14ac:dyDescent="0.3">
      <c r="A39" s="27">
        <v>34</v>
      </c>
      <c r="B39" s="9">
        <v>268252</v>
      </c>
      <c r="C39" s="49" t="s">
        <v>66</v>
      </c>
      <c r="D39" s="15">
        <v>18000</v>
      </c>
      <c r="E39" s="52">
        <v>0.92</v>
      </c>
      <c r="F39" s="13">
        <v>0.86</v>
      </c>
      <c r="G39" s="13">
        <v>0.77</v>
      </c>
      <c r="H39" s="13">
        <v>0.69</v>
      </c>
      <c r="I39" s="13">
        <v>0.67</v>
      </c>
      <c r="J39" s="13"/>
      <c r="K39" s="13"/>
      <c r="L39" s="13"/>
      <c r="M39" s="13"/>
      <c r="N39" s="13"/>
      <c r="O39" s="13"/>
      <c r="P39" s="34"/>
    </row>
    <row r="40" spans="1:16" ht="36.5" customHeight="1" x14ac:dyDescent="0.3">
      <c r="A40" s="27">
        <v>35</v>
      </c>
      <c r="B40" s="9">
        <v>267205</v>
      </c>
      <c r="C40" s="49" t="s">
        <v>67</v>
      </c>
      <c r="D40" s="15">
        <v>31700</v>
      </c>
      <c r="E40" s="14">
        <v>1.59</v>
      </c>
      <c r="F40" s="14">
        <v>1.54</v>
      </c>
      <c r="G40" s="14">
        <v>1.45</v>
      </c>
      <c r="H40" s="14">
        <v>1.34</v>
      </c>
      <c r="I40" s="14">
        <v>1.3</v>
      </c>
      <c r="J40" s="9"/>
      <c r="K40" s="13"/>
      <c r="L40" s="13"/>
      <c r="M40" s="13"/>
      <c r="N40" s="13"/>
      <c r="O40" s="13"/>
      <c r="P40" s="34"/>
    </row>
    <row r="41" spans="1:16" ht="24.5" customHeight="1" x14ac:dyDescent="0.3">
      <c r="A41" s="27">
        <v>36</v>
      </c>
      <c r="B41" s="9">
        <v>267651</v>
      </c>
      <c r="C41" s="49" t="s">
        <v>68</v>
      </c>
      <c r="D41" s="15">
        <v>10500</v>
      </c>
      <c r="E41" s="13">
        <v>0.16</v>
      </c>
      <c r="F41" s="57">
        <v>0.13200000000000001</v>
      </c>
      <c r="G41" s="13">
        <v>0.12</v>
      </c>
      <c r="H41" s="101">
        <v>7.0000000000000007E-2</v>
      </c>
      <c r="I41" s="96">
        <v>0.06</v>
      </c>
      <c r="J41" s="96"/>
      <c r="K41" s="13"/>
      <c r="L41" s="13"/>
      <c r="M41" s="13"/>
      <c r="N41" s="13"/>
      <c r="O41" s="13"/>
      <c r="P41" s="34"/>
    </row>
    <row r="42" spans="1:16" ht="28" customHeight="1" x14ac:dyDescent="0.3">
      <c r="A42" s="27">
        <v>37</v>
      </c>
      <c r="B42" s="9">
        <v>267652</v>
      </c>
      <c r="C42" s="49" t="s">
        <v>69</v>
      </c>
      <c r="D42" s="15">
        <v>23000</v>
      </c>
      <c r="E42" s="13">
        <v>0.11</v>
      </c>
      <c r="F42" s="13">
        <v>0.09</v>
      </c>
      <c r="G42" s="57">
        <v>7.0400000000000004E-2</v>
      </c>
      <c r="H42" s="60">
        <v>7.0000000000000007E-2</v>
      </c>
      <c r="I42" s="55">
        <v>6.1499999999999999E-2</v>
      </c>
      <c r="J42" s="99"/>
      <c r="K42" s="17"/>
      <c r="L42" s="17"/>
      <c r="M42" s="17"/>
      <c r="N42" s="17"/>
      <c r="O42" s="17"/>
      <c r="P42" s="34"/>
    </row>
    <row r="43" spans="1:16" ht="32" customHeight="1" x14ac:dyDescent="0.3">
      <c r="A43" s="27">
        <v>38</v>
      </c>
      <c r="B43" s="9">
        <v>267653</v>
      </c>
      <c r="C43" s="49" t="s">
        <v>70</v>
      </c>
      <c r="D43" s="15">
        <v>5000</v>
      </c>
      <c r="E43" s="13">
        <v>0.46</v>
      </c>
      <c r="F43" s="57">
        <v>0.34</v>
      </c>
      <c r="G43" s="13">
        <v>0.28000000000000003</v>
      </c>
      <c r="H43" s="13">
        <v>0.27</v>
      </c>
      <c r="I43" s="13">
        <v>0.26</v>
      </c>
      <c r="J43" s="13"/>
      <c r="K43" s="13"/>
      <c r="L43" s="13"/>
      <c r="M43" s="13"/>
      <c r="N43" s="13"/>
      <c r="O43" s="13"/>
      <c r="P43" s="34"/>
    </row>
    <row r="44" spans="1:16" ht="22" customHeight="1" x14ac:dyDescent="0.3">
      <c r="A44" s="27">
        <v>39</v>
      </c>
      <c r="B44" s="9">
        <v>267660</v>
      </c>
      <c r="C44" s="49" t="s">
        <v>71</v>
      </c>
      <c r="D44" s="15">
        <v>11500</v>
      </c>
      <c r="E44" s="17">
        <v>0.36</v>
      </c>
      <c r="F44" s="57">
        <v>0.313</v>
      </c>
      <c r="G44" s="13">
        <v>0.28999999999999998</v>
      </c>
      <c r="H44" s="13">
        <v>0.27</v>
      </c>
      <c r="I44" s="13">
        <v>0.26</v>
      </c>
      <c r="J44" s="13"/>
      <c r="K44" s="13"/>
      <c r="L44" s="13"/>
      <c r="M44" s="13"/>
      <c r="N44" s="13"/>
      <c r="O44" s="13"/>
      <c r="P44" s="34"/>
    </row>
    <row r="45" spans="1:16" ht="25.5" customHeight="1" x14ac:dyDescent="0.3">
      <c r="A45" s="27">
        <v>40</v>
      </c>
      <c r="B45" s="9">
        <v>300723</v>
      </c>
      <c r="C45" s="49" t="s">
        <v>72</v>
      </c>
      <c r="D45" s="12">
        <v>723</v>
      </c>
      <c r="E45" s="13">
        <v>7.64</v>
      </c>
      <c r="F45" s="57">
        <v>7.5113000000000003</v>
      </c>
      <c r="G45" s="13">
        <v>7.21</v>
      </c>
      <c r="H45" s="57">
        <v>6.75</v>
      </c>
      <c r="I45" s="13">
        <v>6.43</v>
      </c>
      <c r="J45" s="13"/>
      <c r="K45" s="13"/>
      <c r="L45" s="13"/>
      <c r="M45" s="13"/>
      <c r="N45" s="13"/>
      <c r="O45" s="13"/>
      <c r="P45" s="34"/>
    </row>
    <row r="46" spans="1:16" ht="25.5" customHeight="1" x14ac:dyDescent="0.3">
      <c r="A46" s="27">
        <v>41</v>
      </c>
      <c r="B46" s="9">
        <v>267662</v>
      </c>
      <c r="C46" s="49" t="s">
        <v>73</v>
      </c>
      <c r="D46" s="15">
        <v>2200</v>
      </c>
      <c r="E46" s="13">
        <v>0.96</v>
      </c>
      <c r="F46" s="13">
        <v>0.95</v>
      </c>
      <c r="G46" s="13">
        <v>0.79</v>
      </c>
      <c r="H46" s="13">
        <v>0.68</v>
      </c>
      <c r="I46" s="13">
        <v>0.65</v>
      </c>
      <c r="J46" s="13"/>
      <c r="K46" s="13"/>
      <c r="L46" s="13"/>
      <c r="M46" s="13"/>
      <c r="N46" s="13"/>
      <c r="O46" s="13"/>
      <c r="P46" s="34"/>
    </row>
    <row r="47" spans="1:16" ht="25" customHeight="1" x14ac:dyDescent="0.3">
      <c r="A47" s="27">
        <v>42</v>
      </c>
      <c r="B47" s="10">
        <v>273009</v>
      </c>
      <c r="C47" s="49" t="s">
        <v>74</v>
      </c>
      <c r="D47" s="15">
        <v>2000</v>
      </c>
      <c r="E47" s="13">
        <v>0.1</v>
      </c>
      <c r="F47" s="13">
        <v>0.08</v>
      </c>
      <c r="G47" s="57">
        <v>7.0000000000000007E-2</v>
      </c>
      <c r="H47" s="57">
        <v>6.9000000000000006E-2</v>
      </c>
      <c r="I47" s="57">
        <v>6.6299999999999998E-2</v>
      </c>
      <c r="J47" s="57"/>
      <c r="K47" s="13"/>
      <c r="L47" s="13"/>
      <c r="M47" s="13"/>
      <c r="N47" s="13"/>
      <c r="O47" s="13"/>
      <c r="P47" s="34"/>
    </row>
    <row r="48" spans="1:16" ht="31" customHeight="1" x14ac:dyDescent="0.3">
      <c r="A48" s="29">
        <v>43</v>
      </c>
      <c r="B48" s="9">
        <v>267663</v>
      </c>
      <c r="C48" s="49" t="s">
        <v>75</v>
      </c>
      <c r="D48" s="15">
        <v>6000</v>
      </c>
      <c r="E48" s="99">
        <v>0.34</v>
      </c>
      <c r="F48" s="13">
        <v>0.2</v>
      </c>
      <c r="G48" s="57">
        <v>0.19400000000000001</v>
      </c>
      <c r="H48" s="13">
        <v>0.18</v>
      </c>
      <c r="I48" s="13">
        <v>0.12</v>
      </c>
      <c r="J48" s="13"/>
      <c r="K48" s="13"/>
      <c r="L48" s="13"/>
      <c r="M48" s="13"/>
      <c r="N48" s="13"/>
      <c r="O48" s="13"/>
      <c r="P48" s="34"/>
    </row>
    <row r="49" spans="1:16" ht="26.5" customHeight="1" x14ac:dyDescent="0.3">
      <c r="A49" s="29">
        <v>44</v>
      </c>
      <c r="B49" s="9">
        <v>267671</v>
      </c>
      <c r="C49" s="49" t="s">
        <v>76</v>
      </c>
      <c r="D49" s="15">
        <v>190000</v>
      </c>
      <c r="E49" s="104">
        <v>0.12</v>
      </c>
      <c r="F49" s="17">
        <v>0.09</v>
      </c>
      <c r="G49" s="17">
        <v>7.0000000000000007E-2</v>
      </c>
      <c r="H49" s="17">
        <v>0.06</v>
      </c>
      <c r="I49" s="55">
        <v>0.05</v>
      </c>
      <c r="J49" s="17"/>
      <c r="K49" s="13"/>
      <c r="L49" s="13"/>
      <c r="M49" s="13"/>
      <c r="N49" s="13"/>
      <c r="O49" s="13"/>
      <c r="P49" s="34"/>
    </row>
    <row r="50" spans="1:16" ht="42" customHeight="1" x14ac:dyDescent="0.3">
      <c r="A50" s="29">
        <v>45</v>
      </c>
      <c r="B50" s="9">
        <v>442754</v>
      </c>
      <c r="C50" s="49" t="s">
        <v>77</v>
      </c>
      <c r="D50" s="15">
        <v>108000</v>
      </c>
      <c r="E50" s="105">
        <v>0.25</v>
      </c>
      <c r="F50" s="57">
        <v>0.21909999999999999</v>
      </c>
      <c r="G50" s="57">
        <v>0.21299999999999999</v>
      </c>
      <c r="H50" s="13">
        <v>0.2</v>
      </c>
      <c r="I50" s="13">
        <v>0.19</v>
      </c>
      <c r="J50" s="96"/>
      <c r="K50" s="13"/>
      <c r="L50" s="13"/>
      <c r="M50" s="13"/>
      <c r="N50" s="13"/>
      <c r="O50" s="13"/>
      <c r="P50" s="34"/>
    </row>
    <row r="51" spans="1:16" ht="29.5" customHeight="1" x14ac:dyDescent="0.3">
      <c r="A51" s="27">
        <v>46</v>
      </c>
      <c r="B51" s="9">
        <v>267674</v>
      </c>
      <c r="C51" s="49" t="s">
        <v>78</v>
      </c>
      <c r="D51" s="15">
        <v>100800</v>
      </c>
      <c r="E51" s="105">
        <v>0.09</v>
      </c>
      <c r="F51" s="13">
        <v>7.0000000000000007E-2</v>
      </c>
      <c r="G51" s="13">
        <v>0.06</v>
      </c>
      <c r="H51" s="57">
        <v>5.2900000000000003E-2</v>
      </c>
      <c r="I51" s="13">
        <v>0.05</v>
      </c>
      <c r="J51" s="13"/>
      <c r="K51" s="13"/>
      <c r="L51" s="13"/>
      <c r="M51" s="13"/>
      <c r="N51" s="13"/>
      <c r="O51" s="13"/>
      <c r="P51" s="34"/>
    </row>
    <row r="52" spans="1:16" ht="32.5" customHeight="1" x14ac:dyDescent="0.3">
      <c r="A52" s="27">
        <v>47</v>
      </c>
      <c r="B52" s="9">
        <v>345240</v>
      </c>
      <c r="C52" s="49" t="s">
        <v>82</v>
      </c>
      <c r="D52" s="15">
        <v>6000</v>
      </c>
      <c r="E52" s="55">
        <v>20.395</v>
      </c>
      <c r="F52" s="57">
        <v>16</v>
      </c>
      <c r="G52" s="13">
        <v>15</v>
      </c>
      <c r="H52" s="13">
        <v>14.9</v>
      </c>
      <c r="I52" s="13">
        <v>14.6</v>
      </c>
      <c r="J52" s="13"/>
      <c r="K52" s="9"/>
      <c r="L52" s="13"/>
      <c r="M52" s="13"/>
      <c r="N52" s="13"/>
      <c r="O52" s="13"/>
      <c r="P52" s="34"/>
    </row>
    <row r="53" spans="1:16" ht="23.5" customHeight="1" x14ac:dyDescent="0.3">
      <c r="A53" s="27">
        <v>48</v>
      </c>
      <c r="B53" s="9">
        <v>270219</v>
      </c>
      <c r="C53" s="49" t="s">
        <v>79</v>
      </c>
      <c r="D53" s="15">
        <v>2350</v>
      </c>
      <c r="E53" s="13">
        <v>10.49</v>
      </c>
      <c r="F53" s="13">
        <v>7.5</v>
      </c>
      <c r="G53" s="13">
        <v>6.93</v>
      </c>
      <c r="H53" s="13">
        <v>6.5</v>
      </c>
      <c r="I53" s="13">
        <v>5.98</v>
      </c>
      <c r="J53" s="13"/>
      <c r="K53" s="13"/>
      <c r="L53" s="13"/>
      <c r="M53" s="13"/>
      <c r="N53" s="13"/>
      <c r="O53" s="13"/>
      <c r="P53" s="34"/>
    </row>
    <row r="54" spans="1:16" ht="27" customHeight="1" x14ac:dyDescent="0.3">
      <c r="A54" s="27">
        <v>49</v>
      </c>
      <c r="B54" s="10" t="s">
        <v>83</v>
      </c>
      <c r="C54" s="49" t="s">
        <v>80</v>
      </c>
      <c r="D54" s="15">
        <v>10100</v>
      </c>
      <c r="E54" s="13">
        <v>14.5</v>
      </c>
      <c r="F54" s="13">
        <v>10</v>
      </c>
      <c r="G54" s="13">
        <v>9.4499999999999993</v>
      </c>
      <c r="H54" s="13">
        <v>8.2899999999999991</v>
      </c>
      <c r="I54" s="13">
        <v>8</v>
      </c>
      <c r="J54" s="13"/>
      <c r="K54" s="9"/>
      <c r="L54" s="13"/>
      <c r="M54" s="13"/>
      <c r="N54" s="13"/>
      <c r="O54" s="13"/>
      <c r="P54" s="34"/>
    </row>
    <row r="55" spans="1:16" ht="40" customHeight="1" x14ac:dyDescent="0.3">
      <c r="A55" s="67">
        <v>50</v>
      </c>
      <c r="B55" s="9">
        <v>373909</v>
      </c>
      <c r="C55" s="49" t="s">
        <v>81</v>
      </c>
      <c r="D55" s="15">
        <v>8600</v>
      </c>
      <c r="E55" s="17">
        <v>25.47</v>
      </c>
      <c r="F55" s="13">
        <v>24.3</v>
      </c>
      <c r="G55" s="13">
        <v>22.27</v>
      </c>
      <c r="H55" s="13">
        <v>20.21</v>
      </c>
      <c r="I55" s="13">
        <v>21.97</v>
      </c>
      <c r="J55" s="13"/>
      <c r="K55" s="13"/>
      <c r="L55" s="13"/>
      <c r="M55" s="13"/>
      <c r="N55" s="13"/>
      <c r="O55" s="13"/>
      <c r="P55" s="34"/>
    </row>
    <row r="56" spans="1:16" ht="30" customHeight="1" x14ac:dyDescent="0.3">
      <c r="A56" s="27">
        <v>51</v>
      </c>
      <c r="B56" s="9">
        <v>294643</v>
      </c>
      <c r="C56" s="49" t="s">
        <v>84</v>
      </c>
      <c r="D56" s="15">
        <v>38200</v>
      </c>
      <c r="E56" s="105">
        <v>4</v>
      </c>
      <c r="F56" s="13">
        <v>3.5</v>
      </c>
      <c r="G56" s="13">
        <v>3.01</v>
      </c>
      <c r="H56" s="13">
        <v>2.94</v>
      </c>
      <c r="I56" s="13">
        <v>2.88</v>
      </c>
      <c r="J56" s="13"/>
      <c r="K56" s="13"/>
      <c r="L56" s="13"/>
      <c r="M56" s="13"/>
      <c r="N56" s="13"/>
      <c r="O56" s="13"/>
      <c r="P56" s="34"/>
    </row>
    <row r="57" spans="1:16" ht="32" customHeight="1" x14ac:dyDescent="0.3">
      <c r="A57" s="27">
        <v>52</v>
      </c>
      <c r="B57" s="9">
        <v>267677</v>
      </c>
      <c r="C57" s="49" t="s">
        <v>85</v>
      </c>
      <c r="D57" s="15">
        <v>170000</v>
      </c>
      <c r="E57" s="59">
        <v>0.18</v>
      </c>
      <c r="F57" s="13">
        <v>0.15</v>
      </c>
      <c r="G57" s="13">
        <v>0.14000000000000001</v>
      </c>
      <c r="H57" s="13">
        <v>0.13</v>
      </c>
      <c r="I57" s="13">
        <v>0.12</v>
      </c>
      <c r="J57" s="97"/>
      <c r="K57" s="13"/>
      <c r="L57" s="13"/>
      <c r="M57" s="13"/>
      <c r="N57" s="13"/>
      <c r="O57" s="13"/>
      <c r="P57" s="34"/>
    </row>
    <row r="58" spans="1:16" ht="34" customHeight="1" x14ac:dyDescent="0.3">
      <c r="A58" s="27">
        <v>53</v>
      </c>
      <c r="B58" s="9">
        <v>267676</v>
      </c>
      <c r="C58" s="54" t="s">
        <v>86</v>
      </c>
      <c r="D58" s="15">
        <v>425000</v>
      </c>
      <c r="E58" s="55">
        <v>0.3634</v>
      </c>
      <c r="F58" s="13">
        <v>0.34</v>
      </c>
      <c r="G58" s="57">
        <v>0.31</v>
      </c>
      <c r="H58" s="13">
        <v>0.26</v>
      </c>
      <c r="I58" s="59">
        <v>0.24</v>
      </c>
      <c r="J58" s="96"/>
      <c r="K58" s="13"/>
      <c r="L58" s="13"/>
      <c r="M58" s="13"/>
      <c r="N58" s="13"/>
      <c r="O58" s="13"/>
      <c r="P58" s="34"/>
    </row>
    <row r="59" spans="1:16" ht="30" customHeight="1" x14ac:dyDescent="0.3">
      <c r="A59" s="27">
        <v>54</v>
      </c>
      <c r="B59" s="9">
        <v>268331</v>
      </c>
      <c r="C59" s="49" t="s">
        <v>87</v>
      </c>
      <c r="D59" s="12">
        <v>400</v>
      </c>
      <c r="E59" s="17">
        <v>4.4000000000000004</v>
      </c>
      <c r="F59" s="13">
        <v>3.8</v>
      </c>
      <c r="G59" s="57">
        <v>3.7</v>
      </c>
      <c r="H59" s="13">
        <v>3</v>
      </c>
      <c r="I59" s="13">
        <v>2.96</v>
      </c>
      <c r="J59" s="97"/>
      <c r="K59" s="13"/>
      <c r="L59" s="13"/>
      <c r="M59" s="13"/>
      <c r="N59" s="13"/>
      <c r="O59" s="13"/>
      <c r="P59" s="34"/>
    </row>
    <row r="60" spans="1:16" ht="34" customHeight="1" x14ac:dyDescent="0.3">
      <c r="A60" s="27">
        <v>55</v>
      </c>
      <c r="B60" s="10" t="s">
        <v>88</v>
      </c>
      <c r="C60" s="49" t="s">
        <v>89</v>
      </c>
      <c r="D60" s="15">
        <v>14000</v>
      </c>
      <c r="E60" s="13">
        <v>0.75</v>
      </c>
      <c r="F60" s="13">
        <v>0.56000000000000005</v>
      </c>
      <c r="G60" s="13">
        <v>0.53</v>
      </c>
      <c r="H60" s="13">
        <v>0.48</v>
      </c>
      <c r="I60" s="13">
        <v>0.47</v>
      </c>
      <c r="J60" s="13"/>
      <c r="K60" s="13"/>
      <c r="L60" s="13"/>
      <c r="M60" s="13"/>
      <c r="N60" s="13"/>
      <c r="O60" s="13"/>
      <c r="P60" s="34"/>
    </row>
    <row r="61" spans="1:16" ht="21.5" customHeight="1" x14ac:dyDescent="0.3">
      <c r="A61" s="27">
        <v>56</v>
      </c>
      <c r="B61" s="9">
        <v>268124</v>
      </c>
      <c r="C61" s="49" t="s">
        <v>90</v>
      </c>
      <c r="D61" s="15">
        <v>6660</v>
      </c>
      <c r="E61" s="59">
        <v>0.4</v>
      </c>
      <c r="F61" s="59">
        <v>0.36</v>
      </c>
      <c r="G61" s="52">
        <v>0.33</v>
      </c>
      <c r="H61" s="52">
        <v>0.32</v>
      </c>
      <c r="I61" s="52">
        <v>0.31</v>
      </c>
      <c r="J61" s="13"/>
      <c r="K61" s="13"/>
      <c r="L61" s="13"/>
      <c r="M61" s="13"/>
      <c r="N61" s="13"/>
      <c r="O61" s="13"/>
      <c r="P61" s="34"/>
    </row>
    <row r="62" spans="1:16" ht="26" customHeight="1" x14ac:dyDescent="0.3">
      <c r="A62" s="27">
        <v>57</v>
      </c>
      <c r="B62" s="9">
        <v>268123</v>
      </c>
      <c r="C62" s="49" t="s">
        <v>91</v>
      </c>
      <c r="D62" s="15">
        <v>7560</v>
      </c>
      <c r="E62" s="52">
        <v>0.44</v>
      </c>
      <c r="F62" s="52">
        <v>0.41</v>
      </c>
      <c r="G62" s="52">
        <v>0.4</v>
      </c>
      <c r="H62" s="52">
        <v>0.38</v>
      </c>
      <c r="I62" s="52">
        <v>0.36</v>
      </c>
      <c r="J62" s="13"/>
      <c r="K62" s="13"/>
      <c r="L62" s="13"/>
      <c r="M62" s="13"/>
      <c r="N62" s="13"/>
      <c r="O62" s="13"/>
      <c r="P62" s="34"/>
    </row>
    <row r="63" spans="1:16" ht="26" customHeight="1" x14ac:dyDescent="0.3">
      <c r="A63" s="27">
        <v>58</v>
      </c>
      <c r="B63" s="9">
        <v>268125</v>
      </c>
      <c r="C63" s="49" t="s">
        <v>92</v>
      </c>
      <c r="D63" s="15">
        <v>4500</v>
      </c>
      <c r="E63" s="17">
        <v>0.59</v>
      </c>
      <c r="F63" s="57">
        <v>0.42699999999999999</v>
      </c>
      <c r="G63" s="13">
        <v>0.36</v>
      </c>
      <c r="H63" s="13">
        <v>0.34</v>
      </c>
      <c r="I63" s="57">
        <v>0.33600000000000002</v>
      </c>
      <c r="J63" s="13"/>
      <c r="K63" s="13"/>
      <c r="L63" s="13"/>
      <c r="M63" s="13"/>
      <c r="N63" s="13"/>
      <c r="O63" s="13"/>
      <c r="P63" s="34"/>
    </row>
    <row r="64" spans="1:16" ht="19.5" customHeight="1" x14ac:dyDescent="0.3">
      <c r="A64" s="27">
        <v>59</v>
      </c>
      <c r="B64" s="23">
        <v>269843</v>
      </c>
      <c r="C64" s="49" t="s">
        <v>93</v>
      </c>
      <c r="D64" s="12">
        <v>360</v>
      </c>
      <c r="E64" s="13">
        <v>8.9</v>
      </c>
      <c r="F64" s="13">
        <v>7.25</v>
      </c>
      <c r="G64" s="13">
        <v>7.18</v>
      </c>
      <c r="H64" s="13">
        <v>6.3</v>
      </c>
      <c r="I64" s="57">
        <v>5.4945000000000004</v>
      </c>
      <c r="J64" s="13"/>
      <c r="K64" s="13"/>
      <c r="L64" s="13"/>
      <c r="M64" s="13"/>
      <c r="N64" s="13"/>
      <c r="O64" s="13"/>
      <c r="P64" s="34"/>
    </row>
    <row r="65" spans="1:16" ht="26" x14ac:dyDescent="0.3">
      <c r="A65" s="27">
        <v>60</v>
      </c>
      <c r="B65" s="10" t="s">
        <v>94</v>
      </c>
      <c r="C65" s="49" t="s">
        <v>95</v>
      </c>
      <c r="D65" s="15">
        <v>23500</v>
      </c>
      <c r="E65" s="13">
        <v>4.18</v>
      </c>
      <c r="F65" s="13">
        <v>3.98</v>
      </c>
      <c r="G65" s="13">
        <v>3.64</v>
      </c>
      <c r="H65" s="57">
        <v>3.55</v>
      </c>
      <c r="I65" s="13">
        <v>3.5</v>
      </c>
      <c r="J65" s="13"/>
      <c r="K65" s="13"/>
      <c r="L65" s="13"/>
      <c r="M65" s="13"/>
      <c r="N65" s="13"/>
      <c r="O65" s="13"/>
      <c r="P65" s="34"/>
    </row>
    <row r="66" spans="1:16" ht="24.5" customHeight="1" x14ac:dyDescent="0.3">
      <c r="A66" s="27">
        <v>61</v>
      </c>
      <c r="B66" s="9">
        <v>273466</v>
      </c>
      <c r="C66" s="49" t="s">
        <v>96</v>
      </c>
      <c r="D66" s="15">
        <v>7500</v>
      </c>
      <c r="E66" s="101">
        <v>0.48</v>
      </c>
      <c r="F66" s="112">
        <v>0.3</v>
      </c>
      <c r="G66" s="13">
        <v>0.23</v>
      </c>
      <c r="H66" s="52">
        <v>0.21</v>
      </c>
      <c r="I66" s="101">
        <v>0.11</v>
      </c>
      <c r="J66" s="13"/>
      <c r="K66" s="13"/>
      <c r="L66" s="13"/>
      <c r="M66" s="13"/>
      <c r="N66" s="13"/>
      <c r="O66" s="13"/>
      <c r="P66" s="34"/>
    </row>
    <row r="67" spans="1:16" ht="22" customHeight="1" x14ac:dyDescent="0.3">
      <c r="A67" s="27">
        <v>62</v>
      </c>
      <c r="B67" s="9">
        <v>268856</v>
      </c>
      <c r="C67" s="49" t="s">
        <v>97</v>
      </c>
      <c r="D67" s="15">
        <v>394000</v>
      </c>
      <c r="E67" s="52">
        <v>0.08</v>
      </c>
      <c r="F67" s="112">
        <v>7.0000000000000007E-2</v>
      </c>
      <c r="G67" s="57">
        <v>6.9400000000000003E-2</v>
      </c>
      <c r="H67" s="57">
        <v>0.06</v>
      </c>
      <c r="I67" s="13"/>
      <c r="J67" s="13"/>
      <c r="K67" s="13"/>
      <c r="L67" s="13"/>
      <c r="M67" s="13"/>
      <c r="N67" s="13"/>
      <c r="O67" s="13"/>
      <c r="P67" s="34"/>
    </row>
    <row r="68" spans="1:16" ht="22.5" customHeight="1" x14ac:dyDescent="0.3">
      <c r="A68" s="27">
        <v>63</v>
      </c>
      <c r="B68" s="9">
        <v>267689</v>
      </c>
      <c r="C68" s="49" t="s">
        <v>98</v>
      </c>
      <c r="D68" s="15">
        <v>14000</v>
      </c>
      <c r="E68" s="52">
        <v>1.2</v>
      </c>
      <c r="F68" s="13">
        <v>1.01</v>
      </c>
      <c r="G68" s="13">
        <v>1</v>
      </c>
      <c r="H68" s="13">
        <v>0.98</v>
      </c>
      <c r="I68" s="52">
        <v>0.82</v>
      </c>
      <c r="J68" s="13"/>
      <c r="K68" s="13"/>
      <c r="L68" s="13"/>
      <c r="M68" s="13"/>
      <c r="N68" s="13"/>
      <c r="O68" s="13"/>
      <c r="P68" s="34"/>
    </row>
    <row r="69" spans="1:16" ht="25" customHeight="1" x14ac:dyDescent="0.3">
      <c r="A69" s="27">
        <v>64</v>
      </c>
      <c r="B69" s="9">
        <v>267691</v>
      </c>
      <c r="C69" s="49" t="s">
        <v>99</v>
      </c>
      <c r="D69" s="15">
        <v>384000</v>
      </c>
      <c r="E69" s="17">
        <v>0.18</v>
      </c>
      <c r="F69" s="13">
        <v>0.17</v>
      </c>
      <c r="G69" s="13">
        <v>0.15</v>
      </c>
      <c r="H69" s="13">
        <v>0.14000000000000001</v>
      </c>
      <c r="I69" s="101">
        <v>0.13</v>
      </c>
      <c r="J69" s="13"/>
      <c r="K69" s="13"/>
      <c r="L69" s="13"/>
      <c r="M69" s="13"/>
      <c r="N69" s="13"/>
      <c r="O69" s="13"/>
      <c r="P69" s="34"/>
    </row>
    <row r="70" spans="1:16" ht="24.5" customHeight="1" x14ac:dyDescent="0.3">
      <c r="A70" s="27">
        <v>65</v>
      </c>
      <c r="B70" s="9">
        <v>267312</v>
      </c>
      <c r="C70" s="49" t="s">
        <v>100</v>
      </c>
      <c r="D70" s="15">
        <v>10000</v>
      </c>
      <c r="E70" s="105">
        <v>0.36</v>
      </c>
      <c r="F70" s="13">
        <v>0.25</v>
      </c>
      <c r="G70" s="13">
        <v>0.24</v>
      </c>
      <c r="H70" s="13">
        <v>0.22</v>
      </c>
      <c r="I70" s="13">
        <v>0.2</v>
      </c>
      <c r="J70" s="13"/>
      <c r="K70" s="13"/>
      <c r="L70" s="13"/>
      <c r="M70" s="13"/>
      <c r="N70" s="13"/>
      <c r="O70" s="13"/>
      <c r="P70" s="34"/>
    </row>
    <row r="71" spans="1:16" ht="27.5" customHeight="1" x14ac:dyDescent="0.3">
      <c r="A71" s="27">
        <v>66</v>
      </c>
      <c r="B71" s="9">
        <v>267311</v>
      </c>
      <c r="C71" s="49" t="s">
        <v>101</v>
      </c>
      <c r="D71" s="15">
        <v>4500</v>
      </c>
      <c r="E71" s="17">
        <v>3.87</v>
      </c>
      <c r="F71" s="13">
        <v>2.99</v>
      </c>
      <c r="G71" s="13">
        <v>2.78</v>
      </c>
      <c r="H71" s="13">
        <v>2.59</v>
      </c>
      <c r="I71" s="57">
        <v>2.0352000000000001</v>
      </c>
      <c r="J71" s="57"/>
      <c r="K71" s="13"/>
      <c r="L71" s="13"/>
      <c r="M71" s="13"/>
      <c r="N71" s="13"/>
      <c r="O71" s="13"/>
      <c r="P71" s="34"/>
    </row>
    <row r="72" spans="1:16" ht="28" customHeight="1" x14ac:dyDescent="0.3">
      <c r="A72" s="27">
        <v>67</v>
      </c>
      <c r="B72" s="9">
        <v>267310</v>
      </c>
      <c r="C72" s="49" t="s">
        <v>102</v>
      </c>
      <c r="D72" s="15">
        <v>2000</v>
      </c>
      <c r="E72" s="59">
        <v>1.36</v>
      </c>
      <c r="F72" s="13">
        <v>1.2</v>
      </c>
      <c r="G72" s="13">
        <v>1</v>
      </c>
      <c r="H72" s="17">
        <v>0.98</v>
      </c>
      <c r="I72" s="17">
        <v>0.89</v>
      </c>
      <c r="J72" s="17"/>
      <c r="K72" s="17"/>
      <c r="L72" s="17"/>
      <c r="M72" s="17"/>
      <c r="N72" s="17"/>
      <c r="O72" s="17"/>
      <c r="P72" s="34"/>
    </row>
    <row r="73" spans="1:16" ht="29.5" customHeight="1" x14ac:dyDescent="0.3">
      <c r="A73" s="27">
        <v>68</v>
      </c>
      <c r="B73" s="9">
        <v>276657</v>
      </c>
      <c r="C73" s="49" t="s">
        <v>103</v>
      </c>
      <c r="D73" s="15">
        <v>1100</v>
      </c>
      <c r="E73" s="59">
        <v>0.95</v>
      </c>
      <c r="F73" s="57">
        <v>0.72019999999999995</v>
      </c>
      <c r="G73" s="13">
        <v>0.57999999999999996</v>
      </c>
      <c r="H73" s="57">
        <v>0.55000000000000004</v>
      </c>
      <c r="I73" s="13">
        <v>0.53</v>
      </c>
      <c r="J73" s="13"/>
      <c r="K73" s="13"/>
      <c r="L73" s="13"/>
      <c r="M73" s="13"/>
      <c r="N73" s="13"/>
      <c r="O73" s="13"/>
      <c r="P73" s="34"/>
    </row>
    <row r="74" spans="1:16" ht="20" customHeight="1" x14ac:dyDescent="0.3">
      <c r="A74" s="27">
        <v>69</v>
      </c>
      <c r="B74" s="9">
        <v>394856</v>
      </c>
      <c r="C74" s="49" t="s">
        <v>104</v>
      </c>
      <c r="D74" s="15">
        <v>12000</v>
      </c>
      <c r="E74" s="13">
        <v>12</v>
      </c>
      <c r="F74" s="13">
        <v>9.4600000000000009</v>
      </c>
      <c r="G74" s="13">
        <v>8.65</v>
      </c>
      <c r="H74" s="57">
        <v>7.16</v>
      </c>
      <c r="I74" s="13">
        <v>7.14</v>
      </c>
      <c r="J74" s="13"/>
      <c r="K74" s="13"/>
      <c r="L74" s="13"/>
      <c r="M74" s="13"/>
      <c r="N74" s="13"/>
      <c r="O74" s="13"/>
      <c r="P74" s="34"/>
    </row>
    <row r="75" spans="1:16" ht="26" x14ac:dyDescent="0.3">
      <c r="A75" s="27">
        <v>70</v>
      </c>
      <c r="B75" s="10" t="s">
        <v>105</v>
      </c>
      <c r="C75" s="49" t="s">
        <v>106</v>
      </c>
      <c r="D75" s="15">
        <v>5200</v>
      </c>
      <c r="E75" s="13">
        <v>10.18</v>
      </c>
      <c r="F75" s="13">
        <v>9.92</v>
      </c>
      <c r="G75" s="13">
        <v>8.77</v>
      </c>
      <c r="H75" s="13">
        <v>7.8</v>
      </c>
      <c r="I75" s="13">
        <v>6.96</v>
      </c>
      <c r="J75" s="57"/>
      <c r="K75" s="13"/>
      <c r="L75" s="13"/>
      <c r="M75" s="13"/>
      <c r="N75" s="13"/>
      <c r="O75" s="13"/>
      <c r="P75" s="34"/>
    </row>
    <row r="76" spans="1:16" ht="29.5" customHeight="1" x14ac:dyDescent="0.3">
      <c r="A76" s="27">
        <v>71</v>
      </c>
      <c r="B76" s="9">
        <v>267717</v>
      </c>
      <c r="C76" s="49" t="s">
        <v>107</v>
      </c>
      <c r="D76" s="15">
        <v>25400</v>
      </c>
      <c r="E76" s="105">
        <v>0.34</v>
      </c>
      <c r="F76" s="13">
        <v>0.27</v>
      </c>
      <c r="G76" s="13">
        <v>0.24</v>
      </c>
      <c r="H76" s="13">
        <v>0.23</v>
      </c>
      <c r="I76" s="13">
        <v>0.22</v>
      </c>
      <c r="J76" s="13"/>
      <c r="K76" s="13"/>
      <c r="L76" s="13"/>
      <c r="M76" s="13"/>
      <c r="N76" s="13"/>
      <c r="O76" s="13"/>
      <c r="P76" s="34"/>
    </row>
    <row r="77" spans="1:16" ht="27" customHeight="1" x14ac:dyDescent="0.3">
      <c r="A77" s="27">
        <v>72</v>
      </c>
      <c r="B77" s="9">
        <v>268499</v>
      </c>
      <c r="C77" s="49" t="s">
        <v>108</v>
      </c>
      <c r="D77" s="15">
        <v>24300</v>
      </c>
      <c r="E77" s="103">
        <v>0.78210000000000002</v>
      </c>
      <c r="F77" s="57">
        <v>0.59399999999999997</v>
      </c>
      <c r="G77" s="13">
        <v>0.55000000000000004</v>
      </c>
      <c r="H77" s="13">
        <v>0.52</v>
      </c>
      <c r="I77" s="13">
        <v>0.48</v>
      </c>
      <c r="J77" s="13"/>
      <c r="K77" s="13"/>
      <c r="L77" s="13"/>
      <c r="M77" s="13"/>
      <c r="N77" s="13"/>
      <c r="O77" s="13"/>
      <c r="P77" s="34"/>
    </row>
    <row r="78" spans="1:16" ht="27" customHeight="1" x14ac:dyDescent="0.3">
      <c r="A78" s="27">
        <v>73</v>
      </c>
      <c r="B78" s="9">
        <v>268286</v>
      </c>
      <c r="C78" s="49" t="s">
        <v>109</v>
      </c>
      <c r="D78" s="15">
        <v>9700</v>
      </c>
      <c r="E78" s="13">
        <v>12.13</v>
      </c>
      <c r="F78" s="13">
        <v>8.5</v>
      </c>
      <c r="G78" s="13">
        <v>7.95</v>
      </c>
      <c r="H78" s="13">
        <v>7.05</v>
      </c>
      <c r="I78" s="101">
        <v>3.95</v>
      </c>
      <c r="J78" s="96"/>
      <c r="K78" s="13"/>
      <c r="L78" s="13"/>
      <c r="M78" s="13"/>
      <c r="N78" s="13"/>
      <c r="O78" s="13"/>
      <c r="P78" s="34"/>
    </row>
    <row r="79" spans="1:16" ht="23.5" customHeight="1" x14ac:dyDescent="0.3">
      <c r="A79" s="27">
        <v>74</v>
      </c>
      <c r="B79" s="9">
        <v>268162</v>
      </c>
      <c r="C79" s="49" t="s">
        <v>110</v>
      </c>
      <c r="D79" s="15">
        <v>4000</v>
      </c>
      <c r="E79" s="59">
        <v>13.85</v>
      </c>
      <c r="F79" s="13">
        <v>10.48</v>
      </c>
      <c r="G79" s="13">
        <v>10.31</v>
      </c>
      <c r="H79" s="13">
        <v>9.9</v>
      </c>
      <c r="I79" s="13">
        <v>9.61</v>
      </c>
      <c r="J79" s="13"/>
      <c r="K79" s="13"/>
      <c r="L79" s="13"/>
      <c r="M79" s="13"/>
      <c r="N79" s="13"/>
      <c r="O79" s="13"/>
      <c r="P79" s="34"/>
    </row>
    <row r="80" spans="1:16" ht="25" customHeight="1" x14ac:dyDescent="0.3">
      <c r="A80" s="27">
        <v>75</v>
      </c>
      <c r="B80" s="9">
        <v>433940</v>
      </c>
      <c r="C80" s="49" t="s">
        <v>111</v>
      </c>
      <c r="D80" s="15">
        <v>40700</v>
      </c>
      <c r="E80" s="101">
        <v>8.6999999999999993</v>
      </c>
      <c r="F80" s="13">
        <v>2.2999999999999998</v>
      </c>
      <c r="G80" s="13">
        <v>2.2799999999999998</v>
      </c>
      <c r="H80" s="13">
        <v>2.25</v>
      </c>
      <c r="I80" s="107">
        <v>3.27</v>
      </c>
      <c r="J80" s="96"/>
      <c r="K80" s="13"/>
      <c r="L80" s="13"/>
      <c r="M80" s="13"/>
      <c r="N80" s="13"/>
      <c r="O80" s="13"/>
      <c r="P80" s="34"/>
    </row>
    <row r="81" spans="1:16" ht="33" customHeight="1" x14ac:dyDescent="0.3">
      <c r="A81" s="27">
        <v>76</v>
      </c>
      <c r="B81" s="9">
        <v>267728</v>
      </c>
      <c r="C81" s="49" t="s">
        <v>112</v>
      </c>
      <c r="D81" s="15">
        <v>10900</v>
      </c>
      <c r="E81" s="59">
        <v>0.56999999999999995</v>
      </c>
      <c r="F81" s="57">
        <v>0.56269999999999998</v>
      </c>
      <c r="G81" s="57">
        <v>0.52</v>
      </c>
      <c r="H81" s="101">
        <v>0.28000000000000003</v>
      </c>
      <c r="I81" s="101">
        <v>0.23</v>
      </c>
      <c r="J81" s="13"/>
      <c r="K81" s="13"/>
      <c r="L81" s="13"/>
      <c r="M81" s="13"/>
      <c r="N81" s="13"/>
      <c r="O81" s="13"/>
      <c r="P81" s="34"/>
    </row>
    <row r="82" spans="1:16" ht="26" x14ac:dyDescent="0.3">
      <c r="A82" s="27">
        <v>77</v>
      </c>
      <c r="B82" s="10" t="s">
        <v>113</v>
      </c>
      <c r="C82" s="49" t="s">
        <v>114</v>
      </c>
      <c r="D82" s="15">
        <v>4500</v>
      </c>
      <c r="E82" s="13">
        <v>8.0500000000000007</v>
      </c>
      <c r="F82" s="13">
        <v>7.75</v>
      </c>
      <c r="G82" s="13">
        <v>7</v>
      </c>
      <c r="H82" s="13">
        <v>6.98</v>
      </c>
      <c r="I82" s="13">
        <v>6.9</v>
      </c>
      <c r="J82" s="13"/>
      <c r="K82" s="13"/>
      <c r="L82" s="13"/>
      <c r="M82" s="13"/>
      <c r="N82" s="13"/>
      <c r="O82" s="13"/>
      <c r="P82" s="34"/>
    </row>
    <row r="83" spans="1:16" ht="26" customHeight="1" x14ac:dyDescent="0.3">
      <c r="A83" s="27">
        <v>78</v>
      </c>
      <c r="B83" s="69">
        <v>268273</v>
      </c>
      <c r="C83" s="49" t="s">
        <v>115</v>
      </c>
      <c r="D83" s="15">
        <v>4800</v>
      </c>
      <c r="E83" s="13">
        <v>0.5</v>
      </c>
      <c r="F83" s="13">
        <v>0.47</v>
      </c>
      <c r="G83" s="57">
        <v>0.42020000000000002</v>
      </c>
      <c r="H83" s="13">
        <v>0.39</v>
      </c>
      <c r="I83" s="57">
        <v>0.36</v>
      </c>
      <c r="J83" s="13"/>
      <c r="K83" s="13"/>
      <c r="L83" s="13"/>
      <c r="M83" s="13"/>
      <c r="N83" s="13"/>
      <c r="O83" s="13"/>
      <c r="P83" s="34"/>
    </row>
    <row r="84" spans="1:16" ht="27" customHeight="1" x14ac:dyDescent="0.3">
      <c r="A84" s="27">
        <v>79</v>
      </c>
      <c r="B84" s="9">
        <v>233632</v>
      </c>
      <c r="C84" s="49" t="s">
        <v>116</v>
      </c>
      <c r="D84" s="15">
        <v>700</v>
      </c>
      <c r="E84" s="13">
        <v>6.1</v>
      </c>
      <c r="F84" s="13">
        <v>5</v>
      </c>
      <c r="G84" s="13">
        <v>4.46</v>
      </c>
      <c r="H84" s="13">
        <v>4.4000000000000004</v>
      </c>
      <c r="I84" s="13">
        <v>4.05</v>
      </c>
      <c r="J84" s="13"/>
      <c r="K84" s="13"/>
      <c r="L84" s="13"/>
      <c r="M84" s="13"/>
      <c r="N84" s="13"/>
      <c r="O84" s="13"/>
      <c r="P84" s="34"/>
    </row>
    <row r="85" spans="1:16" ht="29.5" customHeight="1" x14ac:dyDescent="0.3">
      <c r="A85" s="78">
        <v>80</v>
      </c>
      <c r="B85" s="9">
        <v>267712</v>
      </c>
      <c r="C85" s="49" t="s">
        <v>117</v>
      </c>
      <c r="D85" s="15">
        <v>41700</v>
      </c>
      <c r="E85" s="106">
        <v>0.1792</v>
      </c>
      <c r="F85" s="13">
        <v>0.12</v>
      </c>
      <c r="G85" s="13">
        <v>0.11</v>
      </c>
      <c r="H85" s="57">
        <v>0.1</v>
      </c>
      <c r="I85" s="13">
        <v>0.09</v>
      </c>
      <c r="J85" s="57"/>
      <c r="K85" s="13"/>
      <c r="L85" s="13"/>
      <c r="M85" s="13"/>
      <c r="N85" s="13"/>
      <c r="O85" s="13"/>
      <c r="P85" s="34"/>
    </row>
    <row r="86" spans="1:16" ht="19.5" customHeight="1" x14ac:dyDescent="0.3">
      <c r="A86" s="27">
        <v>81</v>
      </c>
      <c r="B86" s="9">
        <v>268505</v>
      </c>
      <c r="C86" s="49" t="s">
        <v>118</v>
      </c>
      <c r="D86" s="15">
        <v>6600</v>
      </c>
      <c r="E86" s="13">
        <v>1.07</v>
      </c>
      <c r="F86" s="13">
        <v>1</v>
      </c>
      <c r="G86" s="57">
        <v>0.95</v>
      </c>
      <c r="H86" s="13">
        <v>0.75</v>
      </c>
      <c r="I86" s="57">
        <v>0.65339999999999998</v>
      </c>
      <c r="J86" s="13"/>
      <c r="K86" s="13"/>
      <c r="L86" s="13"/>
      <c r="M86" s="13"/>
      <c r="N86" s="13"/>
      <c r="O86" s="13"/>
      <c r="P86" s="36"/>
    </row>
    <row r="87" spans="1:16" ht="25" customHeight="1" x14ac:dyDescent="0.3">
      <c r="A87" s="27">
        <v>82</v>
      </c>
      <c r="B87" s="10" t="s">
        <v>119</v>
      </c>
      <c r="C87" s="49" t="s">
        <v>120</v>
      </c>
      <c r="D87" s="15">
        <v>43200</v>
      </c>
      <c r="E87" s="13">
        <v>1.66</v>
      </c>
      <c r="F87" s="13">
        <v>1.47</v>
      </c>
      <c r="G87" s="13">
        <v>1.36</v>
      </c>
      <c r="H87" s="13">
        <v>1.28</v>
      </c>
      <c r="I87" s="13">
        <v>1.26</v>
      </c>
      <c r="J87" s="13"/>
      <c r="K87" s="13"/>
      <c r="L87" s="13"/>
      <c r="M87" s="13"/>
      <c r="N87" s="13"/>
      <c r="O87" s="13"/>
      <c r="P87" s="34"/>
    </row>
    <row r="88" spans="1:16" ht="25.5" customHeight="1" x14ac:dyDescent="0.3">
      <c r="A88" s="27">
        <v>83</v>
      </c>
      <c r="B88" s="10" t="s">
        <v>121</v>
      </c>
      <c r="C88" s="49" t="s">
        <v>122</v>
      </c>
      <c r="D88" s="15">
        <v>349200</v>
      </c>
      <c r="E88" s="101">
        <v>0.21</v>
      </c>
      <c r="F88" s="101">
        <v>0.15</v>
      </c>
      <c r="G88" s="13">
        <v>0.1</v>
      </c>
      <c r="H88" s="13">
        <v>0.09</v>
      </c>
      <c r="I88" s="112">
        <v>0.08</v>
      </c>
      <c r="J88" s="13"/>
      <c r="K88" s="13"/>
      <c r="L88" s="13"/>
      <c r="M88" s="13"/>
      <c r="N88" s="13"/>
      <c r="O88" s="13"/>
      <c r="P88" s="34"/>
    </row>
    <row r="89" spans="1:16" ht="34.5" customHeight="1" x14ac:dyDescent="0.3">
      <c r="A89" s="27">
        <v>84</v>
      </c>
      <c r="B89" s="9">
        <v>274648</v>
      </c>
      <c r="C89" s="49" t="s">
        <v>123</v>
      </c>
      <c r="D89" s="15">
        <v>950</v>
      </c>
      <c r="E89" s="101">
        <v>30.11</v>
      </c>
      <c r="F89" s="13">
        <v>15.45</v>
      </c>
      <c r="G89" s="13">
        <v>10</v>
      </c>
      <c r="H89" s="57">
        <v>9.9990000000000006</v>
      </c>
      <c r="I89" s="101">
        <v>6.98</v>
      </c>
      <c r="J89" s="13"/>
      <c r="K89" s="13"/>
      <c r="L89" s="13"/>
      <c r="M89" s="13"/>
      <c r="N89" s="13"/>
      <c r="O89" s="13"/>
      <c r="P89" s="34"/>
    </row>
    <row r="90" spans="1:16" ht="22" customHeight="1" x14ac:dyDescent="0.3">
      <c r="A90" s="27">
        <v>85</v>
      </c>
      <c r="B90" s="10">
        <v>448595</v>
      </c>
      <c r="C90" s="49" t="s">
        <v>124</v>
      </c>
      <c r="D90" s="15">
        <v>19200</v>
      </c>
      <c r="E90" s="13">
        <v>12.54</v>
      </c>
      <c r="F90" s="13">
        <v>12</v>
      </c>
      <c r="G90" s="13">
        <v>11.69</v>
      </c>
      <c r="H90" s="13">
        <v>9.6</v>
      </c>
      <c r="I90" s="13">
        <v>9.0500000000000007</v>
      </c>
      <c r="J90" s="13"/>
      <c r="K90" s="13"/>
      <c r="L90" s="13"/>
      <c r="M90" s="13"/>
      <c r="N90" s="13"/>
      <c r="O90" s="13"/>
      <c r="P90" s="34"/>
    </row>
    <row r="91" spans="1:16" ht="27.5" customHeight="1" x14ac:dyDescent="0.3">
      <c r="A91" s="27">
        <v>86</v>
      </c>
      <c r="B91" s="9">
        <v>267743</v>
      </c>
      <c r="C91" s="49" t="s">
        <v>125</v>
      </c>
      <c r="D91" s="15">
        <v>17200</v>
      </c>
      <c r="E91" s="13">
        <v>0.41</v>
      </c>
      <c r="F91" s="57">
        <v>0.35</v>
      </c>
      <c r="G91" s="13">
        <v>0.34</v>
      </c>
      <c r="H91" s="57">
        <v>0.33</v>
      </c>
      <c r="I91" s="13">
        <v>0.3</v>
      </c>
      <c r="J91" s="13"/>
      <c r="K91" s="13"/>
      <c r="L91" s="13"/>
      <c r="M91" s="13"/>
      <c r="N91" s="13"/>
      <c r="O91" s="13"/>
      <c r="P91" s="34"/>
    </row>
    <row r="92" spans="1:16" ht="19.5" customHeight="1" x14ac:dyDescent="0.3">
      <c r="A92" s="27">
        <v>87</v>
      </c>
      <c r="B92" s="68">
        <v>267769</v>
      </c>
      <c r="C92" s="49" t="s">
        <v>126</v>
      </c>
      <c r="D92" s="12">
        <v>650</v>
      </c>
      <c r="E92" s="17">
        <v>5.61</v>
      </c>
      <c r="F92" s="13">
        <v>5.0999999999999996</v>
      </c>
      <c r="G92" s="13">
        <v>4.54</v>
      </c>
      <c r="H92" s="13">
        <v>3.97</v>
      </c>
      <c r="I92" s="13">
        <v>3.96</v>
      </c>
      <c r="J92" s="13"/>
      <c r="K92" s="13"/>
      <c r="L92" s="13"/>
      <c r="M92" s="13"/>
      <c r="N92" s="13"/>
      <c r="O92" s="13"/>
      <c r="P92" s="34"/>
    </row>
    <row r="93" spans="1:16" ht="30" customHeight="1" x14ac:dyDescent="0.3">
      <c r="A93" s="27">
        <v>88</v>
      </c>
      <c r="B93" s="9">
        <v>267768</v>
      </c>
      <c r="C93" s="49" t="s">
        <v>127</v>
      </c>
      <c r="D93" s="15">
        <v>12900</v>
      </c>
      <c r="E93" s="99">
        <v>0.35</v>
      </c>
      <c r="F93" s="13">
        <v>0.25</v>
      </c>
      <c r="G93" s="13">
        <v>0.21</v>
      </c>
      <c r="H93" s="57">
        <v>0.2029</v>
      </c>
      <c r="I93" s="13">
        <v>0.2</v>
      </c>
      <c r="J93" s="57"/>
      <c r="K93" s="13"/>
      <c r="L93" s="13"/>
      <c r="M93" s="13"/>
      <c r="N93" s="13"/>
      <c r="O93" s="13"/>
      <c r="P93" s="34"/>
    </row>
    <row r="94" spans="1:16" ht="22.5" customHeight="1" x14ac:dyDescent="0.3">
      <c r="A94" s="27">
        <v>89</v>
      </c>
      <c r="B94" s="9">
        <v>267747</v>
      </c>
      <c r="C94" s="49" t="s">
        <v>128</v>
      </c>
      <c r="D94" s="15">
        <v>15800</v>
      </c>
      <c r="E94" s="13">
        <v>0.43</v>
      </c>
      <c r="F94" s="13">
        <v>0.4</v>
      </c>
      <c r="G94" s="13">
        <v>0.32</v>
      </c>
      <c r="H94" s="58">
        <v>0.31</v>
      </c>
      <c r="I94" s="13">
        <v>0.26</v>
      </c>
      <c r="J94" s="13"/>
      <c r="K94" s="13"/>
      <c r="L94" s="13"/>
      <c r="M94" s="13"/>
      <c r="N94" s="13"/>
      <c r="O94" s="13"/>
      <c r="P94" s="34"/>
    </row>
    <row r="95" spans="1:16" ht="26" x14ac:dyDescent="0.3">
      <c r="A95" s="27">
        <v>90</v>
      </c>
      <c r="B95" s="9">
        <v>272089</v>
      </c>
      <c r="C95" s="49" t="s">
        <v>129</v>
      </c>
      <c r="D95" s="15">
        <v>6900</v>
      </c>
      <c r="E95" s="13">
        <v>9.8000000000000007</v>
      </c>
      <c r="F95" s="57">
        <v>9.1329999999999991</v>
      </c>
      <c r="G95" s="13">
        <v>8.65</v>
      </c>
      <c r="H95" s="13">
        <v>7.76</v>
      </c>
      <c r="I95" s="13">
        <v>7.55</v>
      </c>
      <c r="J95" s="13"/>
      <c r="K95" s="13"/>
      <c r="L95" s="13"/>
      <c r="M95" s="13"/>
      <c r="N95" s="13"/>
      <c r="O95" s="13"/>
      <c r="P95" s="34"/>
    </row>
    <row r="96" spans="1:16" ht="26" x14ac:dyDescent="0.3">
      <c r="A96" s="27">
        <v>91</v>
      </c>
      <c r="B96" s="10" t="s">
        <v>130</v>
      </c>
      <c r="C96" s="49" t="s">
        <v>131</v>
      </c>
      <c r="D96" s="15">
        <v>82300</v>
      </c>
      <c r="E96" s="13">
        <v>0.34</v>
      </c>
      <c r="F96" s="13">
        <v>0.32</v>
      </c>
      <c r="G96" s="17">
        <v>0.31</v>
      </c>
      <c r="H96" s="57">
        <v>0.3</v>
      </c>
      <c r="I96" s="13">
        <v>0.28999999999999998</v>
      </c>
      <c r="J96" s="57"/>
      <c r="K96" s="13"/>
      <c r="L96" s="13"/>
      <c r="M96" s="13"/>
      <c r="N96" s="13"/>
      <c r="O96" s="13"/>
      <c r="P96" s="34"/>
    </row>
    <row r="97" spans="1:16" ht="24" customHeight="1" x14ac:dyDescent="0.3">
      <c r="A97" s="61">
        <v>92</v>
      </c>
      <c r="B97" s="62">
        <v>308884</v>
      </c>
      <c r="C97" s="70" t="s">
        <v>132</v>
      </c>
      <c r="D97" s="71">
        <v>19000</v>
      </c>
      <c r="E97" s="63">
        <v>6</v>
      </c>
      <c r="F97" s="63">
        <v>5.75</v>
      </c>
      <c r="G97" s="63">
        <v>5.58</v>
      </c>
      <c r="H97" s="63">
        <v>5.55</v>
      </c>
      <c r="I97" s="63">
        <v>5.44</v>
      </c>
      <c r="J97" s="63"/>
      <c r="K97" s="63"/>
      <c r="L97" s="63"/>
      <c r="M97" s="63"/>
      <c r="N97" s="63"/>
      <c r="O97" s="63"/>
      <c r="P97" s="64"/>
    </row>
    <row r="98" spans="1:16" ht="24" customHeight="1" x14ac:dyDescent="0.3">
      <c r="A98" s="9">
        <v>93</v>
      </c>
      <c r="B98" s="73">
        <v>292344</v>
      </c>
      <c r="C98" s="49" t="s">
        <v>133</v>
      </c>
      <c r="D98" s="72">
        <v>257000</v>
      </c>
      <c r="E98" s="108">
        <v>0.06</v>
      </c>
      <c r="F98" s="9">
        <v>0.05</v>
      </c>
      <c r="G98" s="109">
        <v>4.1000000000000002E-2</v>
      </c>
      <c r="H98" s="114">
        <v>0.04</v>
      </c>
      <c r="I98" s="110">
        <v>0.11</v>
      </c>
      <c r="J98" s="9"/>
      <c r="K98" s="9"/>
      <c r="L98" s="9"/>
      <c r="M98" s="9"/>
      <c r="N98" s="9"/>
      <c r="O98" s="9"/>
      <c r="P98" s="9"/>
    </row>
    <row r="99" spans="1:16" ht="24.5" customHeight="1" x14ac:dyDescent="0.3">
      <c r="A99" s="66">
        <v>94</v>
      </c>
      <c r="B99" s="66">
        <v>292345</v>
      </c>
      <c r="C99" s="76" t="s">
        <v>134</v>
      </c>
      <c r="D99" s="72">
        <v>5400</v>
      </c>
      <c r="E99" s="9">
        <v>2.38</v>
      </c>
      <c r="F99" s="75">
        <v>2</v>
      </c>
      <c r="G99" s="56">
        <v>1.98</v>
      </c>
      <c r="H99" s="9">
        <v>1.74</v>
      </c>
      <c r="I99" s="56">
        <v>1.7</v>
      </c>
      <c r="J99" s="100"/>
      <c r="K99" s="9"/>
      <c r="L99" s="9"/>
      <c r="M99" s="9"/>
      <c r="N99" s="9"/>
      <c r="O99" s="9"/>
      <c r="P99" s="9"/>
    </row>
    <row r="100" spans="1:16" ht="24.5" customHeight="1" x14ac:dyDescent="0.3">
      <c r="A100" s="66">
        <v>95</v>
      </c>
      <c r="B100" s="66">
        <v>433249</v>
      </c>
      <c r="C100" s="76" t="s">
        <v>135</v>
      </c>
      <c r="D100" s="72">
        <v>8100</v>
      </c>
      <c r="E100" s="9">
        <v>11.88</v>
      </c>
      <c r="F100" s="56">
        <v>7.9</v>
      </c>
      <c r="G100" s="9">
        <v>7.68</v>
      </c>
      <c r="H100" s="9">
        <v>7.39</v>
      </c>
      <c r="I100" s="9">
        <v>7.28</v>
      </c>
      <c r="J100" s="100"/>
      <c r="K100" s="9"/>
      <c r="L100" s="9"/>
      <c r="M100" s="9"/>
      <c r="N100" s="9"/>
      <c r="O100" s="9"/>
      <c r="P100" s="9"/>
    </row>
    <row r="101" spans="1:16" ht="32.5" customHeight="1" x14ac:dyDescent="0.3">
      <c r="A101" s="66">
        <v>96</v>
      </c>
      <c r="B101" s="9">
        <v>272341</v>
      </c>
      <c r="C101" s="76" t="s">
        <v>136</v>
      </c>
      <c r="D101" s="72">
        <v>31600</v>
      </c>
      <c r="E101" s="9">
        <v>0.69</v>
      </c>
      <c r="F101" s="9">
        <v>0.55000000000000004</v>
      </c>
      <c r="G101" s="56">
        <v>0.52</v>
      </c>
      <c r="H101" s="9">
        <v>0.42</v>
      </c>
      <c r="I101" s="9">
        <v>0.4</v>
      </c>
      <c r="J101" s="100"/>
      <c r="K101" s="9"/>
      <c r="L101" s="9"/>
      <c r="M101" s="9"/>
      <c r="N101" s="9"/>
      <c r="O101" s="9"/>
      <c r="P101" s="9"/>
    </row>
    <row r="102" spans="1:16" ht="34" customHeight="1" x14ac:dyDescent="0.3">
      <c r="A102" s="66">
        <v>97</v>
      </c>
      <c r="B102" s="9">
        <v>448614</v>
      </c>
      <c r="C102" s="76" t="s">
        <v>137</v>
      </c>
      <c r="D102" s="72">
        <v>2000</v>
      </c>
      <c r="E102" s="9">
        <v>17.739999999999998</v>
      </c>
      <c r="F102" s="56">
        <v>14.8</v>
      </c>
      <c r="G102" s="56">
        <v>12</v>
      </c>
      <c r="H102" s="109">
        <v>11.1532</v>
      </c>
      <c r="I102" s="9">
        <v>10.9849</v>
      </c>
      <c r="J102" s="100"/>
      <c r="K102" s="9"/>
      <c r="L102" s="9"/>
      <c r="M102" s="9"/>
      <c r="N102" s="9"/>
      <c r="O102" s="9"/>
      <c r="P102" s="9"/>
    </row>
    <row r="103" spans="1:16" ht="41" customHeight="1" x14ac:dyDescent="0.3">
      <c r="A103" s="66">
        <v>98</v>
      </c>
      <c r="B103" s="9">
        <v>380865</v>
      </c>
      <c r="C103" s="77" t="s">
        <v>138</v>
      </c>
      <c r="D103" s="72">
        <v>5000</v>
      </c>
      <c r="E103" s="111">
        <v>17.29</v>
      </c>
      <c r="F103" s="56">
        <v>10</v>
      </c>
      <c r="G103" s="56">
        <v>9.6</v>
      </c>
      <c r="H103" s="9">
        <v>9.31</v>
      </c>
      <c r="I103" s="9">
        <v>6.79</v>
      </c>
      <c r="J103" s="56"/>
      <c r="K103" s="9"/>
      <c r="L103" s="9"/>
      <c r="M103" s="9"/>
      <c r="N103" s="9"/>
      <c r="O103" s="9"/>
      <c r="P103" s="9"/>
    </row>
    <row r="104" spans="1:16" ht="30" customHeight="1" x14ac:dyDescent="0.3">
      <c r="A104" s="66"/>
      <c r="B104" s="9"/>
      <c r="C104" s="74"/>
      <c r="D104" s="72"/>
      <c r="E104" s="9"/>
      <c r="F104" s="9"/>
      <c r="G104" s="9"/>
      <c r="H104" s="9"/>
      <c r="I104" s="56"/>
      <c r="J104" s="9"/>
      <c r="K104" s="9"/>
      <c r="L104" s="9"/>
      <c r="M104" s="9"/>
      <c r="N104" s="9"/>
      <c r="O104" s="9"/>
      <c r="P104" s="9"/>
    </row>
    <row r="105" spans="1:16" ht="28.5" customHeight="1" x14ac:dyDescent="0.3">
      <c r="A105" s="66"/>
      <c r="B105" s="65"/>
      <c r="C105" s="65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</sheetData>
  <sheetProtection formatCells="0" formatColumns="0" formatRows="0" insertColumns="0" insertRows="0" insertHyperlinks="0" deleteColumns="0" deleteRows="0" sort="0" autoFilter="0" pivotTables="0"/>
  <autoFilter ref="A5:P78" xr:uid="{00000000-0009-0000-0000-000000000000}">
    <sortState ref="A8:P98">
      <sortCondition ref="P5:P78"/>
    </sortState>
  </autoFilter>
  <mergeCells count="8">
    <mergeCell ref="A1:P1"/>
    <mergeCell ref="A2:P2"/>
    <mergeCell ref="A3:A5"/>
    <mergeCell ref="B3:B5"/>
    <mergeCell ref="C3:C5"/>
    <mergeCell ref="D3:D5"/>
    <mergeCell ref="E3:K3"/>
    <mergeCell ref="L3:P3"/>
  </mergeCells>
  <pageMargins left="0.25" right="0.25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02"/>
  <sheetViews>
    <sheetView view="pageBreakPreview" zoomScale="70" zoomScaleNormal="100" zoomScaleSheetLayoutView="70" workbookViewId="0">
      <selection activeCell="U13" sqref="U13"/>
    </sheetView>
  </sheetViews>
  <sheetFormatPr defaultRowHeight="14.5" x14ac:dyDescent="0.35"/>
  <cols>
    <col min="1" max="1" width="9.26953125" style="1" customWidth="1"/>
    <col min="2" max="2" width="11" customWidth="1"/>
    <col min="3" max="3" width="73.7265625" style="82" customWidth="1"/>
    <col min="4" max="4" width="23.54296875" style="1" customWidth="1"/>
    <col min="5" max="5" width="14.7265625" style="1" customWidth="1"/>
    <col min="6" max="6" width="11.81640625" style="1" customWidth="1"/>
    <col min="7" max="7" width="11.453125" style="1" customWidth="1"/>
    <col min="8" max="8" width="12.1796875" style="1" customWidth="1"/>
    <col min="9" max="10" width="11.1796875" style="1" customWidth="1"/>
    <col min="11" max="11" width="13.453125" customWidth="1"/>
    <col min="12" max="12" width="11.1796875" customWidth="1"/>
    <col min="13" max="13" width="12" customWidth="1"/>
    <col min="14" max="14" width="13.7265625" customWidth="1"/>
    <col min="15" max="15" width="13.453125" customWidth="1"/>
    <col min="16" max="16" width="12.81640625" customWidth="1"/>
  </cols>
  <sheetData>
    <row r="1" spans="1:33" s="2" customFormat="1" ht="15" thickBot="1" x14ac:dyDescent="0.4">
      <c r="A1" s="130" t="s">
        <v>15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2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3"/>
    </row>
    <row r="2" spans="1:33" x14ac:dyDescent="0.35">
      <c r="A2" s="122" t="s">
        <v>0</v>
      </c>
      <c r="B2" s="124" t="s">
        <v>1</v>
      </c>
      <c r="C2" s="126" t="s">
        <v>14</v>
      </c>
      <c r="D2" s="124" t="s">
        <v>3</v>
      </c>
      <c r="E2" s="137" t="s">
        <v>23</v>
      </c>
      <c r="F2" s="30" t="s">
        <v>9</v>
      </c>
      <c r="G2" s="30" t="s">
        <v>10</v>
      </c>
      <c r="H2" s="30" t="s">
        <v>11</v>
      </c>
      <c r="I2" s="30" t="s">
        <v>12</v>
      </c>
      <c r="J2" s="30" t="s">
        <v>13</v>
      </c>
      <c r="K2" s="133" t="s">
        <v>16</v>
      </c>
      <c r="L2" s="133" t="s">
        <v>17</v>
      </c>
      <c r="M2" s="133" t="s">
        <v>18</v>
      </c>
      <c r="N2" s="133" t="s">
        <v>19</v>
      </c>
      <c r="O2" s="133" t="s">
        <v>20</v>
      </c>
      <c r="P2" s="135" t="s">
        <v>21</v>
      </c>
    </row>
    <row r="3" spans="1:33" ht="32.25" customHeight="1" x14ac:dyDescent="0.35">
      <c r="A3" s="123"/>
      <c r="B3" s="125"/>
      <c r="C3" s="127"/>
      <c r="D3" s="125"/>
      <c r="E3" s="138"/>
      <c r="F3" s="7" t="s">
        <v>2</v>
      </c>
      <c r="G3" s="7" t="s">
        <v>2</v>
      </c>
      <c r="H3" s="7" t="s">
        <v>2</v>
      </c>
      <c r="I3" s="7" t="s">
        <v>2</v>
      </c>
      <c r="J3" s="7" t="s">
        <v>2</v>
      </c>
      <c r="K3" s="134"/>
      <c r="L3" s="134"/>
      <c r="M3" s="134"/>
      <c r="N3" s="134"/>
      <c r="O3" s="134"/>
      <c r="P3" s="136"/>
    </row>
    <row r="4" spans="1:33" ht="33.5" customHeight="1" x14ac:dyDescent="0.35">
      <c r="A4" s="27">
        <v>1</v>
      </c>
      <c r="B4" s="9">
        <v>268370</v>
      </c>
      <c r="C4" s="18" t="s">
        <v>34</v>
      </c>
      <c r="D4" s="11" t="s">
        <v>139</v>
      </c>
      <c r="E4" s="15">
        <v>4700</v>
      </c>
      <c r="F4" s="13">
        <v>0.4</v>
      </c>
      <c r="G4" s="13">
        <v>0.33</v>
      </c>
      <c r="H4" s="13">
        <v>0.31</v>
      </c>
      <c r="I4" s="57"/>
      <c r="J4" s="13"/>
      <c r="K4" s="25">
        <f t="shared" ref="K4:K35" si="0">AVERAGE(F4:J4)</f>
        <v>0.34666666666666668</v>
      </c>
      <c r="L4" s="25">
        <f t="shared" ref="L4:L35" si="1">MEDIAN(F4:J4)</f>
        <v>0.33</v>
      </c>
      <c r="M4" s="26">
        <f t="shared" ref="M4:M35" si="2">STDEV(F4:J4)</f>
        <v>4.7258156262526121E-2</v>
      </c>
      <c r="N4" s="25">
        <f t="shared" ref="N4:N35" si="3">K4-M4</f>
        <v>0.29940851040414057</v>
      </c>
      <c r="O4" s="25">
        <f t="shared" ref="O4:O35" si="4">K4+M4</f>
        <v>0.39392482292919279</v>
      </c>
      <c r="P4" s="48">
        <f>M4/K4*100</f>
        <v>13.632160460344073</v>
      </c>
    </row>
    <row r="5" spans="1:33" ht="31" customHeight="1" x14ac:dyDescent="0.35">
      <c r="A5" s="27">
        <v>2</v>
      </c>
      <c r="B5" s="9">
        <v>268375</v>
      </c>
      <c r="C5" s="49" t="s">
        <v>35</v>
      </c>
      <c r="D5" s="11" t="s">
        <v>140</v>
      </c>
      <c r="E5" s="15">
        <v>2200</v>
      </c>
      <c r="F5" s="13">
        <v>11</v>
      </c>
      <c r="G5" s="13">
        <v>10.65</v>
      </c>
      <c r="H5" s="13">
        <v>7.96</v>
      </c>
      <c r="I5" s="13"/>
      <c r="J5" s="13"/>
      <c r="K5" s="25">
        <f t="shared" si="0"/>
        <v>9.8699999999999992</v>
      </c>
      <c r="L5" s="25">
        <f t="shared" si="1"/>
        <v>10.65</v>
      </c>
      <c r="M5" s="26">
        <f t="shared" si="2"/>
        <v>1.6633400133466441</v>
      </c>
      <c r="N5" s="25">
        <f t="shared" si="3"/>
        <v>8.2066599866533547</v>
      </c>
      <c r="O5" s="25">
        <f t="shared" si="4"/>
        <v>11.533340013346644</v>
      </c>
      <c r="P5" s="48">
        <f t="shared" ref="P5:P69" si="5">M5/K5*100</f>
        <v>16.852482404727905</v>
      </c>
    </row>
    <row r="6" spans="1:33" ht="28" customHeight="1" x14ac:dyDescent="0.35">
      <c r="A6" s="27">
        <v>3</v>
      </c>
      <c r="B6" s="9">
        <v>267507</v>
      </c>
      <c r="C6" s="49" t="s">
        <v>36</v>
      </c>
      <c r="D6" s="11" t="s">
        <v>141</v>
      </c>
      <c r="E6" s="15">
        <v>28560</v>
      </c>
      <c r="F6" s="14">
        <v>1.55</v>
      </c>
      <c r="G6" s="13">
        <v>1.52</v>
      </c>
      <c r="H6" s="57">
        <v>1.5132000000000001</v>
      </c>
      <c r="I6" s="13">
        <v>1.5</v>
      </c>
      <c r="J6" s="13">
        <v>1.49</v>
      </c>
      <c r="K6" s="25">
        <f t="shared" si="0"/>
        <v>1.5146400000000002</v>
      </c>
      <c r="L6" s="25">
        <f t="shared" si="1"/>
        <v>1.5132000000000001</v>
      </c>
      <c r="M6" s="26">
        <f t="shared" si="2"/>
        <v>2.2927014633397014E-2</v>
      </c>
      <c r="N6" s="25">
        <f t="shared" si="3"/>
        <v>1.4917129853666031</v>
      </c>
      <c r="O6" s="25">
        <f t="shared" si="4"/>
        <v>1.5375670146333973</v>
      </c>
      <c r="P6" s="48">
        <f t="shared" si="5"/>
        <v>1.5136939888948537</v>
      </c>
    </row>
    <row r="7" spans="1:33" ht="37" customHeight="1" x14ac:dyDescent="0.35">
      <c r="A7" s="27">
        <v>4</v>
      </c>
      <c r="B7" s="9">
        <v>267506</v>
      </c>
      <c r="C7" s="49" t="s">
        <v>142</v>
      </c>
      <c r="D7" s="11" t="s">
        <v>139</v>
      </c>
      <c r="E7" s="15">
        <v>55300</v>
      </c>
      <c r="F7" s="13">
        <v>0.6</v>
      </c>
      <c r="G7" s="13">
        <v>0.56000000000000005</v>
      </c>
      <c r="H7" s="13">
        <v>0.55000000000000004</v>
      </c>
      <c r="I7" s="13">
        <v>0.54</v>
      </c>
      <c r="J7" s="13">
        <v>0.53</v>
      </c>
      <c r="K7" s="25">
        <f t="shared" si="0"/>
        <v>0.55600000000000005</v>
      </c>
      <c r="L7" s="25">
        <f t="shared" si="1"/>
        <v>0.55000000000000004</v>
      </c>
      <c r="M7" s="26">
        <f t="shared" si="2"/>
        <v>2.7018512172212572E-2</v>
      </c>
      <c r="N7" s="25">
        <f t="shared" si="3"/>
        <v>0.52898148782778742</v>
      </c>
      <c r="O7" s="25">
        <f t="shared" si="4"/>
        <v>0.58301851217221268</v>
      </c>
      <c r="P7" s="48">
        <f t="shared" si="5"/>
        <v>4.8594446352900302</v>
      </c>
    </row>
    <row r="8" spans="1:33" ht="31.5" customHeight="1" x14ac:dyDescent="0.35">
      <c r="A8" s="27">
        <v>5</v>
      </c>
      <c r="B8" s="9">
        <v>271217</v>
      </c>
      <c r="C8" s="49" t="s">
        <v>37</v>
      </c>
      <c r="D8" s="11" t="s">
        <v>139</v>
      </c>
      <c r="E8" s="15">
        <v>57900</v>
      </c>
      <c r="F8" s="13">
        <v>4</v>
      </c>
      <c r="G8" s="13">
        <v>2.99</v>
      </c>
      <c r="H8" s="13">
        <v>2.85</v>
      </c>
      <c r="I8" s="13"/>
      <c r="J8" s="13"/>
      <c r="K8" s="25">
        <f t="shared" si="0"/>
        <v>3.28</v>
      </c>
      <c r="L8" s="25">
        <f t="shared" si="1"/>
        <v>2.99</v>
      </c>
      <c r="M8" s="26">
        <f t="shared" si="2"/>
        <v>0.62745517768204173</v>
      </c>
      <c r="N8" s="25">
        <f t="shared" si="3"/>
        <v>2.652544822317958</v>
      </c>
      <c r="O8" s="25">
        <f t="shared" si="4"/>
        <v>3.9074551776820416</v>
      </c>
      <c r="P8" s="48">
        <f t="shared" si="5"/>
        <v>19.129731026891516</v>
      </c>
    </row>
    <row r="9" spans="1:33" ht="29.5" customHeight="1" x14ac:dyDescent="0.35">
      <c r="A9" s="27">
        <v>6</v>
      </c>
      <c r="B9" s="9">
        <v>448841</v>
      </c>
      <c r="C9" s="53" t="s">
        <v>38</v>
      </c>
      <c r="D9" s="11" t="s">
        <v>143</v>
      </c>
      <c r="E9" s="15">
        <v>7140</v>
      </c>
      <c r="F9" s="13">
        <v>20.5</v>
      </c>
      <c r="G9" s="13">
        <v>20</v>
      </c>
      <c r="H9" s="14">
        <v>18.84</v>
      </c>
      <c r="I9" s="14">
        <v>18.54</v>
      </c>
      <c r="J9" s="14">
        <v>18.23</v>
      </c>
      <c r="K9" s="25">
        <f t="shared" si="0"/>
        <v>19.222000000000001</v>
      </c>
      <c r="L9" s="25">
        <f t="shared" si="1"/>
        <v>18.84</v>
      </c>
      <c r="M9" s="26">
        <f t="shared" si="2"/>
        <v>0.97898927471142405</v>
      </c>
      <c r="N9" s="25">
        <f t="shared" si="3"/>
        <v>18.243010725288578</v>
      </c>
      <c r="O9" s="25">
        <f t="shared" si="4"/>
        <v>20.200989274711425</v>
      </c>
      <c r="P9" s="48">
        <f t="shared" si="5"/>
        <v>5.093066666899511</v>
      </c>
    </row>
    <row r="10" spans="1:33" ht="28.5" customHeight="1" x14ac:dyDescent="0.35">
      <c r="A10" s="27">
        <v>7</v>
      </c>
      <c r="B10" s="9">
        <v>271111</v>
      </c>
      <c r="C10" s="53" t="s">
        <v>39</v>
      </c>
      <c r="D10" s="11" t="s">
        <v>144</v>
      </c>
      <c r="E10" s="15">
        <v>24400</v>
      </c>
      <c r="F10" s="13">
        <v>8.9</v>
      </c>
      <c r="G10" s="13">
        <v>8.8000000000000007</v>
      </c>
      <c r="H10" s="13">
        <v>7.2</v>
      </c>
      <c r="I10" s="13">
        <v>6.86</v>
      </c>
      <c r="J10" s="13">
        <v>6.6</v>
      </c>
      <c r="K10" s="25">
        <f t="shared" si="0"/>
        <v>7.6719999999999997</v>
      </c>
      <c r="L10" s="25">
        <f t="shared" si="1"/>
        <v>7.2</v>
      </c>
      <c r="M10" s="26">
        <f t="shared" si="2"/>
        <v>1.0967770967703603</v>
      </c>
      <c r="N10" s="25">
        <f t="shared" si="3"/>
        <v>6.5752229032296396</v>
      </c>
      <c r="O10" s="25">
        <f t="shared" si="4"/>
        <v>8.7687770967703607</v>
      </c>
      <c r="P10" s="48">
        <f t="shared" si="5"/>
        <v>14.295843284285198</v>
      </c>
    </row>
    <row r="11" spans="1:33" ht="29.5" customHeight="1" x14ac:dyDescent="0.35">
      <c r="A11" s="27">
        <v>8</v>
      </c>
      <c r="B11" s="9">
        <v>271089</v>
      </c>
      <c r="C11" s="49" t="s">
        <v>40</v>
      </c>
      <c r="D11" s="11" t="s">
        <v>145</v>
      </c>
      <c r="E11" s="15">
        <v>124000</v>
      </c>
      <c r="F11" s="13">
        <v>0.43</v>
      </c>
      <c r="G11" s="13">
        <v>0.41</v>
      </c>
      <c r="H11" s="57">
        <v>0.4</v>
      </c>
      <c r="I11" s="13">
        <v>0.38</v>
      </c>
      <c r="J11" s="13">
        <v>0.28000000000000003</v>
      </c>
      <c r="K11" s="25">
        <f t="shared" si="0"/>
        <v>0.38</v>
      </c>
      <c r="L11" s="25">
        <f t="shared" si="1"/>
        <v>0.4</v>
      </c>
      <c r="M11" s="26">
        <f t="shared" si="2"/>
        <v>5.8736700622353491E-2</v>
      </c>
      <c r="N11" s="25">
        <f t="shared" si="3"/>
        <v>0.32126329937764653</v>
      </c>
      <c r="O11" s="25">
        <f t="shared" si="4"/>
        <v>0.43873670062235348</v>
      </c>
      <c r="P11" s="48">
        <f t="shared" si="5"/>
        <v>15.457026479566707</v>
      </c>
    </row>
    <row r="12" spans="1:33" ht="33.5" customHeight="1" x14ac:dyDescent="0.35">
      <c r="A12" s="27">
        <v>9</v>
      </c>
      <c r="B12" s="9">
        <v>268949</v>
      </c>
      <c r="C12" s="49" t="s">
        <v>41</v>
      </c>
      <c r="D12" s="11" t="s">
        <v>146</v>
      </c>
      <c r="E12" s="15">
        <v>14480</v>
      </c>
      <c r="F12" s="13">
        <v>10.53</v>
      </c>
      <c r="G12" s="13">
        <v>10.5</v>
      </c>
      <c r="H12" s="13">
        <v>9.3000000000000007</v>
      </c>
      <c r="I12" s="13">
        <v>9.16</v>
      </c>
      <c r="J12" s="13">
        <v>9.0500000000000007</v>
      </c>
      <c r="K12" s="25">
        <f t="shared" si="0"/>
        <v>9.708000000000002</v>
      </c>
      <c r="L12" s="25">
        <f t="shared" si="1"/>
        <v>9.3000000000000007</v>
      </c>
      <c r="M12" s="26">
        <f t="shared" si="2"/>
        <v>0.74207142513372615</v>
      </c>
      <c r="N12" s="25">
        <f t="shared" si="3"/>
        <v>8.9659285748662754</v>
      </c>
      <c r="O12" s="25">
        <f t="shared" si="4"/>
        <v>10.450071425133729</v>
      </c>
      <c r="P12" s="48">
        <f t="shared" si="5"/>
        <v>7.6439166165402348</v>
      </c>
    </row>
    <row r="13" spans="1:33" ht="51" customHeight="1" x14ac:dyDescent="0.35">
      <c r="A13" s="27">
        <v>10</v>
      </c>
      <c r="B13" s="9">
        <v>267140</v>
      </c>
      <c r="C13" s="49" t="s">
        <v>42</v>
      </c>
      <c r="D13" s="11" t="s">
        <v>139</v>
      </c>
      <c r="E13" s="15">
        <v>76000</v>
      </c>
      <c r="F13" s="13">
        <v>1.32</v>
      </c>
      <c r="G13" s="57">
        <v>1.2589999999999999</v>
      </c>
      <c r="H13" s="13">
        <v>1.1200000000000001</v>
      </c>
      <c r="I13" s="13">
        <v>0.98</v>
      </c>
      <c r="J13" s="13">
        <v>0.96</v>
      </c>
      <c r="K13" s="25">
        <f t="shared" si="0"/>
        <v>1.1278000000000001</v>
      </c>
      <c r="L13" s="25">
        <f t="shared" si="1"/>
        <v>1.1200000000000001</v>
      </c>
      <c r="M13" s="26">
        <f t="shared" si="2"/>
        <v>0.16141313453371728</v>
      </c>
      <c r="N13" s="25">
        <f t="shared" si="3"/>
        <v>0.96638686546628283</v>
      </c>
      <c r="O13" s="25">
        <f t="shared" si="4"/>
        <v>1.2892131345337174</v>
      </c>
      <c r="P13" s="48">
        <f t="shared" si="5"/>
        <v>14.312212673675942</v>
      </c>
    </row>
    <row r="14" spans="1:33" ht="42" customHeight="1" x14ac:dyDescent="0.35">
      <c r="A14" s="27">
        <v>11</v>
      </c>
      <c r="B14" s="9">
        <v>270612</v>
      </c>
      <c r="C14" s="49" t="s">
        <v>43</v>
      </c>
      <c r="D14" s="11" t="s">
        <v>147</v>
      </c>
      <c r="E14" s="15">
        <v>4500</v>
      </c>
      <c r="F14" s="14">
        <v>7.26</v>
      </c>
      <c r="G14" s="13">
        <v>7.15</v>
      </c>
      <c r="H14" s="13">
        <v>6.99</v>
      </c>
      <c r="I14" s="13">
        <v>6.88</v>
      </c>
      <c r="J14" s="13">
        <v>6.74</v>
      </c>
      <c r="K14" s="25">
        <f t="shared" si="0"/>
        <v>7.0039999999999996</v>
      </c>
      <c r="L14" s="25">
        <f t="shared" si="1"/>
        <v>6.99</v>
      </c>
      <c r="M14" s="26">
        <f t="shared" si="2"/>
        <v>0.207436737344184</v>
      </c>
      <c r="N14" s="25">
        <f t="shared" si="3"/>
        <v>6.7965632626558152</v>
      </c>
      <c r="O14" s="25">
        <f t="shared" si="4"/>
        <v>7.2114367373441839</v>
      </c>
      <c r="P14" s="48">
        <f t="shared" si="5"/>
        <v>2.9616895680209026</v>
      </c>
    </row>
    <row r="15" spans="1:33" ht="47.25" customHeight="1" x14ac:dyDescent="0.35">
      <c r="A15" s="27">
        <v>12</v>
      </c>
      <c r="B15" s="9">
        <v>270613</v>
      </c>
      <c r="C15" s="49" t="s">
        <v>44</v>
      </c>
      <c r="D15" s="11" t="s">
        <v>147</v>
      </c>
      <c r="E15" s="15">
        <v>1100</v>
      </c>
      <c r="F15" s="14">
        <v>11.73</v>
      </c>
      <c r="G15" s="13">
        <v>10.46</v>
      </c>
      <c r="H15" s="13">
        <v>9.8000000000000007</v>
      </c>
      <c r="I15" s="13">
        <v>9.42</v>
      </c>
      <c r="J15" s="13">
        <v>8.32</v>
      </c>
      <c r="K15" s="25">
        <f t="shared" si="0"/>
        <v>9.9460000000000015</v>
      </c>
      <c r="L15" s="25">
        <f t="shared" si="1"/>
        <v>9.8000000000000007</v>
      </c>
      <c r="M15" s="26">
        <f t="shared" si="2"/>
        <v>1.2637958695928684</v>
      </c>
      <c r="N15" s="25">
        <f t="shared" si="3"/>
        <v>8.6822041304071327</v>
      </c>
      <c r="O15" s="25">
        <f t="shared" si="4"/>
        <v>11.20979586959287</v>
      </c>
      <c r="P15" s="48">
        <f t="shared" si="5"/>
        <v>12.706574196590271</v>
      </c>
    </row>
    <row r="16" spans="1:33" ht="34" customHeight="1" x14ac:dyDescent="0.35">
      <c r="A16" s="27">
        <v>13</v>
      </c>
      <c r="B16" s="9">
        <v>270614</v>
      </c>
      <c r="C16" s="49" t="s">
        <v>45</v>
      </c>
      <c r="D16" s="11" t="s">
        <v>147</v>
      </c>
      <c r="E16" s="15">
        <v>1600</v>
      </c>
      <c r="F16" s="13">
        <v>9.85</v>
      </c>
      <c r="G16" s="13">
        <v>8.26</v>
      </c>
      <c r="H16" s="13">
        <v>8</v>
      </c>
      <c r="I16" s="13">
        <v>7.63</v>
      </c>
      <c r="J16" s="13">
        <v>7.39</v>
      </c>
      <c r="K16" s="25">
        <f t="shared" si="0"/>
        <v>8.2260000000000009</v>
      </c>
      <c r="L16" s="25">
        <f t="shared" si="1"/>
        <v>8</v>
      </c>
      <c r="M16" s="26">
        <f t="shared" si="2"/>
        <v>0.96743475232182186</v>
      </c>
      <c r="N16" s="25">
        <f t="shared" si="3"/>
        <v>7.2585652476781792</v>
      </c>
      <c r="O16" s="25">
        <f t="shared" si="4"/>
        <v>9.1934347523218225</v>
      </c>
      <c r="P16" s="48">
        <f t="shared" si="5"/>
        <v>11.760694776584266</v>
      </c>
    </row>
    <row r="17" spans="1:16" ht="28.5" customHeight="1" x14ac:dyDescent="0.35">
      <c r="A17" s="27">
        <v>14</v>
      </c>
      <c r="B17" s="9">
        <v>270597</v>
      </c>
      <c r="C17" s="49" t="s">
        <v>46</v>
      </c>
      <c r="D17" s="11" t="s">
        <v>148</v>
      </c>
      <c r="E17" s="15">
        <v>1550</v>
      </c>
      <c r="F17" s="13">
        <v>14.31</v>
      </c>
      <c r="G17" s="13">
        <v>12.7</v>
      </c>
      <c r="H17" s="13">
        <v>10.84</v>
      </c>
      <c r="I17" s="13">
        <v>10.210000000000001</v>
      </c>
      <c r="J17" s="13">
        <v>9.7200000000000006</v>
      </c>
      <c r="K17" s="25">
        <f t="shared" si="0"/>
        <v>11.555999999999999</v>
      </c>
      <c r="L17" s="25">
        <f t="shared" si="1"/>
        <v>10.84</v>
      </c>
      <c r="M17" s="26">
        <f t="shared" si="2"/>
        <v>1.9097460564169417</v>
      </c>
      <c r="N17" s="25">
        <f t="shared" si="3"/>
        <v>9.6462539435830568</v>
      </c>
      <c r="O17" s="25">
        <f t="shared" si="4"/>
        <v>13.465746056416942</v>
      </c>
      <c r="P17" s="48">
        <f t="shared" si="5"/>
        <v>16.526012949263951</v>
      </c>
    </row>
    <row r="18" spans="1:16" ht="26" customHeight="1" x14ac:dyDescent="0.35">
      <c r="A18" s="27">
        <v>15</v>
      </c>
      <c r="B18" s="9">
        <v>267613</v>
      </c>
      <c r="C18" s="49" t="s">
        <v>47</v>
      </c>
      <c r="D18" s="11" t="s">
        <v>139</v>
      </c>
      <c r="E18" s="15">
        <v>305000</v>
      </c>
      <c r="F18" s="13">
        <v>0.15</v>
      </c>
      <c r="G18" s="13">
        <v>0.14000000000000001</v>
      </c>
      <c r="H18" s="13">
        <v>0.12</v>
      </c>
      <c r="I18" s="13">
        <v>0.09</v>
      </c>
      <c r="J18" s="57"/>
      <c r="K18" s="25">
        <f t="shared" si="0"/>
        <v>0.125</v>
      </c>
      <c r="L18" s="25">
        <f t="shared" si="1"/>
        <v>0.13</v>
      </c>
      <c r="M18" s="26">
        <f t="shared" si="2"/>
        <v>2.6457513110645849E-2</v>
      </c>
      <c r="N18" s="25">
        <f t="shared" si="3"/>
        <v>9.8542486889354158E-2</v>
      </c>
      <c r="O18" s="25">
        <f t="shared" si="4"/>
        <v>0.15145751311064584</v>
      </c>
      <c r="P18" s="48">
        <f t="shared" si="5"/>
        <v>21.16601048851668</v>
      </c>
    </row>
    <row r="19" spans="1:16" ht="33.5" customHeight="1" x14ac:dyDescent="0.35">
      <c r="A19" s="27">
        <v>16</v>
      </c>
      <c r="B19" s="9">
        <v>267618</v>
      </c>
      <c r="C19" s="49" t="s">
        <v>48</v>
      </c>
      <c r="D19" s="11" t="s">
        <v>139</v>
      </c>
      <c r="E19" s="15">
        <v>8400</v>
      </c>
      <c r="F19" s="13">
        <v>0.28000000000000003</v>
      </c>
      <c r="G19" s="13">
        <v>0.27</v>
      </c>
      <c r="H19" s="13">
        <v>0.21</v>
      </c>
      <c r="I19" s="13">
        <v>0.2</v>
      </c>
      <c r="J19" s="57">
        <v>0.19</v>
      </c>
      <c r="K19" s="25">
        <f t="shared" si="0"/>
        <v>0.22999999999999998</v>
      </c>
      <c r="L19" s="25">
        <f t="shared" si="1"/>
        <v>0.21</v>
      </c>
      <c r="M19" s="26">
        <f t="shared" si="2"/>
        <v>4.1833001326703964E-2</v>
      </c>
      <c r="N19" s="25">
        <f t="shared" si="3"/>
        <v>0.188166998673296</v>
      </c>
      <c r="O19" s="25">
        <f t="shared" si="4"/>
        <v>0.27183300132670396</v>
      </c>
      <c r="P19" s="48">
        <f t="shared" si="5"/>
        <v>18.188261446393028</v>
      </c>
    </row>
    <row r="20" spans="1:16" ht="31" customHeight="1" x14ac:dyDescent="0.35">
      <c r="A20" s="27">
        <v>17</v>
      </c>
      <c r="B20" s="9">
        <v>396076</v>
      </c>
      <c r="C20" s="49" t="s">
        <v>49</v>
      </c>
      <c r="D20" s="11" t="s">
        <v>139</v>
      </c>
      <c r="E20" s="15">
        <v>100000</v>
      </c>
      <c r="F20" s="13">
        <v>0.5</v>
      </c>
      <c r="G20" s="57">
        <v>0.39</v>
      </c>
      <c r="H20" s="102">
        <v>0.16800000000000001</v>
      </c>
      <c r="I20" s="57"/>
      <c r="J20" s="13"/>
      <c r="K20" s="25">
        <f t="shared" si="0"/>
        <v>0.35266666666666668</v>
      </c>
      <c r="L20" s="25">
        <f t="shared" si="1"/>
        <v>0.39</v>
      </c>
      <c r="M20" s="26">
        <f t="shared" si="2"/>
        <v>0.16911928728957362</v>
      </c>
      <c r="N20" s="25">
        <f t="shared" si="3"/>
        <v>0.18354737937709306</v>
      </c>
      <c r="O20" s="25">
        <f t="shared" si="4"/>
        <v>0.52178595395624028</v>
      </c>
      <c r="P20" s="48">
        <f t="shared" si="5"/>
        <v>47.95442928815887</v>
      </c>
    </row>
    <row r="21" spans="1:16" ht="25.5" customHeight="1" x14ac:dyDescent="0.35">
      <c r="A21" s="27">
        <v>18</v>
      </c>
      <c r="B21" s="9">
        <v>331555</v>
      </c>
      <c r="C21" s="49" t="s">
        <v>50</v>
      </c>
      <c r="D21" s="11" t="s">
        <v>149</v>
      </c>
      <c r="E21" s="15">
        <v>11000</v>
      </c>
      <c r="F21" s="13">
        <v>10.79</v>
      </c>
      <c r="G21" s="13">
        <v>9.8000000000000007</v>
      </c>
      <c r="H21" s="13">
        <v>9</v>
      </c>
      <c r="I21" s="13">
        <v>8.44</v>
      </c>
      <c r="J21" s="13">
        <v>8.24</v>
      </c>
      <c r="K21" s="25">
        <f t="shared" si="0"/>
        <v>9.2540000000000013</v>
      </c>
      <c r="L21" s="25">
        <f t="shared" si="1"/>
        <v>9</v>
      </c>
      <c r="M21" s="26">
        <f t="shared" si="2"/>
        <v>1.0503237596093924</v>
      </c>
      <c r="N21" s="25">
        <f t="shared" si="3"/>
        <v>8.2036762403906085</v>
      </c>
      <c r="O21" s="25">
        <f t="shared" si="4"/>
        <v>10.304323759609394</v>
      </c>
      <c r="P21" s="48">
        <f t="shared" si="5"/>
        <v>11.349943371616513</v>
      </c>
    </row>
    <row r="22" spans="1:16" ht="33.5" customHeight="1" x14ac:dyDescent="0.35">
      <c r="A22" s="27">
        <v>19</v>
      </c>
      <c r="B22" s="10">
        <v>267625</v>
      </c>
      <c r="C22" s="49" t="s">
        <v>51</v>
      </c>
      <c r="D22" s="11" t="s">
        <v>139</v>
      </c>
      <c r="E22" s="15">
        <v>90000</v>
      </c>
      <c r="F22" s="13">
        <v>1.1499999999999999</v>
      </c>
      <c r="G22" s="13">
        <v>1.07</v>
      </c>
      <c r="H22" s="13">
        <v>0.97</v>
      </c>
      <c r="I22" s="13">
        <v>0.9</v>
      </c>
      <c r="J22" s="13">
        <v>0.83</v>
      </c>
      <c r="K22" s="25">
        <f t="shared" si="0"/>
        <v>0.98399999999999999</v>
      </c>
      <c r="L22" s="25">
        <f t="shared" si="1"/>
        <v>0.97</v>
      </c>
      <c r="M22" s="26">
        <f t="shared" si="2"/>
        <v>0.12837445228704988</v>
      </c>
      <c r="N22" s="25">
        <f t="shared" si="3"/>
        <v>0.85562554771295007</v>
      </c>
      <c r="O22" s="25">
        <f t="shared" si="4"/>
        <v>1.1123744522870498</v>
      </c>
      <c r="P22" s="48">
        <f t="shared" si="5"/>
        <v>13.046184175513201</v>
      </c>
    </row>
    <row r="23" spans="1:16" ht="50.25" customHeight="1" x14ac:dyDescent="0.35">
      <c r="A23" s="27">
        <v>20</v>
      </c>
      <c r="B23" s="10">
        <v>450891</v>
      </c>
      <c r="C23" s="49" t="s">
        <v>52</v>
      </c>
      <c r="D23" s="11" t="s">
        <v>147</v>
      </c>
      <c r="E23" s="15">
        <v>3000</v>
      </c>
      <c r="F23" s="13">
        <v>13.39</v>
      </c>
      <c r="G23" s="13">
        <v>11.3</v>
      </c>
      <c r="H23" s="13">
        <v>10.79</v>
      </c>
      <c r="I23" s="13">
        <v>10.59</v>
      </c>
      <c r="J23" s="13">
        <v>9.9</v>
      </c>
      <c r="K23" s="25">
        <f t="shared" si="0"/>
        <v>11.194000000000001</v>
      </c>
      <c r="L23" s="25">
        <f t="shared" si="1"/>
        <v>10.79</v>
      </c>
      <c r="M23" s="26">
        <f t="shared" si="2"/>
        <v>1.3262842832515083</v>
      </c>
      <c r="N23" s="25">
        <f t="shared" si="3"/>
        <v>9.8677157167484921</v>
      </c>
      <c r="O23" s="25">
        <f t="shared" si="4"/>
        <v>12.52028428325151</v>
      </c>
      <c r="P23" s="48">
        <f t="shared" si="5"/>
        <v>11.848171192169985</v>
      </c>
    </row>
    <row r="24" spans="1:16" ht="40.5" customHeight="1" x14ac:dyDescent="0.35">
      <c r="A24" s="27">
        <v>21</v>
      </c>
      <c r="B24" s="10">
        <v>442703</v>
      </c>
      <c r="C24" s="49" t="s">
        <v>53</v>
      </c>
      <c r="D24" s="11" t="s">
        <v>147</v>
      </c>
      <c r="E24" s="15">
        <v>3000</v>
      </c>
      <c r="F24" s="13">
        <v>12.25</v>
      </c>
      <c r="G24" s="13">
        <v>12.2</v>
      </c>
      <c r="H24" s="13">
        <v>11.29</v>
      </c>
      <c r="I24" s="13">
        <v>11</v>
      </c>
      <c r="J24" s="13">
        <v>10.99</v>
      </c>
      <c r="K24" s="25">
        <f t="shared" si="0"/>
        <v>11.545999999999999</v>
      </c>
      <c r="L24" s="25">
        <f t="shared" si="1"/>
        <v>11.29</v>
      </c>
      <c r="M24" s="26">
        <f t="shared" si="2"/>
        <v>0.63168821423230603</v>
      </c>
      <c r="N24" s="25">
        <f t="shared" si="3"/>
        <v>10.914311785767694</v>
      </c>
      <c r="O24" s="25">
        <f t="shared" si="4"/>
        <v>12.177688214232305</v>
      </c>
      <c r="P24" s="48">
        <f t="shared" si="5"/>
        <v>5.4710567662593634</v>
      </c>
    </row>
    <row r="25" spans="1:16" ht="44" customHeight="1" x14ac:dyDescent="0.35">
      <c r="A25" s="27">
        <v>22</v>
      </c>
      <c r="B25" s="10">
        <v>271103</v>
      </c>
      <c r="C25" s="49" t="s">
        <v>54</v>
      </c>
      <c r="D25" s="11" t="s">
        <v>150</v>
      </c>
      <c r="E25" s="15">
        <v>18000</v>
      </c>
      <c r="F25" s="57">
        <v>12.018599999999999</v>
      </c>
      <c r="G25" s="57">
        <v>10.4033</v>
      </c>
      <c r="H25" s="13">
        <v>9.61</v>
      </c>
      <c r="I25" s="13">
        <v>9.1300000000000008</v>
      </c>
      <c r="J25" s="13">
        <v>9.0500000000000007</v>
      </c>
      <c r="K25" s="25">
        <f t="shared" si="0"/>
        <v>10.04238</v>
      </c>
      <c r="L25" s="25">
        <f t="shared" si="1"/>
        <v>9.61</v>
      </c>
      <c r="M25" s="26">
        <f t="shared" si="2"/>
        <v>1.2288120816463346</v>
      </c>
      <c r="N25" s="25">
        <f t="shared" si="3"/>
        <v>8.8135679183536659</v>
      </c>
      <c r="O25" s="25">
        <f t="shared" si="4"/>
        <v>11.271192081646333</v>
      </c>
      <c r="P25" s="48">
        <f t="shared" si="5"/>
        <v>12.236263531616357</v>
      </c>
    </row>
    <row r="26" spans="1:16" ht="31" customHeight="1" x14ac:dyDescent="0.35">
      <c r="A26" s="27">
        <v>23</v>
      </c>
      <c r="B26" s="10">
        <v>426098</v>
      </c>
      <c r="C26" s="49" t="s">
        <v>55</v>
      </c>
      <c r="D26" s="11" t="s">
        <v>151</v>
      </c>
      <c r="E26" s="15">
        <v>5900</v>
      </c>
      <c r="F26" s="57">
        <v>6.58</v>
      </c>
      <c r="G26" s="13">
        <v>5.7</v>
      </c>
      <c r="H26" s="13">
        <v>4.8899999999999997</v>
      </c>
      <c r="I26" s="13">
        <v>4.58</v>
      </c>
      <c r="J26" s="13">
        <v>4.3899999999999997</v>
      </c>
      <c r="K26" s="25">
        <f t="shared" si="0"/>
        <v>5.2279999999999998</v>
      </c>
      <c r="L26" s="25">
        <f t="shared" si="1"/>
        <v>4.8899999999999997</v>
      </c>
      <c r="M26" s="26">
        <f t="shared" si="2"/>
        <v>0.90651530599323071</v>
      </c>
      <c r="N26" s="25">
        <f t="shared" si="3"/>
        <v>4.3214846940067693</v>
      </c>
      <c r="O26" s="25">
        <f t="shared" si="4"/>
        <v>6.1345153059932302</v>
      </c>
      <c r="P26" s="48">
        <f t="shared" si="5"/>
        <v>17.339619471943969</v>
      </c>
    </row>
    <row r="27" spans="1:16" ht="34.5" customHeight="1" x14ac:dyDescent="0.35">
      <c r="A27" s="27">
        <v>24</v>
      </c>
      <c r="B27" s="10">
        <v>267632</v>
      </c>
      <c r="C27" s="49" t="s">
        <v>56</v>
      </c>
      <c r="D27" s="11" t="s">
        <v>139</v>
      </c>
      <c r="E27" s="15">
        <v>54500</v>
      </c>
      <c r="F27" s="13">
        <v>0.6</v>
      </c>
      <c r="G27" s="57">
        <v>0.5544</v>
      </c>
      <c r="H27" s="13">
        <v>0.47</v>
      </c>
      <c r="I27" s="13">
        <v>0.43</v>
      </c>
      <c r="J27" s="13">
        <v>0.32</v>
      </c>
      <c r="K27" s="25">
        <f t="shared" si="0"/>
        <v>0.47487999999999991</v>
      </c>
      <c r="L27" s="25">
        <f t="shared" si="1"/>
        <v>0.47</v>
      </c>
      <c r="M27" s="26">
        <f t="shared" si="2"/>
        <v>0.10954940437994226</v>
      </c>
      <c r="N27" s="25">
        <f t="shared" si="3"/>
        <v>0.36533059562005765</v>
      </c>
      <c r="O27" s="25">
        <f t="shared" si="4"/>
        <v>0.58442940437994217</v>
      </c>
      <c r="P27" s="48">
        <f t="shared" si="5"/>
        <v>23.068860423673829</v>
      </c>
    </row>
    <row r="28" spans="1:16" ht="40.5" customHeight="1" x14ac:dyDescent="0.35">
      <c r="A28" s="27">
        <v>25</v>
      </c>
      <c r="B28" s="10">
        <v>375474</v>
      </c>
      <c r="C28" s="49" t="s">
        <v>57</v>
      </c>
      <c r="D28" s="11" t="s">
        <v>152</v>
      </c>
      <c r="E28" s="15">
        <v>6000</v>
      </c>
      <c r="F28" s="57">
        <v>2.4</v>
      </c>
      <c r="G28" s="13">
        <v>2</v>
      </c>
      <c r="H28" s="13">
        <v>1.8</v>
      </c>
      <c r="I28" s="13">
        <v>1.45</v>
      </c>
      <c r="J28" s="57">
        <v>1.3186</v>
      </c>
      <c r="K28" s="25">
        <f t="shared" si="0"/>
        <v>1.79372</v>
      </c>
      <c r="L28" s="25">
        <f t="shared" si="1"/>
        <v>1.8</v>
      </c>
      <c r="M28" s="26">
        <f t="shared" si="2"/>
        <v>0.43417990741166285</v>
      </c>
      <c r="N28" s="25">
        <f t="shared" si="3"/>
        <v>1.3595400925883372</v>
      </c>
      <c r="O28" s="25">
        <f t="shared" si="4"/>
        <v>2.227899907411663</v>
      </c>
      <c r="P28" s="48">
        <f t="shared" si="5"/>
        <v>24.205556464312313</v>
      </c>
    </row>
    <row r="29" spans="1:16" ht="42" customHeight="1" x14ac:dyDescent="0.35">
      <c r="A29" s="27">
        <v>26</v>
      </c>
      <c r="B29" s="10">
        <v>268236</v>
      </c>
      <c r="C29" s="49" t="s">
        <v>58</v>
      </c>
      <c r="D29" s="11" t="s">
        <v>153</v>
      </c>
      <c r="E29" s="15">
        <v>2900</v>
      </c>
      <c r="F29" s="13">
        <v>9</v>
      </c>
      <c r="G29" s="13">
        <v>5.94</v>
      </c>
      <c r="H29" s="13">
        <v>5.81</v>
      </c>
      <c r="I29" s="13">
        <v>5.92</v>
      </c>
      <c r="J29" s="13"/>
      <c r="K29" s="25">
        <f t="shared" si="0"/>
        <v>6.6675000000000004</v>
      </c>
      <c r="L29" s="25">
        <f t="shared" si="1"/>
        <v>5.93</v>
      </c>
      <c r="M29" s="26">
        <f t="shared" si="2"/>
        <v>1.5560500206184444</v>
      </c>
      <c r="N29" s="25">
        <f t="shared" si="3"/>
        <v>5.1114499793815558</v>
      </c>
      <c r="O29" s="25">
        <f t="shared" si="4"/>
        <v>8.2235500206184451</v>
      </c>
      <c r="P29" s="48">
        <f t="shared" si="5"/>
        <v>23.33783308014165</v>
      </c>
    </row>
    <row r="30" spans="1:16" ht="36" customHeight="1" x14ac:dyDescent="0.35">
      <c r="A30" s="27">
        <v>27</v>
      </c>
      <c r="B30" s="9">
        <v>268236</v>
      </c>
      <c r="C30" s="49" t="s">
        <v>59</v>
      </c>
      <c r="D30" s="11" t="s">
        <v>154</v>
      </c>
      <c r="E30" s="15">
        <v>6300</v>
      </c>
      <c r="F30" s="14">
        <v>4.45</v>
      </c>
      <c r="G30" s="57">
        <v>4.34</v>
      </c>
      <c r="H30" s="57">
        <v>4.0095000000000001</v>
      </c>
      <c r="I30" s="13">
        <v>3.8</v>
      </c>
      <c r="J30" s="13">
        <v>3.68</v>
      </c>
      <c r="K30" s="25">
        <f t="shared" si="0"/>
        <v>4.0558999999999994</v>
      </c>
      <c r="L30" s="25">
        <f t="shared" si="1"/>
        <v>4.0095000000000001</v>
      </c>
      <c r="M30" s="26">
        <f t="shared" si="2"/>
        <v>0.33352893427707286</v>
      </c>
      <c r="N30" s="25">
        <f t="shared" si="3"/>
        <v>3.7223710657229265</v>
      </c>
      <c r="O30" s="25">
        <f t="shared" si="4"/>
        <v>4.3894289342770723</v>
      </c>
      <c r="P30" s="48">
        <f t="shared" si="5"/>
        <v>8.2233027016709705</v>
      </c>
    </row>
    <row r="31" spans="1:16" ht="33" customHeight="1" x14ac:dyDescent="0.35">
      <c r="A31" s="27">
        <v>28</v>
      </c>
      <c r="B31" s="9">
        <v>267643</v>
      </c>
      <c r="C31" s="49" t="s">
        <v>155</v>
      </c>
      <c r="D31" s="11" t="s">
        <v>140</v>
      </c>
      <c r="E31" s="15">
        <v>34600</v>
      </c>
      <c r="F31" s="13">
        <v>4.4000000000000004</v>
      </c>
      <c r="G31" s="13">
        <v>4.2300000000000004</v>
      </c>
      <c r="H31" s="13">
        <v>3.89</v>
      </c>
      <c r="I31" s="13">
        <v>3.18</v>
      </c>
      <c r="J31" s="13">
        <v>2.9</v>
      </c>
      <c r="K31" s="25">
        <f t="shared" si="0"/>
        <v>3.72</v>
      </c>
      <c r="L31" s="25">
        <f t="shared" si="1"/>
        <v>3.89</v>
      </c>
      <c r="M31" s="26">
        <f t="shared" si="2"/>
        <v>0.65486639858829265</v>
      </c>
      <c r="N31" s="25">
        <f t="shared" si="3"/>
        <v>3.0651336014117074</v>
      </c>
      <c r="O31" s="25">
        <f t="shared" si="4"/>
        <v>4.374866398588293</v>
      </c>
      <c r="P31" s="48">
        <f t="shared" si="5"/>
        <v>17.603935445921845</v>
      </c>
    </row>
    <row r="32" spans="1:16" ht="43.5" customHeight="1" x14ac:dyDescent="0.35">
      <c r="A32" s="27">
        <v>29</v>
      </c>
      <c r="B32" s="9">
        <v>268243</v>
      </c>
      <c r="C32" s="49" t="s">
        <v>61</v>
      </c>
      <c r="D32" s="11" t="s">
        <v>156</v>
      </c>
      <c r="E32" s="15">
        <v>18200</v>
      </c>
      <c r="F32" s="13">
        <v>10.55</v>
      </c>
      <c r="G32" s="13">
        <v>10</v>
      </c>
      <c r="H32" s="13">
        <v>8.61</v>
      </c>
      <c r="I32" s="13">
        <v>6.44</v>
      </c>
      <c r="J32" s="13">
        <v>6.22</v>
      </c>
      <c r="K32" s="25">
        <f t="shared" si="0"/>
        <v>8.3640000000000008</v>
      </c>
      <c r="L32" s="25">
        <f t="shared" si="1"/>
        <v>8.61</v>
      </c>
      <c r="M32" s="26">
        <f t="shared" si="2"/>
        <v>1.9883485609922624</v>
      </c>
      <c r="N32" s="25">
        <f t="shared" si="3"/>
        <v>6.3756514390077381</v>
      </c>
      <c r="O32" s="25">
        <f t="shared" si="4"/>
        <v>10.352348560992263</v>
      </c>
      <c r="P32" s="48">
        <f t="shared" si="5"/>
        <v>23.77269919885536</v>
      </c>
    </row>
    <row r="33" spans="1:16" ht="36" customHeight="1" x14ac:dyDescent="0.35">
      <c r="A33" s="29">
        <v>30</v>
      </c>
      <c r="B33" s="9">
        <v>267187</v>
      </c>
      <c r="C33" s="49" t="s">
        <v>62</v>
      </c>
      <c r="D33" s="11" t="s">
        <v>157</v>
      </c>
      <c r="E33" s="15">
        <v>3830</v>
      </c>
      <c r="F33" s="13">
        <v>28</v>
      </c>
      <c r="G33" s="13">
        <v>23.72</v>
      </c>
      <c r="H33" s="13">
        <v>20</v>
      </c>
      <c r="I33" s="13">
        <v>15.65</v>
      </c>
      <c r="J33" s="13"/>
      <c r="K33" s="25">
        <f t="shared" si="0"/>
        <v>21.842500000000001</v>
      </c>
      <c r="L33" s="25">
        <f t="shared" si="1"/>
        <v>21.86</v>
      </c>
      <c r="M33" s="26">
        <f t="shared" si="2"/>
        <v>5.2656647253694322</v>
      </c>
      <c r="N33" s="25">
        <f t="shared" si="3"/>
        <v>16.576835274630568</v>
      </c>
      <c r="O33" s="25">
        <f t="shared" si="4"/>
        <v>27.108164725369434</v>
      </c>
      <c r="P33" s="48">
        <f t="shared" si="5"/>
        <v>24.107426921686766</v>
      </c>
    </row>
    <row r="34" spans="1:16" ht="38" customHeight="1" x14ac:dyDescent="0.35">
      <c r="A34" s="29">
        <v>31</v>
      </c>
      <c r="B34" s="9">
        <v>292427</v>
      </c>
      <c r="C34" s="49" t="s">
        <v>63</v>
      </c>
      <c r="D34" s="11" t="s">
        <v>158</v>
      </c>
      <c r="E34" s="15">
        <v>3000</v>
      </c>
      <c r="F34" s="13">
        <v>1.59</v>
      </c>
      <c r="G34" s="57">
        <v>1.54</v>
      </c>
      <c r="H34" s="13">
        <v>1.29</v>
      </c>
      <c r="I34" s="13">
        <v>1.1299999999999999</v>
      </c>
      <c r="J34" s="13">
        <v>1.1000000000000001</v>
      </c>
      <c r="K34" s="25">
        <f t="shared" si="0"/>
        <v>1.33</v>
      </c>
      <c r="L34" s="25">
        <f t="shared" si="1"/>
        <v>1.29</v>
      </c>
      <c r="M34" s="26">
        <f t="shared" si="2"/>
        <v>0.22704625079485502</v>
      </c>
      <c r="N34" s="25">
        <f t="shared" si="3"/>
        <v>1.1029537492051451</v>
      </c>
      <c r="O34" s="25">
        <f t="shared" si="4"/>
        <v>1.557046250794855</v>
      </c>
      <c r="P34" s="48">
        <f t="shared" si="5"/>
        <v>17.071146676304888</v>
      </c>
    </row>
    <row r="35" spans="1:16" ht="28" customHeight="1" x14ac:dyDescent="0.35">
      <c r="A35" s="29">
        <v>32</v>
      </c>
      <c r="B35" s="9">
        <v>298454</v>
      </c>
      <c r="C35" s="49" t="s">
        <v>64</v>
      </c>
      <c r="D35" s="11" t="s">
        <v>150</v>
      </c>
      <c r="E35" s="15">
        <v>35000</v>
      </c>
      <c r="F35" s="13">
        <v>3.83</v>
      </c>
      <c r="G35" s="13">
        <v>3.54</v>
      </c>
      <c r="H35" s="13">
        <v>2.5</v>
      </c>
      <c r="I35" s="13">
        <v>2.41</v>
      </c>
      <c r="J35" s="13">
        <v>2.4</v>
      </c>
      <c r="K35" s="25">
        <f t="shared" si="0"/>
        <v>2.9360000000000004</v>
      </c>
      <c r="L35" s="25">
        <f t="shared" si="1"/>
        <v>2.5</v>
      </c>
      <c r="M35" s="26">
        <f t="shared" si="2"/>
        <v>0.69248104667203614</v>
      </c>
      <c r="N35" s="25">
        <f t="shared" si="3"/>
        <v>2.243518953327964</v>
      </c>
      <c r="O35" s="25">
        <f t="shared" si="4"/>
        <v>3.6284810466720367</v>
      </c>
      <c r="P35" s="48">
        <f t="shared" si="5"/>
        <v>23.585866712262806</v>
      </c>
    </row>
    <row r="36" spans="1:16" ht="37" customHeight="1" x14ac:dyDescent="0.35">
      <c r="A36" s="27">
        <v>33</v>
      </c>
      <c r="B36" s="9">
        <v>267203</v>
      </c>
      <c r="C36" s="49" t="s">
        <v>65</v>
      </c>
      <c r="D36" s="11" t="s">
        <v>139</v>
      </c>
      <c r="E36" s="15">
        <v>315200</v>
      </c>
      <c r="F36" s="14">
        <v>0.21</v>
      </c>
      <c r="G36" s="13">
        <v>0.18</v>
      </c>
      <c r="H36" s="13">
        <v>0.17</v>
      </c>
      <c r="I36" s="13">
        <v>0.15</v>
      </c>
      <c r="J36" s="13">
        <v>0.14000000000000001</v>
      </c>
      <c r="K36" s="25">
        <f t="shared" ref="K36:K99" si="6">AVERAGE(F36:J36)</f>
        <v>0.17</v>
      </c>
      <c r="L36" s="25">
        <f t="shared" ref="L36:L99" si="7">MEDIAN(F36:J36)</f>
        <v>0.17</v>
      </c>
      <c r="M36" s="26">
        <f t="shared" ref="M36:M99" si="8">STDEV(F36:J36)</f>
        <v>2.7386127875258192E-2</v>
      </c>
      <c r="N36" s="25">
        <f t="shared" ref="N36:N99" si="9">K36-M36</f>
        <v>0.14261387212474183</v>
      </c>
      <c r="O36" s="25">
        <f t="shared" ref="O36:O99" si="10">K36+M36</f>
        <v>0.19738612787525819</v>
      </c>
      <c r="P36" s="48">
        <f t="shared" si="5"/>
        <v>16.109486985445994</v>
      </c>
    </row>
    <row r="37" spans="1:16" ht="34.5" customHeight="1" x14ac:dyDescent="0.35">
      <c r="A37" s="27">
        <v>34</v>
      </c>
      <c r="B37" s="9">
        <v>268252</v>
      </c>
      <c r="C37" s="83" t="s">
        <v>66</v>
      </c>
      <c r="D37" s="11" t="s">
        <v>151</v>
      </c>
      <c r="E37" s="15">
        <v>18000</v>
      </c>
      <c r="F37" s="13">
        <v>0.92</v>
      </c>
      <c r="G37" s="13">
        <v>0.86</v>
      </c>
      <c r="H37" s="13">
        <v>0.77</v>
      </c>
      <c r="I37" s="13">
        <v>0.69</v>
      </c>
      <c r="J37" s="13">
        <v>0.67</v>
      </c>
      <c r="K37" s="25">
        <f t="shared" si="6"/>
        <v>0.78199999999999992</v>
      </c>
      <c r="L37" s="25">
        <f t="shared" si="7"/>
        <v>0.77</v>
      </c>
      <c r="M37" s="26">
        <f t="shared" si="8"/>
        <v>0.10756393447619871</v>
      </c>
      <c r="N37" s="25">
        <f t="shared" si="9"/>
        <v>0.6744360655238012</v>
      </c>
      <c r="O37" s="25">
        <f t="shared" si="10"/>
        <v>0.88956393447619864</v>
      </c>
      <c r="P37" s="48">
        <f t="shared" si="5"/>
        <v>13.754978833273492</v>
      </c>
    </row>
    <row r="38" spans="1:16" ht="29.5" customHeight="1" x14ac:dyDescent="0.35">
      <c r="A38" s="27">
        <v>35</v>
      </c>
      <c r="B38" s="9">
        <v>267205</v>
      </c>
      <c r="C38" s="49" t="s">
        <v>67</v>
      </c>
      <c r="D38" s="11" t="s">
        <v>141</v>
      </c>
      <c r="E38" s="15">
        <v>31700</v>
      </c>
      <c r="F38" s="9">
        <v>1.59</v>
      </c>
      <c r="G38" s="9">
        <v>1.54</v>
      </c>
      <c r="H38" s="13">
        <v>1.45</v>
      </c>
      <c r="I38" s="9">
        <v>1.34</v>
      </c>
      <c r="J38" s="13">
        <v>1.3</v>
      </c>
      <c r="K38" s="25">
        <f t="shared" si="6"/>
        <v>1.444</v>
      </c>
      <c r="L38" s="25">
        <f t="shared" si="7"/>
        <v>1.45</v>
      </c>
      <c r="M38" s="26">
        <f t="shared" si="8"/>
        <v>0.12461942063739503</v>
      </c>
      <c r="N38" s="25">
        <f t="shared" si="9"/>
        <v>1.319380579362605</v>
      </c>
      <c r="O38" s="25">
        <f t="shared" si="10"/>
        <v>1.5686194206373949</v>
      </c>
      <c r="P38" s="48">
        <f t="shared" si="5"/>
        <v>8.6301537837531193</v>
      </c>
    </row>
    <row r="39" spans="1:16" ht="28" customHeight="1" x14ac:dyDescent="0.35">
      <c r="A39" s="27">
        <v>36</v>
      </c>
      <c r="B39" s="9">
        <v>267651</v>
      </c>
      <c r="C39" s="49" t="s">
        <v>68</v>
      </c>
      <c r="D39" s="11" t="s">
        <v>139</v>
      </c>
      <c r="E39" s="15">
        <v>10500</v>
      </c>
      <c r="F39" s="13">
        <v>0.16</v>
      </c>
      <c r="G39" s="57">
        <v>0.13200000000000001</v>
      </c>
      <c r="H39" s="13">
        <v>0.12</v>
      </c>
      <c r="I39" s="13"/>
      <c r="J39" s="13"/>
      <c r="K39" s="25">
        <f t="shared" si="6"/>
        <v>0.13733333333333334</v>
      </c>
      <c r="L39" s="25">
        <f t="shared" si="7"/>
        <v>0.13200000000000001</v>
      </c>
      <c r="M39" s="26">
        <f t="shared" si="8"/>
        <v>2.0526405757787435E-2</v>
      </c>
      <c r="N39" s="25">
        <f t="shared" si="9"/>
        <v>0.11680692757554589</v>
      </c>
      <c r="O39" s="25">
        <f t="shared" si="10"/>
        <v>0.15785973909112078</v>
      </c>
      <c r="P39" s="48">
        <f t="shared" si="5"/>
        <v>14.946411959553958</v>
      </c>
    </row>
    <row r="40" spans="1:16" ht="34.5" customHeight="1" x14ac:dyDescent="0.35">
      <c r="A40" s="27">
        <v>37</v>
      </c>
      <c r="B40" s="9">
        <v>267652</v>
      </c>
      <c r="C40" s="49" t="s">
        <v>69</v>
      </c>
      <c r="D40" s="11" t="s">
        <v>139</v>
      </c>
      <c r="E40" s="15">
        <v>23000</v>
      </c>
      <c r="F40" s="13">
        <v>0.11</v>
      </c>
      <c r="G40" s="13">
        <v>0.09</v>
      </c>
      <c r="H40" s="57">
        <v>7.0400000000000004E-2</v>
      </c>
      <c r="I40" s="17">
        <v>7.0000000000000007E-2</v>
      </c>
      <c r="J40" s="55">
        <v>6.1499999999999999E-2</v>
      </c>
      <c r="K40" s="25">
        <f t="shared" si="6"/>
        <v>8.0380000000000007E-2</v>
      </c>
      <c r="L40" s="25">
        <f t="shared" si="7"/>
        <v>7.0400000000000004E-2</v>
      </c>
      <c r="M40" s="26">
        <f t="shared" si="8"/>
        <v>1.9581164418900062E-2</v>
      </c>
      <c r="N40" s="25">
        <f t="shared" si="9"/>
        <v>6.0798835581099941E-2</v>
      </c>
      <c r="O40" s="25">
        <f t="shared" si="10"/>
        <v>9.9961164418900073E-2</v>
      </c>
      <c r="P40" s="48">
        <f t="shared" si="5"/>
        <v>24.360741999129214</v>
      </c>
    </row>
    <row r="41" spans="1:16" ht="33" customHeight="1" x14ac:dyDescent="0.35">
      <c r="A41" s="27">
        <v>38</v>
      </c>
      <c r="B41" s="9">
        <v>267653</v>
      </c>
      <c r="C41" s="49" t="s">
        <v>70</v>
      </c>
      <c r="D41" s="11" t="s">
        <v>139</v>
      </c>
      <c r="E41" s="15">
        <v>5000</v>
      </c>
      <c r="F41" s="13">
        <v>0.34</v>
      </c>
      <c r="G41" s="57">
        <v>0.28000000000000003</v>
      </c>
      <c r="H41" s="57">
        <v>0.27</v>
      </c>
      <c r="I41" s="13">
        <v>0.26</v>
      </c>
      <c r="J41" s="13"/>
      <c r="K41" s="25">
        <f t="shared" si="6"/>
        <v>0.28750000000000003</v>
      </c>
      <c r="L41" s="25">
        <f t="shared" si="7"/>
        <v>0.27500000000000002</v>
      </c>
      <c r="M41" s="26">
        <f t="shared" si="8"/>
        <v>3.5939764421412862E-2</v>
      </c>
      <c r="N41" s="25">
        <f t="shared" si="9"/>
        <v>0.2515602355785872</v>
      </c>
      <c r="O41" s="25">
        <f t="shared" si="10"/>
        <v>0.32343976442141287</v>
      </c>
      <c r="P41" s="48">
        <f t="shared" si="5"/>
        <v>12.500787624839255</v>
      </c>
    </row>
    <row r="42" spans="1:16" ht="32" customHeight="1" x14ac:dyDescent="0.35">
      <c r="A42" s="27">
        <v>39</v>
      </c>
      <c r="B42" s="9">
        <v>267660</v>
      </c>
      <c r="C42" s="49" t="s">
        <v>71</v>
      </c>
      <c r="D42" s="11" t="s">
        <v>139</v>
      </c>
      <c r="E42" s="15">
        <v>11500</v>
      </c>
      <c r="F42" s="17">
        <v>0.36</v>
      </c>
      <c r="G42" s="57">
        <v>0.313</v>
      </c>
      <c r="H42" s="13">
        <v>0.28999999999999998</v>
      </c>
      <c r="I42" s="13">
        <v>0.27</v>
      </c>
      <c r="J42" s="13">
        <v>0.26</v>
      </c>
      <c r="K42" s="25">
        <f t="shared" si="6"/>
        <v>0.29860000000000003</v>
      </c>
      <c r="L42" s="25">
        <f t="shared" si="7"/>
        <v>0.28999999999999998</v>
      </c>
      <c r="M42" s="26">
        <f t="shared" si="8"/>
        <v>3.9872296146572603E-2</v>
      </c>
      <c r="N42" s="25">
        <f t="shared" si="9"/>
        <v>0.25872770385342742</v>
      </c>
      <c r="O42" s="25">
        <f t="shared" si="10"/>
        <v>0.33847229614657265</v>
      </c>
      <c r="P42" s="48">
        <f t="shared" si="5"/>
        <v>13.353079754377964</v>
      </c>
    </row>
    <row r="43" spans="1:16" ht="30.5" customHeight="1" x14ac:dyDescent="0.35">
      <c r="A43" s="27">
        <v>40</v>
      </c>
      <c r="B43" s="9">
        <v>300723</v>
      </c>
      <c r="C43" s="49" t="s">
        <v>160</v>
      </c>
      <c r="D43" s="11" t="s">
        <v>159</v>
      </c>
      <c r="E43" s="12">
        <v>723</v>
      </c>
      <c r="F43" s="13">
        <v>7.64</v>
      </c>
      <c r="G43" s="57">
        <v>7.5113000000000003</v>
      </c>
      <c r="H43" s="13">
        <v>7.21</v>
      </c>
      <c r="I43" s="57">
        <v>6.75</v>
      </c>
      <c r="J43" s="13">
        <v>6.43</v>
      </c>
      <c r="K43" s="25">
        <f t="shared" si="6"/>
        <v>7.1082599999999996</v>
      </c>
      <c r="L43" s="25">
        <f t="shared" si="7"/>
        <v>7.21</v>
      </c>
      <c r="M43" s="26">
        <f t="shared" si="8"/>
        <v>0.51086361976558881</v>
      </c>
      <c r="N43" s="25">
        <f t="shared" si="9"/>
        <v>6.5973963802344109</v>
      </c>
      <c r="O43" s="25">
        <f t="shared" si="10"/>
        <v>7.6191236197655883</v>
      </c>
      <c r="P43" s="48">
        <f t="shared" si="5"/>
        <v>7.1869011511338758</v>
      </c>
    </row>
    <row r="44" spans="1:16" ht="37" customHeight="1" x14ac:dyDescent="0.35">
      <c r="A44" s="27">
        <v>41</v>
      </c>
      <c r="B44" s="9">
        <v>267662</v>
      </c>
      <c r="C44" s="49" t="s">
        <v>73</v>
      </c>
      <c r="D44" s="11" t="s">
        <v>145</v>
      </c>
      <c r="E44" s="15">
        <v>2200</v>
      </c>
      <c r="F44" s="13">
        <v>0.96</v>
      </c>
      <c r="G44" s="13">
        <v>0.95</v>
      </c>
      <c r="H44" s="13">
        <v>0.79</v>
      </c>
      <c r="I44" s="13">
        <v>0.68</v>
      </c>
      <c r="J44" s="13">
        <v>0.65</v>
      </c>
      <c r="K44" s="25">
        <f t="shared" si="6"/>
        <v>0.80600000000000005</v>
      </c>
      <c r="L44" s="25">
        <f t="shared" si="7"/>
        <v>0.79</v>
      </c>
      <c r="M44" s="26">
        <f t="shared" si="8"/>
        <v>0.14570518178843148</v>
      </c>
      <c r="N44" s="25">
        <f t="shared" si="9"/>
        <v>0.66029481821156855</v>
      </c>
      <c r="O44" s="25">
        <f t="shared" si="10"/>
        <v>0.95170518178843155</v>
      </c>
      <c r="P44" s="48">
        <f t="shared" si="5"/>
        <v>18.077565978713579</v>
      </c>
    </row>
    <row r="45" spans="1:16" ht="41" customHeight="1" x14ac:dyDescent="0.35">
      <c r="A45" s="27">
        <v>42</v>
      </c>
      <c r="B45" s="10">
        <v>273009</v>
      </c>
      <c r="C45" s="49" t="s">
        <v>74</v>
      </c>
      <c r="D45" s="11" t="s">
        <v>145</v>
      </c>
      <c r="E45" s="15">
        <v>2000</v>
      </c>
      <c r="F45" s="13">
        <v>0.1</v>
      </c>
      <c r="G45" s="57">
        <v>0.08</v>
      </c>
      <c r="H45" s="13">
        <v>7.0000000000000007E-2</v>
      </c>
      <c r="I45" s="57">
        <v>6.9000000000000006E-2</v>
      </c>
      <c r="J45" s="57">
        <v>6.6299999999999998E-2</v>
      </c>
      <c r="K45" s="25">
        <f t="shared" si="6"/>
        <v>7.705999999999999E-2</v>
      </c>
      <c r="L45" s="25">
        <f t="shared" si="7"/>
        <v>7.0000000000000007E-2</v>
      </c>
      <c r="M45" s="26">
        <f t="shared" si="8"/>
        <v>1.3833582327076441E-2</v>
      </c>
      <c r="N45" s="25">
        <f t="shared" si="9"/>
        <v>6.3226417672923543E-2</v>
      </c>
      <c r="O45" s="25">
        <f t="shared" si="10"/>
        <v>9.0893582327076436E-2</v>
      </c>
      <c r="P45" s="48">
        <f t="shared" si="5"/>
        <v>17.951702993870285</v>
      </c>
    </row>
    <row r="46" spans="1:16" ht="36" customHeight="1" x14ac:dyDescent="0.35">
      <c r="A46" s="29">
        <v>43</v>
      </c>
      <c r="B46" s="9">
        <v>267663</v>
      </c>
      <c r="C46" s="49" t="s">
        <v>75</v>
      </c>
      <c r="D46" s="11" t="s">
        <v>139</v>
      </c>
      <c r="E46" s="15">
        <v>6000</v>
      </c>
      <c r="F46" s="17">
        <v>0.2</v>
      </c>
      <c r="G46" s="57">
        <v>0.19400000000000001</v>
      </c>
      <c r="H46" s="13">
        <v>0.18</v>
      </c>
      <c r="I46" s="13">
        <v>0.12</v>
      </c>
      <c r="J46" s="13"/>
      <c r="K46" s="25">
        <f t="shared" si="6"/>
        <v>0.17350000000000002</v>
      </c>
      <c r="L46" s="25">
        <f t="shared" si="7"/>
        <v>0.187</v>
      </c>
      <c r="M46" s="26">
        <f t="shared" si="8"/>
        <v>3.6637867477970515E-2</v>
      </c>
      <c r="N46" s="25">
        <f t="shared" si="9"/>
        <v>0.1368621325220295</v>
      </c>
      <c r="O46" s="25">
        <f t="shared" si="10"/>
        <v>0.21013786747797053</v>
      </c>
      <c r="P46" s="48">
        <f t="shared" si="5"/>
        <v>21.116926500271187</v>
      </c>
    </row>
    <row r="47" spans="1:16" ht="57" customHeight="1" x14ac:dyDescent="0.35">
      <c r="A47" s="29">
        <v>44</v>
      </c>
      <c r="B47" s="9">
        <v>267671</v>
      </c>
      <c r="C47" s="49" t="s">
        <v>76</v>
      </c>
      <c r="D47" s="11" t="s">
        <v>139</v>
      </c>
      <c r="E47" s="15">
        <v>190000</v>
      </c>
      <c r="F47" s="17">
        <v>0.09</v>
      </c>
      <c r="G47" s="17">
        <v>7.0000000000000007E-2</v>
      </c>
      <c r="H47" s="17">
        <v>0.06</v>
      </c>
      <c r="I47" s="55"/>
      <c r="J47" s="57"/>
      <c r="K47" s="25">
        <f t="shared" si="6"/>
        <v>7.3333333333333334E-2</v>
      </c>
      <c r="L47" s="25">
        <f t="shared" si="7"/>
        <v>7.0000000000000007E-2</v>
      </c>
      <c r="M47" s="26">
        <f t="shared" si="8"/>
        <v>1.5275252316519477E-2</v>
      </c>
      <c r="N47" s="25">
        <f t="shared" si="9"/>
        <v>5.8058081016813853E-2</v>
      </c>
      <c r="O47" s="25">
        <f t="shared" si="10"/>
        <v>8.8608585649852814E-2</v>
      </c>
      <c r="P47" s="48">
        <f t="shared" si="5"/>
        <v>20.82988952252656</v>
      </c>
    </row>
    <row r="48" spans="1:16" ht="42" customHeight="1" x14ac:dyDescent="0.35">
      <c r="A48" s="29">
        <v>45</v>
      </c>
      <c r="B48" s="9">
        <v>442754</v>
      </c>
      <c r="C48" s="49" t="s">
        <v>77</v>
      </c>
      <c r="D48" s="11" t="s">
        <v>139</v>
      </c>
      <c r="E48" s="15">
        <v>108000</v>
      </c>
      <c r="F48" s="17">
        <v>0.25</v>
      </c>
      <c r="G48" s="57">
        <v>0.21909999999999999</v>
      </c>
      <c r="H48" s="57">
        <v>0.21299999999999999</v>
      </c>
      <c r="I48" s="13">
        <v>0.2</v>
      </c>
      <c r="J48" s="13">
        <v>0.19</v>
      </c>
      <c r="K48" s="25">
        <f t="shared" si="6"/>
        <v>0.21441999999999997</v>
      </c>
      <c r="L48" s="25">
        <f t="shared" si="7"/>
        <v>0.21299999999999999</v>
      </c>
      <c r="M48" s="26">
        <f t="shared" si="8"/>
        <v>2.2880821663567939E-2</v>
      </c>
      <c r="N48" s="25">
        <f t="shared" si="9"/>
        <v>0.19153917833643203</v>
      </c>
      <c r="O48" s="25">
        <f t="shared" si="10"/>
        <v>0.23730082166356792</v>
      </c>
      <c r="P48" s="48">
        <f t="shared" si="5"/>
        <v>10.671029597783761</v>
      </c>
    </row>
    <row r="49" spans="1:16" ht="36" customHeight="1" x14ac:dyDescent="0.35">
      <c r="A49" s="27">
        <v>46</v>
      </c>
      <c r="B49" s="9">
        <v>267674</v>
      </c>
      <c r="C49" s="49" t="s">
        <v>78</v>
      </c>
      <c r="D49" s="11" t="s">
        <v>139</v>
      </c>
      <c r="E49" s="15">
        <v>100800</v>
      </c>
      <c r="F49" s="17">
        <v>0.09</v>
      </c>
      <c r="G49" s="13">
        <v>7.0000000000000007E-2</v>
      </c>
      <c r="H49" s="57">
        <v>0.06</v>
      </c>
      <c r="I49" s="57">
        <v>5.2900000000000003E-2</v>
      </c>
      <c r="J49" s="13">
        <v>0.05</v>
      </c>
      <c r="K49" s="25">
        <f t="shared" si="6"/>
        <v>6.4579999999999999E-2</v>
      </c>
      <c r="L49" s="25">
        <f t="shared" si="7"/>
        <v>0.06</v>
      </c>
      <c r="M49" s="26">
        <f t="shared" si="8"/>
        <v>1.6167312701868521E-2</v>
      </c>
      <c r="N49" s="25">
        <f t="shared" si="9"/>
        <v>4.8412687298131474E-2</v>
      </c>
      <c r="O49" s="25">
        <f t="shared" si="10"/>
        <v>8.0747312701868523E-2</v>
      </c>
      <c r="P49" s="48">
        <f t="shared" si="5"/>
        <v>25.034550482918121</v>
      </c>
    </row>
    <row r="50" spans="1:16" ht="31.5" customHeight="1" x14ac:dyDescent="0.35">
      <c r="A50" s="27">
        <v>47</v>
      </c>
      <c r="B50" s="9">
        <v>345240</v>
      </c>
      <c r="C50" s="49" t="s">
        <v>82</v>
      </c>
      <c r="D50" s="11" t="s">
        <v>161</v>
      </c>
      <c r="E50" s="15">
        <v>6000</v>
      </c>
      <c r="F50" s="55">
        <v>20.395</v>
      </c>
      <c r="G50" s="57">
        <v>16</v>
      </c>
      <c r="H50" s="13">
        <v>15</v>
      </c>
      <c r="I50" s="13">
        <v>14.9</v>
      </c>
      <c r="J50" s="56">
        <v>14.6</v>
      </c>
      <c r="K50" s="25">
        <f t="shared" si="6"/>
        <v>16.178999999999998</v>
      </c>
      <c r="L50" s="25">
        <f t="shared" si="7"/>
        <v>15</v>
      </c>
      <c r="M50" s="26">
        <f t="shared" si="8"/>
        <v>2.4148405744479295</v>
      </c>
      <c r="N50" s="25">
        <f t="shared" si="9"/>
        <v>13.764159425552069</v>
      </c>
      <c r="O50" s="25">
        <f t="shared" si="10"/>
        <v>18.593840574447928</v>
      </c>
      <c r="P50" s="48">
        <f t="shared" si="5"/>
        <v>14.925771521403854</v>
      </c>
    </row>
    <row r="51" spans="1:16" ht="31.5" customHeight="1" x14ac:dyDescent="0.35">
      <c r="A51" s="27">
        <v>48</v>
      </c>
      <c r="B51" s="9">
        <v>270219</v>
      </c>
      <c r="C51" s="49" t="s">
        <v>79</v>
      </c>
      <c r="D51" s="11" t="s">
        <v>162</v>
      </c>
      <c r="E51" s="15">
        <v>2350</v>
      </c>
      <c r="F51" s="13">
        <v>10.49</v>
      </c>
      <c r="G51" s="13">
        <v>7.5</v>
      </c>
      <c r="H51" s="13">
        <v>6.93</v>
      </c>
      <c r="I51" s="13">
        <v>6.5</v>
      </c>
      <c r="J51" s="13">
        <v>5.98</v>
      </c>
      <c r="K51" s="25">
        <f t="shared" si="6"/>
        <v>7.4800000000000013</v>
      </c>
      <c r="L51" s="25">
        <f t="shared" si="7"/>
        <v>6.93</v>
      </c>
      <c r="M51" s="26">
        <f t="shared" si="8"/>
        <v>1.772949519867947</v>
      </c>
      <c r="N51" s="25">
        <f t="shared" si="9"/>
        <v>5.7070504801320538</v>
      </c>
      <c r="O51" s="25">
        <f t="shared" si="10"/>
        <v>9.2529495198679488</v>
      </c>
      <c r="P51" s="48">
        <f t="shared" si="5"/>
        <v>23.702533688074155</v>
      </c>
    </row>
    <row r="52" spans="1:16" ht="26" x14ac:dyDescent="0.35">
      <c r="A52" s="27">
        <v>49</v>
      </c>
      <c r="B52" s="10" t="s">
        <v>83</v>
      </c>
      <c r="C52" s="49" t="s">
        <v>80</v>
      </c>
      <c r="D52" s="11" t="s">
        <v>150</v>
      </c>
      <c r="E52" s="15">
        <v>10100</v>
      </c>
      <c r="F52" s="13">
        <v>10</v>
      </c>
      <c r="G52" s="13">
        <v>9.4499999999999993</v>
      </c>
      <c r="H52" s="13">
        <v>8.2899999999999991</v>
      </c>
      <c r="I52" s="13">
        <v>8</v>
      </c>
      <c r="J52" s="23"/>
      <c r="K52" s="25">
        <f t="shared" si="6"/>
        <v>8.9349999999999987</v>
      </c>
      <c r="L52" s="25">
        <f t="shared" si="7"/>
        <v>8.8699999999999992</v>
      </c>
      <c r="M52" s="26">
        <f t="shared" si="8"/>
        <v>0.94687204344972964</v>
      </c>
      <c r="N52" s="25">
        <f t="shared" si="9"/>
        <v>7.9881279565502687</v>
      </c>
      <c r="O52" s="25">
        <f t="shared" si="10"/>
        <v>9.8818720434497287</v>
      </c>
      <c r="P52" s="48">
        <f t="shared" si="5"/>
        <v>10.597336804137994</v>
      </c>
    </row>
    <row r="53" spans="1:16" ht="41" customHeight="1" x14ac:dyDescent="0.35">
      <c r="A53" s="27">
        <v>50</v>
      </c>
      <c r="B53" s="9">
        <v>373909</v>
      </c>
      <c r="C53" s="49" t="s">
        <v>81</v>
      </c>
      <c r="D53" s="11" t="s">
        <v>141</v>
      </c>
      <c r="E53" s="15">
        <v>8600</v>
      </c>
      <c r="F53" s="17">
        <v>25.47</v>
      </c>
      <c r="G53" s="13">
        <v>24.3</v>
      </c>
      <c r="H53" s="13">
        <v>22.27</v>
      </c>
      <c r="I53" s="13">
        <v>22.21</v>
      </c>
      <c r="J53" s="13">
        <v>21.97</v>
      </c>
      <c r="K53" s="25">
        <f t="shared" si="6"/>
        <v>23.244</v>
      </c>
      <c r="L53" s="25">
        <f t="shared" si="7"/>
        <v>22.27</v>
      </c>
      <c r="M53" s="26">
        <f t="shared" si="8"/>
        <v>1.5581334987734523</v>
      </c>
      <c r="N53" s="25">
        <f t="shared" si="9"/>
        <v>21.685866501226549</v>
      </c>
      <c r="O53" s="25">
        <f t="shared" si="10"/>
        <v>24.802133498773451</v>
      </c>
      <c r="P53" s="48">
        <f t="shared" si="5"/>
        <v>6.7033793614414572</v>
      </c>
    </row>
    <row r="54" spans="1:16" ht="27.5" customHeight="1" x14ac:dyDescent="0.35">
      <c r="A54" s="27">
        <v>51</v>
      </c>
      <c r="B54" s="9">
        <v>294643</v>
      </c>
      <c r="C54" s="49" t="s">
        <v>163</v>
      </c>
      <c r="D54" s="11" t="s">
        <v>152</v>
      </c>
      <c r="E54" s="15">
        <v>38200</v>
      </c>
      <c r="F54" s="17">
        <v>4</v>
      </c>
      <c r="G54" s="13">
        <v>3.5</v>
      </c>
      <c r="H54" s="13">
        <v>3.01</v>
      </c>
      <c r="I54" s="13">
        <v>2.94</v>
      </c>
      <c r="J54" s="13">
        <v>2.88</v>
      </c>
      <c r="K54" s="25">
        <f t="shared" si="6"/>
        <v>3.2659999999999996</v>
      </c>
      <c r="L54" s="25">
        <f t="shared" si="7"/>
        <v>3.01</v>
      </c>
      <c r="M54" s="26">
        <f t="shared" si="8"/>
        <v>0.47810040786429048</v>
      </c>
      <c r="N54" s="25">
        <f t="shared" si="9"/>
        <v>2.7878995921357093</v>
      </c>
      <c r="O54" s="25">
        <f t="shared" si="10"/>
        <v>3.7441004078642899</v>
      </c>
      <c r="P54" s="48">
        <f t="shared" si="5"/>
        <v>14.638714264062786</v>
      </c>
    </row>
    <row r="55" spans="1:16" ht="39" customHeight="1" x14ac:dyDescent="0.35">
      <c r="A55" s="27">
        <v>52</v>
      </c>
      <c r="B55" s="9">
        <v>267677</v>
      </c>
      <c r="C55" s="49" t="s">
        <v>85</v>
      </c>
      <c r="D55" s="11" t="s">
        <v>139</v>
      </c>
      <c r="E55" s="15">
        <v>170000</v>
      </c>
      <c r="F55" s="13">
        <v>0.18</v>
      </c>
      <c r="G55" s="13">
        <v>0.15</v>
      </c>
      <c r="H55" s="13">
        <v>0.14000000000000001</v>
      </c>
      <c r="I55" s="13">
        <v>0.13</v>
      </c>
      <c r="J55" s="57">
        <v>0.12</v>
      </c>
      <c r="K55" s="25">
        <f t="shared" si="6"/>
        <v>0.14399999999999999</v>
      </c>
      <c r="L55" s="25">
        <f t="shared" si="7"/>
        <v>0.14000000000000001</v>
      </c>
      <c r="M55" s="26">
        <f t="shared" si="8"/>
        <v>2.3021728866442659E-2</v>
      </c>
      <c r="N55" s="25">
        <f t="shared" si="9"/>
        <v>0.12097827113355733</v>
      </c>
      <c r="O55" s="25">
        <f t="shared" si="10"/>
        <v>0.16702172886644265</v>
      </c>
      <c r="P55" s="48">
        <f t="shared" si="5"/>
        <v>15.987311712807402</v>
      </c>
    </row>
    <row r="56" spans="1:16" ht="51" customHeight="1" x14ac:dyDescent="0.35">
      <c r="A56" s="27">
        <v>53</v>
      </c>
      <c r="B56" s="9">
        <v>267676</v>
      </c>
      <c r="C56" s="54" t="s">
        <v>86</v>
      </c>
      <c r="D56" s="11" t="s">
        <v>139</v>
      </c>
      <c r="E56" s="15">
        <v>425000</v>
      </c>
      <c r="F56" s="55">
        <v>0.3634</v>
      </c>
      <c r="G56" s="13">
        <v>0.34</v>
      </c>
      <c r="H56" s="57">
        <v>0.31</v>
      </c>
      <c r="I56" s="13">
        <v>0.26</v>
      </c>
      <c r="J56" s="13">
        <v>0.24</v>
      </c>
      <c r="K56" s="25">
        <f t="shared" si="6"/>
        <v>0.30268</v>
      </c>
      <c r="L56" s="25">
        <f t="shared" si="7"/>
        <v>0.31</v>
      </c>
      <c r="M56" s="26">
        <f t="shared" si="8"/>
        <v>5.2162361909713961E-2</v>
      </c>
      <c r="N56" s="25">
        <f t="shared" si="9"/>
        <v>0.25051763809028604</v>
      </c>
      <c r="O56" s="25">
        <f t="shared" si="10"/>
        <v>0.35484236190971397</v>
      </c>
      <c r="P56" s="48">
        <f t="shared" si="5"/>
        <v>17.233501357775193</v>
      </c>
    </row>
    <row r="57" spans="1:16" ht="37" customHeight="1" x14ac:dyDescent="0.35">
      <c r="A57" s="27">
        <v>54</v>
      </c>
      <c r="B57" s="9">
        <v>268331</v>
      </c>
      <c r="C57" s="49" t="s">
        <v>87</v>
      </c>
      <c r="D57" s="11" t="s">
        <v>159</v>
      </c>
      <c r="E57" s="12">
        <v>400</v>
      </c>
      <c r="F57" s="17">
        <v>4.4000000000000004</v>
      </c>
      <c r="G57" s="13">
        <v>3.8</v>
      </c>
      <c r="H57" s="57">
        <v>3.7</v>
      </c>
      <c r="I57" s="13">
        <v>3</v>
      </c>
      <c r="J57" s="13">
        <v>2.96</v>
      </c>
      <c r="K57" s="25">
        <f t="shared" si="6"/>
        <v>3.5720000000000001</v>
      </c>
      <c r="L57" s="25">
        <f t="shared" si="7"/>
        <v>3.7</v>
      </c>
      <c r="M57" s="26">
        <f t="shared" si="8"/>
        <v>0.60325782216230073</v>
      </c>
      <c r="N57" s="25">
        <f t="shared" si="9"/>
        <v>2.9687421778376994</v>
      </c>
      <c r="O57" s="25">
        <f t="shared" si="10"/>
        <v>4.1752578221623011</v>
      </c>
      <c r="P57" s="48">
        <f t="shared" si="5"/>
        <v>16.888516857847165</v>
      </c>
    </row>
    <row r="58" spans="1:16" ht="48.75" customHeight="1" x14ac:dyDescent="0.35">
      <c r="A58" s="27">
        <v>55</v>
      </c>
      <c r="B58" s="10" t="s">
        <v>88</v>
      </c>
      <c r="C58" s="49" t="s">
        <v>164</v>
      </c>
      <c r="D58" s="11" t="s">
        <v>139</v>
      </c>
      <c r="E58" s="15">
        <v>14000</v>
      </c>
      <c r="F58" s="13">
        <v>0.75</v>
      </c>
      <c r="G58" s="13">
        <v>0.56000000000000005</v>
      </c>
      <c r="H58" s="13">
        <v>0.53</v>
      </c>
      <c r="I58" s="13">
        <v>0.48</v>
      </c>
      <c r="J58" s="13">
        <v>0.47</v>
      </c>
      <c r="K58" s="25">
        <f t="shared" si="6"/>
        <v>0.55800000000000005</v>
      </c>
      <c r="L58" s="25">
        <f t="shared" si="7"/>
        <v>0.53</v>
      </c>
      <c r="M58" s="26">
        <f t="shared" si="8"/>
        <v>0.11344602240713395</v>
      </c>
      <c r="N58" s="25">
        <f t="shared" si="9"/>
        <v>0.44455397759286608</v>
      </c>
      <c r="O58" s="25">
        <f t="shared" si="10"/>
        <v>0.67144602240713402</v>
      </c>
      <c r="P58" s="48">
        <f t="shared" si="5"/>
        <v>20.330828388375259</v>
      </c>
    </row>
    <row r="59" spans="1:16" ht="39.75" customHeight="1" x14ac:dyDescent="0.35">
      <c r="A59" s="27">
        <v>56</v>
      </c>
      <c r="B59" s="9">
        <v>268124</v>
      </c>
      <c r="C59" s="49" t="s">
        <v>90</v>
      </c>
      <c r="D59" s="11" t="s">
        <v>139</v>
      </c>
      <c r="E59" s="15">
        <v>6660</v>
      </c>
      <c r="F59" s="13">
        <v>0.4</v>
      </c>
      <c r="G59" s="13">
        <v>0.36</v>
      </c>
      <c r="H59" s="13">
        <v>0.33</v>
      </c>
      <c r="I59" s="13">
        <v>0.32</v>
      </c>
      <c r="J59" s="13">
        <v>0.31</v>
      </c>
      <c r="K59" s="25">
        <f t="shared" si="6"/>
        <v>0.34400000000000003</v>
      </c>
      <c r="L59" s="25">
        <f t="shared" si="7"/>
        <v>0.33</v>
      </c>
      <c r="M59" s="26">
        <f t="shared" si="8"/>
        <v>3.6469165057620948E-2</v>
      </c>
      <c r="N59" s="25">
        <f t="shared" si="9"/>
        <v>0.30753083494237909</v>
      </c>
      <c r="O59" s="25">
        <f t="shared" si="10"/>
        <v>0.38046916505762096</v>
      </c>
      <c r="P59" s="48">
        <f t="shared" si="5"/>
        <v>10.601501470238647</v>
      </c>
    </row>
    <row r="60" spans="1:16" ht="33" customHeight="1" x14ac:dyDescent="0.35">
      <c r="A60" s="27">
        <v>57</v>
      </c>
      <c r="B60" s="9">
        <v>268123</v>
      </c>
      <c r="C60" s="49" t="s">
        <v>91</v>
      </c>
      <c r="D60" s="11" t="s">
        <v>139</v>
      </c>
      <c r="E60" s="15">
        <v>7560</v>
      </c>
      <c r="F60" s="13">
        <v>0.44</v>
      </c>
      <c r="G60" s="13">
        <v>0.41</v>
      </c>
      <c r="H60" s="13">
        <v>0.4</v>
      </c>
      <c r="I60" s="13">
        <v>0.38</v>
      </c>
      <c r="J60" s="13">
        <v>0.36</v>
      </c>
      <c r="K60" s="25">
        <f t="shared" si="6"/>
        <v>0.39799999999999996</v>
      </c>
      <c r="L60" s="25">
        <f t="shared" si="7"/>
        <v>0.4</v>
      </c>
      <c r="M60" s="26">
        <f t="shared" si="8"/>
        <v>3.0331501776206207E-2</v>
      </c>
      <c r="N60" s="25">
        <f t="shared" si="9"/>
        <v>0.36766849822379377</v>
      </c>
      <c r="O60" s="25">
        <f t="shared" si="10"/>
        <v>0.42833150177620616</v>
      </c>
      <c r="P60" s="48">
        <f t="shared" si="5"/>
        <v>7.6209803457804552</v>
      </c>
    </row>
    <row r="61" spans="1:16" ht="35.5" customHeight="1" x14ac:dyDescent="0.35">
      <c r="A61" s="27">
        <v>58</v>
      </c>
      <c r="B61" s="9">
        <v>268125</v>
      </c>
      <c r="C61" s="49" t="s">
        <v>92</v>
      </c>
      <c r="D61" s="11" t="s">
        <v>139</v>
      </c>
      <c r="E61" s="15">
        <v>4500</v>
      </c>
      <c r="F61" s="17">
        <v>0.42699999999999999</v>
      </c>
      <c r="G61" s="57">
        <v>0.36</v>
      </c>
      <c r="H61" s="13">
        <v>0.34</v>
      </c>
      <c r="I61" s="57">
        <v>0.33600000000000002</v>
      </c>
      <c r="J61" s="57"/>
      <c r="K61" s="25">
        <f t="shared" si="6"/>
        <v>0.36575000000000002</v>
      </c>
      <c r="L61" s="25">
        <f t="shared" si="7"/>
        <v>0.35</v>
      </c>
      <c r="M61" s="26">
        <f t="shared" si="8"/>
        <v>4.2161396245064417E-2</v>
      </c>
      <c r="N61" s="25">
        <f t="shared" si="9"/>
        <v>0.32358860375493559</v>
      </c>
      <c r="O61" s="25">
        <f t="shared" si="10"/>
        <v>0.40791139624506445</v>
      </c>
      <c r="P61" s="48">
        <f t="shared" si="5"/>
        <v>11.527381064952676</v>
      </c>
    </row>
    <row r="62" spans="1:16" ht="40" customHeight="1" x14ac:dyDescent="0.35">
      <c r="A62" s="27">
        <v>59</v>
      </c>
      <c r="B62" s="23">
        <v>269843</v>
      </c>
      <c r="C62" s="49" t="s">
        <v>93</v>
      </c>
      <c r="D62" s="11" t="s">
        <v>165</v>
      </c>
      <c r="E62" s="12">
        <v>360</v>
      </c>
      <c r="F62" s="13">
        <v>8.9</v>
      </c>
      <c r="G62" s="13">
        <v>7.25</v>
      </c>
      <c r="H62" s="13">
        <v>7.18</v>
      </c>
      <c r="I62" s="13">
        <v>6.3</v>
      </c>
      <c r="J62" s="57">
        <v>5.4945000000000004</v>
      </c>
      <c r="K62" s="25">
        <f t="shared" si="6"/>
        <v>7.0248999999999997</v>
      </c>
      <c r="L62" s="25">
        <f t="shared" si="7"/>
        <v>7.18</v>
      </c>
      <c r="M62" s="26">
        <f t="shared" si="8"/>
        <v>1.2706622485932377</v>
      </c>
      <c r="N62" s="25">
        <f t="shared" si="9"/>
        <v>5.7542377514067624</v>
      </c>
      <c r="O62" s="25">
        <f t="shared" si="10"/>
        <v>8.295562248593237</v>
      </c>
      <c r="P62" s="48">
        <f t="shared" si="5"/>
        <v>18.087976321274862</v>
      </c>
    </row>
    <row r="63" spans="1:16" ht="41" customHeight="1" x14ac:dyDescent="0.35">
      <c r="A63" s="27">
        <v>60</v>
      </c>
      <c r="B63" s="10" t="s">
        <v>94</v>
      </c>
      <c r="C63" s="49" t="s">
        <v>95</v>
      </c>
      <c r="D63" s="11" t="s">
        <v>150</v>
      </c>
      <c r="E63" s="15">
        <v>23500</v>
      </c>
      <c r="F63" s="13">
        <v>4.18</v>
      </c>
      <c r="G63" s="13">
        <v>3.98</v>
      </c>
      <c r="H63" s="13">
        <v>3.64</v>
      </c>
      <c r="I63" s="57">
        <v>3.55</v>
      </c>
      <c r="J63" s="13">
        <v>3.5</v>
      </c>
      <c r="K63" s="25">
        <f t="shared" si="6"/>
        <v>3.7700000000000005</v>
      </c>
      <c r="L63" s="25">
        <f t="shared" si="7"/>
        <v>3.64</v>
      </c>
      <c r="M63" s="26">
        <f t="shared" si="8"/>
        <v>0.29597297173897474</v>
      </c>
      <c r="N63" s="25">
        <f t="shared" si="9"/>
        <v>3.4740270282610259</v>
      </c>
      <c r="O63" s="25">
        <f t="shared" si="10"/>
        <v>4.065972971738975</v>
      </c>
      <c r="P63" s="48">
        <f t="shared" si="5"/>
        <v>7.8507419559409737</v>
      </c>
    </row>
    <row r="64" spans="1:16" ht="30.5" customHeight="1" x14ac:dyDescent="0.35">
      <c r="A64" s="27">
        <v>61</v>
      </c>
      <c r="B64" s="9">
        <v>273466</v>
      </c>
      <c r="C64" s="49" t="s">
        <v>96</v>
      </c>
      <c r="D64" s="11" t="s">
        <v>139</v>
      </c>
      <c r="E64" s="15">
        <v>7500</v>
      </c>
      <c r="F64" s="13">
        <v>0.3</v>
      </c>
      <c r="G64" s="57">
        <v>0.23</v>
      </c>
      <c r="H64" s="13">
        <v>0.21</v>
      </c>
      <c r="I64" s="13"/>
      <c r="J64" s="13"/>
      <c r="K64" s="25">
        <f t="shared" si="6"/>
        <v>0.24666666666666667</v>
      </c>
      <c r="L64" s="25">
        <f t="shared" si="7"/>
        <v>0.23</v>
      </c>
      <c r="M64" s="26">
        <f t="shared" si="8"/>
        <v>4.7258156262526121E-2</v>
      </c>
      <c r="N64" s="25">
        <f t="shared" si="9"/>
        <v>0.19940851040414054</v>
      </c>
      <c r="O64" s="25">
        <f t="shared" si="10"/>
        <v>0.29392482292919281</v>
      </c>
      <c r="P64" s="48">
        <f t="shared" si="5"/>
        <v>19.158711998321401</v>
      </c>
    </row>
    <row r="65" spans="1:16" ht="39.5" customHeight="1" x14ac:dyDescent="0.35">
      <c r="A65" s="27">
        <v>62</v>
      </c>
      <c r="B65" s="9">
        <v>268856</v>
      </c>
      <c r="C65" s="49" t="s">
        <v>97</v>
      </c>
      <c r="D65" s="11" t="s">
        <v>139</v>
      </c>
      <c r="E65" s="15">
        <v>394000</v>
      </c>
      <c r="F65" s="57">
        <v>0.08</v>
      </c>
      <c r="G65" s="57">
        <v>7.0000000000000007E-2</v>
      </c>
      <c r="H65" s="57">
        <v>6.9400000000000003E-2</v>
      </c>
      <c r="I65" s="13">
        <v>0.06</v>
      </c>
      <c r="J65" s="13"/>
      <c r="K65" s="113">
        <f t="shared" si="6"/>
        <v>6.9850000000000009E-2</v>
      </c>
      <c r="L65" s="113">
        <f t="shared" si="7"/>
        <v>6.9700000000000012E-2</v>
      </c>
      <c r="M65" s="26">
        <f t="shared" si="8"/>
        <v>8.1704753023717474E-3</v>
      </c>
      <c r="N65" s="25">
        <f t="shared" si="9"/>
        <v>6.167952469762826E-2</v>
      </c>
      <c r="O65" s="25">
        <f t="shared" si="10"/>
        <v>7.8020475302371758E-2</v>
      </c>
      <c r="P65" s="48">
        <f t="shared" si="5"/>
        <v>11.697172945414096</v>
      </c>
    </row>
    <row r="66" spans="1:16" ht="39.5" customHeight="1" x14ac:dyDescent="0.35">
      <c r="A66" s="27">
        <v>63</v>
      </c>
      <c r="B66" s="9">
        <v>267689</v>
      </c>
      <c r="C66" s="49" t="s">
        <v>166</v>
      </c>
      <c r="D66" s="11" t="s">
        <v>139</v>
      </c>
      <c r="E66" s="15">
        <v>14000</v>
      </c>
      <c r="F66" s="13">
        <v>1.2</v>
      </c>
      <c r="G66" s="13">
        <v>1.01</v>
      </c>
      <c r="H66" s="13">
        <v>1</v>
      </c>
      <c r="I66" s="13">
        <v>0.98</v>
      </c>
      <c r="J66" s="13">
        <v>0.82</v>
      </c>
      <c r="K66" s="25">
        <f t="shared" si="6"/>
        <v>1.002</v>
      </c>
      <c r="L66" s="25">
        <f t="shared" si="7"/>
        <v>1</v>
      </c>
      <c r="M66" s="26">
        <f t="shared" si="8"/>
        <v>0.13498148021117529</v>
      </c>
      <c r="N66" s="25">
        <f t="shared" si="9"/>
        <v>0.86701851978882472</v>
      </c>
      <c r="O66" s="25">
        <f t="shared" si="10"/>
        <v>1.1369814802111753</v>
      </c>
      <c r="P66" s="48">
        <f t="shared" si="5"/>
        <v>13.471205609897732</v>
      </c>
    </row>
    <row r="67" spans="1:16" ht="38.5" customHeight="1" x14ac:dyDescent="0.35">
      <c r="A67" s="27">
        <v>64</v>
      </c>
      <c r="B67" s="9">
        <v>267691</v>
      </c>
      <c r="C67" s="49" t="s">
        <v>99</v>
      </c>
      <c r="D67" s="11" t="s">
        <v>139</v>
      </c>
      <c r="E67" s="15">
        <v>384000</v>
      </c>
      <c r="F67" s="17">
        <v>0.18</v>
      </c>
      <c r="G67" s="13">
        <v>0.17</v>
      </c>
      <c r="H67" s="13">
        <v>0.15</v>
      </c>
      <c r="I67" s="13">
        <v>0.14000000000000001</v>
      </c>
      <c r="J67" s="13">
        <v>0.13</v>
      </c>
      <c r="K67" s="25">
        <f t="shared" si="6"/>
        <v>0.154</v>
      </c>
      <c r="L67" s="25">
        <f t="shared" si="7"/>
        <v>0.15</v>
      </c>
      <c r="M67" s="26">
        <f t="shared" si="8"/>
        <v>2.0736441353327886E-2</v>
      </c>
      <c r="N67" s="25">
        <f t="shared" si="9"/>
        <v>0.13326355864667211</v>
      </c>
      <c r="O67" s="25">
        <f t="shared" si="10"/>
        <v>0.17473644135332789</v>
      </c>
      <c r="P67" s="48">
        <f t="shared" si="5"/>
        <v>13.465221658005122</v>
      </c>
    </row>
    <row r="68" spans="1:16" ht="38.5" customHeight="1" x14ac:dyDescent="0.35">
      <c r="A68" s="27">
        <v>65</v>
      </c>
      <c r="B68" s="9">
        <v>267312</v>
      </c>
      <c r="C68" s="49" t="s">
        <v>100</v>
      </c>
      <c r="D68" s="11" t="s">
        <v>139</v>
      </c>
      <c r="E68" s="15">
        <v>10000</v>
      </c>
      <c r="F68" s="17">
        <v>0.36</v>
      </c>
      <c r="G68" s="13">
        <v>0.25</v>
      </c>
      <c r="H68" s="13">
        <v>0.24</v>
      </c>
      <c r="I68" s="13">
        <v>0.22</v>
      </c>
      <c r="J68" s="13">
        <v>0.2</v>
      </c>
      <c r="K68" s="25">
        <f t="shared" si="6"/>
        <v>0.254</v>
      </c>
      <c r="L68" s="25">
        <f t="shared" si="7"/>
        <v>0.24</v>
      </c>
      <c r="M68" s="26">
        <f t="shared" si="8"/>
        <v>6.2289646009589701E-2</v>
      </c>
      <c r="N68" s="25">
        <f t="shared" si="9"/>
        <v>0.19171035399041031</v>
      </c>
      <c r="O68" s="25">
        <f t="shared" si="10"/>
        <v>0.3162896460095897</v>
      </c>
      <c r="P68" s="48">
        <f t="shared" si="5"/>
        <v>24.523482680940827</v>
      </c>
    </row>
    <row r="69" spans="1:16" ht="32" customHeight="1" x14ac:dyDescent="0.35">
      <c r="A69" s="27">
        <v>66</v>
      </c>
      <c r="B69" s="9">
        <v>267311</v>
      </c>
      <c r="C69" s="49" t="s">
        <v>101</v>
      </c>
      <c r="D69" s="11" t="s">
        <v>141</v>
      </c>
      <c r="E69" s="15">
        <v>4500</v>
      </c>
      <c r="F69" s="17">
        <v>3.87</v>
      </c>
      <c r="G69" s="13">
        <v>2.99</v>
      </c>
      <c r="H69" s="13">
        <v>2.78</v>
      </c>
      <c r="I69" s="13">
        <v>2.59</v>
      </c>
      <c r="J69" s="57">
        <v>2.0352000000000001</v>
      </c>
      <c r="K69" s="25">
        <f t="shared" si="6"/>
        <v>2.85304</v>
      </c>
      <c r="L69" s="25">
        <f t="shared" si="7"/>
        <v>2.78</v>
      </c>
      <c r="M69" s="26">
        <f t="shared" si="8"/>
        <v>0.67014043901260045</v>
      </c>
      <c r="N69" s="25">
        <f t="shared" si="9"/>
        <v>2.1828995609873996</v>
      </c>
      <c r="O69" s="25">
        <f t="shared" si="10"/>
        <v>3.5231804390126005</v>
      </c>
      <c r="P69" s="48">
        <f t="shared" si="5"/>
        <v>23.488645059746812</v>
      </c>
    </row>
    <row r="70" spans="1:16" ht="33.5" customHeight="1" x14ac:dyDescent="0.35">
      <c r="A70" s="27">
        <v>67</v>
      </c>
      <c r="B70" s="9">
        <v>267310</v>
      </c>
      <c r="C70" s="49" t="s">
        <v>102</v>
      </c>
      <c r="D70" s="11" t="s">
        <v>151</v>
      </c>
      <c r="E70" s="15">
        <v>2000</v>
      </c>
      <c r="F70" s="13">
        <v>1.36</v>
      </c>
      <c r="G70" s="13">
        <v>1.2</v>
      </c>
      <c r="H70" s="13">
        <v>1</v>
      </c>
      <c r="I70" s="17">
        <v>0.98</v>
      </c>
      <c r="J70" s="17">
        <v>0.89</v>
      </c>
      <c r="K70" s="25">
        <f t="shared" si="6"/>
        <v>1.0859999999999999</v>
      </c>
      <c r="L70" s="25">
        <f t="shared" si="7"/>
        <v>1</v>
      </c>
      <c r="M70" s="26">
        <f t="shared" si="8"/>
        <v>0.19047309521294625</v>
      </c>
      <c r="N70" s="25">
        <f t="shared" si="9"/>
        <v>0.89552690478705355</v>
      </c>
      <c r="O70" s="25">
        <f t="shared" si="10"/>
        <v>1.2764730952129462</v>
      </c>
      <c r="P70" s="48">
        <f t="shared" ref="P70:P102" si="11">M70/K70*100</f>
        <v>17.538959043549383</v>
      </c>
    </row>
    <row r="71" spans="1:16" ht="33.5" customHeight="1" x14ac:dyDescent="0.35">
      <c r="A71" s="27">
        <v>68</v>
      </c>
      <c r="B71" s="9">
        <v>276657</v>
      </c>
      <c r="C71" s="49" t="s">
        <v>103</v>
      </c>
      <c r="D71" s="11" t="s">
        <v>139</v>
      </c>
      <c r="E71" s="15">
        <v>1100</v>
      </c>
      <c r="F71" s="57">
        <v>0.72019999999999995</v>
      </c>
      <c r="G71" s="57">
        <v>0.57999999999999996</v>
      </c>
      <c r="H71" s="57">
        <v>0.55000000000000004</v>
      </c>
      <c r="I71" s="13">
        <v>0.53</v>
      </c>
      <c r="J71" s="13"/>
      <c r="K71" s="25">
        <f t="shared" si="6"/>
        <v>0.59504999999999997</v>
      </c>
      <c r="L71" s="25">
        <f t="shared" si="7"/>
        <v>0.56499999999999995</v>
      </c>
      <c r="M71" s="26">
        <f t="shared" si="8"/>
        <v>8.5926383220366664E-2</v>
      </c>
      <c r="N71" s="25">
        <f t="shared" si="9"/>
        <v>0.50912361677963336</v>
      </c>
      <c r="O71" s="25">
        <f t="shared" si="10"/>
        <v>0.68097638322036658</v>
      </c>
      <c r="P71" s="48">
        <f t="shared" si="11"/>
        <v>14.440195482794163</v>
      </c>
    </row>
    <row r="72" spans="1:16" ht="33.5" customHeight="1" x14ac:dyDescent="0.35">
      <c r="A72" s="27">
        <v>69</v>
      </c>
      <c r="B72" s="9">
        <v>394856</v>
      </c>
      <c r="C72" s="49" t="s">
        <v>104</v>
      </c>
      <c r="D72" s="11" t="s">
        <v>150</v>
      </c>
      <c r="E72" s="15">
        <v>12000</v>
      </c>
      <c r="F72" s="13">
        <v>12</v>
      </c>
      <c r="G72" s="13">
        <v>9.4600000000000009</v>
      </c>
      <c r="H72" s="13">
        <v>8.65</v>
      </c>
      <c r="I72" s="57">
        <v>7.16</v>
      </c>
      <c r="J72" s="13">
        <v>7.14</v>
      </c>
      <c r="K72" s="25">
        <f t="shared" si="6"/>
        <v>8.8819999999999997</v>
      </c>
      <c r="L72" s="25">
        <f t="shared" si="7"/>
        <v>8.65</v>
      </c>
      <c r="M72" s="26">
        <f t="shared" si="8"/>
        <v>2.0068432923374977</v>
      </c>
      <c r="N72" s="25">
        <f t="shared" si="9"/>
        <v>6.8751567076625015</v>
      </c>
      <c r="O72" s="25">
        <f t="shared" si="10"/>
        <v>10.888843292337498</v>
      </c>
      <c r="P72" s="48">
        <f t="shared" si="11"/>
        <v>22.59449777457214</v>
      </c>
    </row>
    <row r="73" spans="1:16" ht="28.5" customHeight="1" x14ac:dyDescent="0.35">
      <c r="A73" s="27">
        <v>70</v>
      </c>
      <c r="B73" s="10" t="s">
        <v>105</v>
      </c>
      <c r="C73" s="49" t="s">
        <v>106</v>
      </c>
      <c r="D73" s="11" t="s">
        <v>167</v>
      </c>
      <c r="E73" s="15">
        <v>5200</v>
      </c>
      <c r="F73" s="13">
        <v>10.18</v>
      </c>
      <c r="G73" s="13">
        <v>9.92</v>
      </c>
      <c r="H73" s="13">
        <v>8.77</v>
      </c>
      <c r="I73" s="13">
        <v>7.8</v>
      </c>
      <c r="J73" s="13">
        <v>6.96</v>
      </c>
      <c r="K73" s="25">
        <f t="shared" si="6"/>
        <v>8.7260000000000009</v>
      </c>
      <c r="L73" s="25">
        <f t="shared" si="7"/>
        <v>8.77</v>
      </c>
      <c r="M73" s="26">
        <f t="shared" si="8"/>
        <v>1.3709412824771061</v>
      </c>
      <c r="N73" s="25">
        <f t="shared" si="9"/>
        <v>7.355058717522895</v>
      </c>
      <c r="O73" s="25">
        <f t="shared" si="10"/>
        <v>10.096941282477108</v>
      </c>
      <c r="P73" s="48">
        <f t="shared" si="11"/>
        <v>15.710993381584986</v>
      </c>
    </row>
    <row r="74" spans="1:16" ht="39.5" customHeight="1" x14ac:dyDescent="0.35">
      <c r="A74" s="27">
        <v>71</v>
      </c>
      <c r="B74" s="9">
        <v>267717</v>
      </c>
      <c r="C74" s="49" t="s">
        <v>107</v>
      </c>
      <c r="D74" s="11" t="s">
        <v>139</v>
      </c>
      <c r="E74" s="15">
        <v>25400</v>
      </c>
      <c r="F74" s="17">
        <v>0.34</v>
      </c>
      <c r="G74" s="13">
        <v>0.27</v>
      </c>
      <c r="H74" s="13">
        <v>0.24</v>
      </c>
      <c r="I74" s="13">
        <v>0.23</v>
      </c>
      <c r="J74" s="13">
        <v>0.22</v>
      </c>
      <c r="K74" s="25">
        <f t="shared" si="6"/>
        <v>0.26</v>
      </c>
      <c r="L74" s="25">
        <f t="shared" si="7"/>
        <v>0.24</v>
      </c>
      <c r="M74" s="26">
        <f t="shared" si="8"/>
        <v>4.8476798574163343E-2</v>
      </c>
      <c r="N74" s="25">
        <f t="shared" si="9"/>
        <v>0.21152320142583667</v>
      </c>
      <c r="O74" s="25">
        <f t="shared" si="10"/>
        <v>0.30847679857416332</v>
      </c>
      <c r="P74" s="48">
        <f t="shared" si="11"/>
        <v>18.644922528524361</v>
      </c>
    </row>
    <row r="75" spans="1:16" ht="36" customHeight="1" x14ac:dyDescent="0.35">
      <c r="A75" s="27">
        <v>72</v>
      </c>
      <c r="B75" s="9">
        <v>268499</v>
      </c>
      <c r="C75" s="49" t="s">
        <v>108</v>
      </c>
      <c r="D75" s="11" t="s">
        <v>139</v>
      </c>
      <c r="E75" s="15">
        <v>24300</v>
      </c>
      <c r="F75" s="57">
        <v>0.78210000000000002</v>
      </c>
      <c r="G75" s="57">
        <v>0.59399999999999997</v>
      </c>
      <c r="H75" s="13">
        <v>0.55000000000000004</v>
      </c>
      <c r="I75" s="13">
        <v>0.52</v>
      </c>
      <c r="J75" s="13">
        <v>0.48</v>
      </c>
      <c r="K75" s="25">
        <f t="shared" si="6"/>
        <v>0.58522000000000007</v>
      </c>
      <c r="L75" s="25">
        <f t="shared" si="7"/>
        <v>0.55000000000000004</v>
      </c>
      <c r="M75" s="26">
        <f t="shared" si="8"/>
        <v>0.11769044990992228</v>
      </c>
      <c r="N75" s="25">
        <f t="shared" si="9"/>
        <v>0.46752955009007779</v>
      </c>
      <c r="O75" s="25">
        <f t="shared" si="10"/>
        <v>0.70291044990992235</v>
      </c>
      <c r="P75" s="48">
        <f t="shared" si="11"/>
        <v>20.110462716571934</v>
      </c>
    </row>
    <row r="76" spans="1:16" ht="30.5" customHeight="1" x14ac:dyDescent="0.35">
      <c r="A76" s="27">
        <v>73</v>
      </c>
      <c r="B76" s="9">
        <v>268286</v>
      </c>
      <c r="C76" s="49" t="s">
        <v>109</v>
      </c>
      <c r="D76" s="11" t="s">
        <v>168</v>
      </c>
      <c r="E76" s="15">
        <v>9700</v>
      </c>
      <c r="F76" s="13">
        <v>12.13</v>
      </c>
      <c r="G76" s="13">
        <v>8.5</v>
      </c>
      <c r="H76" s="13">
        <v>7.95</v>
      </c>
      <c r="I76" s="13">
        <v>7.05</v>
      </c>
      <c r="J76" s="13"/>
      <c r="K76" s="25">
        <f t="shared" si="6"/>
        <v>8.9075000000000006</v>
      </c>
      <c r="L76" s="25">
        <f t="shared" si="7"/>
        <v>8.2249999999999996</v>
      </c>
      <c r="M76" s="26">
        <f t="shared" si="8"/>
        <v>2.2299233918081862</v>
      </c>
      <c r="N76" s="25">
        <f t="shared" si="9"/>
        <v>6.6775766081918144</v>
      </c>
      <c r="O76" s="25">
        <f t="shared" si="10"/>
        <v>11.137423391808188</v>
      </c>
      <c r="P76" s="48">
        <f t="shared" si="11"/>
        <v>25.034222753951006</v>
      </c>
    </row>
    <row r="77" spans="1:16" ht="26" customHeight="1" x14ac:dyDescent="0.35">
      <c r="A77" s="27">
        <v>74</v>
      </c>
      <c r="B77" s="9">
        <v>268162</v>
      </c>
      <c r="C77" s="49" t="s">
        <v>110</v>
      </c>
      <c r="D77" s="11" t="s">
        <v>169</v>
      </c>
      <c r="E77" s="15">
        <v>4000</v>
      </c>
      <c r="F77" s="13">
        <v>13.85</v>
      </c>
      <c r="G77" s="13">
        <v>10.48</v>
      </c>
      <c r="H77" s="13">
        <v>10.31</v>
      </c>
      <c r="I77" s="13">
        <v>9.9</v>
      </c>
      <c r="J77" s="13">
        <v>9.61</v>
      </c>
      <c r="K77" s="25">
        <f t="shared" si="6"/>
        <v>10.83</v>
      </c>
      <c r="L77" s="25">
        <f t="shared" si="7"/>
        <v>10.31</v>
      </c>
      <c r="M77" s="26">
        <f t="shared" si="8"/>
        <v>1.7223965861554695</v>
      </c>
      <c r="N77" s="25">
        <f t="shared" si="9"/>
        <v>9.1076034138445312</v>
      </c>
      <c r="O77" s="25">
        <f t="shared" si="10"/>
        <v>12.552396586155469</v>
      </c>
      <c r="P77" s="48">
        <f t="shared" si="11"/>
        <v>15.903938930336745</v>
      </c>
    </row>
    <row r="78" spans="1:16" ht="34" customHeight="1" x14ac:dyDescent="0.35">
      <c r="A78" s="27">
        <v>75</v>
      </c>
      <c r="B78" s="9">
        <v>433940</v>
      </c>
      <c r="C78" s="49" t="s">
        <v>111</v>
      </c>
      <c r="D78" s="11" t="s">
        <v>156</v>
      </c>
      <c r="E78" s="15">
        <v>40700</v>
      </c>
      <c r="F78" s="13">
        <v>2.2999999999999998</v>
      </c>
      <c r="G78" s="13">
        <v>2.2799999999999998</v>
      </c>
      <c r="H78" s="13">
        <v>2.25</v>
      </c>
      <c r="I78" s="107">
        <v>3.27</v>
      </c>
      <c r="J78" s="13"/>
      <c r="K78" s="25">
        <f t="shared" si="6"/>
        <v>2.5249999999999999</v>
      </c>
      <c r="L78" s="25">
        <f t="shared" si="7"/>
        <v>2.29</v>
      </c>
      <c r="M78" s="26">
        <f t="shared" si="8"/>
        <v>0.49709154086546359</v>
      </c>
      <c r="N78" s="25">
        <f t="shared" si="9"/>
        <v>2.0279084591345362</v>
      </c>
      <c r="O78" s="25">
        <f t="shared" si="10"/>
        <v>3.0220915408654636</v>
      </c>
      <c r="P78" s="48">
        <f t="shared" si="11"/>
        <v>19.686793697642123</v>
      </c>
    </row>
    <row r="79" spans="1:16" ht="28.5" customHeight="1" x14ac:dyDescent="0.35">
      <c r="A79" s="27">
        <v>76</v>
      </c>
      <c r="B79" s="9">
        <v>267728</v>
      </c>
      <c r="C79" s="49" t="s">
        <v>112</v>
      </c>
      <c r="D79" s="11" t="s">
        <v>139</v>
      </c>
      <c r="E79" s="15">
        <v>10900</v>
      </c>
      <c r="F79" s="13">
        <v>0.56999999999999995</v>
      </c>
      <c r="G79" s="57">
        <v>0.56269999999999998</v>
      </c>
      <c r="H79" s="13">
        <v>0.52</v>
      </c>
      <c r="I79" s="13"/>
      <c r="J79" s="13"/>
      <c r="K79" s="25">
        <f t="shared" si="6"/>
        <v>0.55089999999999995</v>
      </c>
      <c r="L79" s="25">
        <f t="shared" si="7"/>
        <v>0.56269999999999998</v>
      </c>
      <c r="M79" s="26">
        <f t="shared" si="8"/>
        <v>2.7007961789072464E-2</v>
      </c>
      <c r="N79" s="25">
        <f t="shared" si="9"/>
        <v>0.52389203821092745</v>
      </c>
      <c r="O79" s="25">
        <f t="shared" si="10"/>
        <v>0.57790796178907244</v>
      </c>
      <c r="P79" s="48">
        <f t="shared" si="11"/>
        <v>4.9025162078548679</v>
      </c>
    </row>
    <row r="80" spans="1:16" ht="26" x14ac:dyDescent="0.35">
      <c r="A80" s="27">
        <v>77</v>
      </c>
      <c r="B80" s="10" t="s">
        <v>113</v>
      </c>
      <c r="C80" s="49" t="s">
        <v>114</v>
      </c>
      <c r="D80" s="11" t="s">
        <v>171</v>
      </c>
      <c r="E80" s="15">
        <v>4500</v>
      </c>
      <c r="F80" s="13">
        <v>8.0500000000000007</v>
      </c>
      <c r="G80" s="13">
        <v>7.75</v>
      </c>
      <c r="H80" s="13">
        <v>7</v>
      </c>
      <c r="I80" s="13">
        <v>6.98</v>
      </c>
      <c r="J80" s="13">
        <v>6.9</v>
      </c>
      <c r="K80" s="25">
        <f t="shared" si="6"/>
        <v>7.3360000000000003</v>
      </c>
      <c r="L80" s="25">
        <f t="shared" si="7"/>
        <v>7</v>
      </c>
      <c r="M80" s="26">
        <f t="shared" si="8"/>
        <v>0.52700094876574954</v>
      </c>
      <c r="N80" s="25">
        <f t="shared" si="9"/>
        <v>6.8089990512342506</v>
      </c>
      <c r="O80" s="25">
        <f t="shared" si="10"/>
        <v>7.86300094876575</v>
      </c>
      <c r="P80" s="48">
        <f t="shared" si="11"/>
        <v>7.1837642961525283</v>
      </c>
    </row>
    <row r="81" spans="1:16" ht="24.5" customHeight="1" x14ac:dyDescent="0.35">
      <c r="A81" s="27">
        <v>78</v>
      </c>
      <c r="B81" s="69">
        <v>268273</v>
      </c>
      <c r="C81" s="49" t="s">
        <v>115</v>
      </c>
      <c r="D81" s="11" t="s">
        <v>145</v>
      </c>
      <c r="E81" s="15">
        <v>4800</v>
      </c>
      <c r="F81" s="13">
        <v>0.5</v>
      </c>
      <c r="G81" s="13">
        <v>0.47</v>
      </c>
      <c r="H81" s="57">
        <v>0.42020000000000002</v>
      </c>
      <c r="I81" s="13">
        <v>0.39</v>
      </c>
      <c r="J81" s="57">
        <v>0.36</v>
      </c>
      <c r="K81" s="25">
        <f t="shared" si="6"/>
        <v>0.42804000000000003</v>
      </c>
      <c r="L81" s="25">
        <f t="shared" si="7"/>
        <v>0.42020000000000002</v>
      </c>
      <c r="M81" s="26">
        <f t="shared" si="8"/>
        <v>5.7176988378192566E-2</v>
      </c>
      <c r="N81" s="25">
        <f t="shared" si="9"/>
        <v>0.37086301162180746</v>
      </c>
      <c r="O81" s="25">
        <f t="shared" si="10"/>
        <v>0.4852169883781926</v>
      </c>
      <c r="P81" s="48">
        <f t="shared" si="11"/>
        <v>13.357861035929483</v>
      </c>
    </row>
    <row r="82" spans="1:16" ht="31" customHeight="1" x14ac:dyDescent="0.35">
      <c r="A82" s="27">
        <v>79</v>
      </c>
      <c r="B82" s="9">
        <v>233632</v>
      </c>
      <c r="C82" s="49" t="s">
        <v>116</v>
      </c>
      <c r="D82" s="11" t="s">
        <v>150</v>
      </c>
      <c r="E82" s="15">
        <v>700</v>
      </c>
      <c r="F82" s="13">
        <v>6.1</v>
      </c>
      <c r="G82" s="13">
        <v>5</v>
      </c>
      <c r="H82" s="13">
        <v>4.46</v>
      </c>
      <c r="I82" s="13">
        <v>4.4000000000000004</v>
      </c>
      <c r="J82" s="13">
        <v>4.05</v>
      </c>
      <c r="K82" s="25">
        <f t="shared" si="6"/>
        <v>4.8020000000000005</v>
      </c>
      <c r="L82" s="25">
        <f t="shared" si="7"/>
        <v>4.46</v>
      </c>
      <c r="M82" s="26">
        <f t="shared" si="8"/>
        <v>0.80126150537760865</v>
      </c>
      <c r="N82" s="25">
        <f t="shared" si="9"/>
        <v>4.0007384946223921</v>
      </c>
      <c r="O82" s="25">
        <f t="shared" si="10"/>
        <v>5.6032615053776089</v>
      </c>
      <c r="P82" s="48">
        <f t="shared" si="11"/>
        <v>16.685995530562444</v>
      </c>
    </row>
    <row r="83" spans="1:16" ht="28" customHeight="1" x14ac:dyDescent="0.35">
      <c r="A83" s="27">
        <v>80</v>
      </c>
      <c r="B83" s="9">
        <v>267712</v>
      </c>
      <c r="C83" s="49" t="s">
        <v>117</v>
      </c>
      <c r="D83" s="11" t="s">
        <v>145</v>
      </c>
      <c r="E83" s="15">
        <v>41700</v>
      </c>
      <c r="F83" s="13">
        <v>0.12</v>
      </c>
      <c r="G83" s="57">
        <v>0.11</v>
      </c>
      <c r="H83" s="13">
        <v>0.1</v>
      </c>
      <c r="I83" s="57">
        <v>0.09</v>
      </c>
      <c r="J83" s="13"/>
      <c r="K83" s="25">
        <f t="shared" si="6"/>
        <v>0.10499999999999998</v>
      </c>
      <c r="L83" s="25">
        <f t="shared" si="7"/>
        <v>0.10500000000000001</v>
      </c>
      <c r="M83" s="26">
        <f t="shared" si="8"/>
        <v>1.290994448735824E-2</v>
      </c>
      <c r="N83" s="25">
        <f t="shared" si="9"/>
        <v>9.2090055512641739E-2</v>
      </c>
      <c r="O83" s="25">
        <f t="shared" si="10"/>
        <v>0.11790994448735823</v>
      </c>
      <c r="P83" s="48">
        <f t="shared" si="11"/>
        <v>12.295185226055469</v>
      </c>
    </row>
    <row r="84" spans="1:16" ht="32" customHeight="1" x14ac:dyDescent="0.35">
      <c r="A84" s="27">
        <v>81</v>
      </c>
      <c r="B84" s="9">
        <v>268505</v>
      </c>
      <c r="C84" s="49" t="s">
        <v>118</v>
      </c>
      <c r="D84" s="11" t="s">
        <v>139</v>
      </c>
      <c r="E84" s="15">
        <v>6600</v>
      </c>
      <c r="F84" s="13">
        <v>1.07</v>
      </c>
      <c r="G84" s="13">
        <v>1</v>
      </c>
      <c r="H84" s="57">
        <v>0.95</v>
      </c>
      <c r="I84" s="13">
        <v>0.75</v>
      </c>
      <c r="J84" s="57">
        <v>0.65339999999999998</v>
      </c>
      <c r="K84" s="25">
        <f t="shared" si="6"/>
        <v>0.88468000000000013</v>
      </c>
      <c r="L84" s="25">
        <f t="shared" si="7"/>
        <v>0.95</v>
      </c>
      <c r="M84" s="26">
        <f t="shared" si="8"/>
        <v>0.1757398987139788</v>
      </c>
      <c r="N84" s="25">
        <f t="shared" si="9"/>
        <v>0.70894010128602136</v>
      </c>
      <c r="O84" s="25">
        <f t="shared" si="10"/>
        <v>1.060419898713979</v>
      </c>
      <c r="P84" s="48">
        <f t="shared" si="11"/>
        <v>19.8647984258691</v>
      </c>
    </row>
    <row r="85" spans="1:16" ht="26" x14ac:dyDescent="0.35">
      <c r="A85" s="27">
        <v>82</v>
      </c>
      <c r="B85" s="10" t="s">
        <v>119</v>
      </c>
      <c r="C85" s="49" t="s">
        <v>120</v>
      </c>
      <c r="D85" s="11" t="s">
        <v>141</v>
      </c>
      <c r="E85" s="15">
        <v>43200</v>
      </c>
      <c r="F85" s="13">
        <v>1.66</v>
      </c>
      <c r="G85" s="13">
        <v>1.47</v>
      </c>
      <c r="H85" s="13">
        <v>1.36</v>
      </c>
      <c r="I85" s="13">
        <v>1.28</v>
      </c>
      <c r="J85" s="13">
        <v>1.26</v>
      </c>
      <c r="K85" s="25">
        <f t="shared" si="6"/>
        <v>1.4060000000000001</v>
      </c>
      <c r="L85" s="25">
        <f t="shared" si="7"/>
        <v>1.36</v>
      </c>
      <c r="M85" s="26">
        <f t="shared" si="8"/>
        <v>0.16425589791541734</v>
      </c>
      <c r="N85" s="25">
        <f t="shared" si="9"/>
        <v>1.2417441020845827</v>
      </c>
      <c r="O85" s="25">
        <f t="shared" si="10"/>
        <v>1.5702558979154175</v>
      </c>
      <c r="P85" s="48">
        <f t="shared" si="11"/>
        <v>11.682496295548885</v>
      </c>
    </row>
    <row r="86" spans="1:16" ht="26" x14ac:dyDescent="0.35">
      <c r="A86" s="27">
        <v>83</v>
      </c>
      <c r="B86" s="10" t="s">
        <v>121</v>
      </c>
      <c r="C86" s="49" t="s">
        <v>122</v>
      </c>
      <c r="D86" s="11" t="s">
        <v>139</v>
      </c>
      <c r="E86" s="15">
        <v>349200</v>
      </c>
      <c r="F86" s="13">
        <v>0.1</v>
      </c>
      <c r="G86" s="13">
        <v>0.09</v>
      </c>
      <c r="H86" s="13">
        <v>0.08</v>
      </c>
      <c r="I86" s="13"/>
      <c r="J86" s="13"/>
      <c r="K86" s="25">
        <f t="shared" si="6"/>
        <v>9.0000000000000011E-2</v>
      </c>
      <c r="L86" s="25">
        <f t="shared" si="7"/>
        <v>0.09</v>
      </c>
      <c r="M86" s="26">
        <f t="shared" si="8"/>
        <v>1.0000000000000002E-2</v>
      </c>
      <c r="N86" s="25">
        <f t="shared" si="9"/>
        <v>8.0000000000000016E-2</v>
      </c>
      <c r="O86" s="25">
        <f t="shared" si="10"/>
        <v>0.1</v>
      </c>
      <c r="P86" s="48">
        <f t="shared" si="11"/>
        <v>11.111111111111112</v>
      </c>
    </row>
    <row r="87" spans="1:16" ht="37" customHeight="1" x14ac:dyDescent="0.35">
      <c r="A87" s="27">
        <v>84</v>
      </c>
      <c r="B87" s="9">
        <v>274648</v>
      </c>
      <c r="C87" s="49" t="s">
        <v>123</v>
      </c>
      <c r="D87" s="11" t="s">
        <v>170</v>
      </c>
      <c r="E87" s="15">
        <v>950</v>
      </c>
      <c r="F87" s="13">
        <v>15.45</v>
      </c>
      <c r="G87" s="13">
        <v>10</v>
      </c>
      <c r="H87" s="57">
        <v>9.9990000000000006</v>
      </c>
      <c r="I87" s="13"/>
      <c r="J87" s="13"/>
      <c r="K87" s="25">
        <f t="shared" si="6"/>
        <v>11.816333333333333</v>
      </c>
      <c r="L87" s="25">
        <f t="shared" si="7"/>
        <v>10</v>
      </c>
      <c r="M87" s="26">
        <f t="shared" si="8"/>
        <v>3.1468476819403501</v>
      </c>
      <c r="N87" s="25">
        <f t="shared" si="9"/>
        <v>8.6694856513929821</v>
      </c>
      <c r="O87" s="25">
        <f t="shared" si="10"/>
        <v>14.963181015273683</v>
      </c>
      <c r="P87" s="48">
        <f t="shared" si="11"/>
        <v>26.631338107763408</v>
      </c>
    </row>
    <row r="88" spans="1:16" ht="33.5" customHeight="1" x14ac:dyDescent="0.35">
      <c r="A88" s="27">
        <v>85</v>
      </c>
      <c r="B88" s="10">
        <v>448595</v>
      </c>
      <c r="C88" s="49" t="s">
        <v>124</v>
      </c>
      <c r="D88" s="11" t="s">
        <v>150</v>
      </c>
      <c r="E88" s="15">
        <v>19200</v>
      </c>
      <c r="F88" s="13">
        <v>12.54</v>
      </c>
      <c r="G88" s="13">
        <v>12</v>
      </c>
      <c r="H88" s="13">
        <v>11.69</v>
      </c>
      <c r="I88" s="13">
        <v>9.6</v>
      </c>
      <c r="J88" s="13">
        <v>9.0500000000000007</v>
      </c>
      <c r="K88" s="25">
        <f t="shared" si="6"/>
        <v>10.975999999999999</v>
      </c>
      <c r="L88" s="25">
        <f t="shared" si="7"/>
        <v>11.69</v>
      </c>
      <c r="M88" s="26">
        <f t="shared" si="8"/>
        <v>1.5497838558973371</v>
      </c>
      <c r="N88" s="25">
        <f t="shared" si="9"/>
        <v>9.4262161441026624</v>
      </c>
      <c r="O88" s="25">
        <f t="shared" si="10"/>
        <v>12.525783855897336</v>
      </c>
      <c r="P88" s="48">
        <f t="shared" si="11"/>
        <v>14.119750873700228</v>
      </c>
    </row>
    <row r="89" spans="1:16" ht="43.5" customHeight="1" x14ac:dyDescent="0.35">
      <c r="A89" s="27">
        <v>86</v>
      </c>
      <c r="B89" s="9">
        <v>267743</v>
      </c>
      <c r="C89" s="49" t="s">
        <v>125</v>
      </c>
      <c r="D89" s="11" t="s">
        <v>139</v>
      </c>
      <c r="E89" s="15">
        <v>17200</v>
      </c>
      <c r="F89" s="13">
        <v>0.41</v>
      </c>
      <c r="G89" s="57">
        <v>0.35</v>
      </c>
      <c r="H89" s="13">
        <v>0.34</v>
      </c>
      <c r="I89" s="57">
        <v>0.33</v>
      </c>
      <c r="J89" s="13">
        <v>0.3</v>
      </c>
      <c r="K89" s="25">
        <f t="shared" si="6"/>
        <v>0.34600000000000003</v>
      </c>
      <c r="L89" s="25">
        <f t="shared" si="7"/>
        <v>0.34</v>
      </c>
      <c r="M89" s="26">
        <f t="shared" si="8"/>
        <v>4.0373258476372263E-2</v>
      </c>
      <c r="N89" s="25">
        <f t="shared" si="9"/>
        <v>0.30562674152362779</v>
      </c>
      <c r="O89" s="25">
        <f t="shared" si="10"/>
        <v>0.38637325847637227</v>
      </c>
      <c r="P89" s="48">
        <f t="shared" si="11"/>
        <v>11.668571813980421</v>
      </c>
    </row>
    <row r="90" spans="1:16" ht="46" customHeight="1" x14ac:dyDescent="0.35">
      <c r="A90" s="27">
        <v>87</v>
      </c>
      <c r="B90" s="68">
        <v>267769</v>
      </c>
      <c r="C90" s="49" t="s">
        <v>126</v>
      </c>
      <c r="D90" s="11" t="s">
        <v>151</v>
      </c>
      <c r="E90" s="12">
        <v>650</v>
      </c>
      <c r="F90" s="17">
        <v>5.61</v>
      </c>
      <c r="G90" s="13">
        <v>5.0999999999999996</v>
      </c>
      <c r="H90" s="13">
        <v>4.54</v>
      </c>
      <c r="I90" s="13">
        <v>3.97</v>
      </c>
      <c r="J90" s="13">
        <v>3.96</v>
      </c>
      <c r="K90" s="25">
        <f t="shared" si="6"/>
        <v>4.6360000000000001</v>
      </c>
      <c r="L90" s="25">
        <f t="shared" si="7"/>
        <v>4.54</v>
      </c>
      <c r="M90" s="26">
        <f t="shared" si="8"/>
        <v>0.72002083303193543</v>
      </c>
      <c r="N90" s="25">
        <f t="shared" si="9"/>
        <v>3.9159791669680648</v>
      </c>
      <c r="O90" s="25">
        <f t="shared" si="10"/>
        <v>5.3560208330319359</v>
      </c>
      <c r="P90" s="48">
        <f t="shared" si="11"/>
        <v>15.531079228471429</v>
      </c>
    </row>
    <row r="91" spans="1:16" ht="44.25" customHeight="1" x14ac:dyDescent="0.35">
      <c r="A91" s="27">
        <v>88</v>
      </c>
      <c r="B91" s="9">
        <v>267768</v>
      </c>
      <c r="C91" s="49" t="s">
        <v>127</v>
      </c>
      <c r="D91" s="11" t="s">
        <v>139</v>
      </c>
      <c r="E91" s="15">
        <v>12900</v>
      </c>
      <c r="F91" s="17">
        <v>0.25</v>
      </c>
      <c r="G91" s="13">
        <v>0.21</v>
      </c>
      <c r="H91" s="57">
        <v>0.2029</v>
      </c>
      <c r="I91" s="57">
        <v>0.2</v>
      </c>
      <c r="J91" s="13"/>
      <c r="K91" s="25">
        <f t="shared" si="6"/>
        <v>0.215725</v>
      </c>
      <c r="L91" s="25">
        <f t="shared" si="7"/>
        <v>0.20644999999999999</v>
      </c>
      <c r="M91" s="26">
        <f t="shared" si="8"/>
        <v>2.3232932803816799E-2</v>
      </c>
      <c r="N91" s="25">
        <f t="shared" si="9"/>
        <v>0.1924920671961832</v>
      </c>
      <c r="O91" s="25">
        <f t="shared" si="10"/>
        <v>0.2389579328038168</v>
      </c>
      <c r="P91" s="48">
        <f t="shared" si="11"/>
        <v>10.769698831297623</v>
      </c>
    </row>
    <row r="92" spans="1:16" ht="39" customHeight="1" x14ac:dyDescent="0.35">
      <c r="A92" s="27">
        <v>89</v>
      </c>
      <c r="B92" s="9">
        <v>267747</v>
      </c>
      <c r="C92" s="49" t="s">
        <v>128</v>
      </c>
      <c r="D92" s="11" t="s">
        <v>139</v>
      </c>
      <c r="E92" s="15">
        <v>15800</v>
      </c>
      <c r="F92" s="13">
        <v>0.43</v>
      </c>
      <c r="G92" s="13">
        <v>0.4</v>
      </c>
      <c r="H92" s="13">
        <v>0.32</v>
      </c>
      <c r="I92" s="57">
        <v>0.31</v>
      </c>
      <c r="J92" s="13">
        <v>0.26</v>
      </c>
      <c r="K92" s="25">
        <f t="shared" si="6"/>
        <v>0.34400000000000003</v>
      </c>
      <c r="L92" s="25">
        <f t="shared" si="7"/>
        <v>0.32</v>
      </c>
      <c r="M92" s="26">
        <f t="shared" si="8"/>
        <v>6.9498201415576027E-2</v>
      </c>
      <c r="N92" s="25">
        <f t="shared" si="9"/>
        <v>0.27450179858442403</v>
      </c>
      <c r="O92" s="25">
        <f t="shared" si="10"/>
        <v>0.41349820141557603</v>
      </c>
      <c r="P92" s="48">
        <f t="shared" si="11"/>
        <v>20.202965527783729</v>
      </c>
    </row>
    <row r="93" spans="1:16" ht="40" customHeight="1" x14ac:dyDescent="0.35">
      <c r="A93" s="27">
        <v>90</v>
      </c>
      <c r="B93" s="9">
        <v>272089</v>
      </c>
      <c r="C93" s="83" t="s">
        <v>129</v>
      </c>
      <c r="D93" s="11" t="s">
        <v>161</v>
      </c>
      <c r="E93" s="15">
        <v>6900</v>
      </c>
      <c r="F93" s="13">
        <v>9.8000000000000007</v>
      </c>
      <c r="G93" s="57">
        <v>9.1329999999999991</v>
      </c>
      <c r="H93" s="13">
        <v>8.65</v>
      </c>
      <c r="I93" s="13">
        <v>7.76</v>
      </c>
      <c r="J93" s="13">
        <v>7.55</v>
      </c>
      <c r="K93" s="25">
        <f t="shared" si="6"/>
        <v>8.578599999999998</v>
      </c>
      <c r="L93" s="25">
        <f t="shared" si="7"/>
        <v>8.65</v>
      </c>
      <c r="M93" s="26">
        <f t="shared" si="8"/>
        <v>0.93973389850531652</v>
      </c>
      <c r="N93" s="25">
        <f t="shared" si="9"/>
        <v>7.6388661014946813</v>
      </c>
      <c r="O93" s="25">
        <f t="shared" si="10"/>
        <v>9.5183338985053147</v>
      </c>
      <c r="P93" s="48">
        <f t="shared" si="11"/>
        <v>10.954396970430103</v>
      </c>
    </row>
    <row r="94" spans="1:16" ht="26" x14ac:dyDescent="0.35">
      <c r="A94" s="27">
        <v>91</v>
      </c>
      <c r="B94" s="10" t="s">
        <v>130</v>
      </c>
      <c r="C94" s="49" t="s">
        <v>131</v>
      </c>
      <c r="D94" s="11" t="s">
        <v>139</v>
      </c>
      <c r="E94" s="15">
        <v>82300</v>
      </c>
      <c r="F94" s="13">
        <v>0.34</v>
      </c>
      <c r="G94" s="13">
        <v>0.32</v>
      </c>
      <c r="H94" s="17">
        <v>0.31</v>
      </c>
      <c r="I94" s="57">
        <v>0.3</v>
      </c>
      <c r="J94" s="13">
        <v>0.28999999999999998</v>
      </c>
      <c r="K94" s="25">
        <f t="shared" si="6"/>
        <v>0.312</v>
      </c>
      <c r="L94" s="25">
        <f t="shared" si="7"/>
        <v>0.31</v>
      </c>
      <c r="M94" s="26">
        <f t="shared" si="8"/>
        <v>1.923538406167136E-2</v>
      </c>
      <c r="N94" s="25">
        <f t="shared" si="9"/>
        <v>0.29276461593832864</v>
      </c>
      <c r="O94" s="25">
        <f t="shared" si="10"/>
        <v>0.33123538406167136</v>
      </c>
      <c r="P94" s="48">
        <f t="shared" si="11"/>
        <v>6.1651871992536407</v>
      </c>
    </row>
    <row r="95" spans="1:16" ht="29.5" customHeight="1" x14ac:dyDescent="0.35">
      <c r="A95" s="61">
        <v>92</v>
      </c>
      <c r="B95" s="62">
        <v>308884</v>
      </c>
      <c r="C95" s="70" t="s">
        <v>132</v>
      </c>
      <c r="D95" s="79" t="s">
        <v>150</v>
      </c>
      <c r="E95" s="71">
        <v>19000</v>
      </c>
      <c r="F95" s="63">
        <v>6</v>
      </c>
      <c r="G95" s="63">
        <v>5.75</v>
      </c>
      <c r="H95" s="63">
        <v>5.58</v>
      </c>
      <c r="I95" s="63">
        <v>5.55</v>
      </c>
      <c r="J95" s="63">
        <v>5.44</v>
      </c>
      <c r="K95" s="25">
        <f t="shared" si="6"/>
        <v>5.6639999999999997</v>
      </c>
      <c r="L95" s="25">
        <f t="shared" si="7"/>
        <v>5.58</v>
      </c>
      <c r="M95" s="26">
        <f t="shared" si="8"/>
        <v>0.21824298385056956</v>
      </c>
      <c r="N95" s="25">
        <f t="shared" si="9"/>
        <v>5.4457570161494298</v>
      </c>
      <c r="O95" s="25">
        <f t="shared" si="10"/>
        <v>5.8822429838505697</v>
      </c>
      <c r="P95" s="48">
        <f t="shared" si="11"/>
        <v>3.8531600256103387</v>
      </c>
    </row>
    <row r="96" spans="1:16" ht="32" customHeight="1" x14ac:dyDescent="0.35">
      <c r="A96" s="9">
        <v>93</v>
      </c>
      <c r="B96" s="73">
        <v>292344</v>
      </c>
      <c r="C96" s="49" t="s">
        <v>133</v>
      </c>
      <c r="D96" s="9" t="s">
        <v>172</v>
      </c>
      <c r="E96" s="72">
        <v>257000</v>
      </c>
      <c r="F96" s="9">
        <v>0.06</v>
      </c>
      <c r="G96" s="9">
        <v>0.05</v>
      </c>
      <c r="H96" s="109">
        <v>4.1000000000000002E-2</v>
      </c>
      <c r="I96" s="9">
        <v>0.04</v>
      </c>
      <c r="J96" s="9"/>
      <c r="K96" s="25">
        <f t="shared" si="6"/>
        <v>4.7750000000000001E-2</v>
      </c>
      <c r="L96" s="25">
        <f t="shared" si="7"/>
        <v>4.5499999999999999E-2</v>
      </c>
      <c r="M96" s="26">
        <f t="shared" si="8"/>
        <v>9.322910847298008E-3</v>
      </c>
      <c r="N96" s="25">
        <f t="shared" si="9"/>
        <v>3.8427089152701994E-2</v>
      </c>
      <c r="O96" s="25">
        <f t="shared" si="10"/>
        <v>5.7072910847298007E-2</v>
      </c>
      <c r="P96" s="48">
        <f t="shared" si="11"/>
        <v>19.524420622613629</v>
      </c>
    </row>
    <row r="97" spans="1:16" ht="31" customHeight="1" x14ac:dyDescent="0.35">
      <c r="A97" s="80">
        <v>94</v>
      </c>
      <c r="B97" s="66">
        <v>292345</v>
      </c>
      <c r="C97" s="81" t="s">
        <v>134</v>
      </c>
      <c r="D97" s="80" t="s">
        <v>152</v>
      </c>
      <c r="E97" s="84">
        <v>5400</v>
      </c>
      <c r="F97" s="80">
        <v>2.38</v>
      </c>
      <c r="G97" s="85">
        <v>2</v>
      </c>
      <c r="H97" s="85">
        <v>1.98</v>
      </c>
      <c r="I97" s="80">
        <v>1.74</v>
      </c>
      <c r="J97" s="85">
        <v>1.7</v>
      </c>
      <c r="K97" s="25">
        <f t="shared" si="6"/>
        <v>1.9599999999999997</v>
      </c>
      <c r="L97" s="25">
        <f t="shared" si="7"/>
        <v>1.98</v>
      </c>
      <c r="M97" s="26">
        <f t="shared" si="8"/>
        <v>0.27129319932501378</v>
      </c>
      <c r="N97" s="25">
        <f t="shared" si="9"/>
        <v>1.6887068006749859</v>
      </c>
      <c r="O97" s="25">
        <f t="shared" si="10"/>
        <v>2.2312931993250134</v>
      </c>
      <c r="P97" s="48">
        <f t="shared" si="11"/>
        <v>13.841489761480297</v>
      </c>
    </row>
    <row r="98" spans="1:16" ht="37" customHeight="1" x14ac:dyDescent="0.35">
      <c r="A98" s="80">
        <v>95</v>
      </c>
      <c r="B98" s="66">
        <v>433249</v>
      </c>
      <c r="C98" s="81" t="s">
        <v>135</v>
      </c>
      <c r="D98" s="80" t="s">
        <v>150</v>
      </c>
      <c r="E98" s="84">
        <v>8100</v>
      </c>
      <c r="F98" s="80">
        <v>11.88</v>
      </c>
      <c r="G98" s="85">
        <v>7.9</v>
      </c>
      <c r="H98" s="80">
        <v>7.68</v>
      </c>
      <c r="I98" s="80">
        <v>7.39</v>
      </c>
      <c r="J98" s="80">
        <v>7.28</v>
      </c>
      <c r="K98" s="25">
        <f t="shared" si="6"/>
        <v>8.4260000000000002</v>
      </c>
      <c r="L98" s="25">
        <f t="shared" si="7"/>
        <v>7.68</v>
      </c>
      <c r="M98" s="26">
        <f t="shared" si="8"/>
        <v>1.9461449072461183</v>
      </c>
      <c r="N98" s="25">
        <f t="shared" si="9"/>
        <v>6.4798550927538816</v>
      </c>
      <c r="O98" s="25">
        <f t="shared" si="10"/>
        <v>10.372144907246119</v>
      </c>
      <c r="P98" s="48">
        <f t="shared" si="11"/>
        <v>23.09690134400805</v>
      </c>
    </row>
    <row r="99" spans="1:16" ht="33" customHeight="1" x14ac:dyDescent="0.35">
      <c r="A99" s="80">
        <v>96</v>
      </c>
      <c r="B99" s="9">
        <v>272341</v>
      </c>
      <c r="C99" s="81" t="s">
        <v>136</v>
      </c>
      <c r="D99" s="80" t="s">
        <v>139</v>
      </c>
      <c r="E99" s="84">
        <v>31600</v>
      </c>
      <c r="F99" s="80">
        <v>0.69</v>
      </c>
      <c r="G99" s="80">
        <v>0.55000000000000004</v>
      </c>
      <c r="H99" s="80">
        <v>0.52</v>
      </c>
      <c r="I99" s="80">
        <v>0.42</v>
      </c>
      <c r="J99" s="85">
        <v>0.4</v>
      </c>
      <c r="K99" s="25">
        <f t="shared" si="6"/>
        <v>0.51600000000000001</v>
      </c>
      <c r="L99" s="25">
        <f t="shared" si="7"/>
        <v>0.52</v>
      </c>
      <c r="M99" s="26">
        <f t="shared" si="8"/>
        <v>0.11631852818876248</v>
      </c>
      <c r="N99" s="25">
        <f t="shared" si="9"/>
        <v>0.39968147181123753</v>
      </c>
      <c r="O99" s="25">
        <f t="shared" si="10"/>
        <v>0.63231852818876244</v>
      </c>
      <c r="P99" s="48">
        <f t="shared" si="11"/>
        <v>22.542350424178775</v>
      </c>
    </row>
    <row r="100" spans="1:16" ht="35.5" customHeight="1" x14ac:dyDescent="0.35">
      <c r="A100" s="80">
        <v>97</v>
      </c>
      <c r="B100" s="9">
        <v>448614</v>
      </c>
      <c r="C100" s="81" t="s">
        <v>137</v>
      </c>
      <c r="D100" s="80" t="s">
        <v>152</v>
      </c>
      <c r="E100" s="84">
        <v>2000</v>
      </c>
      <c r="F100" s="80">
        <v>17.739999999999998</v>
      </c>
      <c r="G100" s="85">
        <v>14.8</v>
      </c>
      <c r="H100" s="85">
        <v>12</v>
      </c>
      <c r="I100" s="115">
        <v>11.1532</v>
      </c>
      <c r="J100" s="80">
        <v>10.9849</v>
      </c>
      <c r="K100" s="25">
        <f t="shared" ref="K100:K101" si="12">AVERAGE(F100:J100)</f>
        <v>13.33562</v>
      </c>
      <c r="L100" s="25">
        <f t="shared" ref="L100:L101" si="13">MEDIAN(F100:J100)</f>
        <v>12</v>
      </c>
      <c r="M100" s="26">
        <f t="shared" ref="M100:M102" si="14">STDEV(F100:J100)</f>
        <v>2.8989521524164465</v>
      </c>
      <c r="N100" s="25">
        <f t="shared" ref="N100:N102" si="15">K100-M100</f>
        <v>10.436667847583553</v>
      </c>
      <c r="O100" s="25">
        <f t="shared" ref="O100:O102" si="16">K100+M100</f>
        <v>16.234572152416447</v>
      </c>
      <c r="P100" s="48">
        <f t="shared" si="11"/>
        <v>21.738413005292941</v>
      </c>
    </row>
    <row r="101" spans="1:16" ht="62.5" customHeight="1" x14ac:dyDescent="0.35">
      <c r="A101" s="80">
        <v>98</v>
      </c>
      <c r="B101" s="9">
        <v>380865</v>
      </c>
      <c r="C101" s="49" t="s">
        <v>138</v>
      </c>
      <c r="D101" s="80" t="s">
        <v>141</v>
      </c>
      <c r="E101" s="84">
        <v>5000</v>
      </c>
      <c r="F101" s="85">
        <v>10</v>
      </c>
      <c r="G101" s="85">
        <v>9.6</v>
      </c>
      <c r="H101" s="85">
        <v>9.31</v>
      </c>
      <c r="I101" s="85">
        <v>6.79</v>
      </c>
      <c r="J101" s="80"/>
      <c r="K101" s="25">
        <f t="shared" si="12"/>
        <v>8.9250000000000007</v>
      </c>
      <c r="L101" s="25">
        <f t="shared" si="13"/>
        <v>9.4550000000000001</v>
      </c>
      <c r="M101" s="26">
        <f t="shared" si="14"/>
        <v>1.4511719401917824</v>
      </c>
      <c r="N101" s="25">
        <f t="shared" si="15"/>
        <v>7.4738280598082181</v>
      </c>
      <c r="O101" s="25">
        <f t="shared" si="16"/>
        <v>10.376171940191783</v>
      </c>
      <c r="P101" s="48">
        <f t="shared" si="11"/>
        <v>16.259629581980754</v>
      </c>
    </row>
    <row r="102" spans="1:16" ht="56" customHeight="1" x14ac:dyDescent="0.35">
      <c r="A102" s="80"/>
      <c r="B102" s="9"/>
      <c r="C102" s="49"/>
      <c r="D102" s="80"/>
      <c r="E102" s="84"/>
      <c r="F102" s="80"/>
      <c r="G102" s="80"/>
      <c r="H102" s="80"/>
      <c r="I102" s="80"/>
      <c r="J102" s="85"/>
      <c r="K102" s="25"/>
      <c r="L102" s="25"/>
      <c r="M102" s="26" t="e">
        <f t="shared" si="14"/>
        <v>#DIV/0!</v>
      </c>
      <c r="N102" s="25" t="e">
        <f t="shared" si="15"/>
        <v>#DIV/0!</v>
      </c>
      <c r="O102" s="25" t="e">
        <f t="shared" si="16"/>
        <v>#DIV/0!</v>
      </c>
      <c r="P102" s="48" t="e">
        <f t="shared" si="11"/>
        <v>#DIV/0!</v>
      </c>
    </row>
  </sheetData>
  <sheetProtection formatCells="0" formatColumns="0" formatRows="0" insertColumns="0" insertRows="0" insertHyperlinks="0" deleteColumns="0" deleteRows="0" sort="0" autoFilter="0" pivotTables="0"/>
  <autoFilter ref="A3:M76" xr:uid="{00000000-0009-0000-0000-000000000000}"/>
  <mergeCells count="12">
    <mergeCell ref="A1:P1"/>
    <mergeCell ref="K2:K3"/>
    <mergeCell ref="L2:L3"/>
    <mergeCell ref="M2:M3"/>
    <mergeCell ref="N2:N3"/>
    <mergeCell ref="O2:O3"/>
    <mergeCell ref="P2:P3"/>
    <mergeCell ref="C2:C3"/>
    <mergeCell ref="D2:D3"/>
    <mergeCell ref="E2:E3"/>
    <mergeCell ref="B2:B3"/>
    <mergeCell ref="A2:A3"/>
  </mergeCells>
  <pageMargins left="0.25" right="0.25" top="0.75" bottom="0.75" header="0.3" footer="0.3"/>
  <pageSetup paperSize="9" scale="5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5C32E-5352-42AD-8694-66C89FEE3898}">
  <sheetPr>
    <pageSetUpPr fitToPage="1"/>
  </sheetPr>
  <dimension ref="A1:AC102"/>
  <sheetViews>
    <sheetView view="pageBreakPreview" zoomScale="70" zoomScaleNormal="100" zoomScaleSheetLayoutView="70" workbookViewId="0">
      <selection activeCell="C101" sqref="C101"/>
    </sheetView>
  </sheetViews>
  <sheetFormatPr defaultColWidth="9.1796875" defaultRowHeight="14.5" x14ac:dyDescent="0.35"/>
  <cols>
    <col min="1" max="1" width="9.26953125" style="1" customWidth="1"/>
    <col min="2" max="2" width="11" style="5" customWidth="1"/>
    <col min="3" max="3" width="73.7265625" style="82" customWidth="1"/>
    <col min="4" max="4" width="23.54296875" style="1" customWidth="1"/>
    <col min="5" max="5" width="14.7265625" style="1" customWidth="1"/>
    <col min="6" max="6" width="11.81640625" style="1" customWidth="1"/>
    <col min="7" max="7" width="11.453125" style="1" customWidth="1"/>
    <col min="8" max="8" width="12.1796875" style="1" customWidth="1"/>
    <col min="9" max="10" width="11.1796875" style="1" customWidth="1"/>
    <col min="11" max="11" width="13.453125" style="5" customWidth="1"/>
    <col min="12" max="12" width="11.1796875" style="5" customWidth="1"/>
    <col min="13" max="13" width="11.453125" style="8" customWidth="1"/>
    <col min="14" max="16384" width="9.1796875" style="5"/>
  </cols>
  <sheetData>
    <row r="1" spans="1:29" s="2" customFormat="1" ht="15" thickBot="1" x14ac:dyDescent="0.4">
      <c r="A1" s="139" t="s">
        <v>15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1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3"/>
    </row>
    <row r="2" spans="1:29" x14ac:dyDescent="0.35">
      <c r="A2" s="122" t="s">
        <v>0</v>
      </c>
      <c r="B2" s="124" t="s">
        <v>1</v>
      </c>
      <c r="C2" s="126" t="s">
        <v>14</v>
      </c>
      <c r="D2" s="124" t="s">
        <v>3</v>
      </c>
      <c r="E2" s="137" t="s">
        <v>23</v>
      </c>
      <c r="F2" s="30" t="s">
        <v>9</v>
      </c>
      <c r="G2" s="30" t="s">
        <v>10</v>
      </c>
      <c r="H2" s="30" t="s">
        <v>11</v>
      </c>
      <c r="I2" s="30" t="s">
        <v>12</v>
      </c>
      <c r="J2" s="30" t="s">
        <v>13</v>
      </c>
      <c r="K2" s="133" t="s">
        <v>16</v>
      </c>
      <c r="L2" s="133" t="s">
        <v>17</v>
      </c>
      <c r="M2" s="135" t="s">
        <v>22</v>
      </c>
    </row>
    <row r="3" spans="1:29" ht="32.25" customHeight="1" x14ac:dyDescent="0.35">
      <c r="A3" s="123"/>
      <c r="B3" s="125"/>
      <c r="C3" s="127"/>
      <c r="D3" s="125"/>
      <c r="E3" s="138"/>
      <c r="F3" s="7" t="s">
        <v>2</v>
      </c>
      <c r="G3" s="7" t="s">
        <v>2</v>
      </c>
      <c r="H3" s="7" t="s">
        <v>2</v>
      </c>
      <c r="I3" s="7" t="s">
        <v>2</v>
      </c>
      <c r="J3" s="7" t="s">
        <v>2</v>
      </c>
      <c r="K3" s="134"/>
      <c r="L3" s="134"/>
      <c r="M3" s="136"/>
    </row>
    <row r="4" spans="1:29" ht="43.5" customHeight="1" x14ac:dyDescent="0.35">
      <c r="A4" s="27">
        <v>1</v>
      </c>
      <c r="B4" s="9">
        <v>268370</v>
      </c>
      <c r="C4" s="18" t="s">
        <v>34</v>
      </c>
      <c r="D4" s="11" t="s">
        <v>139</v>
      </c>
      <c r="E4" s="15">
        <v>4700</v>
      </c>
      <c r="F4" s="13">
        <v>0.4</v>
      </c>
      <c r="G4" s="13">
        <v>0.33</v>
      </c>
      <c r="H4" s="13">
        <v>0.31</v>
      </c>
      <c r="I4" s="13"/>
      <c r="J4" s="13"/>
      <c r="K4" s="25">
        <f t="shared" ref="K4:K35" si="0">AVERAGE(F4:J4)</f>
        <v>0.34666666666666668</v>
      </c>
      <c r="L4" s="25">
        <f t="shared" ref="L4:L35" si="1">MEDIAN(F4:J4)</f>
        <v>0.33</v>
      </c>
      <c r="M4" s="35">
        <v>0.33</v>
      </c>
    </row>
    <row r="5" spans="1:29" ht="32" customHeight="1" x14ac:dyDescent="0.35">
      <c r="A5" s="27">
        <v>2</v>
      </c>
      <c r="B5" s="9">
        <v>268375</v>
      </c>
      <c r="C5" s="49" t="s">
        <v>35</v>
      </c>
      <c r="D5" s="11" t="s">
        <v>173</v>
      </c>
      <c r="E5" s="15">
        <v>2200</v>
      </c>
      <c r="F5" s="13">
        <v>11</v>
      </c>
      <c r="G5" s="13">
        <v>10.65</v>
      </c>
      <c r="H5" s="13">
        <v>7.96</v>
      </c>
      <c r="I5" s="13"/>
      <c r="J5" s="13"/>
      <c r="K5" s="25">
        <f t="shared" si="0"/>
        <v>9.8699999999999992</v>
      </c>
      <c r="L5" s="25">
        <f t="shared" si="1"/>
        <v>10.65</v>
      </c>
      <c r="M5" s="35">
        <v>9.8699999999999992</v>
      </c>
    </row>
    <row r="6" spans="1:29" ht="34.5" customHeight="1" x14ac:dyDescent="0.35">
      <c r="A6" s="27">
        <v>3</v>
      </c>
      <c r="B6" s="9">
        <v>267507</v>
      </c>
      <c r="C6" s="49" t="s">
        <v>36</v>
      </c>
      <c r="D6" s="11" t="s">
        <v>141</v>
      </c>
      <c r="E6" s="15">
        <v>28560</v>
      </c>
      <c r="F6" s="14">
        <v>1.55</v>
      </c>
      <c r="G6" s="13">
        <v>1.52</v>
      </c>
      <c r="H6" s="57">
        <v>1.5132000000000001</v>
      </c>
      <c r="I6" s="13">
        <v>1.5</v>
      </c>
      <c r="J6" s="13">
        <v>1.49</v>
      </c>
      <c r="K6" s="25">
        <f t="shared" si="0"/>
        <v>1.5146400000000002</v>
      </c>
      <c r="L6" s="25">
        <f t="shared" si="1"/>
        <v>1.5132000000000001</v>
      </c>
      <c r="M6" s="35">
        <v>1.51</v>
      </c>
    </row>
    <row r="7" spans="1:29" ht="42" customHeight="1" x14ac:dyDescent="0.35">
      <c r="A7" s="27">
        <v>4</v>
      </c>
      <c r="B7" s="9">
        <v>459822</v>
      </c>
      <c r="C7" s="49" t="s">
        <v>176</v>
      </c>
      <c r="D7" s="11" t="s">
        <v>139</v>
      </c>
      <c r="E7" s="15">
        <v>55300</v>
      </c>
      <c r="F7" s="13">
        <v>0.6</v>
      </c>
      <c r="G7" s="13">
        <v>0.56000000000000005</v>
      </c>
      <c r="H7" s="13">
        <v>0.55000000000000004</v>
      </c>
      <c r="I7" s="13">
        <v>0.54</v>
      </c>
      <c r="J7" s="13">
        <v>0.53</v>
      </c>
      <c r="K7" s="25">
        <f t="shared" si="0"/>
        <v>0.55600000000000005</v>
      </c>
      <c r="L7" s="25">
        <f t="shared" si="1"/>
        <v>0.55000000000000004</v>
      </c>
      <c r="M7" s="37">
        <v>0.55000000000000004</v>
      </c>
    </row>
    <row r="8" spans="1:29" ht="32.5" customHeight="1" x14ac:dyDescent="0.35">
      <c r="A8" s="27">
        <v>5</v>
      </c>
      <c r="B8" s="9">
        <v>271217</v>
      </c>
      <c r="C8" s="49" t="s">
        <v>37</v>
      </c>
      <c r="D8" s="11" t="s">
        <v>139</v>
      </c>
      <c r="E8" s="15">
        <v>57900</v>
      </c>
      <c r="F8" s="13">
        <v>4</v>
      </c>
      <c r="G8" s="13">
        <v>2.99</v>
      </c>
      <c r="H8" s="13">
        <v>2.85</v>
      </c>
      <c r="I8" s="13"/>
      <c r="J8" s="13"/>
      <c r="K8" s="25">
        <f t="shared" si="0"/>
        <v>3.28</v>
      </c>
      <c r="L8" s="25">
        <f t="shared" si="1"/>
        <v>2.99</v>
      </c>
      <c r="M8" s="37">
        <v>2.99</v>
      </c>
    </row>
    <row r="9" spans="1:29" ht="29" customHeight="1" x14ac:dyDescent="0.35">
      <c r="A9" s="27">
        <v>6</v>
      </c>
      <c r="B9" s="9">
        <v>448841</v>
      </c>
      <c r="C9" s="53" t="s">
        <v>38</v>
      </c>
      <c r="D9" s="11" t="s">
        <v>143</v>
      </c>
      <c r="E9" s="15">
        <v>7140</v>
      </c>
      <c r="F9" s="13">
        <v>20.5</v>
      </c>
      <c r="G9" s="13">
        <v>20</v>
      </c>
      <c r="H9" s="14">
        <v>18.84</v>
      </c>
      <c r="I9" s="14">
        <v>18.54</v>
      </c>
      <c r="J9" s="14">
        <v>18.23</v>
      </c>
      <c r="K9" s="25">
        <f t="shared" si="0"/>
        <v>19.222000000000001</v>
      </c>
      <c r="L9" s="25">
        <f t="shared" si="1"/>
        <v>18.84</v>
      </c>
      <c r="M9" s="37">
        <v>18.84</v>
      </c>
    </row>
    <row r="10" spans="1:29" ht="32.5" customHeight="1" x14ac:dyDescent="0.35">
      <c r="A10" s="27">
        <v>7</v>
      </c>
      <c r="B10" s="9">
        <v>271111</v>
      </c>
      <c r="C10" s="53" t="s">
        <v>39</v>
      </c>
      <c r="D10" s="11" t="s">
        <v>174</v>
      </c>
      <c r="E10" s="15">
        <v>24400</v>
      </c>
      <c r="F10" s="13">
        <v>8.9</v>
      </c>
      <c r="G10" s="13">
        <v>8.8000000000000007</v>
      </c>
      <c r="H10" s="13">
        <v>7.2</v>
      </c>
      <c r="I10" s="13">
        <v>6.86</v>
      </c>
      <c r="J10" s="13">
        <v>6.6</v>
      </c>
      <c r="K10" s="25">
        <f t="shared" si="0"/>
        <v>7.6719999999999997</v>
      </c>
      <c r="L10" s="25">
        <f t="shared" si="1"/>
        <v>7.2</v>
      </c>
      <c r="M10" s="37">
        <v>7.2</v>
      </c>
    </row>
    <row r="11" spans="1:29" ht="31.5" customHeight="1" x14ac:dyDescent="0.35">
      <c r="A11" s="27">
        <v>8</v>
      </c>
      <c r="B11" s="9">
        <v>271089</v>
      </c>
      <c r="C11" s="49" t="s">
        <v>40</v>
      </c>
      <c r="D11" s="11" t="s">
        <v>145</v>
      </c>
      <c r="E11" s="15">
        <v>124000</v>
      </c>
      <c r="F11" s="13">
        <v>0.43</v>
      </c>
      <c r="G11" s="13">
        <v>0.41</v>
      </c>
      <c r="H11" s="57">
        <v>0.4</v>
      </c>
      <c r="I11" s="13">
        <v>0.38</v>
      </c>
      <c r="J11" s="13">
        <v>0.28000000000000003</v>
      </c>
      <c r="K11" s="25">
        <f t="shared" si="0"/>
        <v>0.38</v>
      </c>
      <c r="L11" s="25">
        <f t="shared" si="1"/>
        <v>0.4</v>
      </c>
      <c r="M11" s="37">
        <v>0.38</v>
      </c>
    </row>
    <row r="12" spans="1:29" ht="30" customHeight="1" x14ac:dyDescent="0.35">
      <c r="A12" s="27">
        <v>9</v>
      </c>
      <c r="B12" s="9">
        <v>268949</v>
      </c>
      <c r="C12" s="49" t="s">
        <v>41</v>
      </c>
      <c r="D12" s="11" t="s">
        <v>146</v>
      </c>
      <c r="E12" s="15">
        <v>14480</v>
      </c>
      <c r="F12" s="13">
        <v>10.53</v>
      </c>
      <c r="G12" s="13">
        <v>10.5</v>
      </c>
      <c r="H12" s="13">
        <v>9.3000000000000007</v>
      </c>
      <c r="I12" s="13">
        <v>9.16</v>
      </c>
      <c r="J12" s="13">
        <v>9.0500000000000007</v>
      </c>
      <c r="K12" s="25">
        <f t="shared" si="0"/>
        <v>9.708000000000002</v>
      </c>
      <c r="L12" s="25">
        <f t="shared" si="1"/>
        <v>9.3000000000000007</v>
      </c>
      <c r="M12" s="37">
        <v>9.3000000000000007</v>
      </c>
    </row>
    <row r="13" spans="1:29" ht="35.5" customHeight="1" x14ac:dyDescent="0.35">
      <c r="A13" s="27">
        <v>10</v>
      </c>
      <c r="B13" s="9">
        <v>267140</v>
      </c>
      <c r="C13" s="49" t="s">
        <v>42</v>
      </c>
      <c r="D13" s="11" t="s">
        <v>139</v>
      </c>
      <c r="E13" s="15">
        <v>76000</v>
      </c>
      <c r="F13" s="13">
        <v>1.32</v>
      </c>
      <c r="G13" s="57">
        <v>1.2589999999999999</v>
      </c>
      <c r="H13" s="13">
        <v>1.1200000000000001</v>
      </c>
      <c r="I13" s="13">
        <v>0.98</v>
      </c>
      <c r="J13" s="13">
        <v>0.96</v>
      </c>
      <c r="K13" s="25">
        <f t="shared" si="0"/>
        <v>1.1278000000000001</v>
      </c>
      <c r="L13" s="25">
        <f t="shared" si="1"/>
        <v>1.1200000000000001</v>
      </c>
      <c r="M13" s="37">
        <v>1.1200000000000001</v>
      </c>
    </row>
    <row r="14" spans="1:29" ht="30.5" customHeight="1" x14ac:dyDescent="0.35">
      <c r="A14" s="27">
        <v>11</v>
      </c>
      <c r="B14" s="9">
        <v>270612</v>
      </c>
      <c r="C14" s="49" t="s">
        <v>43</v>
      </c>
      <c r="D14" s="11" t="s">
        <v>162</v>
      </c>
      <c r="E14" s="15">
        <v>4500</v>
      </c>
      <c r="F14" s="14">
        <v>7.26</v>
      </c>
      <c r="G14" s="13">
        <v>7.15</v>
      </c>
      <c r="H14" s="13">
        <v>6.99</v>
      </c>
      <c r="I14" s="13">
        <v>6.88</v>
      </c>
      <c r="J14" s="13">
        <v>6.74</v>
      </c>
      <c r="K14" s="25">
        <f t="shared" si="0"/>
        <v>7.0039999999999996</v>
      </c>
      <c r="L14" s="25">
        <f t="shared" si="1"/>
        <v>6.99</v>
      </c>
      <c r="M14" s="37">
        <v>6.99</v>
      </c>
    </row>
    <row r="15" spans="1:29" ht="35" customHeight="1" x14ac:dyDescent="0.35">
      <c r="A15" s="27">
        <v>12</v>
      </c>
      <c r="B15" s="9">
        <v>270613</v>
      </c>
      <c r="C15" s="49" t="s">
        <v>44</v>
      </c>
      <c r="D15" s="11" t="s">
        <v>162</v>
      </c>
      <c r="E15" s="15">
        <v>1100</v>
      </c>
      <c r="F15" s="14">
        <v>11.73</v>
      </c>
      <c r="G15" s="13">
        <v>10.46</v>
      </c>
      <c r="H15" s="13">
        <v>9.8000000000000007</v>
      </c>
      <c r="I15" s="13">
        <v>9.42</v>
      </c>
      <c r="J15" s="13">
        <v>8.32</v>
      </c>
      <c r="K15" s="25">
        <f t="shared" si="0"/>
        <v>9.9460000000000015</v>
      </c>
      <c r="L15" s="25">
        <f t="shared" si="1"/>
        <v>9.8000000000000007</v>
      </c>
      <c r="M15" s="37">
        <v>9.8000000000000007</v>
      </c>
    </row>
    <row r="16" spans="1:29" ht="35" customHeight="1" x14ac:dyDescent="0.35">
      <c r="A16" s="27">
        <v>13</v>
      </c>
      <c r="B16" s="9">
        <v>270614</v>
      </c>
      <c r="C16" s="49" t="s">
        <v>45</v>
      </c>
      <c r="D16" s="11" t="s">
        <v>162</v>
      </c>
      <c r="E16" s="15">
        <v>1600</v>
      </c>
      <c r="F16" s="13">
        <v>9.85</v>
      </c>
      <c r="G16" s="13">
        <v>8.26</v>
      </c>
      <c r="H16" s="13">
        <v>8</v>
      </c>
      <c r="I16" s="13">
        <v>7.63</v>
      </c>
      <c r="J16" s="13">
        <v>7.39</v>
      </c>
      <c r="K16" s="25">
        <f t="shared" si="0"/>
        <v>8.2260000000000009</v>
      </c>
      <c r="L16" s="25">
        <f t="shared" si="1"/>
        <v>8</v>
      </c>
      <c r="M16" s="37">
        <v>8</v>
      </c>
    </row>
    <row r="17" spans="1:13" ht="43.5" customHeight="1" x14ac:dyDescent="0.35">
      <c r="A17" s="27">
        <v>14</v>
      </c>
      <c r="B17" s="9">
        <v>270597</v>
      </c>
      <c r="C17" s="49" t="s">
        <v>46</v>
      </c>
      <c r="D17" s="11" t="s">
        <v>148</v>
      </c>
      <c r="E17" s="15">
        <v>1550</v>
      </c>
      <c r="F17" s="13">
        <v>14.31</v>
      </c>
      <c r="G17" s="13">
        <v>12.7</v>
      </c>
      <c r="H17" s="13">
        <v>10.84</v>
      </c>
      <c r="I17" s="13">
        <v>10.210000000000001</v>
      </c>
      <c r="J17" s="13">
        <v>9.7200000000000006</v>
      </c>
      <c r="K17" s="25">
        <f t="shared" si="0"/>
        <v>11.555999999999999</v>
      </c>
      <c r="L17" s="25">
        <f t="shared" si="1"/>
        <v>10.84</v>
      </c>
      <c r="M17" s="37">
        <v>10.84</v>
      </c>
    </row>
    <row r="18" spans="1:13" ht="34.5" customHeight="1" x14ac:dyDescent="0.35">
      <c r="A18" s="27">
        <v>15</v>
      </c>
      <c r="B18" s="9">
        <v>267613</v>
      </c>
      <c r="C18" s="49" t="s">
        <v>47</v>
      </c>
      <c r="D18" s="11" t="s">
        <v>139</v>
      </c>
      <c r="E18" s="15">
        <v>305000</v>
      </c>
      <c r="F18" s="13">
        <v>0.15</v>
      </c>
      <c r="G18" s="13">
        <v>0.14000000000000001</v>
      </c>
      <c r="H18" s="13">
        <v>0.12</v>
      </c>
      <c r="I18" s="57">
        <v>0.09</v>
      </c>
      <c r="J18" s="13"/>
      <c r="K18" s="25">
        <f t="shared" si="0"/>
        <v>0.125</v>
      </c>
      <c r="L18" s="25">
        <f t="shared" si="1"/>
        <v>0.13</v>
      </c>
      <c r="M18" s="37">
        <v>0.13</v>
      </c>
    </row>
    <row r="19" spans="1:13" ht="34" customHeight="1" x14ac:dyDescent="0.35">
      <c r="A19" s="27">
        <v>16</v>
      </c>
      <c r="B19" s="9">
        <v>267618</v>
      </c>
      <c r="C19" s="49" t="s">
        <v>48</v>
      </c>
      <c r="D19" s="11" t="s">
        <v>139</v>
      </c>
      <c r="E19" s="15">
        <v>8400</v>
      </c>
      <c r="F19" s="13">
        <v>0.28000000000000003</v>
      </c>
      <c r="G19" s="13">
        <v>0.27</v>
      </c>
      <c r="H19" s="13">
        <v>0.21</v>
      </c>
      <c r="I19" s="13">
        <v>0.2</v>
      </c>
      <c r="J19" s="57">
        <v>0.19</v>
      </c>
      <c r="K19" s="25">
        <f t="shared" si="0"/>
        <v>0.22999999999999998</v>
      </c>
      <c r="L19" s="25">
        <f t="shared" si="1"/>
        <v>0.21</v>
      </c>
      <c r="M19" s="37">
        <v>0.21</v>
      </c>
    </row>
    <row r="20" spans="1:13" ht="44" customHeight="1" x14ac:dyDescent="0.35">
      <c r="A20" s="27">
        <v>17</v>
      </c>
      <c r="B20" s="9">
        <v>450159</v>
      </c>
      <c r="C20" s="49" t="s">
        <v>49</v>
      </c>
      <c r="D20" s="11" t="s">
        <v>139</v>
      </c>
      <c r="E20" s="15">
        <v>100000</v>
      </c>
      <c r="F20" s="13">
        <v>0.5</v>
      </c>
      <c r="G20" s="57">
        <v>0.39</v>
      </c>
      <c r="H20" s="57">
        <v>0.16800000000000001</v>
      </c>
      <c r="I20" s="57"/>
      <c r="J20" s="13"/>
      <c r="K20" s="25">
        <f t="shared" si="0"/>
        <v>0.35266666666666668</v>
      </c>
      <c r="L20" s="25">
        <f t="shared" si="1"/>
        <v>0.39</v>
      </c>
      <c r="M20" s="37">
        <v>0.35</v>
      </c>
    </row>
    <row r="21" spans="1:13" ht="28" customHeight="1" x14ac:dyDescent="0.35">
      <c r="A21" s="27">
        <v>18</v>
      </c>
      <c r="B21" s="9">
        <v>331555</v>
      </c>
      <c r="C21" s="49" t="s">
        <v>50</v>
      </c>
      <c r="D21" s="11" t="s">
        <v>149</v>
      </c>
      <c r="E21" s="15">
        <v>11000</v>
      </c>
      <c r="F21" s="13">
        <v>10.79</v>
      </c>
      <c r="G21" s="13">
        <v>9.8000000000000007</v>
      </c>
      <c r="H21" s="13">
        <v>9</v>
      </c>
      <c r="I21" s="13">
        <v>8.44</v>
      </c>
      <c r="J21" s="13">
        <v>8.24</v>
      </c>
      <c r="K21" s="25">
        <f t="shared" si="0"/>
        <v>9.2540000000000013</v>
      </c>
      <c r="L21" s="25">
        <f t="shared" si="1"/>
        <v>9</v>
      </c>
      <c r="M21" s="37">
        <v>9</v>
      </c>
    </row>
    <row r="22" spans="1:13" ht="29" customHeight="1" x14ac:dyDescent="0.35">
      <c r="A22" s="27">
        <v>19</v>
      </c>
      <c r="B22" s="10">
        <v>267625</v>
      </c>
      <c r="C22" s="49" t="s">
        <v>51</v>
      </c>
      <c r="D22" s="11" t="s">
        <v>139</v>
      </c>
      <c r="E22" s="15">
        <v>90000</v>
      </c>
      <c r="F22" s="13">
        <v>1.1499999999999999</v>
      </c>
      <c r="G22" s="13">
        <v>1.07</v>
      </c>
      <c r="H22" s="13">
        <v>0.97</v>
      </c>
      <c r="I22" s="13">
        <v>0.9</v>
      </c>
      <c r="J22" s="13">
        <v>0.83</v>
      </c>
      <c r="K22" s="25">
        <f t="shared" si="0"/>
        <v>0.98399999999999999</v>
      </c>
      <c r="L22" s="25">
        <f t="shared" si="1"/>
        <v>0.97</v>
      </c>
      <c r="M22" s="37">
        <v>0.97</v>
      </c>
    </row>
    <row r="23" spans="1:13" ht="33" customHeight="1" x14ac:dyDescent="0.35">
      <c r="A23" s="27">
        <v>20</v>
      </c>
      <c r="B23" s="10">
        <v>450891</v>
      </c>
      <c r="C23" s="49" t="s">
        <v>52</v>
      </c>
      <c r="D23" s="11" t="s">
        <v>147</v>
      </c>
      <c r="E23" s="15">
        <v>3000</v>
      </c>
      <c r="F23" s="13">
        <v>13.39</v>
      </c>
      <c r="G23" s="13">
        <v>11.3</v>
      </c>
      <c r="H23" s="13">
        <v>10.79</v>
      </c>
      <c r="I23" s="13">
        <v>10.59</v>
      </c>
      <c r="J23" s="13">
        <v>9.9</v>
      </c>
      <c r="K23" s="25">
        <f t="shared" si="0"/>
        <v>11.194000000000001</v>
      </c>
      <c r="L23" s="25">
        <f t="shared" si="1"/>
        <v>10.79</v>
      </c>
      <c r="M23" s="37">
        <v>10.79</v>
      </c>
    </row>
    <row r="24" spans="1:13" ht="37" customHeight="1" x14ac:dyDescent="0.35">
      <c r="A24" s="27">
        <v>21</v>
      </c>
      <c r="B24" s="10">
        <v>442703</v>
      </c>
      <c r="C24" s="49" t="s">
        <v>53</v>
      </c>
      <c r="D24" s="11" t="s">
        <v>147</v>
      </c>
      <c r="E24" s="15">
        <v>3000</v>
      </c>
      <c r="F24" s="13">
        <v>12.25</v>
      </c>
      <c r="G24" s="13">
        <v>12.2</v>
      </c>
      <c r="H24" s="13">
        <v>11.29</v>
      </c>
      <c r="I24" s="13">
        <v>11</v>
      </c>
      <c r="J24" s="13">
        <v>10.99</v>
      </c>
      <c r="K24" s="25">
        <f t="shared" si="0"/>
        <v>11.545999999999999</v>
      </c>
      <c r="L24" s="25">
        <f t="shared" si="1"/>
        <v>11.29</v>
      </c>
      <c r="M24" s="37">
        <v>11.29</v>
      </c>
    </row>
    <row r="25" spans="1:13" ht="23" customHeight="1" x14ac:dyDescent="0.35">
      <c r="A25" s="27">
        <v>22</v>
      </c>
      <c r="B25" s="10">
        <v>271103</v>
      </c>
      <c r="C25" s="49" t="s">
        <v>54</v>
      </c>
      <c r="D25" s="11" t="s">
        <v>150</v>
      </c>
      <c r="E25" s="15">
        <v>18000</v>
      </c>
      <c r="F25" s="57">
        <v>12.018599999999999</v>
      </c>
      <c r="G25" s="57">
        <v>10.4033</v>
      </c>
      <c r="H25" s="13">
        <v>9.61</v>
      </c>
      <c r="I25" s="13">
        <v>9.1300000000000008</v>
      </c>
      <c r="J25" s="13">
        <v>9.0500000000000007</v>
      </c>
      <c r="K25" s="25">
        <f t="shared" si="0"/>
        <v>10.04238</v>
      </c>
      <c r="L25" s="25">
        <f t="shared" si="1"/>
        <v>9.61</v>
      </c>
      <c r="M25" s="37">
        <v>9.61</v>
      </c>
    </row>
    <row r="26" spans="1:13" ht="33" customHeight="1" x14ac:dyDescent="0.35">
      <c r="A26" s="27">
        <v>23</v>
      </c>
      <c r="B26" s="10">
        <v>341882</v>
      </c>
      <c r="C26" s="49" t="s">
        <v>178</v>
      </c>
      <c r="D26" s="11" t="s">
        <v>151</v>
      </c>
      <c r="E26" s="15">
        <v>5900</v>
      </c>
      <c r="F26" s="57">
        <v>6.58</v>
      </c>
      <c r="G26" s="13">
        <v>5.7</v>
      </c>
      <c r="H26" s="13">
        <v>4.8899999999999997</v>
      </c>
      <c r="I26" s="13">
        <v>4.58</v>
      </c>
      <c r="J26" s="13">
        <v>4.3899999999999997</v>
      </c>
      <c r="K26" s="25">
        <f t="shared" si="0"/>
        <v>5.2279999999999998</v>
      </c>
      <c r="L26" s="25">
        <f t="shared" si="1"/>
        <v>4.8899999999999997</v>
      </c>
      <c r="M26" s="37">
        <v>4.8899999999999997</v>
      </c>
    </row>
    <row r="27" spans="1:13" ht="26" customHeight="1" x14ac:dyDescent="0.35">
      <c r="A27" s="27">
        <v>24</v>
      </c>
      <c r="B27" s="10">
        <v>267632</v>
      </c>
      <c r="C27" s="49" t="s">
        <v>56</v>
      </c>
      <c r="D27" s="11" t="s">
        <v>139</v>
      </c>
      <c r="E27" s="15">
        <v>54500</v>
      </c>
      <c r="F27" s="13">
        <v>0.6</v>
      </c>
      <c r="G27" s="57">
        <v>0.5544</v>
      </c>
      <c r="H27" s="57">
        <v>0.47</v>
      </c>
      <c r="I27" s="13">
        <v>0.43</v>
      </c>
      <c r="J27" s="13">
        <v>0.32</v>
      </c>
      <c r="K27" s="25">
        <f t="shared" si="0"/>
        <v>0.47487999999999991</v>
      </c>
      <c r="L27" s="25">
        <f t="shared" si="1"/>
        <v>0.47</v>
      </c>
      <c r="M27" s="37">
        <v>0.47</v>
      </c>
    </row>
    <row r="28" spans="1:13" ht="28" customHeight="1" x14ac:dyDescent="0.35">
      <c r="A28" s="27">
        <v>25</v>
      </c>
      <c r="B28" s="10">
        <v>437160</v>
      </c>
      <c r="C28" s="49" t="s">
        <v>57</v>
      </c>
      <c r="D28" s="11" t="s">
        <v>152</v>
      </c>
      <c r="E28" s="15">
        <v>6000</v>
      </c>
      <c r="F28" s="57">
        <v>2.4</v>
      </c>
      <c r="G28" s="13">
        <v>2</v>
      </c>
      <c r="H28" s="13">
        <v>1.8</v>
      </c>
      <c r="I28" s="13">
        <v>1.45</v>
      </c>
      <c r="J28" s="57">
        <v>1.3186</v>
      </c>
      <c r="K28" s="25">
        <f t="shared" si="0"/>
        <v>1.79372</v>
      </c>
      <c r="L28" s="25">
        <f t="shared" si="1"/>
        <v>1.8</v>
      </c>
      <c r="M28" s="37">
        <v>1.79</v>
      </c>
    </row>
    <row r="29" spans="1:13" ht="42" customHeight="1" x14ac:dyDescent="0.35">
      <c r="A29" s="27">
        <v>26</v>
      </c>
      <c r="B29" s="10">
        <v>268236</v>
      </c>
      <c r="C29" s="49" t="s">
        <v>58</v>
      </c>
      <c r="D29" s="11" t="s">
        <v>153</v>
      </c>
      <c r="E29" s="15">
        <v>2900</v>
      </c>
      <c r="F29" s="13">
        <v>9</v>
      </c>
      <c r="G29" s="13">
        <v>5.94</v>
      </c>
      <c r="H29" s="13">
        <v>5.81</v>
      </c>
      <c r="I29" s="13">
        <v>5.92</v>
      </c>
      <c r="J29" s="13"/>
      <c r="K29" s="25">
        <f t="shared" si="0"/>
        <v>6.6675000000000004</v>
      </c>
      <c r="L29" s="25">
        <f t="shared" si="1"/>
        <v>5.93</v>
      </c>
      <c r="M29" s="37">
        <v>5.93</v>
      </c>
    </row>
    <row r="30" spans="1:13" ht="28" customHeight="1" x14ac:dyDescent="0.35">
      <c r="A30" s="27">
        <v>27</v>
      </c>
      <c r="B30" s="9">
        <v>268236</v>
      </c>
      <c r="C30" s="49" t="s">
        <v>59</v>
      </c>
      <c r="D30" s="11" t="s">
        <v>154</v>
      </c>
      <c r="E30" s="15">
        <v>6300</v>
      </c>
      <c r="F30" s="14">
        <v>4.45</v>
      </c>
      <c r="G30" s="57">
        <v>4.34</v>
      </c>
      <c r="H30" s="57">
        <v>4.0095000000000001</v>
      </c>
      <c r="I30" s="13">
        <v>3.8</v>
      </c>
      <c r="J30" s="13">
        <v>3.68</v>
      </c>
      <c r="K30" s="25">
        <f t="shared" si="0"/>
        <v>4.0558999999999994</v>
      </c>
      <c r="L30" s="25">
        <f t="shared" si="1"/>
        <v>4.0095000000000001</v>
      </c>
      <c r="M30" s="37">
        <v>4.01</v>
      </c>
    </row>
    <row r="31" spans="1:13" ht="32.5" customHeight="1" x14ac:dyDescent="0.35">
      <c r="A31" s="27">
        <v>28</v>
      </c>
      <c r="B31" s="9">
        <v>267643</v>
      </c>
      <c r="C31" s="49" t="s">
        <v>155</v>
      </c>
      <c r="D31" s="11" t="s">
        <v>173</v>
      </c>
      <c r="E31" s="15">
        <v>34600</v>
      </c>
      <c r="F31" s="13">
        <v>4.4000000000000004</v>
      </c>
      <c r="G31" s="13">
        <v>4.2300000000000004</v>
      </c>
      <c r="H31" s="13">
        <v>3.89</v>
      </c>
      <c r="I31" s="13">
        <v>3.18</v>
      </c>
      <c r="J31" s="13">
        <v>2.9</v>
      </c>
      <c r="K31" s="25">
        <f t="shared" si="0"/>
        <v>3.72</v>
      </c>
      <c r="L31" s="25">
        <f t="shared" si="1"/>
        <v>3.89</v>
      </c>
      <c r="M31" s="37">
        <v>3.72</v>
      </c>
    </row>
    <row r="32" spans="1:13" ht="36.5" customHeight="1" x14ac:dyDescent="0.35">
      <c r="A32" s="27">
        <v>29</v>
      </c>
      <c r="B32" s="9">
        <v>268243</v>
      </c>
      <c r="C32" s="49" t="s">
        <v>61</v>
      </c>
      <c r="D32" s="11" t="s">
        <v>156</v>
      </c>
      <c r="E32" s="15">
        <v>18200</v>
      </c>
      <c r="F32" s="13">
        <v>10.55</v>
      </c>
      <c r="G32" s="13">
        <v>10</v>
      </c>
      <c r="H32" s="13">
        <v>8.61</v>
      </c>
      <c r="I32" s="13">
        <v>6.44</v>
      </c>
      <c r="J32" s="13">
        <v>6.22</v>
      </c>
      <c r="K32" s="25">
        <f t="shared" si="0"/>
        <v>8.3640000000000008</v>
      </c>
      <c r="L32" s="25">
        <f t="shared" si="1"/>
        <v>8.61</v>
      </c>
      <c r="M32" s="37">
        <v>8.36</v>
      </c>
    </row>
    <row r="33" spans="1:13" ht="36.5" customHeight="1" x14ac:dyDescent="0.35">
      <c r="A33" s="29">
        <v>30</v>
      </c>
      <c r="B33" s="9">
        <v>444337</v>
      </c>
      <c r="C33" s="49" t="s">
        <v>177</v>
      </c>
      <c r="D33" s="11" t="s">
        <v>157</v>
      </c>
      <c r="E33" s="15">
        <v>3830</v>
      </c>
      <c r="F33" s="13">
        <v>28</v>
      </c>
      <c r="G33" s="13">
        <v>23.72</v>
      </c>
      <c r="H33" s="13">
        <v>20</v>
      </c>
      <c r="I33" s="13">
        <v>15.65</v>
      </c>
      <c r="J33" s="13"/>
      <c r="K33" s="25">
        <f t="shared" si="0"/>
        <v>21.842500000000001</v>
      </c>
      <c r="L33" s="25">
        <f t="shared" si="1"/>
        <v>21.86</v>
      </c>
      <c r="M33" s="37">
        <v>21.84</v>
      </c>
    </row>
    <row r="34" spans="1:13" ht="34.5" customHeight="1" x14ac:dyDescent="0.35">
      <c r="A34" s="29">
        <v>31</v>
      </c>
      <c r="B34" s="9">
        <v>292427</v>
      </c>
      <c r="C34" s="49" t="s">
        <v>63</v>
      </c>
      <c r="D34" s="11" t="s">
        <v>158</v>
      </c>
      <c r="E34" s="15">
        <v>3000</v>
      </c>
      <c r="F34" s="13">
        <v>1.59</v>
      </c>
      <c r="G34" s="57">
        <v>1.54</v>
      </c>
      <c r="H34" s="13">
        <v>1.29</v>
      </c>
      <c r="I34" s="13">
        <v>1.1299999999999999</v>
      </c>
      <c r="J34" s="13">
        <v>1.1000000000000001</v>
      </c>
      <c r="K34" s="25">
        <f t="shared" si="0"/>
        <v>1.33</v>
      </c>
      <c r="L34" s="25">
        <f t="shared" si="1"/>
        <v>1.29</v>
      </c>
      <c r="M34" s="37">
        <v>1.29</v>
      </c>
    </row>
    <row r="35" spans="1:13" ht="31" customHeight="1" x14ac:dyDescent="0.35">
      <c r="A35" s="29">
        <v>32</v>
      </c>
      <c r="B35" s="9">
        <v>267646</v>
      </c>
      <c r="C35" s="49" t="s">
        <v>64</v>
      </c>
      <c r="D35" s="11" t="s">
        <v>150</v>
      </c>
      <c r="E35" s="15">
        <v>35000</v>
      </c>
      <c r="F35" s="13">
        <v>3.83</v>
      </c>
      <c r="G35" s="13">
        <v>3.54</v>
      </c>
      <c r="H35" s="13">
        <v>2.5</v>
      </c>
      <c r="I35" s="13">
        <v>2.41</v>
      </c>
      <c r="J35" s="13">
        <v>2.4</v>
      </c>
      <c r="K35" s="25">
        <f t="shared" si="0"/>
        <v>2.9360000000000004</v>
      </c>
      <c r="L35" s="25">
        <f t="shared" si="1"/>
        <v>2.5</v>
      </c>
      <c r="M35" s="37">
        <v>2.5</v>
      </c>
    </row>
    <row r="36" spans="1:13" ht="36.5" customHeight="1" x14ac:dyDescent="0.35">
      <c r="A36" s="27">
        <v>33</v>
      </c>
      <c r="B36" s="9">
        <v>267203</v>
      </c>
      <c r="C36" s="49" t="s">
        <v>65</v>
      </c>
      <c r="D36" s="11" t="s">
        <v>139</v>
      </c>
      <c r="E36" s="15">
        <v>315200</v>
      </c>
      <c r="F36" s="14">
        <v>0.21</v>
      </c>
      <c r="G36" s="13">
        <v>0.18</v>
      </c>
      <c r="H36" s="13">
        <v>0.17</v>
      </c>
      <c r="I36" s="13">
        <v>0.15</v>
      </c>
      <c r="J36" s="13">
        <v>0.14000000000000001</v>
      </c>
      <c r="K36" s="25">
        <f t="shared" ref="K36:K67" si="2">AVERAGE(F36:J36)</f>
        <v>0.17</v>
      </c>
      <c r="L36" s="25">
        <f t="shared" ref="L36:L67" si="3">MEDIAN(F36:J36)</f>
        <v>0.17</v>
      </c>
      <c r="M36" s="37">
        <v>0.17</v>
      </c>
    </row>
    <row r="37" spans="1:13" ht="26" x14ac:dyDescent="0.35">
      <c r="A37" s="27">
        <v>34</v>
      </c>
      <c r="B37" s="9">
        <v>268252</v>
      </c>
      <c r="C37" s="83" t="s">
        <v>66</v>
      </c>
      <c r="D37" s="11" t="s">
        <v>151</v>
      </c>
      <c r="E37" s="15">
        <v>18000</v>
      </c>
      <c r="F37" s="13">
        <v>0.92</v>
      </c>
      <c r="G37" s="13">
        <v>0.86</v>
      </c>
      <c r="H37" s="13">
        <v>0.77</v>
      </c>
      <c r="I37" s="13">
        <v>0.69</v>
      </c>
      <c r="J37" s="13">
        <v>0.67</v>
      </c>
      <c r="K37" s="25">
        <f t="shared" si="2"/>
        <v>0.78199999999999992</v>
      </c>
      <c r="L37" s="25">
        <f t="shared" si="3"/>
        <v>0.77</v>
      </c>
      <c r="M37" s="37">
        <v>0.77</v>
      </c>
    </row>
    <row r="38" spans="1:13" ht="29.5" customHeight="1" x14ac:dyDescent="0.35">
      <c r="A38" s="27">
        <v>35</v>
      </c>
      <c r="B38" s="9">
        <v>267205</v>
      </c>
      <c r="C38" s="49" t="s">
        <v>67</v>
      </c>
      <c r="D38" s="11" t="s">
        <v>141</v>
      </c>
      <c r="E38" s="15">
        <v>31700</v>
      </c>
      <c r="F38" s="9">
        <v>1.59</v>
      </c>
      <c r="G38" s="9">
        <v>1.54</v>
      </c>
      <c r="H38" s="13">
        <v>1.45</v>
      </c>
      <c r="I38" s="9">
        <v>1.34</v>
      </c>
      <c r="J38" s="13">
        <v>1.3</v>
      </c>
      <c r="K38" s="25">
        <f t="shared" si="2"/>
        <v>1.444</v>
      </c>
      <c r="L38" s="25">
        <f t="shared" si="3"/>
        <v>1.45</v>
      </c>
      <c r="M38" s="37">
        <v>1.44</v>
      </c>
    </row>
    <row r="39" spans="1:13" ht="28" customHeight="1" x14ac:dyDescent="0.35">
      <c r="A39" s="27">
        <v>36</v>
      </c>
      <c r="B39" s="9">
        <v>267651</v>
      </c>
      <c r="C39" s="49" t="s">
        <v>68</v>
      </c>
      <c r="D39" s="11" t="s">
        <v>139</v>
      </c>
      <c r="E39" s="15">
        <v>10500</v>
      </c>
      <c r="F39" s="13">
        <v>0.16</v>
      </c>
      <c r="G39" s="57">
        <v>0.13200000000000001</v>
      </c>
      <c r="H39" s="13">
        <v>0.12</v>
      </c>
      <c r="I39" s="13"/>
      <c r="J39" s="13"/>
      <c r="K39" s="25">
        <f t="shared" si="2"/>
        <v>0.13733333333333334</v>
      </c>
      <c r="L39" s="25">
        <f t="shared" si="3"/>
        <v>0.13200000000000001</v>
      </c>
      <c r="M39" s="37">
        <v>0.13</v>
      </c>
    </row>
    <row r="40" spans="1:13" ht="30.5" customHeight="1" x14ac:dyDescent="0.35">
      <c r="A40" s="27">
        <v>37</v>
      </c>
      <c r="B40" s="9">
        <v>267652</v>
      </c>
      <c r="C40" s="49" t="s">
        <v>69</v>
      </c>
      <c r="D40" s="11" t="s">
        <v>139</v>
      </c>
      <c r="E40" s="15">
        <v>23000</v>
      </c>
      <c r="F40" s="13">
        <v>0.11</v>
      </c>
      <c r="G40" s="13">
        <v>0.09</v>
      </c>
      <c r="H40" s="57">
        <v>7.0400000000000004E-2</v>
      </c>
      <c r="I40" s="17">
        <v>7.0000000000000007E-2</v>
      </c>
      <c r="J40" s="169">
        <v>6.1499999999999999E-2</v>
      </c>
      <c r="K40" s="25">
        <f t="shared" si="2"/>
        <v>8.0380000000000007E-2</v>
      </c>
      <c r="L40" s="25">
        <f t="shared" si="3"/>
        <v>7.0400000000000004E-2</v>
      </c>
      <c r="M40" s="37">
        <v>7.0000000000000007E-2</v>
      </c>
    </row>
    <row r="41" spans="1:13" ht="30" customHeight="1" x14ac:dyDescent="0.35">
      <c r="A41" s="27">
        <v>38</v>
      </c>
      <c r="B41" s="9">
        <v>267653</v>
      </c>
      <c r="C41" s="49" t="s">
        <v>70</v>
      </c>
      <c r="D41" s="11" t="s">
        <v>139</v>
      </c>
      <c r="E41" s="15">
        <v>5000</v>
      </c>
      <c r="F41" s="13">
        <v>0.34</v>
      </c>
      <c r="G41" s="57">
        <v>0.28000000000000003</v>
      </c>
      <c r="H41" s="13">
        <v>0.27</v>
      </c>
      <c r="I41" s="13">
        <v>0.26</v>
      </c>
      <c r="J41" s="13"/>
      <c r="K41" s="25">
        <f t="shared" si="2"/>
        <v>0.28750000000000003</v>
      </c>
      <c r="L41" s="25">
        <f t="shared" si="3"/>
        <v>0.27500000000000002</v>
      </c>
      <c r="M41" s="37">
        <v>0.28000000000000003</v>
      </c>
    </row>
    <row r="42" spans="1:13" ht="31" customHeight="1" x14ac:dyDescent="0.35">
      <c r="A42" s="27">
        <v>39</v>
      </c>
      <c r="B42" s="9">
        <v>267660</v>
      </c>
      <c r="C42" s="49" t="s">
        <v>71</v>
      </c>
      <c r="D42" s="11" t="s">
        <v>139</v>
      </c>
      <c r="E42" s="15">
        <v>11500</v>
      </c>
      <c r="F42" s="17">
        <v>0.36</v>
      </c>
      <c r="G42" s="57">
        <v>0.313</v>
      </c>
      <c r="H42" s="13">
        <v>0.28999999999999998</v>
      </c>
      <c r="I42" s="13">
        <v>0.27</v>
      </c>
      <c r="J42" s="13">
        <v>0.26</v>
      </c>
      <c r="K42" s="25">
        <f t="shared" si="2"/>
        <v>0.29860000000000003</v>
      </c>
      <c r="L42" s="25">
        <f t="shared" si="3"/>
        <v>0.28999999999999998</v>
      </c>
      <c r="M42" s="37">
        <v>0.28999999999999998</v>
      </c>
    </row>
    <row r="43" spans="1:13" ht="36.5" customHeight="1" x14ac:dyDescent="0.35">
      <c r="A43" s="27">
        <v>40</v>
      </c>
      <c r="B43" s="9">
        <v>300723</v>
      </c>
      <c r="C43" s="49" t="s">
        <v>160</v>
      </c>
      <c r="D43" s="11" t="s">
        <v>159</v>
      </c>
      <c r="E43" s="12">
        <v>723</v>
      </c>
      <c r="F43" s="13">
        <v>7.64</v>
      </c>
      <c r="G43" s="57">
        <v>7.5113000000000003</v>
      </c>
      <c r="H43" s="13">
        <v>7.21</v>
      </c>
      <c r="I43" s="57">
        <v>6.75</v>
      </c>
      <c r="J43" s="13">
        <v>6.43</v>
      </c>
      <c r="K43" s="25">
        <f t="shared" si="2"/>
        <v>7.1082599999999996</v>
      </c>
      <c r="L43" s="25">
        <f t="shared" si="3"/>
        <v>7.21</v>
      </c>
      <c r="M43" s="37">
        <v>7.11</v>
      </c>
    </row>
    <row r="44" spans="1:13" ht="29.5" customHeight="1" x14ac:dyDescent="0.35">
      <c r="A44" s="27">
        <v>41</v>
      </c>
      <c r="B44" s="9">
        <v>267662</v>
      </c>
      <c r="C44" s="49" t="s">
        <v>73</v>
      </c>
      <c r="D44" s="11" t="s">
        <v>145</v>
      </c>
      <c r="E44" s="15">
        <v>2200</v>
      </c>
      <c r="F44" s="13">
        <v>0.96</v>
      </c>
      <c r="G44" s="13">
        <v>0.95</v>
      </c>
      <c r="H44" s="13">
        <v>0.79</v>
      </c>
      <c r="I44" s="13">
        <v>0.68</v>
      </c>
      <c r="J44" s="13">
        <v>0.65</v>
      </c>
      <c r="K44" s="25">
        <f t="shared" si="2"/>
        <v>0.80600000000000005</v>
      </c>
      <c r="L44" s="25">
        <f t="shared" si="3"/>
        <v>0.79</v>
      </c>
      <c r="M44" s="37">
        <v>0.79</v>
      </c>
    </row>
    <row r="45" spans="1:13" ht="41.5" customHeight="1" x14ac:dyDescent="0.35">
      <c r="A45" s="27">
        <v>42</v>
      </c>
      <c r="B45" s="10">
        <v>273009</v>
      </c>
      <c r="C45" s="49" t="s">
        <v>74</v>
      </c>
      <c r="D45" s="11" t="s">
        <v>145</v>
      </c>
      <c r="E45" s="15">
        <v>2000</v>
      </c>
      <c r="F45" s="13">
        <v>0.1</v>
      </c>
      <c r="G45" s="57">
        <v>0.08</v>
      </c>
      <c r="H45" s="13">
        <v>7.0000000000000007E-2</v>
      </c>
      <c r="I45" s="57">
        <v>6.9000000000000006E-2</v>
      </c>
      <c r="J45" s="57">
        <v>6.6299999999999998E-2</v>
      </c>
      <c r="K45" s="25">
        <f t="shared" si="2"/>
        <v>7.705999999999999E-2</v>
      </c>
      <c r="L45" s="25">
        <f t="shared" si="3"/>
        <v>7.0000000000000007E-2</v>
      </c>
      <c r="M45" s="37">
        <v>7.0000000000000007E-2</v>
      </c>
    </row>
    <row r="46" spans="1:13" ht="37.5" customHeight="1" x14ac:dyDescent="0.35">
      <c r="A46" s="29">
        <v>43</v>
      </c>
      <c r="B46" s="9">
        <v>267663</v>
      </c>
      <c r="C46" s="49" t="s">
        <v>75</v>
      </c>
      <c r="D46" s="11" t="s">
        <v>139</v>
      </c>
      <c r="E46" s="15">
        <v>6000</v>
      </c>
      <c r="F46" s="17">
        <v>0.2</v>
      </c>
      <c r="G46" s="57">
        <v>0.19400000000000001</v>
      </c>
      <c r="H46" s="13">
        <v>0.18</v>
      </c>
      <c r="I46" s="13">
        <v>0.12</v>
      </c>
      <c r="J46" s="13"/>
      <c r="K46" s="25">
        <f t="shared" si="2"/>
        <v>0.17350000000000002</v>
      </c>
      <c r="L46" s="25">
        <f t="shared" si="3"/>
        <v>0.187</v>
      </c>
      <c r="M46" s="37">
        <v>0.17</v>
      </c>
    </row>
    <row r="47" spans="1:13" ht="36.5" customHeight="1" x14ac:dyDescent="0.35">
      <c r="A47" s="29">
        <v>44</v>
      </c>
      <c r="B47" s="9">
        <v>267671</v>
      </c>
      <c r="C47" s="49" t="s">
        <v>76</v>
      </c>
      <c r="D47" s="11" t="s">
        <v>139</v>
      </c>
      <c r="E47" s="15">
        <v>190000</v>
      </c>
      <c r="F47" s="17">
        <v>0.09</v>
      </c>
      <c r="G47" s="17">
        <v>7.0000000000000007E-2</v>
      </c>
      <c r="H47" s="17">
        <v>0.06</v>
      </c>
      <c r="I47" s="55"/>
      <c r="J47" s="13"/>
      <c r="K47" s="25">
        <f t="shared" si="2"/>
        <v>7.3333333333333334E-2</v>
      </c>
      <c r="L47" s="25">
        <f t="shared" si="3"/>
        <v>7.0000000000000007E-2</v>
      </c>
      <c r="M47" s="37">
        <v>7.0000000000000007E-2</v>
      </c>
    </row>
    <row r="48" spans="1:13" ht="28.5" customHeight="1" x14ac:dyDescent="0.35">
      <c r="A48" s="29">
        <v>45</v>
      </c>
      <c r="B48" s="9">
        <v>442754</v>
      </c>
      <c r="C48" s="49" t="s">
        <v>77</v>
      </c>
      <c r="D48" s="11" t="s">
        <v>139</v>
      </c>
      <c r="E48" s="15">
        <v>108000</v>
      </c>
      <c r="F48" s="17">
        <v>0.25</v>
      </c>
      <c r="G48" s="57">
        <v>0.21909999999999999</v>
      </c>
      <c r="H48" s="57">
        <v>0.21299999999999999</v>
      </c>
      <c r="I48" s="13">
        <v>0.2</v>
      </c>
      <c r="J48" s="13">
        <v>0.19</v>
      </c>
      <c r="K48" s="25">
        <f t="shared" si="2"/>
        <v>0.21441999999999997</v>
      </c>
      <c r="L48" s="25">
        <f t="shared" si="3"/>
        <v>0.21299999999999999</v>
      </c>
      <c r="M48" s="37">
        <v>0.21</v>
      </c>
    </row>
    <row r="49" spans="1:13" ht="28" customHeight="1" x14ac:dyDescent="0.35">
      <c r="A49" s="27">
        <v>46</v>
      </c>
      <c r="B49" s="9">
        <v>267674</v>
      </c>
      <c r="C49" s="49" t="s">
        <v>78</v>
      </c>
      <c r="D49" s="11" t="s">
        <v>139</v>
      </c>
      <c r="E49" s="15">
        <v>100800</v>
      </c>
      <c r="F49" s="17">
        <v>0.09</v>
      </c>
      <c r="G49" s="13">
        <v>7.0000000000000007E-2</v>
      </c>
      <c r="H49" s="58">
        <v>0.06</v>
      </c>
      <c r="I49" s="57">
        <v>5.2900000000000003E-2</v>
      </c>
      <c r="J49" s="13">
        <v>0.05</v>
      </c>
      <c r="K49" s="25">
        <f t="shared" si="2"/>
        <v>6.4579999999999999E-2</v>
      </c>
      <c r="L49" s="25">
        <f t="shared" si="3"/>
        <v>0.06</v>
      </c>
      <c r="M49" s="37">
        <v>0.06</v>
      </c>
    </row>
    <row r="50" spans="1:13" ht="27.5" customHeight="1" x14ac:dyDescent="0.35">
      <c r="A50" s="27">
        <v>47</v>
      </c>
      <c r="B50" s="9">
        <v>345240</v>
      </c>
      <c r="C50" s="49" t="s">
        <v>82</v>
      </c>
      <c r="D50" s="11" t="s">
        <v>161</v>
      </c>
      <c r="E50" s="15">
        <v>6000</v>
      </c>
      <c r="F50" s="55">
        <v>20.395</v>
      </c>
      <c r="G50" s="57">
        <v>16</v>
      </c>
      <c r="H50" s="13">
        <v>15</v>
      </c>
      <c r="I50" s="13">
        <v>14.9</v>
      </c>
      <c r="J50" s="9">
        <v>14.6</v>
      </c>
      <c r="K50" s="25">
        <f t="shared" si="2"/>
        <v>16.178999999999998</v>
      </c>
      <c r="L50" s="25">
        <f t="shared" si="3"/>
        <v>15</v>
      </c>
      <c r="M50" s="37">
        <v>15</v>
      </c>
    </row>
    <row r="51" spans="1:13" ht="24.5" customHeight="1" x14ac:dyDescent="0.35">
      <c r="A51" s="27">
        <v>48</v>
      </c>
      <c r="B51" s="9">
        <v>270219</v>
      </c>
      <c r="C51" s="49" t="s">
        <v>79</v>
      </c>
      <c r="D51" s="11" t="s">
        <v>162</v>
      </c>
      <c r="E51" s="15">
        <v>2350</v>
      </c>
      <c r="F51" s="13">
        <v>10.49</v>
      </c>
      <c r="G51" s="13">
        <v>7.5</v>
      </c>
      <c r="H51" s="13">
        <v>6.93</v>
      </c>
      <c r="I51" s="13">
        <v>6.5</v>
      </c>
      <c r="J51" s="13">
        <v>5.98</v>
      </c>
      <c r="K51" s="25">
        <f t="shared" si="2"/>
        <v>7.4800000000000013</v>
      </c>
      <c r="L51" s="25">
        <f t="shared" si="3"/>
        <v>6.93</v>
      </c>
      <c r="M51" s="37">
        <v>6.93</v>
      </c>
    </row>
    <row r="52" spans="1:13" ht="26" x14ac:dyDescent="0.35">
      <c r="A52" s="27">
        <v>49</v>
      </c>
      <c r="B52" s="10" t="s">
        <v>83</v>
      </c>
      <c r="C52" s="49" t="s">
        <v>80</v>
      </c>
      <c r="D52" s="11" t="s">
        <v>150</v>
      </c>
      <c r="E52" s="15">
        <v>10100</v>
      </c>
      <c r="F52" s="13">
        <v>10</v>
      </c>
      <c r="G52" s="13">
        <v>9.4499999999999993</v>
      </c>
      <c r="H52" s="13">
        <v>8.2899999999999991</v>
      </c>
      <c r="I52" s="13">
        <v>8</v>
      </c>
      <c r="J52" s="23"/>
      <c r="K52" s="25">
        <f t="shared" si="2"/>
        <v>8.9349999999999987</v>
      </c>
      <c r="L52" s="25">
        <f t="shared" si="3"/>
        <v>8.8699999999999992</v>
      </c>
      <c r="M52" s="37">
        <v>8.8699999999999992</v>
      </c>
    </row>
    <row r="53" spans="1:13" ht="23.5" customHeight="1" x14ac:dyDescent="0.35">
      <c r="A53" s="27">
        <v>50</v>
      </c>
      <c r="B53" s="9">
        <v>373909</v>
      </c>
      <c r="C53" s="49" t="s">
        <v>81</v>
      </c>
      <c r="D53" s="11" t="s">
        <v>141</v>
      </c>
      <c r="E53" s="15">
        <v>8600</v>
      </c>
      <c r="F53" s="17">
        <v>25.47</v>
      </c>
      <c r="G53" s="13">
        <v>24.3</v>
      </c>
      <c r="H53" s="13">
        <v>22.27</v>
      </c>
      <c r="I53" s="13">
        <v>22.21</v>
      </c>
      <c r="J53" s="13">
        <v>21.97</v>
      </c>
      <c r="K53" s="25">
        <f t="shared" si="2"/>
        <v>23.244</v>
      </c>
      <c r="L53" s="25">
        <f t="shared" si="3"/>
        <v>22.27</v>
      </c>
      <c r="M53" s="37">
        <v>22.27</v>
      </c>
    </row>
    <row r="54" spans="1:13" ht="24.5" customHeight="1" x14ac:dyDescent="0.35">
      <c r="A54" s="27">
        <v>51</v>
      </c>
      <c r="B54" s="9">
        <v>294643</v>
      </c>
      <c r="C54" s="49" t="s">
        <v>163</v>
      </c>
      <c r="D54" s="11" t="s">
        <v>152</v>
      </c>
      <c r="E54" s="15">
        <v>38200</v>
      </c>
      <c r="F54" s="17">
        <v>4</v>
      </c>
      <c r="G54" s="13">
        <v>3.5</v>
      </c>
      <c r="H54" s="13">
        <v>3.01</v>
      </c>
      <c r="I54" s="13">
        <v>2.94</v>
      </c>
      <c r="J54" s="13">
        <v>2.88</v>
      </c>
      <c r="K54" s="25">
        <f t="shared" si="2"/>
        <v>3.2659999999999996</v>
      </c>
      <c r="L54" s="25">
        <f t="shared" si="3"/>
        <v>3.01</v>
      </c>
      <c r="M54" s="37">
        <v>3.01</v>
      </c>
    </row>
    <row r="55" spans="1:13" ht="23" customHeight="1" x14ac:dyDescent="0.35">
      <c r="A55" s="27">
        <v>52</v>
      </c>
      <c r="B55" s="9">
        <v>267677</v>
      </c>
      <c r="C55" s="49" t="s">
        <v>85</v>
      </c>
      <c r="D55" s="11" t="s">
        <v>139</v>
      </c>
      <c r="E55" s="15">
        <v>170000</v>
      </c>
      <c r="F55" s="13">
        <v>0.18</v>
      </c>
      <c r="G55" s="13">
        <v>0.15</v>
      </c>
      <c r="H55" s="13">
        <v>0.14000000000000001</v>
      </c>
      <c r="I55" s="13">
        <v>0.13</v>
      </c>
      <c r="J55" s="13">
        <v>0.12</v>
      </c>
      <c r="K55" s="25">
        <f t="shared" si="2"/>
        <v>0.14399999999999999</v>
      </c>
      <c r="L55" s="25">
        <f t="shared" si="3"/>
        <v>0.14000000000000001</v>
      </c>
      <c r="M55" s="37">
        <v>0.14000000000000001</v>
      </c>
    </row>
    <row r="56" spans="1:13" ht="31" customHeight="1" x14ac:dyDescent="0.35">
      <c r="A56" s="27">
        <v>53</v>
      </c>
      <c r="B56" s="9">
        <v>267676</v>
      </c>
      <c r="C56" s="54" t="s">
        <v>86</v>
      </c>
      <c r="D56" s="11" t="s">
        <v>139</v>
      </c>
      <c r="E56" s="15">
        <v>425000</v>
      </c>
      <c r="F56" s="55">
        <v>0.3634</v>
      </c>
      <c r="G56" s="13">
        <v>0.34</v>
      </c>
      <c r="H56" s="57">
        <v>0.31</v>
      </c>
      <c r="I56" s="13">
        <v>0.26</v>
      </c>
      <c r="J56" s="13">
        <v>0.24</v>
      </c>
      <c r="K56" s="25">
        <f t="shared" si="2"/>
        <v>0.30268</v>
      </c>
      <c r="L56" s="25">
        <f t="shared" si="3"/>
        <v>0.31</v>
      </c>
      <c r="M56" s="37">
        <v>0.3</v>
      </c>
    </row>
    <row r="57" spans="1:13" ht="27.5" customHeight="1" x14ac:dyDescent="0.35">
      <c r="A57" s="27">
        <v>54</v>
      </c>
      <c r="B57" s="9">
        <v>268331</v>
      </c>
      <c r="C57" s="49" t="s">
        <v>87</v>
      </c>
      <c r="D57" s="11" t="s">
        <v>159</v>
      </c>
      <c r="E57" s="12">
        <v>400</v>
      </c>
      <c r="F57" s="17">
        <v>4.4000000000000004</v>
      </c>
      <c r="G57" s="13">
        <v>3.8</v>
      </c>
      <c r="H57" s="57">
        <v>3.7</v>
      </c>
      <c r="I57" s="13">
        <v>3</v>
      </c>
      <c r="J57" s="13">
        <v>2.96</v>
      </c>
      <c r="K57" s="25">
        <f t="shared" si="2"/>
        <v>3.5720000000000001</v>
      </c>
      <c r="L57" s="25">
        <f t="shared" si="3"/>
        <v>3.7</v>
      </c>
      <c r="M57" s="37">
        <v>3.57</v>
      </c>
    </row>
    <row r="58" spans="1:13" ht="25" customHeight="1" x14ac:dyDescent="0.35">
      <c r="A58" s="27">
        <v>55</v>
      </c>
      <c r="B58" s="10" t="s">
        <v>88</v>
      </c>
      <c r="C58" s="50" t="s">
        <v>164</v>
      </c>
      <c r="D58" s="11" t="s">
        <v>139</v>
      </c>
      <c r="E58" s="15">
        <v>14000</v>
      </c>
      <c r="F58" s="13">
        <v>0.75</v>
      </c>
      <c r="G58" s="13">
        <v>0.56000000000000005</v>
      </c>
      <c r="H58" s="13">
        <v>0.53</v>
      </c>
      <c r="I58" s="13">
        <v>0.48</v>
      </c>
      <c r="J58" s="13">
        <v>0.47</v>
      </c>
      <c r="K58" s="25">
        <f t="shared" si="2"/>
        <v>0.55800000000000005</v>
      </c>
      <c r="L58" s="25">
        <f t="shared" si="3"/>
        <v>0.53</v>
      </c>
      <c r="M58" s="37">
        <v>0.53</v>
      </c>
    </row>
    <row r="59" spans="1:13" ht="26" customHeight="1" x14ac:dyDescent="0.35">
      <c r="A59" s="27">
        <v>56</v>
      </c>
      <c r="B59" s="9">
        <v>268124</v>
      </c>
      <c r="C59" s="49" t="s">
        <v>90</v>
      </c>
      <c r="D59" s="11" t="s">
        <v>139</v>
      </c>
      <c r="E59" s="15">
        <v>6660</v>
      </c>
      <c r="F59" s="13">
        <v>0.4</v>
      </c>
      <c r="G59" s="13">
        <v>0.36</v>
      </c>
      <c r="H59" s="13">
        <v>0.33</v>
      </c>
      <c r="I59" s="13">
        <v>0.32</v>
      </c>
      <c r="J59" s="13">
        <v>0.31</v>
      </c>
      <c r="K59" s="25">
        <f t="shared" si="2"/>
        <v>0.34400000000000003</v>
      </c>
      <c r="L59" s="25">
        <f t="shared" si="3"/>
        <v>0.33</v>
      </c>
      <c r="M59" s="37">
        <v>0.33</v>
      </c>
    </row>
    <row r="60" spans="1:13" ht="29.5" customHeight="1" x14ac:dyDescent="0.35">
      <c r="A60" s="27">
        <v>57</v>
      </c>
      <c r="B60" s="9">
        <v>268123</v>
      </c>
      <c r="C60" s="49" t="s">
        <v>91</v>
      </c>
      <c r="D60" s="11" t="s">
        <v>139</v>
      </c>
      <c r="E60" s="15">
        <v>7560</v>
      </c>
      <c r="F60" s="13">
        <v>0.44</v>
      </c>
      <c r="G60" s="13">
        <v>0.41</v>
      </c>
      <c r="H60" s="13">
        <v>0.4</v>
      </c>
      <c r="I60" s="13">
        <v>0.38</v>
      </c>
      <c r="J60" s="13">
        <v>0.36</v>
      </c>
      <c r="K60" s="25">
        <f t="shared" si="2"/>
        <v>0.39799999999999996</v>
      </c>
      <c r="L60" s="25">
        <f t="shared" si="3"/>
        <v>0.4</v>
      </c>
      <c r="M60" s="37">
        <v>0.4</v>
      </c>
    </row>
    <row r="61" spans="1:13" ht="27.5" customHeight="1" x14ac:dyDescent="0.35">
      <c r="A61" s="27">
        <v>58</v>
      </c>
      <c r="B61" s="9">
        <v>268125</v>
      </c>
      <c r="C61" s="49" t="s">
        <v>92</v>
      </c>
      <c r="D61" s="11" t="s">
        <v>139</v>
      </c>
      <c r="E61" s="15">
        <v>4500</v>
      </c>
      <c r="F61" s="17">
        <v>0.43</v>
      </c>
      <c r="G61" s="13">
        <v>0.36</v>
      </c>
      <c r="H61" s="13">
        <v>0.34</v>
      </c>
      <c r="I61" s="57">
        <v>0.33600000000000002</v>
      </c>
      <c r="J61" s="13"/>
      <c r="K61" s="25">
        <f t="shared" si="2"/>
        <v>0.36650000000000005</v>
      </c>
      <c r="L61" s="25">
        <f t="shared" si="3"/>
        <v>0.35</v>
      </c>
      <c r="M61" s="37">
        <v>0.35</v>
      </c>
    </row>
    <row r="62" spans="1:13" ht="23" customHeight="1" x14ac:dyDescent="0.35">
      <c r="A62" s="27">
        <v>59</v>
      </c>
      <c r="B62" s="23">
        <v>269843</v>
      </c>
      <c r="C62" s="49" t="s">
        <v>93</v>
      </c>
      <c r="D62" s="11" t="s">
        <v>162</v>
      </c>
      <c r="E62" s="12">
        <v>360</v>
      </c>
      <c r="F62" s="13">
        <v>8.9</v>
      </c>
      <c r="G62" s="13">
        <v>7.25</v>
      </c>
      <c r="H62" s="13">
        <v>7.18</v>
      </c>
      <c r="I62" s="13">
        <v>6.3</v>
      </c>
      <c r="J62" s="13">
        <v>5.4945000000000004</v>
      </c>
      <c r="K62" s="25">
        <f t="shared" si="2"/>
        <v>7.0248999999999997</v>
      </c>
      <c r="L62" s="25">
        <f t="shared" si="3"/>
        <v>7.18</v>
      </c>
      <c r="M62" s="37">
        <v>7.02</v>
      </c>
    </row>
    <row r="63" spans="1:13" ht="30" customHeight="1" x14ac:dyDescent="0.35">
      <c r="A63" s="27">
        <v>60</v>
      </c>
      <c r="B63" s="10" t="s">
        <v>94</v>
      </c>
      <c r="C63" s="49" t="s">
        <v>95</v>
      </c>
      <c r="D63" s="11" t="s">
        <v>150</v>
      </c>
      <c r="E63" s="15">
        <v>23500</v>
      </c>
      <c r="F63" s="13">
        <v>4.18</v>
      </c>
      <c r="G63" s="13">
        <v>3.98</v>
      </c>
      <c r="H63" s="13">
        <v>3.64</v>
      </c>
      <c r="I63" s="57">
        <v>3.55</v>
      </c>
      <c r="J63" s="13">
        <v>3.5</v>
      </c>
      <c r="K63" s="25">
        <f t="shared" si="2"/>
        <v>3.7700000000000005</v>
      </c>
      <c r="L63" s="25">
        <f t="shared" si="3"/>
        <v>3.64</v>
      </c>
      <c r="M63" s="37">
        <v>3.64</v>
      </c>
    </row>
    <row r="64" spans="1:13" ht="28" customHeight="1" x14ac:dyDescent="0.35">
      <c r="A64" s="27">
        <v>61</v>
      </c>
      <c r="B64" s="9">
        <v>273466</v>
      </c>
      <c r="C64" s="49" t="s">
        <v>96</v>
      </c>
      <c r="D64" s="11" t="s">
        <v>139</v>
      </c>
      <c r="E64" s="15">
        <v>7500</v>
      </c>
      <c r="F64" s="13">
        <v>0.3</v>
      </c>
      <c r="G64" s="57">
        <v>0.23</v>
      </c>
      <c r="H64" s="13">
        <v>0.21</v>
      </c>
      <c r="I64" s="13"/>
      <c r="J64" s="13"/>
      <c r="K64" s="25">
        <f t="shared" si="2"/>
        <v>0.24666666666666667</v>
      </c>
      <c r="L64" s="25">
        <f t="shared" si="3"/>
        <v>0.23</v>
      </c>
      <c r="M64" s="37">
        <v>0.23</v>
      </c>
    </row>
    <row r="65" spans="1:13" ht="29" customHeight="1" x14ac:dyDescent="0.35">
      <c r="A65" s="27">
        <v>62</v>
      </c>
      <c r="B65" s="9">
        <v>268856</v>
      </c>
      <c r="C65" s="49" t="s">
        <v>97</v>
      </c>
      <c r="D65" s="11" t="s">
        <v>139</v>
      </c>
      <c r="E65" s="15">
        <v>394000</v>
      </c>
      <c r="F65" s="13">
        <v>0.08</v>
      </c>
      <c r="G65" s="57">
        <v>7.0000000000000007E-2</v>
      </c>
      <c r="H65" s="57">
        <v>6.9400000000000003E-2</v>
      </c>
      <c r="I65" s="13">
        <v>0.06</v>
      </c>
      <c r="J65" s="13"/>
      <c r="K65" s="25">
        <f t="shared" si="2"/>
        <v>6.9850000000000009E-2</v>
      </c>
      <c r="L65" s="25">
        <f t="shared" si="3"/>
        <v>6.9700000000000012E-2</v>
      </c>
      <c r="M65" s="37">
        <v>7.0000000000000007E-2</v>
      </c>
    </row>
    <row r="66" spans="1:13" ht="26" customHeight="1" x14ac:dyDescent="0.35">
      <c r="A66" s="27">
        <v>63</v>
      </c>
      <c r="B66" s="9">
        <v>267689</v>
      </c>
      <c r="C66" s="49" t="s">
        <v>166</v>
      </c>
      <c r="D66" s="11" t="s">
        <v>139</v>
      </c>
      <c r="E66" s="15">
        <v>14000</v>
      </c>
      <c r="F66" s="13">
        <v>1.2</v>
      </c>
      <c r="G66" s="13">
        <v>1.01</v>
      </c>
      <c r="H66" s="13">
        <v>1</v>
      </c>
      <c r="I66" s="13">
        <v>0.98</v>
      </c>
      <c r="J66" s="13">
        <v>0.82</v>
      </c>
      <c r="K66" s="25">
        <f t="shared" si="2"/>
        <v>1.002</v>
      </c>
      <c r="L66" s="25">
        <f t="shared" si="3"/>
        <v>1</v>
      </c>
      <c r="M66" s="37">
        <v>1</v>
      </c>
    </row>
    <row r="67" spans="1:13" ht="24" customHeight="1" x14ac:dyDescent="0.35">
      <c r="A67" s="27">
        <v>64</v>
      </c>
      <c r="B67" s="9">
        <v>267691</v>
      </c>
      <c r="C67" s="49" t="s">
        <v>99</v>
      </c>
      <c r="D67" s="11" t="s">
        <v>139</v>
      </c>
      <c r="E67" s="15">
        <v>384000</v>
      </c>
      <c r="F67" s="17">
        <v>0.18</v>
      </c>
      <c r="G67" s="13">
        <v>0.17</v>
      </c>
      <c r="H67" s="13">
        <v>0.15</v>
      </c>
      <c r="I67" s="13">
        <v>0.14000000000000001</v>
      </c>
      <c r="J67" s="13">
        <v>0.13</v>
      </c>
      <c r="K67" s="25">
        <f t="shared" si="2"/>
        <v>0.154</v>
      </c>
      <c r="L67" s="25">
        <f t="shared" si="3"/>
        <v>0.15</v>
      </c>
      <c r="M67" s="37">
        <v>0.15</v>
      </c>
    </row>
    <row r="68" spans="1:13" ht="26.5" customHeight="1" x14ac:dyDescent="0.35">
      <c r="A68" s="27">
        <v>65</v>
      </c>
      <c r="B68" s="9">
        <v>267312</v>
      </c>
      <c r="C68" s="49" t="s">
        <v>100</v>
      </c>
      <c r="D68" s="11" t="s">
        <v>139</v>
      </c>
      <c r="E68" s="15">
        <v>10000</v>
      </c>
      <c r="F68" s="17">
        <v>0.36</v>
      </c>
      <c r="G68" s="13">
        <v>0.25</v>
      </c>
      <c r="H68" s="13">
        <v>0.24</v>
      </c>
      <c r="I68" s="13">
        <v>0.22</v>
      </c>
      <c r="J68" s="13">
        <v>0.2</v>
      </c>
      <c r="K68" s="25">
        <f t="shared" ref="K68:K102" si="4">AVERAGE(F68:J68)</f>
        <v>0.254</v>
      </c>
      <c r="L68" s="25">
        <f t="shared" ref="L68:L102" si="5">MEDIAN(F68:J68)</f>
        <v>0.24</v>
      </c>
      <c r="M68" s="37">
        <v>0.24</v>
      </c>
    </row>
    <row r="69" spans="1:13" ht="26" customHeight="1" x14ac:dyDescent="0.35">
      <c r="A69" s="27">
        <v>66</v>
      </c>
      <c r="B69" s="9">
        <v>267311</v>
      </c>
      <c r="C69" s="49" t="s">
        <v>101</v>
      </c>
      <c r="D69" s="11" t="s">
        <v>141</v>
      </c>
      <c r="E69" s="15">
        <v>4500</v>
      </c>
      <c r="F69" s="17">
        <v>3.87</v>
      </c>
      <c r="G69" s="13">
        <v>2.99</v>
      </c>
      <c r="H69" s="13">
        <v>2.78</v>
      </c>
      <c r="I69" s="13">
        <v>2.59</v>
      </c>
      <c r="J69" s="57">
        <v>2.0352000000000001</v>
      </c>
      <c r="K69" s="25">
        <f t="shared" si="4"/>
        <v>2.85304</v>
      </c>
      <c r="L69" s="25">
        <f t="shared" si="5"/>
        <v>2.78</v>
      </c>
      <c r="M69" s="37">
        <v>2.78</v>
      </c>
    </row>
    <row r="70" spans="1:13" ht="25" customHeight="1" x14ac:dyDescent="0.35">
      <c r="A70" s="27">
        <v>67</v>
      </c>
      <c r="B70" s="9">
        <v>267310</v>
      </c>
      <c r="C70" s="49" t="s">
        <v>102</v>
      </c>
      <c r="D70" s="11" t="s">
        <v>151</v>
      </c>
      <c r="E70" s="15">
        <v>2000</v>
      </c>
      <c r="F70" s="13">
        <v>1.36</v>
      </c>
      <c r="G70" s="13">
        <v>1.2</v>
      </c>
      <c r="H70" s="13">
        <v>1</v>
      </c>
      <c r="I70" s="13">
        <v>0.98</v>
      </c>
      <c r="J70" s="13">
        <v>0.89</v>
      </c>
      <c r="K70" s="25">
        <f t="shared" si="4"/>
        <v>1.0859999999999999</v>
      </c>
      <c r="L70" s="25">
        <f t="shared" si="5"/>
        <v>1</v>
      </c>
      <c r="M70" s="37">
        <v>1</v>
      </c>
    </row>
    <row r="71" spans="1:13" ht="24" customHeight="1" x14ac:dyDescent="0.35">
      <c r="A71" s="27">
        <v>68</v>
      </c>
      <c r="B71" s="9">
        <v>276657</v>
      </c>
      <c r="C71" s="49" t="s">
        <v>103</v>
      </c>
      <c r="D71" s="11" t="s">
        <v>139</v>
      </c>
      <c r="E71" s="15">
        <v>1100</v>
      </c>
      <c r="F71" s="57">
        <v>0.72019999999999995</v>
      </c>
      <c r="G71" s="13">
        <v>0.57999999999999996</v>
      </c>
      <c r="H71" s="57">
        <v>0.55000000000000004</v>
      </c>
      <c r="I71" s="13">
        <v>0.53</v>
      </c>
      <c r="J71" s="13"/>
      <c r="K71" s="25">
        <f t="shared" si="4"/>
        <v>0.59504999999999997</v>
      </c>
      <c r="L71" s="25">
        <f t="shared" si="5"/>
        <v>0.56499999999999995</v>
      </c>
      <c r="M71" s="37">
        <v>0.56999999999999995</v>
      </c>
    </row>
    <row r="72" spans="1:13" ht="24" customHeight="1" x14ac:dyDescent="0.35">
      <c r="A72" s="27">
        <v>69</v>
      </c>
      <c r="B72" s="9">
        <v>394856</v>
      </c>
      <c r="C72" s="49" t="s">
        <v>104</v>
      </c>
      <c r="D72" s="11" t="s">
        <v>150</v>
      </c>
      <c r="E72" s="15">
        <v>12000</v>
      </c>
      <c r="F72" s="13">
        <v>12</v>
      </c>
      <c r="G72" s="13">
        <v>9.4600000000000009</v>
      </c>
      <c r="H72" s="13">
        <v>8.65</v>
      </c>
      <c r="I72" s="57">
        <v>7.16</v>
      </c>
      <c r="J72" s="13">
        <v>7.14</v>
      </c>
      <c r="K72" s="25">
        <f t="shared" si="4"/>
        <v>8.8819999999999997</v>
      </c>
      <c r="L72" s="25">
        <f t="shared" si="5"/>
        <v>8.65</v>
      </c>
      <c r="M72" s="37">
        <v>8.65</v>
      </c>
    </row>
    <row r="73" spans="1:13" ht="26" x14ac:dyDescent="0.35">
      <c r="A73" s="27">
        <v>70</v>
      </c>
      <c r="B73" s="10" t="s">
        <v>105</v>
      </c>
      <c r="C73" s="49" t="s">
        <v>106</v>
      </c>
      <c r="D73" s="11" t="s">
        <v>167</v>
      </c>
      <c r="E73" s="15">
        <v>5200</v>
      </c>
      <c r="F73" s="13">
        <v>10.18</v>
      </c>
      <c r="G73" s="13">
        <v>9.92</v>
      </c>
      <c r="H73" s="13">
        <v>8.77</v>
      </c>
      <c r="I73" s="13">
        <v>7.8</v>
      </c>
      <c r="J73" s="13">
        <v>6.96</v>
      </c>
      <c r="K73" s="25">
        <f t="shared" si="4"/>
        <v>8.7260000000000009</v>
      </c>
      <c r="L73" s="25">
        <f t="shared" si="5"/>
        <v>8.77</v>
      </c>
      <c r="M73" s="37">
        <v>8.73</v>
      </c>
    </row>
    <row r="74" spans="1:13" ht="26" customHeight="1" x14ac:dyDescent="0.35">
      <c r="A74" s="27">
        <v>71</v>
      </c>
      <c r="B74" s="9">
        <v>267717</v>
      </c>
      <c r="C74" s="49" t="s">
        <v>107</v>
      </c>
      <c r="D74" s="11" t="s">
        <v>139</v>
      </c>
      <c r="E74" s="15">
        <v>25400</v>
      </c>
      <c r="F74" s="13">
        <v>0.34</v>
      </c>
      <c r="G74" s="13">
        <v>0.27</v>
      </c>
      <c r="H74" s="13">
        <v>0.24</v>
      </c>
      <c r="I74" s="13">
        <v>0.23</v>
      </c>
      <c r="J74" s="13">
        <v>0.22</v>
      </c>
      <c r="K74" s="25">
        <f t="shared" si="4"/>
        <v>0.26</v>
      </c>
      <c r="L74" s="25">
        <f t="shared" si="5"/>
        <v>0.24</v>
      </c>
      <c r="M74" s="37">
        <v>0.24</v>
      </c>
    </row>
    <row r="75" spans="1:13" ht="24.5" customHeight="1" x14ac:dyDescent="0.35">
      <c r="A75" s="27">
        <v>72</v>
      </c>
      <c r="B75" s="9">
        <v>268499</v>
      </c>
      <c r="C75" s="49" t="s">
        <v>108</v>
      </c>
      <c r="D75" s="11" t="s">
        <v>139</v>
      </c>
      <c r="E75" s="15">
        <v>24300</v>
      </c>
      <c r="F75" s="57">
        <v>0.78210000000000002</v>
      </c>
      <c r="G75" s="57">
        <v>0.59399999999999997</v>
      </c>
      <c r="H75" s="13">
        <v>0.55000000000000004</v>
      </c>
      <c r="I75" s="13">
        <v>0.52</v>
      </c>
      <c r="J75" s="13">
        <v>0.48</v>
      </c>
      <c r="K75" s="25">
        <f t="shared" si="4"/>
        <v>0.58522000000000007</v>
      </c>
      <c r="L75" s="25">
        <f t="shared" si="5"/>
        <v>0.55000000000000004</v>
      </c>
      <c r="M75" s="37">
        <v>0.55000000000000004</v>
      </c>
    </row>
    <row r="76" spans="1:13" ht="29.5" customHeight="1" x14ac:dyDescent="0.35">
      <c r="A76" s="27">
        <v>73</v>
      </c>
      <c r="B76" s="9">
        <v>268286</v>
      </c>
      <c r="C76" s="49" t="s">
        <v>109</v>
      </c>
      <c r="D76" s="11" t="s">
        <v>168</v>
      </c>
      <c r="E76" s="15">
        <v>9700</v>
      </c>
      <c r="F76" s="13">
        <v>12.13</v>
      </c>
      <c r="G76" s="13">
        <v>8.5</v>
      </c>
      <c r="H76" s="13">
        <v>7.95</v>
      </c>
      <c r="I76" s="13">
        <v>7.05</v>
      </c>
      <c r="J76" s="13"/>
      <c r="K76" s="25">
        <f t="shared" si="4"/>
        <v>8.9075000000000006</v>
      </c>
      <c r="L76" s="25">
        <f t="shared" si="5"/>
        <v>8.2249999999999996</v>
      </c>
      <c r="M76" s="37">
        <v>8.23</v>
      </c>
    </row>
    <row r="77" spans="1:13" ht="28" customHeight="1" x14ac:dyDescent="0.35">
      <c r="A77" s="27">
        <v>74</v>
      </c>
      <c r="B77" s="9">
        <v>268162</v>
      </c>
      <c r="C77" s="49" t="s">
        <v>110</v>
      </c>
      <c r="D77" s="11" t="s">
        <v>169</v>
      </c>
      <c r="E77" s="15">
        <v>4000</v>
      </c>
      <c r="F77" s="13">
        <v>13.85</v>
      </c>
      <c r="G77" s="13">
        <v>10.48</v>
      </c>
      <c r="H77" s="13">
        <v>10.31</v>
      </c>
      <c r="I77" s="13">
        <v>9.9</v>
      </c>
      <c r="J77" s="13">
        <v>9.61</v>
      </c>
      <c r="K77" s="25">
        <f t="shared" si="4"/>
        <v>10.83</v>
      </c>
      <c r="L77" s="25">
        <f t="shared" si="5"/>
        <v>10.31</v>
      </c>
      <c r="M77" s="37">
        <v>10.31</v>
      </c>
    </row>
    <row r="78" spans="1:13" ht="24.5" customHeight="1" x14ac:dyDescent="0.35">
      <c r="A78" s="27">
        <v>75</v>
      </c>
      <c r="B78" s="9">
        <v>433940</v>
      </c>
      <c r="C78" s="49" t="s">
        <v>111</v>
      </c>
      <c r="D78" s="11" t="s">
        <v>156</v>
      </c>
      <c r="E78" s="15">
        <v>40700</v>
      </c>
      <c r="F78" s="17">
        <v>2.2999999999999998</v>
      </c>
      <c r="G78" s="13">
        <v>2.2799999999999998</v>
      </c>
      <c r="H78" s="13">
        <v>2.25</v>
      </c>
      <c r="I78" s="13">
        <v>3.27</v>
      </c>
      <c r="J78" s="13"/>
      <c r="K78" s="25">
        <f t="shared" si="4"/>
        <v>2.5249999999999999</v>
      </c>
      <c r="L78" s="25">
        <f t="shared" si="5"/>
        <v>2.29</v>
      </c>
      <c r="M78" s="37">
        <v>2.29</v>
      </c>
    </row>
    <row r="79" spans="1:13" ht="23" customHeight="1" x14ac:dyDescent="0.35">
      <c r="A79" s="27">
        <v>76</v>
      </c>
      <c r="B79" s="9">
        <v>267728</v>
      </c>
      <c r="C79" s="49" t="s">
        <v>112</v>
      </c>
      <c r="D79" s="11" t="s">
        <v>139</v>
      </c>
      <c r="E79" s="15">
        <v>10900</v>
      </c>
      <c r="F79" s="17">
        <v>0.56999999999999995</v>
      </c>
      <c r="G79" s="57">
        <v>0.56269999999999998</v>
      </c>
      <c r="H79" s="13">
        <v>0.52</v>
      </c>
      <c r="I79" s="13"/>
      <c r="J79" s="13"/>
      <c r="K79" s="25">
        <f t="shared" si="4"/>
        <v>0.55089999999999995</v>
      </c>
      <c r="L79" s="25">
        <f t="shared" si="5"/>
        <v>0.56269999999999998</v>
      </c>
      <c r="M79" s="37">
        <v>0.55000000000000004</v>
      </c>
    </row>
    <row r="80" spans="1:13" ht="28.5" customHeight="1" x14ac:dyDescent="0.35">
      <c r="A80" s="27">
        <v>77</v>
      </c>
      <c r="B80" s="10" t="s">
        <v>113</v>
      </c>
      <c r="C80" s="49" t="s">
        <v>114</v>
      </c>
      <c r="D80" s="11" t="s">
        <v>171</v>
      </c>
      <c r="E80" s="15">
        <v>4500</v>
      </c>
      <c r="F80" s="13">
        <v>8.0500000000000007</v>
      </c>
      <c r="G80" s="13">
        <v>7.75</v>
      </c>
      <c r="H80" s="13">
        <v>7</v>
      </c>
      <c r="I80" s="13">
        <v>6.98</v>
      </c>
      <c r="J80" s="13">
        <v>6.9</v>
      </c>
      <c r="K80" s="25">
        <f t="shared" si="4"/>
        <v>7.3360000000000003</v>
      </c>
      <c r="L80" s="25">
        <f t="shared" si="5"/>
        <v>7</v>
      </c>
      <c r="M80" s="37">
        <v>7</v>
      </c>
    </row>
    <row r="81" spans="1:13" ht="27" customHeight="1" x14ac:dyDescent="0.35">
      <c r="A81" s="27">
        <v>78</v>
      </c>
      <c r="B81" s="69">
        <v>268273</v>
      </c>
      <c r="C81" s="49" t="s">
        <v>115</v>
      </c>
      <c r="D81" s="11" t="s">
        <v>145</v>
      </c>
      <c r="E81" s="15">
        <v>4800</v>
      </c>
      <c r="F81" s="13">
        <v>0.5</v>
      </c>
      <c r="G81" s="13">
        <v>0.47</v>
      </c>
      <c r="H81" s="57">
        <v>0.42020000000000002</v>
      </c>
      <c r="I81" s="13">
        <v>0.39</v>
      </c>
      <c r="J81" s="57">
        <v>0.36</v>
      </c>
      <c r="K81" s="25">
        <f t="shared" si="4"/>
        <v>0.42804000000000003</v>
      </c>
      <c r="L81" s="25">
        <f t="shared" si="5"/>
        <v>0.42020000000000002</v>
      </c>
      <c r="M81" s="37">
        <v>0.42</v>
      </c>
    </row>
    <row r="82" spans="1:13" ht="26.5" customHeight="1" x14ac:dyDescent="0.35">
      <c r="A82" s="27">
        <v>79</v>
      </c>
      <c r="B82" s="9">
        <v>233632</v>
      </c>
      <c r="C82" s="49" t="s">
        <v>116</v>
      </c>
      <c r="D82" s="11" t="s">
        <v>150</v>
      </c>
      <c r="E82" s="15">
        <v>700</v>
      </c>
      <c r="F82" s="13">
        <v>6.1</v>
      </c>
      <c r="G82" s="13">
        <v>5</v>
      </c>
      <c r="H82" s="17">
        <v>4.46</v>
      </c>
      <c r="I82" s="13">
        <v>4.4000000000000004</v>
      </c>
      <c r="J82" s="13">
        <v>4.05</v>
      </c>
      <c r="K82" s="25">
        <f t="shared" si="4"/>
        <v>4.8020000000000005</v>
      </c>
      <c r="L82" s="25">
        <f t="shared" si="5"/>
        <v>4.46</v>
      </c>
      <c r="M82" s="37">
        <v>4.46</v>
      </c>
    </row>
    <row r="83" spans="1:13" ht="25" customHeight="1" x14ac:dyDescent="0.35">
      <c r="A83" s="61">
        <v>80</v>
      </c>
      <c r="B83" s="9">
        <v>267712</v>
      </c>
      <c r="C83" s="49" t="s">
        <v>117</v>
      </c>
      <c r="D83" s="79" t="s">
        <v>145</v>
      </c>
      <c r="E83" s="15">
        <v>41700</v>
      </c>
      <c r="F83" s="63">
        <v>0.12</v>
      </c>
      <c r="G83" s="88">
        <v>0.11</v>
      </c>
      <c r="H83" s="63">
        <v>0.1</v>
      </c>
      <c r="I83" s="63">
        <v>0.09</v>
      </c>
      <c r="J83" s="63"/>
      <c r="K83" s="25">
        <f t="shared" si="4"/>
        <v>0.10499999999999998</v>
      </c>
      <c r="L83" s="25">
        <f t="shared" si="5"/>
        <v>0.10500000000000001</v>
      </c>
      <c r="M83" s="86">
        <v>0.11</v>
      </c>
    </row>
    <row r="84" spans="1:13" ht="32.5" customHeight="1" x14ac:dyDescent="0.35">
      <c r="A84" s="9">
        <v>81</v>
      </c>
      <c r="B84" s="9">
        <v>268505</v>
      </c>
      <c r="C84" s="49" t="s">
        <v>118</v>
      </c>
      <c r="D84" s="11" t="s">
        <v>139</v>
      </c>
      <c r="E84" s="15">
        <v>6600</v>
      </c>
      <c r="F84" s="14">
        <v>1.07</v>
      </c>
      <c r="G84" s="14">
        <v>1</v>
      </c>
      <c r="H84" s="90">
        <v>0.95</v>
      </c>
      <c r="I84" s="14">
        <v>0.75</v>
      </c>
      <c r="J84" s="90">
        <v>0.65339999999999998</v>
      </c>
      <c r="K84" s="25">
        <f t="shared" si="4"/>
        <v>0.88468000000000013</v>
      </c>
      <c r="L84" s="25">
        <f t="shared" si="5"/>
        <v>0.95</v>
      </c>
      <c r="M84" s="14">
        <v>0.88</v>
      </c>
    </row>
    <row r="85" spans="1:13" ht="26" x14ac:dyDescent="0.35">
      <c r="A85" s="80">
        <v>82</v>
      </c>
      <c r="B85" s="10" t="s">
        <v>119</v>
      </c>
      <c r="C85" s="49" t="s">
        <v>120</v>
      </c>
      <c r="D85" s="11" t="s">
        <v>141</v>
      </c>
      <c r="E85" s="15">
        <v>43200</v>
      </c>
      <c r="F85" s="89">
        <v>1.66</v>
      </c>
      <c r="G85" s="89">
        <v>1.47</v>
      </c>
      <c r="H85" s="89">
        <v>1.36</v>
      </c>
      <c r="I85" s="89">
        <v>1.28</v>
      </c>
      <c r="J85" s="89">
        <v>1.26</v>
      </c>
      <c r="K85" s="25">
        <f t="shared" si="4"/>
        <v>1.4060000000000001</v>
      </c>
      <c r="L85" s="25">
        <f t="shared" si="5"/>
        <v>1.36</v>
      </c>
      <c r="M85" s="14">
        <v>1.36</v>
      </c>
    </row>
    <row r="86" spans="1:13" ht="26" x14ac:dyDescent="0.35">
      <c r="A86" s="80">
        <v>83</v>
      </c>
      <c r="B86" s="10" t="s">
        <v>121</v>
      </c>
      <c r="C86" s="49" t="s">
        <v>122</v>
      </c>
      <c r="D86" s="11" t="s">
        <v>139</v>
      </c>
      <c r="E86" s="15">
        <v>349200</v>
      </c>
      <c r="F86" s="89">
        <v>0.1</v>
      </c>
      <c r="G86" s="89">
        <v>0.09</v>
      </c>
      <c r="H86" s="89">
        <v>0.08</v>
      </c>
      <c r="I86" s="89"/>
      <c r="J86" s="89"/>
      <c r="K86" s="25">
        <f t="shared" si="4"/>
        <v>9.0000000000000011E-2</v>
      </c>
      <c r="L86" s="25">
        <f t="shared" si="5"/>
        <v>0.09</v>
      </c>
      <c r="M86" s="14">
        <v>0.09</v>
      </c>
    </row>
    <row r="87" spans="1:13" ht="26" x14ac:dyDescent="0.35">
      <c r="A87" s="80">
        <v>84</v>
      </c>
      <c r="B87" s="9">
        <v>274648</v>
      </c>
      <c r="C87" s="49" t="s">
        <v>123</v>
      </c>
      <c r="D87" s="80" t="s">
        <v>170</v>
      </c>
      <c r="E87" s="15">
        <v>950</v>
      </c>
      <c r="F87" s="89">
        <v>15.45</v>
      </c>
      <c r="G87" s="89">
        <v>10</v>
      </c>
      <c r="H87" s="92">
        <v>9.9990000000000006</v>
      </c>
      <c r="I87" s="89"/>
      <c r="J87" s="89"/>
      <c r="K87" s="25">
        <f t="shared" si="4"/>
        <v>11.816333333333333</v>
      </c>
      <c r="L87" s="25">
        <f t="shared" si="5"/>
        <v>10</v>
      </c>
      <c r="M87" s="14">
        <v>10</v>
      </c>
    </row>
    <row r="88" spans="1:13" ht="26" customHeight="1" x14ac:dyDescent="0.35">
      <c r="A88" s="80">
        <v>85</v>
      </c>
      <c r="B88" s="10">
        <v>448595</v>
      </c>
      <c r="C88" s="49" t="s">
        <v>124</v>
      </c>
      <c r="D88" s="11" t="s">
        <v>150</v>
      </c>
      <c r="E88" s="15">
        <v>19200</v>
      </c>
      <c r="F88" s="89">
        <v>12.54</v>
      </c>
      <c r="G88" s="89">
        <v>12</v>
      </c>
      <c r="H88" s="89">
        <v>11.69</v>
      </c>
      <c r="I88" s="89">
        <v>9.6</v>
      </c>
      <c r="J88" s="89">
        <v>9.0500000000000007</v>
      </c>
      <c r="K88" s="25">
        <f t="shared" si="4"/>
        <v>10.975999999999999</v>
      </c>
      <c r="L88" s="25">
        <f t="shared" si="5"/>
        <v>11.69</v>
      </c>
      <c r="M88" s="14">
        <v>10.98</v>
      </c>
    </row>
    <row r="89" spans="1:13" ht="30" customHeight="1" x14ac:dyDescent="0.35">
      <c r="A89" s="80">
        <v>86</v>
      </c>
      <c r="B89" s="9">
        <v>267743</v>
      </c>
      <c r="C89" s="49" t="s">
        <v>125</v>
      </c>
      <c r="D89" s="11" t="s">
        <v>139</v>
      </c>
      <c r="E89" s="15">
        <v>17200</v>
      </c>
      <c r="F89" s="89">
        <v>0.41</v>
      </c>
      <c r="G89" s="92">
        <v>0.35</v>
      </c>
      <c r="H89" s="89">
        <v>0.34</v>
      </c>
      <c r="I89" s="92">
        <v>0.33</v>
      </c>
      <c r="J89" s="89">
        <v>0.3</v>
      </c>
      <c r="K89" s="25">
        <f t="shared" si="4"/>
        <v>0.34600000000000003</v>
      </c>
      <c r="L89" s="25">
        <f t="shared" si="5"/>
        <v>0.34</v>
      </c>
      <c r="M89" s="14">
        <v>0.34</v>
      </c>
    </row>
    <row r="90" spans="1:13" ht="22.5" customHeight="1" x14ac:dyDescent="0.35">
      <c r="A90" s="80">
        <v>87</v>
      </c>
      <c r="B90" s="68">
        <v>267769</v>
      </c>
      <c r="C90" s="49" t="s">
        <v>126</v>
      </c>
      <c r="D90" s="11" t="s">
        <v>151</v>
      </c>
      <c r="E90" s="12">
        <v>650</v>
      </c>
      <c r="F90" s="89">
        <v>5.61</v>
      </c>
      <c r="G90" s="89">
        <v>5.0999999999999996</v>
      </c>
      <c r="H90" s="89">
        <v>4.54</v>
      </c>
      <c r="I90" s="89">
        <v>3.97</v>
      </c>
      <c r="J90" s="89">
        <v>3.96</v>
      </c>
      <c r="K90" s="25">
        <f t="shared" si="4"/>
        <v>4.6360000000000001</v>
      </c>
      <c r="L90" s="25">
        <f t="shared" si="5"/>
        <v>4.54</v>
      </c>
      <c r="M90" s="14">
        <v>4.54</v>
      </c>
    </row>
    <row r="91" spans="1:13" ht="29.5" customHeight="1" x14ac:dyDescent="0.35">
      <c r="A91" s="80">
        <v>88</v>
      </c>
      <c r="B91" s="9">
        <v>267768</v>
      </c>
      <c r="C91" s="49" t="s">
        <v>127</v>
      </c>
      <c r="D91" s="11" t="s">
        <v>139</v>
      </c>
      <c r="E91" s="15">
        <v>12900</v>
      </c>
      <c r="F91" s="89">
        <v>0.25</v>
      </c>
      <c r="G91" s="89">
        <v>0.21</v>
      </c>
      <c r="H91" s="92">
        <v>0.2029</v>
      </c>
      <c r="I91" s="89">
        <v>0.2</v>
      </c>
      <c r="J91" s="89"/>
      <c r="K91" s="25">
        <f t="shared" si="4"/>
        <v>0.215725</v>
      </c>
      <c r="L91" s="25">
        <f t="shared" si="5"/>
        <v>0.20644999999999999</v>
      </c>
      <c r="M91" s="14">
        <v>0.21</v>
      </c>
    </row>
    <row r="92" spans="1:13" ht="31" customHeight="1" x14ac:dyDescent="0.35">
      <c r="A92" s="80">
        <v>89</v>
      </c>
      <c r="B92" s="9">
        <v>267747</v>
      </c>
      <c r="C92" s="49" t="s">
        <v>128</v>
      </c>
      <c r="D92" s="11" t="s">
        <v>139</v>
      </c>
      <c r="E92" s="15">
        <v>15800</v>
      </c>
      <c r="F92" s="89">
        <v>0.43</v>
      </c>
      <c r="G92" s="89">
        <v>0.4</v>
      </c>
      <c r="H92" s="89">
        <v>0.32</v>
      </c>
      <c r="I92" s="91">
        <v>0.31</v>
      </c>
      <c r="J92" s="89">
        <v>0.26</v>
      </c>
      <c r="K92" s="25">
        <f t="shared" si="4"/>
        <v>0.34400000000000003</v>
      </c>
      <c r="L92" s="25">
        <f t="shared" si="5"/>
        <v>0.32</v>
      </c>
      <c r="M92" s="14">
        <v>0.32</v>
      </c>
    </row>
    <row r="93" spans="1:13" ht="26" x14ac:dyDescent="0.35">
      <c r="A93" s="80">
        <v>90</v>
      </c>
      <c r="B93" s="9">
        <v>272089</v>
      </c>
      <c r="C93" s="49" t="s">
        <v>129</v>
      </c>
      <c r="D93" s="80" t="s">
        <v>161</v>
      </c>
      <c r="E93" s="15">
        <v>6900</v>
      </c>
      <c r="F93" s="89">
        <v>9.8000000000000007</v>
      </c>
      <c r="G93" s="92">
        <v>9.1329999999999991</v>
      </c>
      <c r="H93" s="89">
        <v>8.65</v>
      </c>
      <c r="I93" s="89">
        <v>7.76</v>
      </c>
      <c r="J93" s="89">
        <v>7.55</v>
      </c>
      <c r="K93" s="25">
        <f t="shared" si="4"/>
        <v>8.578599999999998</v>
      </c>
      <c r="L93" s="25">
        <f t="shared" si="5"/>
        <v>8.65</v>
      </c>
      <c r="M93" s="14">
        <v>8.58</v>
      </c>
    </row>
    <row r="94" spans="1:13" ht="26" x14ac:dyDescent="0.35">
      <c r="A94" s="80">
        <v>91</v>
      </c>
      <c r="B94" s="10" t="s">
        <v>130</v>
      </c>
      <c r="C94" s="49" t="s">
        <v>131</v>
      </c>
      <c r="D94" s="11" t="s">
        <v>139</v>
      </c>
      <c r="E94" s="15">
        <v>82300</v>
      </c>
      <c r="F94" s="89">
        <v>0.34</v>
      </c>
      <c r="G94" s="89">
        <v>0.32</v>
      </c>
      <c r="H94" s="89">
        <v>0.31</v>
      </c>
      <c r="I94" s="92">
        <v>0.3</v>
      </c>
      <c r="J94" s="89">
        <v>0.28999999999999998</v>
      </c>
      <c r="K94" s="25">
        <f t="shared" si="4"/>
        <v>0.312</v>
      </c>
      <c r="L94" s="25">
        <f t="shared" si="5"/>
        <v>0.31</v>
      </c>
      <c r="M94" s="93">
        <v>0.31</v>
      </c>
    </row>
    <row r="95" spans="1:13" ht="27.5" customHeight="1" x14ac:dyDescent="0.35">
      <c r="A95" s="80">
        <v>92</v>
      </c>
      <c r="B95" s="62">
        <v>308884</v>
      </c>
      <c r="C95" s="70" t="s">
        <v>132</v>
      </c>
      <c r="D95" s="11" t="s">
        <v>150</v>
      </c>
      <c r="E95" s="71">
        <v>19000</v>
      </c>
      <c r="F95" s="89">
        <v>6</v>
      </c>
      <c r="G95" s="89">
        <v>5.75</v>
      </c>
      <c r="H95" s="89">
        <v>5.58</v>
      </c>
      <c r="I95" s="89">
        <v>5.55</v>
      </c>
      <c r="J95" s="89">
        <v>5.44</v>
      </c>
      <c r="K95" s="25">
        <f t="shared" si="4"/>
        <v>5.6639999999999997</v>
      </c>
      <c r="L95" s="25">
        <f t="shared" si="5"/>
        <v>5.58</v>
      </c>
      <c r="M95" s="93">
        <v>5.58</v>
      </c>
    </row>
    <row r="96" spans="1:13" ht="26" customHeight="1" x14ac:dyDescent="0.35">
      <c r="A96" s="80">
        <v>93</v>
      </c>
      <c r="B96" s="73">
        <v>292344</v>
      </c>
      <c r="C96" s="49" t="s">
        <v>133</v>
      </c>
      <c r="D96" s="11" t="s">
        <v>172</v>
      </c>
      <c r="E96" s="72">
        <v>257000</v>
      </c>
      <c r="F96" s="89">
        <v>0.06</v>
      </c>
      <c r="G96" s="89">
        <v>0.05</v>
      </c>
      <c r="H96" s="92">
        <v>4.1000000000000002E-2</v>
      </c>
      <c r="I96" s="89">
        <v>0.04</v>
      </c>
      <c r="J96" s="89"/>
      <c r="K96" s="25">
        <f t="shared" si="4"/>
        <v>4.7750000000000001E-2</v>
      </c>
      <c r="L96" s="25">
        <f t="shared" si="5"/>
        <v>4.5499999999999999E-2</v>
      </c>
      <c r="M96" s="93">
        <v>0.05</v>
      </c>
    </row>
    <row r="97" spans="1:13" ht="26" customHeight="1" x14ac:dyDescent="0.35">
      <c r="A97" s="80">
        <v>94</v>
      </c>
      <c r="B97" s="66">
        <v>292345</v>
      </c>
      <c r="C97" s="81" t="s">
        <v>134</v>
      </c>
      <c r="D97" s="11" t="s">
        <v>152</v>
      </c>
      <c r="E97" s="84">
        <v>5400</v>
      </c>
      <c r="F97" s="89">
        <v>2.38</v>
      </c>
      <c r="G97" s="89">
        <v>2</v>
      </c>
      <c r="H97" s="89">
        <v>1.98</v>
      </c>
      <c r="I97" s="89">
        <v>1.74</v>
      </c>
      <c r="J97" s="89">
        <v>1.7</v>
      </c>
      <c r="K97" s="25">
        <f t="shared" si="4"/>
        <v>1.9599999999999997</v>
      </c>
      <c r="L97" s="25">
        <f t="shared" si="5"/>
        <v>1.98</v>
      </c>
      <c r="M97" s="93">
        <v>1.96</v>
      </c>
    </row>
    <row r="98" spans="1:13" ht="28" customHeight="1" x14ac:dyDescent="0.35">
      <c r="A98" s="80">
        <v>95</v>
      </c>
      <c r="B98" s="66">
        <v>433249</v>
      </c>
      <c r="C98" s="81" t="s">
        <v>135</v>
      </c>
      <c r="D98" s="11" t="s">
        <v>150</v>
      </c>
      <c r="E98" s="84">
        <v>8100</v>
      </c>
      <c r="F98" s="89">
        <v>11.88</v>
      </c>
      <c r="G98" s="89">
        <v>7.9</v>
      </c>
      <c r="H98" s="89">
        <v>7.68</v>
      </c>
      <c r="I98" s="89">
        <v>7.39</v>
      </c>
      <c r="J98" s="89">
        <v>7.28</v>
      </c>
      <c r="K98" s="25">
        <f t="shared" si="4"/>
        <v>8.4260000000000002</v>
      </c>
      <c r="L98" s="25">
        <f t="shared" si="5"/>
        <v>7.68</v>
      </c>
      <c r="M98" s="93">
        <v>7.68</v>
      </c>
    </row>
    <row r="99" spans="1:13" ht="29" customHeight="1" x14ac:dyDescent="0.35">
      <c r="A99" s="87">
        <v>96</v>
      </c>
      <c r="B99" s="9">
        <v>272341</v>
      </c>
      <c r="C99" s="81" t="s">
        <v>136</v>
      </c>
      <c r="D99" s="11" t="s">
        <v>139</v>
      </c>
      <c r="E99" s="84">
        <v>31600</v>
      </c>
      <c r="F99" s="92">
        <v>0.69</v>
      </c>
      <c r="G99" s="89">
        <v>0.55000000000000004</v>
      </c>
      <c r="H99" s="89">
        <v>0.52</v>
      </c>
      <c r="I99" s="89">
        <v>0.42</v>
      </c>
      <c r="J99" s="89">
        <v>0.4</v>
      </c>
      <c r="K99" s="25">
        <f t="shared" si="4"/>
        <v>0.51600000000000001</v>
      </c>
      <c r="L99" s="25">
        <f t="shared" si="5"/>
        <v>0.52</v>
      </c>
      <c r="M99" s="93">
        <v>0.52</v>
      </c>
    </row>
    <row r="100" spans="1:13" ht="28" customHeight="1" x14ac:dyDescent="0.35">
      <c r="A100" s="87">
        <v>97</v>
      </c>
      <c r="B100" s="9">
        <v>448614</v>
      </c>
      <c r="C100" s="81" t="s">
        <v>137</v>
      </c>
      <c r="D100" s="11" t="s">
        <v>152</v>
      </c>
      <c r="E100" s="84">
        <v>2000</v>
      </c>
      <c r="F100" s="89">
        <v>17.739999999999998</v>
      </c>
      <c r="G100" s="89">
        <v>14.8</v>
      </c>
      <c r="H100" s="89">
        <v>12</v>
      </c>
      <c r="I100" s="92">
        <v>11.1532</v>
      </c>
      <c r="J100" s="92">
        <v>10.9849</v>
      </c>
      <c r="K100" s="25">
        <f t="shared" si="4"/>
        <v>13.33562</v>
      </c>
      <c r="L100" s="25">
        <f t="shared" si="5"/>
        <v>12</v>
      </c>
      <c r="M100" s="93">
        <v>12</v>
      </c>
    </row>
    <row r="101" spans="1:13" ht="39" x14ac:dyDescent="0.35">
      <c r="A101" s="87">
        <v>98</v>
      </c>
      <c r="B101" s="9">
        <v>380865</v>
      </c>
      <c r="C101" s="49" t="s">
        <v>138</v>
      </c>
      <c r="D101" s="11" t="s">
        <v>141</v>
      </c>
      <c r="E101" s="84">
        <v>5000</v>
      </c>
      <c r="F101" s="89">
        <v>10</v>
      </c>
      <c r="G101" s="89">
        <v>9.6</v>
      </c>
      <c r="H101" s="89">
        <v>9.31</v>
      </c>
      <c r="I101" s="89">
        <v>6.79</v>
      </c>
      <c r="J101" s="89"/>
      <c r="K101" s="25">
        <f t="shared" si="4"/>
        <v>8.9250000000000007</v>
      </c>
      <c r="L101" s="25">
        <f t="shared" si="5"/>
        <v>9.4550000000000001</v>
      </c>
      <c r="M101" s="93">
        <v>8.93</v>
      </c>
    </row>
    <row r="102" spans="1:13" x14ac:dyDescent="0.35">
      <c r="A102" s="87">
        <v>99</v>
      </c>
      <c r="B102" s="9"/>
      <c r="C102" s="49"/>
      <c r="D102" s="11"/>
      <c r="E102" s="84"/>
      <c r="F102" s="89"/>
      <c r="G102" s="89"/>
      <c r="H102" s="89"/>
      <c r="I102" s="89"/>
      <c r="J102" s="89"/>
      <c r="K102" s="25" t="e">
        <f t="shared" si="4"/>
        <v>#DIV/0!</v>
      </c>
      <c r="L102" s="25" t="e">
        <f t="shared" si="5"/>
        <v>#NUM!</v>
      </c>
      <c r="M102" s="93"/>
    </row>
  </sheetData>
  <sheetProtection formatCells="0" formatColumns="0" formatRows="0" insertColumns="0" insertRows="0" insertHyperlinks="0" deleteColumns="0" deleteRows="0" sort="0" autoFilter="0" pivotTables="0"/>
  <autoFilter ref="A3:L69" xr:uid="{00000000-0009-0000-0000-000000000000}"/>
  <mergeCells count="9">
    <mergeCell ref="M2:M3"/>
    <mergeCell ref="A1:M1"/>
    <mergeCell ref="A2:A3"/>
    <mergeCell ref="B2:B3"/>
    <mergeCell ref="C2:C3"/>
    <mergeCell ref="D2:D3"/>
    <mergeCell ref="E2:E3"/>
    <mergeCell ref="K2:K3"/>
    <mergeCell ref="L2:L3"/>
  </mergeCells>
  <pageMargins left="0.25" right="0.25" top="0.75" bottom="0.75" header="0.3" footer="0.3"/>
  <pageSetup paperSize="9" scale="6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D8AA2-2EB5-472F-BDB5-9280A6A18FB8}">
  <sheetPr>
    <pageSetUpPr fitToPage="1"/>
  </sheetPr>
  <dimension ref="A1:T103"/>
  <sheetViews>
    <sheetView tabSelected="1" view="pageBreakPreview" zoomScale="80" zoomScaleNormal="100" zoomScaleSheetLayoutView="80" workbookViewId="0">
      <selection activeCell="A4" sqref="A1:I1048576"/>
    </sheetView>
  </sheetViews>
  <sheetFormatPr defaultColWidth="9.1796875" defaultRowHeight="14.5" x14ac:dyDescent="0.35"/>
  <cols>
    <col min="1" max="1" width="9.26953125" style="5" customWidth="1"/>
    <col min="2" max="2" width="11" style="5" customWidth="1"/>
    <col min="3" max="3" width="73.7265625" style="5" customWidth="1"/>
    <col min="4" max="4" width="23.54296875" style="1" customWidth="1"/>
    <col min="5" max="5" width="14.7265625" style="1" customWidth="1"/>
    <col min="6" max="6" width="13" style="5" customWidth="1"/>
    <col min="7" max="7" width="13.1796875" style="5" customWidth="1"/>
    <col min="8" max="8" width="14.1796875" style="5" customWidth="1"/>
    <col min="9" max="9" width="18.1796875" style="5" customWidth="1"/>
    <col min="10" max="16384" width="9.1796875" style="5"/>
  </cols>
  <sheetData>
    <row r="1" spans="1:20" s="2" customFormat="1" ht="15" thickBot="1" x14ac:dyDescent="0.4">
      <c r="A1" s="142" t="s">
        <v>15</v>
      </c>
      <c r="B1" s="143"/>
      <c r="C1" s="144"/>
      <c r="D1" s="143"/>
      <c r="E1" s="143"/>
      <c r="F1" s="143"/>
      <c r="G1" s="143"/>
      <c r="H1" s="143"/>
      <c r="I1" s="143"/>
      <c r="J1" s="4"/>
      <c r="K1" s="4"/>
      <c r="L1" s="4"/>
      <c r="M1" s="4"/>
      <c r="N1" s="4"/>
      <c r="O1" s="4"/>
      <c r="P1" s="4"/>
      <c r="Q1" s="4"/>
      <c r="R1" s="4"/>
      <c r="S1" s="4"/>
      <c r="T1" s="3"/>
    </row>
    <row r="2" spans="1:20" x14ac:dyDescent="0.35">
      <c r="A2" s="122" t="s">
        <v>0</v>
      </c>
      <c r="B2" s="124" t="s">
        <v>1</v>
      </c>
      <c r="C2" s="127" t="s">
        <v>14</v>
      </c>
      <c r="D2" s="124" t="s">
        <v>3</v>
      </c>
      <c r="E2" s="137" t="s">
        <v>23</v>
      </c>
      <c r="F2" s="145" t="s">
        <v>29</v>
      </c>
      <c r="G2" s="145" t="s">
        <v>30</v>
      </c>
      <c r="H2" s="147" t="s">
        <v>26</v>
      </c>
      <c r="I2" s="149" t="s">
        <v>24</v>
      </c>
    </row>
    <row r="3" spans="1:20" ht="32.25" customHeight="1" thickBot="1" x14ac:dyDescent="0.4">
      <c r="A3" s="154"/>
      <c r="B3" s="155"/>
      <c r="C3" s="127"/>
      <c r="D3" s="155"/>
      <c r="E3" s="156"/>
      <c r="F3" s="146"/>
      <c r="G3" s="146"/>
      <c r="H3" s="148"/>
      <c r="I3" s="150"/>
    </row>
    <row r="4" spans="1:20" ht="20.5" customHeight="1" x14ac:dyDescent="0.35">
      <c r="A4" s="45">
        <v>1</v>
      </c>
      <c r="B4" s="9">
        <v>268370</v>
      </c>
      <c r="C4" s="18" t="s">
        <v>34</v>
      </c>
      <c r="D4" s="11" t="s">
        <v>139</v>
      </c>
      <c r="E4" s="15">
        <v>4700</v>
      </c>
      <c r="F4" s="94">
        <v>2350</v>
      </c>
      <c r="G4" s="15">
        <v>4700</v>
      </c>
      <c r="H4" s="35">
        <v>0.33</v>
      </c>
      <c r="I4" s="46">
        <f t="shared" ref="I4:I35" si="0">E4*H4</f>
        <v>1551</v>
      </c>
    </row>
    <row r="5" spans="1:20" ht="23" customHeight="1" x14ac:dyDescent="0.35">
      <c r="A5" s="27">
        <v>2</v>
      </c>
      <c r="B5" s="9">
        <v>268375</v>
      </c>
      <c r="C5" s="49" t="s">
        <v>35</v>
      </c>
      <c r="D5" s="11" t="s">
        <v>173</v>
      </c>
      <c r="E5" s="15">
        <v>2200</v>
      </c>
      <c r="F5" s="15">
        <v>1100</v>
      </c>
      <c r="G5" s="15">
        <v>2200</v>
      </c>
      <c r="H5" s="35">
        <v>9.8699999999999992</v>
      </c>
      <c r="I5" s="28">
        <f t="shared" si="0"/>
        <v>21714</v>
      </c>
    </row>
    <row r="6" spans="1:20" ht="25" customHeight="1" x14ac:dyDescent="0.35">
      <c r="A6" s="27">
        <v>3</v>
      </c>
      <c r="B6" s="9">
        <v>267507</v>
      </c>
      <c r="C6" s="49" t="s">
        <v>36</v>
      </c>
      <c r="D6" s="11" t="s">
        <v>141</v>
      </c>
      <c r="E6" s="15">
        <v>28560</v>
      </c>
      <c r="F6" s="12">
        <v>14280</v>
      </c>
      <c r="G6" s="15">
        <v>28560</v>
      </c>
      <c r="H6" s="35">
        <v>1.51</v>
      </c>
      <c r="I6" s="28">
        <f t="shared" si="0"/>
        <v>43125.599999999999</v>
      </c>
    </row>
    <row r="7" spans="1:20" ht="28.5" customHeight="1" x14ac:dyDescent="0.35">
      <c r="A7" s="27">
        <v>4</v>
      </c>
      <c r="B7" s="9">
        <v>459822</v>
      </c>
      <c r="C7" s="49" t="s">
        <v>176</v>
      </c>
      <c r="D7" s="11" t="s">
        <v>139</v>
      </c>
      <c r="E7" s="15">
        <v>55300</v>
      </c>
      <c r="F7" s="15">
        <v>27650</v>
      </c>
      <c r="G7" s="15">
        <v>55300</v>
      </c>
      <c r="H7" s="37">
        <v>0.55000000000000004</v>
      </c>
      <c r="I7" s="28">
        <f t="shared" si="0"/>
        <v>30415.000000000004</v>
      </c>
    </row>
    <row r="8" spans="1:20" ht="33" customHeight="1" x14ac:dyDescent="0.35">
      <c r="A8" s="27">
        <v>5</v>
      </c>
      <c r="B8" s="9">
        <v>271217</v>
      </c>
      <c r="C8" s="49" t="s">
        <v>37</v>
      </c>
      <c r="D8" s="11" t="s">
        <v>139</v>
      </c>
      <c r="E8" s="15">
        <v>57900</v>
      </c>
      <c r="F8" s="15">
        <v>28950</v>
      </c>
      <c r="G8" s="15">
        <v>57900</v>
      </c>
      <c r="H8" s="37">
        <v>2.99</v>
      </c>
      <c r="I8" s="28">
        <f t="shared" si="0"/>
        <v>173121</v>
      </c>
    </row>
    <row r="9" spans="1:20" ht="31.5" customHeight="1" x14ac:dyDescent="0.35">
      <c r="A9" s="27">
        <v>6</v>
      </c>
      <c r="B9" s="9">
        <v>448841</v>
      </c>
      <c r="C9" s="53" t="s">
        <v>38</v>
      </c>
      <c r="D9" s="11" t="s">
        <v>143</v>
      </c>
      <c r="E9" s="15">
        <v>7140</v>
      </c>
      <c r="F9" s="15">
        <v>3570</v>
      </c>
      <c r="G9" s="15">
        <v>7140</v>
      </c>
      <c r="H9" s="37">
        <v>18.84</v>
      </c>
      <c r="I9" s="28">
        <f t="shared" si="0"/>
        <v>134517.6</v>
      </c>
    </row>
    <row r="10" spans="1:20" ht="27.5" customHeight="1" x14ac:dyDescent="0.35">
      <c r="A10" s="27">
        <v>7</v>
      </c>
      <c r="B10" s="9">
        <v>271111</v>
      </c>
      <c r="C10" s="53" t="s">
        <v>39</v>
      </c>
      <c r="D10" s="11" t="s">
        <v>174</v>
      </c>
      <c r="E10" s="15">
        <v>24400</v>
      </c>
      <c r="F10" s="15">
        <v>12200</v>
      </c>
      <c r="G10" s="15">
        <v>24400</v>
      </c>
      <c r="H10" s="37">
        <v>7.2</v>
      </c>
      <c r="I10" s="28">
        <f t="shared" si="0"/>
        <v>175680</v>
      </c>
    </row>
    <row r="11" spans="1:20" ht="24.5" customHeight="1" x14ac:dyDescent="0.35">
      <c r="A11" s="27">
        <v>8</v>
      </c>
      <c r="B11" s="9">
        <v>271089</v>
      </c>
      <c r="C11" s="49" t="s">
        <v>40</v>
      </c>
      <c r="D11" s="11" t="s">
        <v>145</v>
      </c>
      <c r="E11" s="15">
        <v>124000</v>
      </c>
      <c r="F11" s="15">
        <v>62000</v>
      </c>
      <c r="G11" s="15">
        <v>124000</v>
      </c>
      <c r="H11" s="37">
        <v>0.38</v>
      </c>
      <c r="I11" s="28">
        <f t="shared" si="0"/>
        <v>47120</v>
      </c>
    </row>
    <row r="12" spans="1:20" ht="37" customHeight="1" x14ac:dyDescent="0.35">
      <c r="A12" s="27">
        <v>9</v>
      </c>
      <c r="B12" s="9">
        <v>268949</v>
      </c>
      <c r="C12" s="49" t="s">
        <v>41</v>
      </c>
      <c r="D12" s="11" t="s">
        <v>146</v>
      </c>
      <c r="E12" s="15">
        <v>14480</v>
      </c>
      <c r="F12" s="15">
        <v>7240</v>
      </c>
      <c r="G12" s="15">
        <v>14480</v>
      </c>
      <c r="H12" s="37">
        <v>9.3000000000000007</v>
      </c>
      <c r="I12" s="28">
        <f t="shared" si="0"/>
        <v>134664</v>
      </c>
    </row>
    <row r="13" spans="1:20" ht="27.5" customHeight="1" x14ac:dyDescent="0.35">
      <c r="A13" s="27">
        <v>10</v>
      </c>
      <c r="B13" s="9">
        <v>267140</v>
      </c>
      <c r="C13" s="49" t="s">
        <v>42</v>
      </c>
      <c r="D13" s="11" t="s">
        <v>139</v>
      </c>
      <c r="E13" s="15">
        <v>76000</v>
      </c>
      <c r="F13" s="15">
        <v>38000</v>
      </c>
      <c r="G13" s="15">
        <v>76000</v>
      </c>
      <c r="H13" s="37">
        <v>1.1200000000000001</v>
      </c>
      <c r="I13" s="28">
        <f t="shared" si="0"/>
        <v>85120.000000000015</v>
      </c>
    </row>
    <row r="14" spans="1:20" ht="42" customHeight="1" x14ac:dyDescent="0.35">
      <c r="A14" s="27">
        <v>11</v>
      </c>
      <c r="B14" s="9">
        <v>270612</v>
      </c>
      <c r="C14" s="49" t="s">
        <v>43</v>
      </c>
      <c r="D14" s="11" t="s">
        <v>162</v>
      </c>
      <c r="E14" s="15">
        <v>4500</v>
      </c>
      <c r="F14" s="15">
        <v>2250</v>
      </c>
      <c r="G14" s="15">
        <v>4500</v>
      </c>
      <c r="H14" s="37">
        <v>6.99</v>
      </c>
      <c r="I14" s="28">
        <f t="shared" si="0"/>
        <v>31455</v>
      </c>
    </row>
    <row r="15" spans="1:20" ht="35" customHeight="1" x14ac:dyDescent="0.35">
      <c r="A15" s="27">
        <v>12</v>
      </c>
      <c r="B15" s="9">
        <v>270613</v>
      </c>
      <c r="C15" s="49" t="s">
        <v>44</v>
      </c>
      <c r="D15" s="11" t="s">
        <v>162</v>
      </c>
      <c r="E15" s="15">
        <v>1100</v>
      </c>
      <c r="F15" s="12">
        <v>550</v>
      </c>
      <c r="G15" s="15">
        <v>1100</v>
      </c>
      <c r="H15" s="37">
        <v>9.8000000000000007</v>
      </c>
      <c r="I15" s="28">
        <f t="shared" si="0"/>
        <v>10780</v>
      </c>
    </row>
    <row r="16" spans="1:20" ht="31.5" customHeight="1" x14ac:dyDescent="0.35">
      <c r="A16" s="27">
        <v>13</v>
      </c>
      <c r="B16" s="9">
        <v>270614</v>
      </c>
      <c r="C16" s="49" t="s">
        <v>45</v>
      </c>
      <c r="D16" s="11" t="s">
        <v>162</v>
      </c>
      <c r="E16" s="15">
        <v>1600</v>
      </c>
      <c r="F16" s="12">
        <v>800</v>
      </c>
      <c r="G16" s="15">
        <v>1600</v>
      </c>
      <c r="H16" s="37">
        <v>8</v>
      </c>
      <c r="I16" s="28">
        <f t="shared" si="0"/>
        <v>12800</v>
      </c>
    </row>
    <row r="17" spans="1:9" ht="31.5" customHeight="1" x14ac:dyDescent="0.35">
      <c r="A17" s="27">
        <v>14</v>
      </c>
      <c r="B17" s="9">
        <v>270597</v>
      </c>
      <c r="C17" s="49" t="s">
        <v>46</v>
      </c>
      <c r="D17" s="11" t="s">
        <v>148</v>
      </c>
      <c r="E17" s="15">
        <v>1550</v>
      </c>
      <c r="F17" s="12">
        <v>775</v>
      </c>
      <c r="G17" s="15">
        <v>1550</v>
      </c>
      <c r="H17" s="37">
        <v>10.84</v>
      </c>
      <c r="I17" s="28">
        <f t="shared" si="0"/>
        <v>16802</v>
      </c>
    </row>
    <row r="18" spans="1:9" ht="26.5" customHeight="1" x14ac:dyDescent="0.35">
      <c r="A18" s="27">
        <v>15</v>
      </c>
      <c r="B18" s="9">
        <v>267613</v>
      </c>
      <c r="C18" s="49" t="s">
        <v>47</v>
      </c>
      <c r="D18" s="11" t="s">
        <v>139</v>
      </c>
      <c r="E18" s="15">
        <v>305000</v>
      </c>
      <c r="F18" s="15">
        <v>152500</v>
      </c>
      <c r="G18" s="15">
        <v>305000</v>
      </c>
      <c r="H18" s="37">
        <v>0.13</v>
      </c>
      <c r="I18" s="28">
        <f t="shared" si="0"/>
        <v>39650</v>
      </c>
    </row>
    <row r="19" spans="1:9" ht="29" customHeight="1" x14ac:dyDescent="0.35">
      <c r="A19" s="27">
        <v>16</v>
      </c>
      <c r="B19" s="9">
        <v>267618</v>
      </c>
      <c r="C19" s="49" t="s">
        <v>48</v>
      </c>
      <c r="D19" s="11" t="s">
        <v>139</v>
      </c>
      <c r="E19" s="15">
        <v>8400</v>
      </c>
      <c r="F19" s="15">
        <v>4200</v>
      </c>
      <c r="G19" s="15">
        <v>8400</v>
      </c>
      <c r="H19" s="37">
        <v>0.21</v>
      </c>
      <c r="I19" s="28">
        <f t="shared" si="0"/>
        <v>1764</v>
      </c>
    </row>
    <row r="20" spans="1:9" ht="26" x14ac:dyDescent="0.35">
      <c r="A20" s="27">
        <v>17</v>
      </c>
      <c r="B20" s="9">
        <v>450159</v>
      </c>
      <c r="C20" s="49" t="s">
        <v>49</v>
      </c>
      <c r="D20" s="11" t="s">
        <v>139</v>
      </c>
      <c r="E20" s="15">
        <v>100000</v>
      </c>
      <c r="F20" s="15">
        <v>50000</v>
      </c>
      <c r="G20" s="15">
        <v>100000</v>
      </c>
      <c r="H20" s="37">
        <v>0.35</v>
      </c>
      <c r="I20" s="28">
        <f t="shared" si="0"/>
        <v>35000</v>
      </c>
    </row>
    <row r="21" spans="1:9" ht="26.5" customHeight="1" x14ac:dyDescent="0.35">
      <c r="A21" s="27">
        <v>18</v>
      </c>
      <c r="B21" s="9">
        <v>331555</v>
      </c>
      <c r="C21" s="49" t="s">
        <v>50</v>
      </c>
      <c r="D21" s="11" t="s">
        <v>149</v>
      </c>
      <c r="E21" s="15">
        <v>11000</v>
      </c>
      <c r="F21" s="15">
        <v>5500</v>
      </c>
      <c r="G21" s="15">
        <v>11000</v>
      </c>
      <c r="H21" s="37">
        <v>9</v>
      </c>
      <c r="I21" s="28">
        <f t="shared" si="0"/>
        <v>99000</v>
      </c>
    </row>
    <row r="22" spans="1:9" ht="30" customHeight="1" x14ac:dyDescent="0.35">
      <c r="A22" s="27">
        <v>19</v>
      </c>
      <c r="B22" s="10">
        <v>267625</v>
      </c>
      <c r="C22" s="49" t="s">
        <v>51</v>
      </c>
      <c r="D22" s="11" t="s">
        <v>139</v>
      </c>
      <c r="E22" s="15">
        <v>90000</v>
      </c>
      <c r="F22" s="15">
        <v>45000</v>
      </c>
      <c r="G22" s="15">
        <v>90000</v>
      </c>
      <c r="H22" s="37">
        <v>0.97</v>
      </c>
      <c r="I22" s="28">
        <f t="shared" si="0"/>
        <v>87300</v>
      </c>
    </row>
    <row r="23" spans="1:9" ht="32" customHeight="1" x14ac:dyDescent="0.35">
      <c r="A23" s="27">
        <v>20</v>
      </c>
      <c r="B23" s="10">
        <v>450891</v>
      </c>
      <c r="C23" s="49" t="s">
        <v>52</v>
      </c>
      <c r="D23" s="11" t="s">
        <v>147</v>
      </c>
      <c r="E23" s="15">
        <v>3000</v>
      </c>
      <c r="F23" s="15">
        <v>1500</v>
      </c>
      <c r="G23" s="15">
        <v>3000</v>
      </c>
      <c r="H23" s="37">
        <v>10.79</v>
      </c>
      <c r="I23" s="28">
        <f t="shared" si="0"/>
        <v>32369.999999999996</v>
      </c>
    </row>
    <row r="24" spans="1:9" ht="30" customHeight="1" x14ac:dyDescent="0.35">
      <c r="A24" s="27">
        <v>21</v>
      </c>
      <c r="B24" s="10">
        <v>442703</v>
      </c>
      <c r="C24" s="49" t="s">
        <v>53</v>
      </c>
      <c r="D24" s="11" t="s">
        <v>147</v>
      </c>
      <c r="E24" s="15">
        <v>3000</v>
      </c>
      <c r="F24" s="15">
        <v>1500</v>
      </c>
      <c r="G24" s="15">
        <v>3000</v>
      </c>
      <c r="H24" s="37">
        <v>11.29</v>
      </c>
      <c r="I24" s="28">
        <f t="shared" si="0"/>
        <v>33870</v>
      </c>
    </row>
    <row r="25" spans="1:9" ht="30.5" customHeight="1" x14ac:dyDescent="0.35">
      <c r="A25" s="27">
        <v>22</v>
      </c>
      <c r="B25" s="10">
        <v>271103</v>
      </c>
      <c r="C25" s="49" t="s">
        <v>54</v>
      </c>
      <c r="D25" s="11" t="s">
        <v>150</v>
      </c>
      <c r="E25" s="15">
        <v>18000</v>
      </c>
      <c r="F25" s="15">
        <v>9000</v>
      </c>
      <c r="G25" s="15">
        <v>18000</v>
      </c>
      <c r="H25" s="37">
        <v>9.61</v>
      </c>
      <c r="I25" s="28">
        <f t="shared" si="0"/>
        <v>172980</v>
      </c>
    </row>
    <row r="26" spans="1:9" ht="32" customHeight="1" x14ac:dyDescent="0.35">
      <c r="A26" s="27">
        <v>23</v>
      </c>
      <c r="B26" s="10">
        <v>341882</v>
      </c>
      <c r="C26" s="49" t="s">
        <v>178</v>
      </c>
      <c r="D26" s="11" t="s">
        <v>151</v>
      </c>
      <c r="E26" s="15">
        <v>5900</v>
      </c>
      <c r="F26" s="15">
        <v>2950</v>
      </c>
      <c r="G26" s="15">
        <v>5900</v>
      </c>
      <c r="H26" s="37">
        <v>4.8899999999999997</v>
      </c>
      <c r="I26" s="28">
        <f t="shared" si="0"/>
        <v>28850.999999999996</v>
      </c>
    </row>
    <row r="27" spans="1:9" ht="22.5" customHeight="1" x14ac:dyDescent="0.35">
      <c r="A27" s="27">
        <v>24</v>
      </c>
      <c r="B27" s="10">
        <v>267632</v>
      </c>
      <c r="C27" s="49" t="s">
        <v>56</v>
      </c>
      <c r="D27" s="11" t="s">
        <v>139</v>
      </c>
      <c r="E27" s="15">
        <v>54500</v>
      </c>
      <c r="F27" s="15">
        <v>27250</v>
      </c>
      <c r="G27" s="15">
        <v>54500</v>
      </c>
      <c r="H27" s="37">
        <v>0.47</v>
      </c>
      <c r="I27" s="28">
        <f t="shared" si="0"/>
        <v>25615</v>
      </c>
    </row>
    <row r="28" spans="1:9" ht="28" customHeight="1" x14ac:dyDescent="0.35">
      <c r="A28" s="27">
        <v>25</v>
      </c>
      <c r="B28" s="10">
        <v>437160</v>
      </c>
      <c r="C28" s="49" t="s">
        <v>57</v>
      </c>
      <c r="D28" s="11" t="s">
        <v>152</v>
      </c>
      <c r="E28" s="15">
        <v>6000</v>
      </c>
      <c r="F28" s="15">
        <v>3000</v>
      </c>
      <c r="G28" s="15">
        <v>6000</v>
      </c>
      <c r="H28" s="37">
        <v>1.79</v>
      </c>
      <c r="I28" s="28">
        <f t="shared" si="0"/>
        <v>10740</v>
      </c>
    </row>
    <row r="29" spans="1:9" ht="31.5" customHeight="1" x14ac:dyDescent="0.35">
      <c r="A29" s="27">
        <v>26</v>
      </c>
      <c r="B29" s="10">
        <v>268236</v>
      </c>
      <c r="C29" s="49" t="s">
        <v>58</v>
      </c>
      <c r="D29" s="11" t="s">
        <v>153</v>
      </c>
      <c r="E29" s="15">
        <v>2900</v>
      </c>
      <c r="F29" s="15">
        <v>1450</v>
      </c>
      <c r="G29" s="15">
        <v>2900</v>
      </c>
      <c r="H29" s="37">
        <v>5.93</v>
      </c>
      <c r="I29" s="28">
        <f t="shared" si="0"/>
        <v>17197</v>
      </c>
    </row>
    <row r="30" spans="1:9" ht="32.5" customHeight="1" x14ac:dyDescent="0.35">
      <c r="A30" s="27">
        <v>27</v>
      </c>
      <c r="B30" s="9">
        <v>268236</v>
      </c>
      <c r="C30" s="49" t="s">
        <v>59</v>
      </c>
      <c r="D30" s="11" t="s">
        <v>154</v>
      </c>
      <c r="E30" s="15">
        <v>6300</v>
      </c>
      <c r="F30" s="15">
        <v>3150</v>
      </c>
      <c r="G30" s="15">
        <v>6300</v>
      </c>
      <c r="H30" s="37">
        <v>4.01</v>
      </c>
      <c r="I30" s="28">
        <f t="shared" si="0"/>
        <v>25263</v>
      </c>
    </row>
    <row r="31" spans="1:9" ht="24.5" customHeight="1" x14ac:dyDescent="0.35">
      <c r="A31" s="27">
        <v>28</v>
      </c>
      <c r="B31" s="9">
        <v>267643</v>
      </c>
      <c r="C31" s="49" t="s">
        <v>155</v>
      </c>
      <c r="D31" s="11" t="s">
        <v>173</v>
      </c>
      <c r="E31" s="15">
        <v>34600</v>
      </c>
      <c r="F31" s="15">
        <v>17300</v>
      </c>
      <c r="G31" s="15">
        <v>34600</v>
      </c>
      <c r="H31" s="37">
        <v>3.72</v>
      </c>
      <c r="I31" s="28">
        <f t="shared" si="0"/>
        <v>128712</v>
      </c>
    </row>
    <row r="32" spans="1:9" ht="26.5" customHeight="1" x14ac:dyDescent="0.35">
      <c r="A32" s="27">
        <v>29</v>
      </c>
      <c r="B32" s="9">
        <v>268243</v>
      </c>
      <c r="C32" s="49" t="s">
        <v>61</v>
      </c>
      <c r="D32" s="11" t="s">
        <v>156</v>
      </c>
      <c r="E32" s="15">
        <v>18200</v>
      </c>
      <c r="F32" s="15">
        <v>9100</v>
      </c>
      <c r="G32" s="15">
        <v>18200</v>
      </c>
      <c r="H32" s="37">
        <v>8.36</v>
      </c>
      <c r="I32" s="28">
        <f t="shared" si="0"/>
        <v>152152</v>
      </c>
    </row>
    <row r="33" spans="1:9" ht="24" customHeight="1" x14ac:dyDescent="0.35">
      <c r="A33" s="29">
        <v>30</v>
      </c>
      <c r="B33" s="9">
        <v>444337</v>
      </c>
      <c r="C33" s="49" t="s">
        <v>177</v>
      </c>
      <c r="D33" s="11" t="s">
        <v>157</v>
      </c>
      <c r="E33" s="15">
        <v>3830</v>
      </c>
      <c r="F33" s="15">
        <v>1915</v>
      </c>
      <c r="G33" s="15">
        <v>3830</v>
      </c>
      <c r="H33" s="37">
        <v>21.84</v>
      </c>
      <c r="I33" s="28">
        <f t="shared" si="0"/>
        <v>83647.199999999997</v>
      </c>
    </row>
    <row r="34" spans="1:9" ht="28" customHeight="1" x14ac:dyDescent="0.35">
      <c r="A34" s="29">
        <v>31</v>
      </c>
      <c r="B34" s="9">
        <v>292427</v>
      </c>
      <c r="C34" s="49" t="s">
        <v>63</v>
      </c>
      <c r="D34" s="11" t="s">
        <v>158</v>
      </c>
      <c r="E34" s="15">
        <v>3000</v>
      </c>
      <c r="F34" s="15">
        <v>1500</v>
      </c>
      <c r="G34" s="15">
        <v>3000</v>
      </c>
      <c r="H34" s="37">
        <v>1.29</v>
      </c>
      <c r="I34" s="28">
        <f t="shared" si="0"/>
        <v>3870</v>
      </c>
    </row>
    <row r="35" spans="1:9" ht="26" customHeight="1" x14ac:dyDescent="0.35">
      <c r="A35" s="29">
        <v>32</v>
      </c>
      <c r="B35" s="9">
        <v>267646</v>
      </c>
      <c r="C35" s="49" t="s">
        <v>64</v>
      </c>
      <c r="D35" s="11" t="s">
        <v>150</v>
      </c>
      <c r="E35" s="15">
        <v>35000</v>
      </c>
      <c r="F35" s="15">
        <v>17500</v>
      </c>
      <c r="G35" s="15">
        <v>35000</v>
      </c>
      <c r="H35" s="37">
        <v>2.5</v>
      </c>
      <c r="I35" s="28">
        <f t="shared" si="0"/>
        <v>87500</v>
      </c>
    </row>
    <row r="36" spans="1:9" ht="27.5" customHeight="1" x14ac:dyDescent="0.35">
      <c r="A36" s="27">
        <v>33</v>
      </c>
      <c r="B36" s="9">
        <v>267203</v>
      </c>
      <c r="C36" s="49" t="s">
        <v>65</v>
      </c>
      <c r="D36" s="11" t="s">
        <v>139</v>
      </c>
      <c r="E36" s="15">
        <v>315200</v>
      </c>
      <c r="F36" s="15">
        <v>157600</v>
      </c>
      <c r="G36" s="15">
        <v>315200</v>
      </c>
      <c r="H36" s="37">
        <v>0.17</v>
      </c>
      <c r="I36" s="28">
        <f t="shared" ref="I36:I99" si="1">E36*H36</f>
        <v>53584.000000000007</v>
      </c>
    </row>
    <row r="37" spans="1:9" ht="26" x14ac:dyDescent="0.35">
      <c r="A37" s="27">
        <v>34</v>
      </c>
      <c r="B37" s="9">
        <v>268252</v>
      </c>
      <c r="C37" s="83" t="s">
        <v>66</v>
      </c>
      <c r="D37" s="11" t="s">
        <v>151</v>
      </c>
      <c r="E37" s="15">
        <v>18000</v>
      </c>
      <c r="F37" s="15">
        <v>9000</v>
      </c>
      <c r="G37" s="15">
        <v>18000</v>
      </c>
      <c r="H37" s="37">
        <v>0.77</v>
      </c>
      <c r="I37" s="28">
        <f t="shared" si="1"/>
        <v>13860</v>
      </c>
    </row>
    <row r="38" spans="1:9" ht="29" customHeight="1" x14ac:dyDescent="0.35">
      <c r="A38" s="27">
        <v>35</v>
      </c>
      <c r="B38" s="9">
        <v>267205</v>
      </c>
      <c r="C38" s="49" t="s">
        <v>67</v>
      </c>
      <c r="D38" s="11" t="s">
        <v>141</v>
      </c>
      <c r="E38" s="15">
        <v>31700</v>
      </c>
      <c r="F38" s="15">
        <v>15850</v>
      </c>
      <c r="G38" s="15">
        <v>31700</v>
      </c>
      <c r="H38" s="37">
        <v>1.44</v>
      </c>
      <c r="I38" s="28">
        <f t="shared" si="1"/>
        <v>45648</v>
      </c>
    </row>
    <row r="39" spans="1:9" ht="31.5" customHeight="1" x14ac:dyDescent="0.35">
      <c r="A39" s="27">
        <v>36</v>
      </c>
      <c r="B39" s="9">
        <v>267651</v>
      </c>
      <c r="C39" s="49" t="s">
        <v>68</v>
      </c>
      <c r="D39" s="11" t="s">
        <v>139</v>
      </c>
      <c r="E39" s="15">
        <v>10500</v>
      </c>
      <c r="F39" s="15">
        <v>5250</v>
      </c>
      <c r="G39" s="15">
        <v>10500</v>
      </c>
      <c r="H39" s="37">
        <v>0.13</v>
      </c>
      <c r="I39" s="28">
        <f t="shared" si="1"/>
        <v>1365</v>
      </c>
    </row>
    <row r="40" spans="1:9" ht="25.5" customHeight="1" x14ac:dyDescent="0.35">
      <c r="A40" s="27">
        <v>37</v>
      </c>
      <c r="B40" s="9">
        <v>267652</v>
      </c>
      <c r="C40" s="49" t="s">
        <v>69</v>
      </c>
      <c r="D40" s="11" t="s">
        <v>139</v>
      </c>
      <c r="E40" s="15">
        <v>23000</v>
      </c>
      <c r="F40" s="15">
        <v>11500</v>
      </c>
      <c r="G40" s="15">
        <v>23000</v>
      </c>
      <c r="H40" s="37">
        <v>7.0000000000000007E-2</v>
      </c>
      <c r="I40" s="28">
        <f t="shared" si="1"/>
        <v>1610.0000000000002</v>
      </c>
    </row>
    <row r="41" spans="1:9" ht="31" customHeight="1" x14ac:dyDescent="0.35">
      <c r="A41" s="27">
        <v>38</v>
      </c>
      <c r="B41" s="9">
        <v>267653</v>
      </c>
      <c r="C41" s="49" t="s">
        <v>70</v>
      </c>
      <c r="D41" s="11" t="s">
        <v>139</v>
      </c>
      <c r="E41" s="15">
        <v>5000</v>
      </c>
      <c r="F41" s="15">
        <v>2500</v>
      </c>
      <c r="G41" s="15">
        <v>5000</v>
      </c>
      <c r="H41" s="37">
        <v>0.28000000000000003</v>
      </c>
      <c r="I41" s="28">
        <f t="shared" si="1"/>
        <v>1400.0000000000002</v>
      </c>
    </row>
    <row r="42" spans="1:9" ht="27.5" customHeight="1" x14ac:dyDescent="0.35">
      <c r="A42" s="27">
        <v>39</v>
      </c>
      <c r="B42" s="9">
        <v>267660</v>
      </c>
      <c r="C42" s="49" t="s">
        <v>71</v>
      </c>
      <c r="D42" s="11" t="s">
        <v>139</v>
      </c>
      <c r="E42" s="15">
        <v>11500</v>
      </c>
      <c r="F42" s="15">
        <v>5750</v>
      </c>
      <c r="G42" s="15">
        <v>11500</v>
      </c>
      <c r="H42" s="37">
        <v>0.28999999999999998</v>
      </c>
      <c r="I42" s="28">
        <f t="shared" si="1"/>
        <v>3334.9999999999995</v>
      </c>
    </row>
    <row r="43" spans="1:9" ht="32.5" customHeight="1" x14ac:dyDescent="0.35">
      <c r="A43" s="27">
        <v>40</v>
      </c>
      <c r="B43" s="9">
        <v>300723</v>
      </c>
      <c r="C43" s="49" t="s">
        <v>160</v>
      </c>
      <c r="D43" s="11" t="s">
        <v>159</v>
      </c>
      <c r="E43" s="12">
        <v>723</v>
      </c>
      <c r="F43" s="12">
        <v>361</v>
      </c>
      <c r="G43" s="12">
        <v>723</v>
      </c>
      <c r="H43" s="37">
        <v>7.11</v>
      </c>
      <c r="I43" s="28">
        <f t="shared" si="1"/>
        <v>5140.5300000000007</v>
      </c>
    </row>
    <row r="44" spans="1:9" ht="24.5" customHeight="1" x14ac:dyDescent="0.35">
      <c r="A44" s="27">
        <v>41</v>
      </c>
      <c r="B44" s="9">
        <v>267662</v>
      </c>
      <c r="C44" s="49" t="s">
        <v>73</v>
      </c>
      <c r="D44" s="11" t="s">
        <v>145</v>
      </c>
      <c r="E44" s="15">
        <v>2200</v>
      </c>
      <c r="F44" s="15">
        <v>1100</v>
      </c>
      <c r="G44" s="15">
        <v>2200</v>
      </c>
      <c r="H44" s="37">
        <v>0.79</v>
      </c>
      <c r="I44" s="28">
        <f t="shared" si="1"/>
        <v>1738</v>
      </c>
    </row>
    <row r="45" spans="1:9" ht="32.5" customHeight="1" x14ac:dyDescent="0.35">
      <c r="A45" s="27">
        <v>42</v>
      </c>
      <c r="B45" s="10">
        <v>273009</v>
      </c>
      <c r="C45" s="49" t="s">
        <v>74</v>
      </c>
      <c r="D45" s="11" t="s">
        <v>145</v>
      </c>
      <c r="E45" s="15">
        <v>2000</v>
      </c>
      <c r="F45" s="15">
        <v>1000</v>
      </c>
      <c r="G45" s="15">
        <v>2000</v>
      </c>
      <c r="H45" s="37">
        <v>7.0000000000000007E-2</v>
      </c>
      <c r="I45" s="28">
        <f t="shared" si="1"/>
        <v>140</v>
      </c>
    </row>
    <row r="46" spans="1:9" ht="27" customHeight="1" x14ac:dyDescent="0.35">
      <c r="A46" s="29">
        <v>43</v>
      </c>
      <c r="B46" s="9">
        <v>267663</v>
      </c>
      <c r="C46" s="49" t="s">
        <v>75</v>
      </c>
      <c r="D46" s="11" t="s">
        <v>139</v>
      </c>
      <c r="E46" s="15">
        <v>6000</v>
      </c>
      <c r="F46" s="15">
        <v>3000</v>
      </c>
      <c r="G46" s="15">
        <v>6000</v>
      </c>
      <c r="H46" s="37">
        <v>0.17</v>
      </c>
      <c r="I46" s="28">
        <f t="shared" si="1"/>
        <v>1020.0000000000001</v>
      </c>
    </row>
    <row r="47" spans="1:9" ht="32.5" customHeight="1" x14ac:dyDescent="0.35">
      <c r="A47" s="29">
        <v>44</v>
      </c>
      <c r="B47" s="9">
        <v>267671</v>
      </c>
      <c r="C47" s="49" t="s">
        <v>76</v>
      </c>
      <c r="D47" s="11" t="s">
        <v>139</v>
      </c>
      <c r="E47" s="15">
        <v>190000</v>
      </c>
      <c r="F47" s="15">
        <v>95000</v>
      </c>
      <c r="G47" s="15">
        <v>190000</v>
      </c>
      <c r="H47" s="37">
        <v>7.0000000000000007E-2</v>
      </c>
      <c r="I47" s="28">
        <f t="shared" si="1"/>
        <v>13300.000000000002</v>
      </c>
    </row>
    <row r="48" spans="1:9" ht="24" customHeight="1" x14ac:dyDescent="0.35">
      <c r="A48" s="29">
        <v>45</v>
      </c>
      <c r="B48" s="9">
        <v>442754</v>
      </c>
      <c r="C48" s="49" t="s">
        <v>77</v>
      </c>
      <c r="D48" s="11" t="s">
        <v>139</v>
      </c>
      <c r="E48" s="15">
        <v>108000</v>
      </c>
      <c r="F48" s="15">
        <v>54000</v>
      </c>
      <c r="G48" s="15">
        <v>108000</v>
      </c>
      <c r="H48" s="37">
        <v>0.21</v>
      </c>
      <c r="I48" s="28">
        <f t="shared" si="1"/>
        <v>22680</v>
      </c>
    </row>
    <row r="49" spans="1:9" ht="27.5" customHeight="1" x14ac:dyDescent="0.35">
      <c r="A49" s="27">
        <v>46</v>
      </c>
      <c r="B49" s="9">
        <v>267674</v>
      </c>
      <c r="C49" s="49" t="s">
        <v>78</v>
      </c>
      <c r="D49" s="11" t="s">
        <v>139</v>
      </c>
      <c r="E49" s="15">
        <v>100800</v>
      </c>
      <c r="F49" s="15">
        <v>50400</v>
      </c>
      <c r="G49" s="15">
        <v>100800</v>
      </c>
      <c r="H49" s="37">
        <v>0.06</v>
      </c>
      <c r="I49" s="28">
        <f t="shared" si="1"/>
        <v>6048</v>
      </c>
    </row>
    <row r="50" spans="1:9" ht="24" customHeight="1" x14ac:dyDescent="0.35">
      <c r="A50" s="27">
        <v>47</v>
      </c>
      <c r="B50" s="9">
        <v>345240</v>
      </c>
      <c r="C50" s="49" t="s">
        <v>82</v>
      </c>
      <c r="D50" s="11" t="s">
        <v>161</v>
      </c>
      <c r="E50" s="15">
        <v>6000</v>
      </c>
      <c r="F50" s="15">
        <v>3000</v>
      </c>
      <c r="G50" s="15">
        <v>6000</v>
      </c>
      <c r="H50" s="37">
        <v>15</v>
      </c>
      <c r="I50" s="28">
        <f t="shared" si="1"/>
        <v>90000</v>
      </c>
    </row>
    <row r="51" spans="1:9" ht="24" customHeight="1" x14ac:dyDescent="0.35">
      <c r="A51" s="27">
        <v>48</v>
      </c>
      <c r="B51" s="9">
        <v>270219</v>
      </c>
      <c r="C51" s="49" t="s">
        <v>79</v>
      </c>
      <c r="D51" s="11" t="s">
        <v>162</v>
      </c>
      <c r="E51" s="15">
        <v>2350</v>
      </c>
      <c r="F51" s="15">
        <v>1175</v>
      </c>
      <c r="G51" s="15">
        <v>2350</v>
      </c>
      <c r="H51" s="37">
        <v>6.93</v>
      </c>
      <c r="I51" s="28">
        <f t="shared" si="1"/>
        <v>16285.5</v>
      </c>
    </row>
    <row r="52" spans="1:9" ht="26" x14ac:dyDescent="0.35">
      <c r="A52" s="27">
        <v>49</v>
      </c>
      <c r="B52" s="10" t="s">
        <v>83</v>
      </c>
      <c r="C52" s="49" t="s">
        <v>80</v>
      </c>
      <c r="D52" s="11" t="s">
        <v>150</v>
      </c>
      <c r="E52" s="15">
        <v>10100</v>
      </c>
      <c r="F52" s="15">
        <v>5050</v>
      </c>
      <c r="G52" s="15">
        <v>10100</v>
      </c>
      <c r="H52" s="37">
        <v>8.8699999999999992</v>
      </c>
      <c r="I52" s="28">
        <f t="shared" si="1"/>
        <v>89586.999999999985</v>
      </c>
    </row>
    <row r="53" spans="1:9" ht="26.5" customHeight="1" x14ac:dyDescent="0.35">
      <c r="A53" s="27">
        <v>50</v>
      </c>
      <c r="B53" s="9">
        <v>373909</v>
      </c>
      <c r="C53" s="49" t="s">
        <v>81</v>
      </c>
      <c r="D53" s="11" t="s">
        <v>141</v>
      </c>
      <c r="E53" s="15">
        <v>8600</v>
      </c>
      <c r="F53" s="15">
        <v>4300</v>
      </c>
      <c r="G53" s="15">
        <v>8600</v>
      </c>
      <c r="H53" s="37">
        <v>22.27</v>
      </c>
      <c r="I53" s="28">
        <f t="shared" si="1"/>
        <v>191522</v>
      </c>
    </row>
    <row r="54" spans="1:9" ht="34.5" customHeight="1" x14ac:dyDescent="0.35">
      <c r="A54" s="27">
        <v>51</v>
      </c>
      <c r="B54" s="9">
        <v>294643</v>
      </c>
      <c r="C54" s="49" t="s">
        <v>163</v>
      </c>
      <c r="D54" s="11" t="s">
        <v>152</v>
      </c>
      <c r="E54" s="15">
        <v>38200</v>
      </c>
      <c r="F54" s="15">
        <v>19100</v>
      </c>
      <c r="G54" s="15">
        <v>38200</v>
      </c>
      <c r="H54" s="37">
        <v>3.01</v>
      </c>
      <c r="I54" s="28">
        <f t="shared" si="1"/>
        <v>114981.99999999999</v>
      </c>
    </row>
    <row r="55" spans="1:9" ht="26" x14ac:dyDescent="0.35">
      <c r="A55" s="27">
        <v>52</v>
      </c>
      <c r="B55" s="9">
        <v>267677</v>
      </c>
      <c r="C55" s="49" t="s">
        <v>85</v>
      </c>
      <c r="D55" s="11" t="s">
        <v>139</v>
      </c>
      <c r="E55" s="15">
        <v>170000</v>
      </c>
      <c r="F55" s="15">
        <v>85000</v>
      </c>
      <c r="G55" s="15">
        <v>170000</v>
      </c>
      <c r="H55" s="37">
        <v>0.14000000000000001</v>
      </c>
      <c r="I55" s="28">
        <f t="shared" si="1"/>
        <v>23800.000000000004</v>
      </c>
    </row>
    <row r="56" spans="1:9" ht="31" customHeight="1" x14ac:dyDescent="0.35">
      <c r="A56" s="27">
        <v>53</v>
      </c>
      <c r="B56" s="9">
        <v>267676</v>
      </c>
      <c r="C56" s="54" t="s">
        <v>86</v>
      </c>
      <c r="D56" s="11" t="s">
        <v>139</v>
      </c>
      <c r="E56" s="15">
        <v>425000</v>
      </c>
      <c r="F56" s="15">
        <v>212500</v>
      </c>
      <c r="G56" s="15">
        <v>425000</v>
      </c>
      <c r="H56" s="37">
        <v>0.3</v>
      </c>
      <c r="I56" s="28">
        <f t="shared" si="1"/>
        <v>127500</v>
      </c>
    </row>
    <row r="57" spans="1:9" ht="27.5" customHeight="1" x14ac:dyDescent="0.35">
      <c r="A57" s="27">
        <v>54</v>
      </c>
      <c r="B57" s="9">
        <v>268331</v>
      </c>
      <c r="C57" s="49" t="s">
        <v>87</v>
      </c>
      <c r="D57" s="11" t="s">
        <v>159</v>
      </c>
      <c r="E57" s="12">
        <v>400</v>
      </c>
      <c r="F57" s="12">
        <v>200</v>
      </c>
      <c r="G57" s="12">
        <v>400</v>
      </c>
      <c r="H57" s="37">
        <v>3.57</v>
      </c>
      <c r="I57" s="28">
        <f t="shared" si="1"/>
        <v>1428</v>
      </c>
    </row>
    <row r="58" spans="1:9" ht="27" customHeight="1" x14ac:dyDescent="0.35">
      <c r="A58" s="27">
        <v>55</v>
      </c>
      <c r="B58" s="16" t="s">
        <v>88</v>
      </c>
      <c r="C58" s="49" t="s">
        <v>164</v>
      </c>
      <c r="D58" s="11" t="s">
        <v>139</v>
      </c>
      <c r="E58" s="15">
        <v>14000</v>
      </c>
      <c r="F58" s="15">
        <v>7000</v>
      </c>
      <c r="G58" s="15">
        <v>14000</v>
      </c>
      <c r="H58" s="37">
        <v>0.53</v>
      </c>
      <c r="I58" s="28">
        <f t="shared" si="1"/>
        <v>7420</v>
      </c>
    </row>
    <row r="59" spans="1:9" ht="29.5" customHeight="1" x14ac:dyDescent="0.35">
      <c r="A59" s="27">
        <v>56</v>
      </c>
      <c r="B59" s="9">
        <v>268124</v>
      </c>
      <c r="C59" s="49" t="s">
        <v>90</v>
      </c>
      <c r="D59" s="11" t="s">
        <v>139</v>
      </c>
      <c r="E59" s="15">
        <v>6660</v>
      </c>
      <c r="F59" s="15">
        <v>3330</v>
      </c>
      <c r="G59" s="15">
        <v>6660</v>
      </c>
      <c r="H59" s="37">
        <v>0.33</v>
      </c>
      <c r="I59" s="28">
        <f t="shared" si="1"/>
        <v>2197.8000000000002</v>
      </c>
    </row>
    <row r="60" spans="1:9" ht="26.5" customHeight="1" x14ac:dyDescent="0.35">
      <c r="A60" s="27">
        <v>57</v>
      </c>
      <c r="B60" s="9">
        <v>268123</v>
      </c>
      <c r="C60" s="49" t="s">
        <v>91</v>
      </c>
      <c r="D60" s="11" t="s">
        <v>139</v>
      </c>
      <c r="E60" s="15">
        <v>7560</v>
      </c>
      <c r="F60" s="15">
        <v>3780</v>
      </c>
      <c r="G60" s="15">
        <v>7560</v>
      </c>
      <c r="H60" s="37">
        <v>0.4</v>
      </c>
      <c r="I60" s="28">
        <f t="shared" si="1"/>
        <v>3024</v>
      </c>
    </row>
    <row r="61" spans="1:9" ht="30" customHeight="1" x14ac:dyDescent="0.35">
      <c r="A61" s="27">
        <v>58</v>
      </c>
      <c r="B61" s="9">
        <v>268125</v>
      </c>
      <c r="C61" s="49" t="s">
        <v>92</v>
      </c>
      <c r="D61" s="11" t="s">
        <v>139</v>
      </c>
      <c r="E61" s="15">
        <v>4500</v>
      </c>
      <c r="F61" s="15">
        <v>2250</v>
      </c>
      <c r="G61" s="15">
        <v>4500</v>
      </c>
      <c r="H61" s="37">
        <v>0.35</v>
      </c>
      <c r="I61" s="28">
        <f t="shared" si="1"/>
        <v>1575</v>
      </c>
    </row>
    <row r="62" spans="1:9" ht="30" customHeight="1" x14ac:dyDescent="0.35">
      <c r="A62" s="27">
        <v>59</v>
      </c>
      <c r="B62" s="23">
        <v>269843</v>
      </c>
      <c r="C62" s="49" t="s">
        <v>93</v>
      </c>
      <c r="D62" s="11" t="s">
        <v>162</v>
      </c>
      <c r="E62" s="12">
        <v>360</v>
      </c>
      <c r="F62" s="12">
        <v>180</v>
      </c>
      <c r="G62" s="12">
        <v>360</v>
      </c>
      <c r="H62" s="37">
        <v>7.02</v>
      </c>
      <c r="I62" s="28">
        <f t="shared" si="1"/>
        <v>2527.1999999999998</v>
      </c>
    </row>
    <row r="63" spans="1:9" ht="26" x14ac:dyDescent="0.35">
      <c r="A63" s="27">
        <v>60</v>
      </c>
      <c r="B63" s="10" t="s">
        <v>94</v>
      </c>
      <c r="C63" s="49" t="s">
        <v>95</v>
      </c>
      <c r="D63" s="11" t="s">
        <v>150</v>
      </c>
      <c r="E63" s="15">
        <v>23500</v>
      </c>
      <c r="F63" s="15">
        <v>11750</v>
      </c>
      <c r="G63" s="15">
        <v>23500</v>
      </c>
      <c r="H63" s="37">
        <v>3.64</v>
      </c>
      <c r="I63" s="28">
        <f t="shared" si="1"/>
        <v>85540</v>
      </c>
    </row>
    <row r="64" spans="1:9" ht="31.5" customHeight="1" x14ac:dyDescent="0.35">
      <c r="A64" s="27">
        <v>61</v>
      </c>
      <c r="B64" s="9">
        <v>273466</v>
      </c>
      <c r="C64" s="49" t="s">
        <v>96</v>
      </c>
      <c r="D64" s="11" t="s">
        <v>139</v>
      </c>
      <c r="E64" s="15">
        <v>7500</v>
      </c>
      <c r="F64" s="15">
        <v>3750</v>
      </c>
      <c r="G64" s="15">
        <v>7500</v>
      </c>
      <c r="H64" s="37">
        <v>0.23</v>
      </c>
      <c r="I64" s="28">
        <f t="shared" si="1"/>
        <v>1725</v>
      </c>
    </row>
    <row r="65" spans="1:9" ht="34.5" customHeight="1" x14ac:dyDescent="0.35">
      <c r="A65" s="27">
        <v>62</v>
      </c>
      <c r="B65" s="9">
        <v>268856</v>
      </c>
      <c r="C65" s="49" t="s">
        <v>97</v>
      </c>
      <c r="D65" s="11" t="s">
        <v>139</v>
      </c>
      <c r="E65" s="15">
        <v>394000</v>
      </c>
      <c r="F65" s="15">
        <v>197000</v>
      </c>
      <c r="G65" s="15">
        <v>394000</v>
      </c>
      <c r="H65" s="37">
        <v>7.0000000000000007E-2</v>
      </c>
      <c r="I65" s="28">
        <f t="shared" si="1"/>
        <v>27580.000000000004</v>
      </c>
    </row>
    <row r="66" spans="1:9" ht="31.5" customHeight="1" x14ac:dyDescent="0.35">
      <c r="A66" s="27">
        <v>63</v>
      </c>
      <c r="B66" s="9">
        <v>267689</v>
      </c>
      <c r="C66" s="49" t="s">
        <v>166</v>
      </c>
      <c r="D66" s="11" t="s">
        <v>139</v>
      </c>
      <c r="E66" s="15">
        <v>14000</v>
      </c>
      <c r="F66" s="15">
        <v>7000</v>
      </c>
      <c r="G66" s="15">
        <v>14000</v>
      </c>
      <c r="H66" s="37">
        <v>1</v>
      </c>
      <c r="I66" s="28">
        <f t="shared" si="1"/>
        <v>14000</v>
      </c>
    </row>
    <row r="67" spans="1:9" ht="38.5" customHeight="1" x14ac:dyDescent="0.35">
      <c r="A67" s="27">
        <v>64</v>
      </c>
      <c r="B67" s="9">
        <v>267691</v>
      </c>
      <c r="C67" s="49" t="s">
        <v>99</v>
      </c>
      <c r="D67" s="11" t="s">
        <v>139</v>
      </c>
      <c r="E67" s="15">
        <v>384000</v>
      </c>
      <c r="F67" s="15">
        <v>192000</v>
      </c>
      <c r="G67" s="15">
        <v>384000</v>
      </c>
      <c r="H67" s="37">
        <v>0.15</v>
      </c>
      <c r="I67" s="28">
        <f t="shared" si="1"/>
        <v>57600</v>
      </c>
    </row>
    <row r="68" spans="1:9" ht="29.5" customHeight="1" x14ac:dyDescent="0.35">
      <c r="A68" s="27">
        <v>65</v>
      </c>
      <c r="B68" s="9">
        <v>267312</v>
      </c>
      <c r="C68" s="49" t="s">
        <v>100</v>
      </c>
      <c r="D68" s="11" t="s">
        <v>139</v>
      </c>
      <c r="E68" s="15">
        <v>10000</v>
      </c>
      <c r="F68" s="15">
        <v>5000</v>
      </c>
      <c r="G68" s="15">
        <v>10000</v>
      </c>
      <c r="H68" s="37">
        <v>0.24</v>
      </c>
      <c r="I68" s="28">
        <f t="shared" si="1"/>
        <v>2400</v>
      </c>
    </row>
    <row r="69" spans="1:9" ht="32" customHeight="1" x14ac:dyDescent="0.35">
      <c r="A69" s="27">
        <v>66</v>
      </c>
      <c r="B69" s="9">
        <v>267311</v>
      </c>
      <c r="C69" s="49" t="s">
        <v>101</v>
      </c>
      <c r="D69" s="11" t="s">
        <v>141</v>
      </c>
      <c r="E69" s="15">
        <v>4500</v>
      </c>
      <c r="F69" s="15">
        <v>2250</v>
      </c>
      <c r="G69" s="15">
        <v>4500</v>
      </c>
      <c r="H69" s="37">
        <v>2.78</v>
      </c>
      <c r="I69" s="28">
        <f t="shared" si="1"/>
        <v>12510</v>
      </c>
    </row>
    <row r="70" spans="1:9" ht="26.5" customHeight="1" x14ac:dyDescent="0.35">
      <c r="A70" s="27">
        <v>67</v>
      </c>
      <c r="B70" s="9">
        <v>267310</v>
      </c>
      <c r="C70" s="49" t="s">
        <v>102</v>
      </c>
      <c r="D70" s="11" t="s">
        <v>151</v>
      </c>
      <c r="E70" s="15">
        <v>2000</v>
      </c>
      <c r="F70" s="15">
        <v>1000</v>
      </c>
      <c r="G70" s="15">
        <v>2000</v>
      </c>
      <c r="H70" s="37">
        <v>1</v>
      </c>
      <c r="I70" s="28">
        <f t="shared" si="1"/>
        <v>2000</v>
      </c>
    </row>
    <row r="71" spans="1:9" ht="30" customHeight="1" x14ac:dyDescent="0.35">
      <c r="A71" s="27">
        <v>68</v>
      </c>
      <c r="B71" s="9">
        <v>276657</v>
      </c>
      <c r="C71" s="49" t="s">
        <v>103</v>
      </c>
      <c r="D71" s="11" t="s">
        <v>139</v>
      </c>
      <c r="E71" s="15">
        <v>1100</v>
      </c>
      <c r="F71" s="12">
        <v>550</v>
      </c>
      <c r="G71" s="15">
        <v>1100</v>
      </c>
      <c r="H71" s="37">
        <v>0.56999999999999995</v>
      </c>
      <c r="I71" s="28">
        <f t="shared" si="1"/>
        <v>627</v>
      </c>
    </row>
    <row r="72" spans="1:9" ht="33.5" customHeight="1" x14ac:dyDescent="0.35">
      <c r="A72" s="27">
        <v>69</v>
      </c>
      <c r="B72" s="9">
        <v>394856</v>
      </c>
      <c r="C72" s="49" t="s">
        <v>104</v>
      </c>
      <c r="D72" s="11" t="s">
        <v>150</v>
      </c>
      <c r="E72" s="15">
        <v>12000</v>
      </c>
      <c r="F72" s="15">
        <v>6000</v>
      </c>
      <c r="G72" s="15">
        <v>12000</v>
      </c>
      <c r="H72" s="37">
        <v>8.65</v>
      </c>
      <c r="I72" s="28">
        <f t="shared" si="1"/>
        <v>103800</v>
      </c>
    </row>
    <row r="73" spans="1:9" ht="26" x14ac:dyDescent="0.35">
      <c r="A73" s="27">
        <v>70</v>
      </c>
      <c r="B73" s="10" t="s">
        <v>105</v>
      </c>
      <c r="C73" s="49" t="s">
        <v>106</v>
      </c>
      <c r="D73" s="11" t="s">
        <v>167</v>
      </c>
      <c r="E73" s="15">
        <v>5200</v>
      </c>
      <c r="F73" s="15">
        <v>2600</v>
      </c>
      <c r="G73" s="15">
        <v>5200</v>
      </c>
      <c r="H73" s="37">
        <v>8.73</v>
      </c>
      <c r="I73" s="28">
        <f t="shared" si="1"/>
        <v>45396</v>
      </c>
    </row>
    <row r="74" spans="1:9" ht="24" customHeight="1" x14ac:dyDescent="0.35">
      <c r="A74" s="27">
        <v>71</v>
      </c>
      <c r="B74" s="9">
        <v>267717</v>
      </c>
      <c r="C74" s="49" t="s">
        <v>107</v>
      </c>
      <c r="D74" s="11" t="s">
        <v>139</v>
      </c>
      <c r="E74" s="15">
        <v>25400</v>
      </c>
      <c r="F74" s="15">
        <v>12700</v>
      </c>
      <c r="G74" s="15">
        <v>25400</v>
      </c>
      <c r="H74" s="37">
        <v>0.24</v>
      </c>
      <c r="I74" s="28">
        <f t="shared" si="1"/>
        <v>6096</v>
      </c>
    </row>
    <row r="75" spans="1:9" ht="32" customHeight="1" x14ac:dyDescent="0.35">
      <c r="A75" s="27">
        <v>72</v>
      </c>
      <c r="B75" s="9">
        <v>268499</v>
      </c>
      <c r="C75" s="49" t="s">
        <v>108</v>
      </c>
      <c r="D75" s="11" t="s">
        <v>139</v>
      </c>
      <c r="E75" s="15">
        <v>24300</v>
      </c>
      <c r="F75" s="15">
        <v>12150</v>
      </c>
      <c r="G75" s="15">
        <v>24300</v>
      </c>
      <c r="H75" s="37">
        <v>0.55000000000000004</v>
      </c>
      <c r="I75" s="28">
        <f t="shared" si="1"/>
        <v>13365.000000000002</v>
      </c>
    </row>
    <row r="76" spans="1:9" ht="32.5" customHeight="1" x14ac:dyDescent="0.35">
      <c r="A76" s="27">
        <v>73</v>
      </c>
      <c r="B76" s="9">
        <v>268286</v>
      </c>
      <c r="C76" s="49" t="s">
        <v>109</v>
      </c>
      <c r="D76" s="11" t="s">
        <v>168</v>
      </c>
      <c r="E76" s="15">
        <v>9700</v>
      </c>
      <c r="F76" s="15">
        <v>4850</v>
      </c>
      <c r="G76" s="15">
        <v>9700</v>
      </c>
      <c r="H76" s="37">
        <v>8.23</v>
      </c>
      <c r="I76" s="28">
        <f t="shared" si="1"/>
        <v>79831</v>
      </c>
    </row>
    <row r="77" spans="1:9" ht="34.5" customHeight="1" x14ac:dyDescent="0.35">
      <c r="A77" s="27">
        <v>74</v>
      </c>
      <c r="B77" s="9">
        <v>268162</v>
      </c>
      <c r="C77" s="49" t="s">
        <v>110</v>
      </c>
      <c r="D77" s="11" t="s">
        <v>169</v>
      </c>
      <c r="E77" s="15">
        <v>4000</v>
      </c>
      <c r="F77" s="15">
        <v>2000</v>
      </c>
      <c r="G77" s="15">
        <v>4000</v>
      </c>
      <c r="H77" s="37">
        <v>10.31</v>
      </c>
      <c r="I77" s="28">
        <f t="shared" si="1"/>
        <v>41240</v>
      </c>
    </row>
    <row r="78" spans="1:9" ht="31" customHeight="1" x14ac:dyDescent="0.35">
      <c r="A78" s="27">
        <v>75</v>
      </c>
      <c r="B78" s="9">
        <v>433940</v>
      </c>
      <c r="C78" s="49" t="s">
        <v>111</v>
      </c>
      <c r="D78" s="11" t="s">
        <v>156</v>
      </c>
      <c r="E78" s="15">
        <v>40700</v>
      </c>
      <c r="F78" s="15">
        <v>20350</v>
      </c>
      <c r="G78" s="15">
        <v>40700</v>
      </c>
      <c r="H78" s="37">
        <v>2.29</v>
      </c>
      <c r="I78" s="28">
        <f t="shared" si="1"/>
        <v>93203</v>
      </c>
    </row>
    <row r="79" spans="1:9" ht="24.5" customHeight="1" x14ac:dyDescent="0.35">
      <c r="A79" s="27">
        <v>76</v>
      </c>
      <c r="B79" s="9">
        <v>267728</v>
      </c>
      <c r="C79" s="49" t="s">
        <v>112</v>
      </c>
      <c r="D79" s="11" t="s">
        <v>139</v>
      </c>
      <c r="E79" s="15">
        <v>10900</v>
      </c>
      <c r="F79" s="15">
        <v>5450</v>
      </c>
      <c r="G79" s="15">
        <v>10900</v>
      </c>
      <c r="H79" s="37">
        <v>0.55000000000000004</v>
      </c>
      <c r="I79" s="28">
        <f t="shared" si="1"/>
        <v>5995.0000000000009</v>
      </c>
    </row>
    <row r="80" spans="1:9" ht="26" x14ac:dyDescent="0.35">
      <c r="A80" s="27">
        <v>77</v>
      </c>
      <c r="B80" s="10" t="s">
        <v>113</v>
      </c>
      <c r="C80" s="49" t="s">
        <v>114</v>
      </c>
      <c r="D80" s="11" t="s">
        <v>171</v>
      </c>
      <c r="E80" s="15">
        <v>4500</v>
      </c>
      <c r="F80" s="15">
        <v>2250</v>
      </c>
      <c r="G80" s="15">
        <v>4500</v>
      </c>
      <c r="H80" s="37">
        <v>7</v>
      </c>
      <c r="I80" s="28">
        <f t="shared" si="1"/>
        <v>31500</v>
      </c>
    </row>
    <row r="81" spans="1:9" ht="23.5" customHeight="1" x14ac:dyDescent="0.35">
      <c r="A81" s="27">
        <v>78</v>
      </c>
      <c r="B81" s="69">
        <v>268273</v>
      </c>
      <c r="C81" s="49" t="s">
        <v>115</v>
      </c>
      <c r="D81" s="11" t="s">
        <v>145</v>
      </c>
      <c r="E81" s="15">
        <v>4800</v>
      </c>
      <c r="F81" s="12">
        <v>2400</v>
      </c>
      <c r="G81" s="15">
        <v>4800</v>
      </c>
      <c r="H81" s="37">
        <v>0.42</v>
      </c>
      <c r="I81" s="28">
        <f t="shared" si="1"/>
        <v>2016</v>
      </c>
    </row>
    <row r="82" spans="1:9" ht="27.5" customHeight="1" x14ac:dyDescent="0.35">
      <c r="A82" s="27">
        <v>79</v>
      </c>
      <c r="B82" s="9">
        <v>233632</v>
      </c>
      <c r="C82" s="49" t="s">
        <v>116</v>
      </c>
      <c r="D82" s="11" t="s">
        <v>150</v>
      </c>
      <c r="E82" s="15">
        <v>700</v>
      </c>
      <c r="F82" s="12">
        <v>350</v>
      </c>
      <c r="G82" s="15">
        <v>700</v>
      </c>
      <c r="H82" s="37">
        <v>4.46</v>
      </c>
      <c r="I82" s="28">
        <f t="shared" si="1"/>
        <v>3122</v>
      </c>
    </row>
    <row r="83" spans="1:9" ht="29" customHeight="1" x14ac:dyDescent="0.35">
      <c r="A83" s="27">
        <v>80</v>
      </c>
      <c r="B83" s="9">
        <v>267712</v>
      </c>
      <c r="C83" s="49" t="s">
        <v>117</v>
      </c>
      <c r="D83" s="79" t="s">
        <v>145</v>
      </c>
      <c r="E83" s="15">
        <v>41700</v>
      </c>
      <c r="F83" s="15">
        <v>20850</v>
      </c>
      <c r="G83" s="15">
        <v>41700</v>
      </c>
      <c r="H83" s="86">
        <v>0.11</v>
      </c>
      <c r="I83" s="28">
        <f t="shared" si="1"/>
        <v>4587</v>
      </c>
    </row>
    <row r="84" spans="1:9" ht="24" customHeight="1" x14ac:dyDescent="0.35">
      <c r="A84" s="27">
        <v>81</v>
      </c>
      <c r="B84" s="9">
        <v>268505</v>
      </c>
      <c r="C84" s="49" t="s">
        <v>118</v>
      </c>
      <c r="D84" s="11" t="s">
        <v>139</v>
      </c>
      <c r="E84" s="15">
        <v>6600</v>
      </c>
      <c r="F84" s="15">
        <v>3300</v>
      </c>
      <c r="G84" s="15">
        <v>6600</v>
      </c>
      <c r="H84" s="14">
        <v>0.88</v>
      </c>
      <c r="I84" s="28">
        <f t="shared" si="1"/>
        <v>5808</v>
      </c>
    </row>
    <row r="85" spans="1:9" ht="26" x14ac:dyDescent="0.35">
      <c r="A85" s="27">
        <v>82</v>
      </c>
      <c r="B85" s="10" t="s">
        <v>119</v>
      </c>
      <c r="C85" s="49" t="s">
        <v>120</v>
      </c>
      <c r="D85" s="11" t="s">
        <v>141</v>
      </c>
      <c r="E85" s="15">
        <v>43200</v>
      </c>
      <c r="F85" s="15">
        <v>21600</v>
      </c>
      <c r="G85" s="15">
        <v>43200</v>
      </c>
      <c r="H85" s="14">
        <v>1.36</v>
      </c>
      <c r="I85" s="28">
        <f t="shared" si="1"/>
        <v>58752.000000000007</v>
      </c>
    </row>
    <row r="86" spans="1:9" ht="26" x14ac:dyDescent="0.35">
      <c r="A86" s="27">
        <v>83</v>
      </c>
      <c r="B86" s="10" t="s">
        <v>121</v>
      </c>
      <c r="C86" s="49" t="s">
        <v>122</v>
      </c>
      <c r="D86" s="11" t="s">
        <v>139</v>
      </c>
      <c r="E86" s="15">
        <v>349200</v>
      </c>
      <c r="F86" s="15">
        <v>174600</v>
      </c>
      <c r="G86" s="15">
        <v>349200</v>
      </c>
      <c r="H86" s="14">
        <v>0.09</v>
      </c>
      <c r="I86" s="28">
        <f t="shared" si="1"/>
        <v>31428</v>
      </c>
    </row>
    <row r="87" spans="1:9" ht="26" x14ac:dyDescent="0.35">
      <c r="A87" s="27">
        <v>84</v>
      </c>
      <c r="B87" s="9">
        <v>274648</v>
      </c>
      <c r="C87" s="49" t="s">
        <v>123</v>
      </c>
      <c r="D87" s="80" t="s">
        <v>170</v>
      </c>
      <c r="E87" s="15">
        <v>950</v>
      </c>
      <c r="F87" s="12">
        <v>475</v>
      </c>
      <c r="G87" s="15">
        <v>950</v>
      </c>
      <c r="H87" s="14">
        <v>10</v>
      </c>
      <c r="I87" s="28">
        <f t="shared" si="1"/>
        <v>9500</v>
      </c>
    </row>
    <row r="88" spans="1:9" ht="27" customHeight="1" x14ac:dyDescent="0.35">
      <c r="A88" s="27">
        <v>85</v>
      </c>
      <c r="B88" s="10">
        <v>448595</v>
      </c>
      <c r="C88" s="49" t="s">
        <v>124</v>
      </c>
      <c r="D88" s="11" t="s">
        <v>150</v>
      </c>
      <c r="E88" s="15">
        <v>19200</v>
      </c>
      <c r="F88" s="15">
        <v>9600</v>
      </c>
      <c r="G88" s="15">
        <v>19200</v>
      </c>
      <c r="H88" s="14">
        <v>10.98</v>
      </c>
      <c r="I88" s="28">
        <f t="shared" si="1"/>
        <v>210816</v>
      </c>
    </row>
    <row r="89" spans="1:9" ht="27" customHeight="1" x14ac:dyDescent="0.35">
      <c r="A89" s="27">
        <v>86</v>
      </c>
      <c r="B89" s="9">
        <v>267743</v>
      </c>
      <c r="C89" s="49" t="s">
        <v>125</v>
      </c>
      <c r="D89" s="11" t="s">
        <v>139</v>
      </c>
      <c r="E89" s="15">
        <v>17200</v>
      </c>
      <c r="F89" s="15">
        <v>8600</v>
      </c>
      <c r="G89" s="15">
        <v>17200</v>
      </c>
      <c r="H89" s="14">
        <v>0.34</v>
      </c>
      <c r="I89" s="28">
        <f t="shared" si="1"/>
        <v>5848</v>
      </c>
    </row>
    <row r="90" spans="1:9" ht="27.5" customHeight="1" x14ac:dyDescent="0.35">
      <c r="A90" s="27">
        <v>87</v>
      </c>
      <c r="B90" s="68">
        <v>267769</v>
      </c>
      <c r="C90" s="49" t="s">
        <v>126</v>
      </c>
      <c r="D90" s="11" t="s">
        <v>151</v>
      </c>
      <c r="E90" s="12">
        <v>650</v>
      </c>
      <c r="F90" s="12">
        <v>325</v>
      </c>
      <c r="G90" s="12">
        <v>650</v>
      </c>
      <c r="H90" s="14">
        <v>4.54</v>
      </c>
      <c r="I90" s="28">
        <f t="shared" si="1"/>
        <v>2951</v>
      </c>
    </row>
    <row r="91" spans="1:9" ht="32" customHeight="1" x14ac:dyDescent="0.35">
      <c r="A91" s="27">
        <v>88</v>
      </c>
      <c r="B91" s="9">
        <v>267768</v>
      </c>
      <c r="C91" s="49" t="s">
        <v>127</v>
      </c>
      <c r="D91" s="11" t="s">
        <v>139</v>
      </c>
      <c r="E91" s="15">
        <v>12900</v>
      </c>
      <c r="F91" s="15">
        <v>6450</v>
      </c>
      <c r="G91" s="15">
        <v>12900</v>
      </c>
      <c r="H91" s="14">
        <v>0.21</v>
      </c>
      <c r="I91" s="28">
        <f t="shared" si="1"/>
        <v>2709</v>
      </c>
    </row>
    <row r="92" spans="1:9" ht="30" customHeight="1" x14ac:dyDescent="0.35">
      <c r="A92" s="27">
        <v>89</v>
      </c>
      <c r="B92" s="9">
        <v>267747</v>
      </c>
      <c r="C92" s="49" t="s">
        <v>128</v>
      </c>
      <c r="D92" s="11" t="s">
        <v>139</v>
      </c>
      <c r="E92" s="15">
        <v>15800</v>
      </c>
      <c r="F92" s="15">
        <v>7900</v>
      </c>
      <c r="G92" s="15">
        <v>15800</v>
      </c>
      <c r="H92" s="14">
        <v>0.32</v>
      </c>
      <c r="I92" s="28">
        <f t="shared" si="1"/>
        <v>5056</v>
      </c>
    </row>
    <row r="93" spans="1:9" ht="26" x14ac:dyDescent="0.35">
      <c r="A93" s="27">
        <v>90</v>
      </c>
      <c r="B93" s="9">
        <v>272089</v>
      </c>
      <c r="C93" s="49" t="s">
        <v>129</v>
      </c>
      <c r="D93" s="80" t="s">
        <v>161</v>
      </c>
      <c r="E93" s="15">
        <v>6900</v>
      </c>
      <c r="F93" s="15">
        <v>3450</v>
      </c>
      <c r="G93" s="15">
        <v>6900</v>
      </c>
      <c r="H93" s="14">
        <v>8.58</v>
      </c>
      <c r="I93" s="28">
        <f t="shared" si="1"/>
        <v>59202</v>
      </c>
    </row>
    <row r="94" spans="1:9" ht="26" x14ac:dyDescent="0.35">
      <c r="A94" s="27">
        <v>91</v>
      </c>
      <c r="B94" s="10" t="s">
        <v>130</v>
      </c>
      <c r="C94" s="49" t="s">
        <v>131</v>
      </c>
      <c r="D94" s="11" t="s">
        <v>139</v>
      </c>
      <c r="E94" s="15">
        <v>82300</v>
      </c>
      <c r="F94" s="15">
        <v>41150</v>
      </c>
      <c r="G94" s="15">
        <v>82300</v>
      </c>
      <c r="H94" s="93">
        <v>0.31</v>
      </c>
      <c r="I94" s="28">
        <f t="shared" si="1"/>
        <v>25513</v>
      </c>
    </row>
    <row r="95" spans="1:9" ht="26" customHeight="1" x14ac:dyDescent="0.35">
      <c r="A95" s="27">
        <v>92</v>
      </c>
      <c r="B95" s="62">
        <v>308884</v>
      </c>
      <c r="C95" s="70" t="s">
        <v>132</v>
      </c>
      <c r="D95" s="11" t="s">
        <v>150</v>
      </c>
      <c r="E95" s="71">
        <v>19000</v>
      </c>
      <c r="F95" s="15">
        <v>9500</v>
      </c>
      <c r="G95" s="71">
        <v>19000</v>
      </c>
      <c r="H95" s="93">
        <v>5.58</v>
      </c>
      <c r="I95" s="28">
        <f t="shared" si="1"/>
        <v>106020</v>
      </c>
    </row>
    <row r="96" spans="1:9" ht="24.5" customHeight="1" x14ac:dyDescent="0.35">
      <c r="A96" s="27">
        <v>93</v>
      </c>
      <c r="B96" s="73">
        <v>292344</v>
      </c>
      <c r="C96" s="49" t="s">
        <v>133</v>
      </c>
      <c r="D96" s="11" t="s">
        <v>172</v>
      </c>
      <c r="E96" s="72">
        <v>257000</v>
      </c>
      <c r="F96" s="15">
        <v>128500</v>
      </c>
      <c r="G96" s="72">
        <v>257000</v>
      </c>
      <c r="H96" s="93">
        <v>0.05</v>
      </c>
      <c r="I96" s="28">
        <f t="shared" si="1"/>
        <v>12850</v>
      </c>
    </row>
    <row r="97" spans="1:9" ht="25" customHeight="1" x14ac:dyDescent="0.35">
      <c r="A97" s="27">
        <v>94</v>
      </c>
      <c r="B97" s="66">
        <v>292345</v>
      </c>
      <c r="C97" s="81" t="s">
        <v>134</v>
      </c>
      <c r="D97" s="11" t="s">
        <v>152</v>
      </c>
      <c r="E97" s="84">
        <v>5400</v>
      </c>
      <c r="F97" s="15">
        <v>2700</v>
      </c>
      <c r="G97" s="84">
        <v>5400</v>
      </c>
      <c r="H97" s="93">
        <v>1.96</v>
      </c>
      <c r="I97" s="28">
        <f t="shared" si="1"/>
        <v>10584</v>
      </c>
    </row>
    <row r="98" spans="1:9" ht="24" customHeight="1" x14ac:dyDescent="0.35">
      <c r="A98" s="27">
        <v>95</v>
      </c>
      <c r="B98" s="66">
        <v>433249</v>
      </c>
      <c r="C98" s="81" t="s">
        <v>135</v>
      </c>
      <c r="D98" s="11" t="s">
        <v>150</v>
      </c>
      <c r="E98" s="84">
        <v>8100</v>
      </c>
      <c r="F98" s="15">
        <v>4050</v>
      </c>
      <c r="G98" s="84">
        <v>8100</v>
      </c>
      <c r="H98" s="93">
        <v>7.68</v>
      </c>
      <c r="I98" s="28">
        <f t="shared" si="1"/>
        <v>62208</v>
      </c>
    </row>
    <row r="99" spans="1:9" ht="28.5" customHeight="1" x14ac:dyDescent="0.35">
      <c r="A99" s="27">
        <v>96</v>
      </c>
      <c r="B99" s="9">
        <v>272341</v>
      </c>
      <c r="C99" s="81" t="s">
        <v>136</v>
      </c>
      <c r="D99" s="11" t="s">
        <v>139</v>
      </c>
      <c r="E99" s="84">
        <v>31600</v>
      </c>
      <c r="F99" s="15">
        <v>15800</v>
      </c>
      <c r="G99" s="84">
        <v>31600</v>
      </c>
      <c r="H99" s="93">
        <v>0.52</v>
      </c>
      <c r="I99" s="28">
        <f t="shared" si="1"/>
        <v>16432</v>
      </c>
    </row>
    <row r="100" spans="1:9" ht="29" customHeight="1" x14ac:dyDescent="0.35">
      <c r="A100" s="27">
        <v>97</v>
      </c>
      <c r="B100" s="9">
        <v>448614</v>
      </c>
      <c r="C100" s="81" t="s">
        <v>137</v>
      </c>
      <c r="D100" s="11" t="s">
        <v>152</v>
      </c>
      <c r="E100" s="84">
        <v>2000</v>
      </c>
      <c r="F100" s="15">
        <v>1000</v>
      </c>
      <c r="G100" s="84">
        <v>2000</v>
      </c>
      <c r="H100" s="93">
        <v>12</v>
      </c>
      <c r="I100" s="28">
        <f t="shared" ref="I100:I102" si="2">E100*H100</f>
        <v>24000</v>
      </c>
    </row>
    <row r="101" spans="1:9" ht="39" x14ac:dyDescent="0.35">
      <c r="A101" s="27">
        <v>98</v>
      </c>
      <c r="B101" s="9">
        <v>380865</v>
      </c>
      <c r="C101" s="49" t="s">
        <v>138</v>
      </c>
      <c r="D101" s="11" t="s">
        <v>141</v>
      </c>
      <c r="E101" s="84">
        <v>5000</v>
      </c>
      <c r="F101" s="15">
        <v>2500</v>
      </c>
      <c r="G101" s="84">
        <v>5000</v>
      </c>
      <c r="H101" s="93">
        <v>8.93</v>
      </c>
      <c r="I101" s="28">
        <f t="shared" si="2"/>
        <v>44650</v>
      </c>
    </row>
    <row r="102" spans="1:9" ht="15" thickBot="1" x14ac:dyDescent="0.4">
      <c r="A102" s="27"/>
      <c r="B102" s="9"/>
      <c r="C102" s="49"/>
      <c r="D102" s="11"/>
      <c r="E102" s="15"/>
      <c r="F102" s="12"/>
      <c r="G102" s="15"/>
      <c r="H102" s="17"/>
      <c r="I102" s="28">
        <f t="shared" si="2"/>
        <v>0</v>
      </c>
    </row>
    <row r="103" spans="1:9" ht="15" thickBot="1" x14ac:dyDescent="0.4">
      <c r="A103" s="151"/>
      <c r="B103" s="152"/>
      <c r="C103" s="152"/>
      <c r="D103" s="152"/>
      <c r="E103" s="152"/>
      <c r="F103" s="152"/>
      <c r="G103" s="152"/>
      <c r="H103" s="153"/>
      <c r="I103" s="42">
        <f>SUM(I4:I102)</f>
        <v>4155523.4299999997</v>
      </c>
    </row>
  </sheetData>
  <sheetProtection formatCells="0" formatColumns="0" formatRows="0" insertColumns="0" insertRows="0" insertHyperlinks="0" deleteColumns="0" deleteRows="0" sort="0" autoFilter="0" pivotTables="0"/>
  <autoFilter ref="A3:E102" xr:uid="{00000000-0009-0000-0000-000000000000}"/>
  <mergeCells count="11">
    <mergeCell ref="A103:H103"/>
    <mergeCell ref="A2:A3"/>
    <mergeCell ref="B2:B3"/>
    <mergeCell ref="C2:C3"/>
    <mergeCell ref="D2:D3"/>
    <mergeCell ref="E2:E3"/>
    <mergeCell ref="A1:I1"/>
    <mergeCell ref="F2:F3"/>
    <mergeCell ref="G2:G3"/>
    <mergeCell ref="H2:H3"/>
    <mergeCell ref="I2:I3"/>
  </mergeCells>
  <pageMargins left="0.25" right="0.25" top="0.75" bottom="0.75" header="0.3" footer="0.3"/>
  <pageSetup paperSize="9" scale="7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96B02-5335-4D2D-80BD-8E885F3F7A6A}">
  <sheetPr>
    <pageSetUpPr fitToPage="1"/>
  </sheetPr>
  <dimension ref="A1:V104"/>
  <sheetViews>
    <sheetView view="pageBreakPreview" zoomScale="80" zoomScaleNormal="100" zoomScaleSheetLayoutView="80" workbookViewId="0">
      <selection activeCell="C5" sqref="C5"/>
    </sheetView>
  </sheetViews>
  <sheetFormatPr defaultColWidth="9.1796875" defaultRowHeight="14.5" x14ac:dyDescent="0.35"/>
  <cols>
    <col min="1" max="1" width="9.26953125" style="5" customWidth="1"/>
    <col min="2" max="2" width="11" style="5" customWidth="1"/>
    <col min="3" max="3" width="73.7265625" style="5" customWidth="1"/>
    <col min="4" max="4" width="23.54296875" style="1" customWidth="1"/>
    <col min="5" max="5" width="12.26953125" style="41" customWidth="1"/>
    <col min="6" max="6" width="11.453125" style="40" customWidth="1"/>
    <col min="7" max="7" width="18.26953125" style="40" customWidth="1"/>
    <col min="8" max="16384" width="9.1796875" style="5"/>
  </cols>
  <sheetData>
    <row r="1" spans="1:22" s="2" customFormat="1" ht="15" thickBot="1" x14ac:dyDescent="0.4">
      <c r="A1" s="139" t="s">
        <v>27</v>
      </c>
      <c r="B1" s="140"/>
      <c r="C1" s="140"/>
      <c r="D1" s="140"/>
      <c r="E1" s="140"/>
      <c r="F1" s="140"/>
      <c r="G1" s="141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3"/>
    </row>
    <row r="2" spans="1:22" x14ac:dyDescent="0.35">
      <c r="A2" s="160" t="s">
        <v>0</v>
      </c>
      <c r="B2" s="162" t="s">
        <v>1</v>
      </c>
      <c r="C2" s="164" t="s">
        <v>14</v>
      </c>
      <c r="D2" s="162" t="s">
        <v>3</v>
      </c>
      <c r="E2" s="166" t="s">
        <v>23</v>
      </c>
      <c r="F2" s="147" t="s">
        <v>26</v>
      </c>
      <c r="G2" s="149" t="s">
        <v>24</v>
      </c>
    </row>
    <row r="3" spans="1:22" ht="32.25" customHeight="1" thickBot="1" x14ac:dyDescent="0.4">
      <c r="A3" s="161"/>
      <c r="B3" s="163"/>
      <c r="C3" s="165"/>
      <c r="D3" s="163"/>
      <c r="E3" s="167"/>
      <c r="F3" s="168"/>
      <c r="G3" s="157"/>
    </row>
    <row r="4" spans="1:22" ht="22" customHeight="1" x14ac:dyDescent="0.35">
      <c r="A4" s="43">
        <v>1</v>
      </c>
      <c r="B4" s="9">
        <v>268370</v>
      </c>
      <c r="C4" s="18" t="s">
        <v>34</v>
      </c>
      <c r="D4" s="11" t="s">
        <v>139</v>
      </c>
      <c r="E4" s="15">
        <v>4700</v>
      </c>
      <c r="F4" s="35">
        <v>0.33</v>
      </c>
      <c r="G4" s="44">
        <f t="shared" ref="G4:G35" si="0">E4*F4</f>
        <v>1551</v>
      </c>
    </row>
    <row r="5" spans="1:22" ht="18.5" customHeight="1" x14ac:dyDescent="0.35">
      <c r="A5" s="27">
        <v>2</v>
      </c>
      <c r="B5" s="9">
        <v>268375</v>
      </c>
      <c r="C5" s="49" t="s">
        <v>35</v>
      </c>
      <c r="D5" s="11" t="s">
        <v>173</v>
      </c>
      <c r="E5" s="15">
        <v>2200</v>
      </c>
      <c r="F5" s="35">
        <v>9.8699999999999992</v>
      </c>
      <c r="G5" s="28">
        <f t="shared" si="0"/>
        <v>21714</v>
      </c>
    </row>
    <row r="6" spans="1:22" ht="27.5" customHeight="1" x14ac:dyDescent="0.35">
      <c r="A6" s="27">
        <v>3</v>
      </c>
      <c r="B6" s="9">
        <v>267507</v>
      </c>
      <c r="C6" s="49" t="s">
        <v>36</v>
      </c>
      <c r="D6" s="11" t="s">
        <v>141</v>
      </c>
      <c r="E6" s="15">
        <v>28560</v>
      </c>
      <c r="F6" s="35">
        <v>1.51</v>
      </c>
      <c r="G6" s="28">
        <f t="shared" si="0"/>
        <v>43125.599999999999</v>
      </c>
    </row>
    <row r="7" spans="1:22" ht="22" customHeight="1" x14ac:dyDescent="0.35">
      <c r="A7" s="27">
        <v>4</v>
      </c>
      <c r="B7" s="9">
        <v>459822</v>
      </c>
      <c r="C7" s="49" t="s">
        <v>176</v>
      </c>
      <c r="D7" s="11" t="s">
        <v>139</v>
      </c>
      <c r="E7" s="15">
        <v>55300</v>
      </c>
      <c r="F7" s="37">
        <v>0.55000000000000004</v>
      </c>
      <c r="G7" s="28">
        <f t="shared" si="0"/>
        <v>30415.000000000004</v>
      </c>
    </row>
    <row r="8" spans="1:22" ht="31" customHeight="1" x14ac:dyDescent="0.35">
      <c r="A8" s="27">
        <v>5</v>
      </c>
      <c r="B8" s="9">
        <v>271217</v>
      </c>
      <c r="C8" s="49" t="s">
        <v>37</v>
      </c>
      <c r="D8" s="11" t="s">
        <v>139</v>
      </c>
      <c r="E8" s="15">
        <v>57900</v>
      </c>
      <c r="F8" s="37">
        <v>2.99</v>
      </c>
      <c r="G8" s="28">
        <f t="shared" si="0"/>
        <v>173121</v>
      </c>
    </row>
    <row r="9" spans="1:22" ht="27.5" customHeight="1" x14ac:dyDescent="0.35">
      <c r="A9" s="27">
        <v>6</v>
      </c>
      <c r="B9" s="9">
        <v>448841</v>
      </c>
      <c r="C9" s="53" t="s">
        <v>38</v>
      </c>
      <c r="D9" s="11" t="s">
        <v>143</v>
      </c>
      <c r="E9" s="15">
        <v>7140</v>
      </c>
      <c r="F9" s="37">
        <v>18.84</v>
      </c>
      <c r="G9" s="28">
        <f t="shared" si="0"/>
        <v>134517.6</v>
      </c>
    </row>
    <row r="10" spans="1:22" ht="29" customHeight="1" x14ac:dyDescent="0.35">
      <c r="A10" s="27">
        <v>7</v>
      </c>
      <c r="B10" s="9">
        <v>271111</v>
      </c>
      <c r="C10" s="53" t="s">
        <v>39</v>
      </c>
      <c r="D10" s="11" t="s">
        <v>174</v>
      </c>
      <c r="E10" s="15">
        <v>24400</v>
      </c>
      <c r="F10" s="37">
        <v>7.2</v>
      </c>
      <c r="G10" s="28">
        <f t="shared" si="0"/>
        <v>175680</v>
      </c>
    </row>
    <row r="11" spans="1:22" ht="25" customHeight="1" x14ac:dyDescent="0.35">
      <c r="A11" s="27">
        <v>8</v>
      </c>
      <c r="B11" s="9">
        <v>271089</v>
      </c>
      <c r="C11" s="49" t="s">
        <v>40</v>
      </c>
      <c r="D11" s="11" t="s">
        <v>145</v>
      </c>
      <c r="E11" s="15">
        <v>124000</v>
      </c>
      <c r="F11" s="37">
        <v>0.38</v>
      </c>
      <c r="G11" s="28">
        <f t="shared" si="0"/>
        <v>47120</v>
      </c>
    </row>
    <row r="12" spans="1:22" ht="24.5" customHeight="1" x14ac:dyDescent="0.35">
      <c r="A12" s="27">
        <v>9</v>
      </c>
      <c r="B12" s="9">
        <v>268949</v>
      </c>
      <c r="C12" s="49" t="s">
        <v>41</v>
      </c>
      <c r="D12" s="11" t="s">
        <v>146</v>
      </c>
      <c r="E12" s="15">
        <v>14480</v>
      </c>
      <c r="F12" s="37">
        <v>9.3000000000000007</v>
      </c>
      <c r="G12" s="28">
        <f t="shared" si="0"/>
        <v>134664</v>
      </c>
    </row>
    <row r="13" spans="1:22" ht="24.5" customHeight="1" x14ac:dyDescent="0.35">
      <c r="A13" s="27">
        <v>10</v>
      </c>
      <c r="B13" s="9">
        <v>267140</v>
      </c>
      <c r="C13" s="49" t="s">
        <v>42</v>
      </c>
      <c r="D13" s="11" t="s">
        <v>139</v>
      </c>
      <c r="E13" s="15">
        <v>76000</v>
      </c>
      <c r="F13" s="37">
        <v>1.1200000000000001</v>
      </c>
      <c r="G13" s="28">
        <f t="shared" si="0"/>
        <v>85120.000000000015</v>
      </c>
    </row>
    <row r="14" spans="1:22" ht="29.5" customHeight="1" x14ac:dyDescent="0.35">
      <c r="A14" s="27">
        <v>11</v>
      </c>
      <c r="B14" s="9">
        <v>270612</v>
      </c>
      <c r="C14" s="49" t="s">
        <v>43</v>
      </c>
      <c r="D14" s="11" t="s">
        <v>162</v>
      </c>
      <c r="E14" s="15">
        <v>4500</v>
      </c>
      <c r="F14" s="37">
        <v>6.99</v>
      </c>
      <c r="G14" s="28">
        <f t="shared" si="0"/>
        <v>31455</v>
      </c>
    </row>
    <row r="15" spans="1:22" ht="24.5" customHeight="1" x14ac:dyDescent="0.35">
      <c r="A15" s="27">
        <v>12</v>
      </c>
      <c r="B15" s="9">
        <v>270613</v>
      </c>
      <c r="C15" s="49" t="s">
        <v>44</v>
      </c>
      <c r="D15" s="11" t="s">
        <v>162</v>
      </c>
      <c r="E15" s="15">
        <v>1100</v>
      </c>
      <c r="F15" s="37">
        <v>9.8000000000000007</v>
      </c>
      <c r="G15" s="28">
        <f t="shared" si="0"/>
        <v>10780</v>
      </c>
    </row>
    <row r="16" spans="1:22" ht="30" customHeight="1" x14ac:dyDescent="0.35">
      <c r="A16" s="27">
        <v>13</v>
      </c>
      <c r="B16" s="9">
        <v>270614</v>
      </c>
      <c r="C16" s="49" t="s">
        <v>45</v>
      </c>
      <c r="D16" s="11" t="s">
        <v>162</v>
      </c>
      <c r="E16" s="15">
        <v>1600</v>
      </c>
      <c r="F16" s="37">
        <v>8</v>
      </c>
      <c r="G16" s="28">
        <f t="shared" si="0"/>
        <v>12800</v>
      </c>
    </row>
    <row r="17" spans="1:7" ht="25" customHeight="1" x14ac:dyDescent="0.35">
      <c r="A17" s="27">
        <v>14</v>
      </c>
      <c r="B17" s="9">
        <v>270597</v>
      </c>
      <c r="C17" s="49" t="s">
        <v>46</v>
      </c>
      <c r="D17" s="11" t="s">
        <v>148</v>
      </c>
      <c r="E17" s="15">
        <v>1550</v>
      </c>
      <c r="F17" s="37">
        <v>10.84</v>
      </c>
      <c r="G17" s="28">
        <f t="shared" si="0"/>
        <v>16802</v>
      </c>
    </row>
    <row r="18" spans="1:7" ht="30" customHeight="1" x14ac:dyDescent="0.35">
      <c r="A18" s="27">
        <v>15</v>
      </c>
      <c r="B18" s="9">
        <v>267613</v>
      </c>
      <c r="C18" s="49" t="s">
        <v>47</v>
      </c>
      <c r="D18" s="11" t="s">
        <v>139</v>
      </c>
      <c r="E18" s="15">
        <v>305000</v>
      </c>
      <c r="F18" s="37">
        <v>0.13</v>
      </c>
      <c r="G18" s="28">
        <f t="shared" si="0"/>
        <v>39650</v>
      </c>
    </row>
    <row r="19" spans="1:7" ht="21.5" customHeight="1" x14ac:dyDescent="0.35">
      <c r="A19" s="27">
        <v>16</v>
      </c>
      <c r="B19" s="9">
        <v>267618</v>
      </c>
      <c r="C19" s="49" t="s">
        <v>48</v>
      </c>
      <c r="D19" s="11" t="s">
        <v>139</v>
      </c>
      <c r="E19" s="15">
        <v>8400</v>
      </c>
      <c r="F19" s="37">
        <v>0.21</v>
      </c>
      <c r="G19" s="28">
        <f t="shared" si="0"/>
        <v>1764</v>
      </c>
    </row>
    <row r="20" spans="1:7" ht="22.5" customHeight="1" x14ac:dyDescent="0.35">
      <c r="A20" s="27">
        <v>17</v>
      </c>
      <c r="B20" s="9">
        <v>450159</v>
      </c>
      <c r="C20" s="49" t="s">
        <v>49</v>
      </c>
      <c r="D20" s="11" t="s">
        <v>139</v>
      </c>
      <c r="E20" s="15">
        <v>100000</v>
      </c>
      <c r="F20" s="37">
        <v>0.35</v>
      </c>
      <c r="G20" s="28">
        <f t="shared" si="0"/>
        <v>35000</v>
      </c>
    </row>
    <row r="21" spans="1:7" ht="24.5" customHeight="1" x14ac:dyDescent="0.35">
      <c r="A21" s="27">
        <v>18</v>
      </c>
      <c r="B21" s="9">
        <v>331555</v>
      </c>
      <c r="C21" s="49" t="s">
        <v>50</v>
      </c>
      <c r="D21" s="11" t="s">
        <v>149</v>
      </c>
      <c r="E21" s="15">
        <v>11000</v>
      </c>
      <c r="F21" s="37">
        <v>9</v>
      </c>
      <c r="G21" s="28">
        <f t="shared" si="0"/>
        <v>99000</v>
      </c>
    </row>
    <row r="22" spans="1:7" ht="27" customHeight="1" x14ac:dyDescent="0.35">
      <c r="A22" s="27">
        <v>19</v>
      </c>
      <c r="B22" s="10">
        <v>267625</v>
      </c>
      <c r="C22" s="49" t="s">
        <v>51</v>
      </c>
      <c r="D22" s="11" t="s">
        <v>139</v>
      </c>
      <c r="E22" s="15">
        <v>90000</v>
      </c>
      <c r="F22" s="37">
        <v>0.97</v>
      </c>
      <c r="G22" s="28">
        <f t="shared" si="0"/>
        <v>87300</v>
      </c>
    </row>
    <row r="23" spans="1:7" ht="21.5" customHeight="1" x14ac:dyDescent="0.35">
      <c r="A23" s="27">
        <v>20</v>
      </c>
      <c r="B23" s="10">
        <v>450891</v>
      </c>
      <c r="C23" s="49" t="s">
        <v>52</v>
      </c>
      <c r="D23" s="11" t="s">
        <v>147</v>
      </c>
      <c r="E23" s="15">
        <v>3000</v>
      </c>
      <c r="F23" s="37">
        <v>10.79</v>
      </c>
      <c r="G23" s="28">
        <f t="shared" si="0"/>
        <v>32369.999999999996</v>
      </c>
    </row>
    <row r="24" spans="1:7" ht="22.5" customHeight="1" x14ac:dyDescent="0.35">
      <c r="A24" s="27">
        <v>21</v>
      </c>
      <c r="B24" s="10">
        <v>442703</v>
      </c>
      <c r="C24" s="49" t="s">
        <v>53</v>
      </c>
      <c r="D24" s="11" t="s">
        <v>147</v>
      </c>
      <c r="E24" s="15">
        <v>3000</v>
      </c>
      <c r="F24" s="37">
        <v>11.29</v>
      </c>
      <c r="G24" s="28">
        <f t="shared" si="0"/>
        <v>33870</v>
      </c>
    </row>
    <row r="25" spans="1:7" ht="31" customHeight="1" x14ac:dyDescent="0.35">
      <c r="A25" s="27">
        <v>22</v>
      </c>
      <c r="B25" s="10">
        <v>271103</v>
      </c>
      <c r="C25" s="49" t="s">
        <v>54</v>
      </c>
      <c r="D25" s="11" t="s">
        <v>150</v>
      </c>
      <c r="E25" s="15">
        <v>18000</v>
      </c>
      <c r="F25" s="37">
        <v>9.61</v>
      </c>
      <c r="G25" s="28">
        <f t="shared" si="0"/>
        <v>172980</v>
      </c>
    </row>
    <row r="26" spans="1:7" ht="29.5" customHeight="1" x14ac:dyDescent="0.35">
      <c r="A26" s="27">
        <v>23</v>
      </c>
      <c r="B26" s="10">
        <v>341882</v>
      </c>
      <c r="C26" s="49" t="s">
        <v>178</v>
      </c>
      <c r="D26" s="11" t="s">
        <v>151</v>
      </c>
      <c r="E26" s="15">
        <v>5900</v>
      </c>
      <c r="F26" s="37">
        <v>4.8899999999999997</v>
      </c>
      <c r="G26" s="28">
        <f t="shared" si="0"/>
        <v>28850.999999999996</v>
      </c>
    </row>
    <row r="27" spans="1:7" ht="27" customHeight="1" x14ac:dyDescent="0.35">
      <c r="A27" s="27">
        <v>24</v>
      </c>
      <c r="B27" s="10">
        <v>267632</v>
      </c>
      <c r="C27" s="49" t="s">
        <v>56</v>
      </c>
      <c r="D27" s="11" t="s">
        <v>139</v>
      </c>
      <c r="E27" s="15">
        <v>54500</v>
      </c>
      <c r="F27" s="37">
        <v>0.47</v>
      </c>
      <c r="G27" s="28">
        <f t="shared" si="0"/>
        <v>25615</v>
      </c>
    </row>
    <row r="28" spans="1:7" ht="26" customHeight="1" x14ac:dyDescent="0.35">
      <c r="A28" s="27">
        <v>25</v>
      </c>
      <c r="B28" s="10">
        <v>437160</v>
      </c>
      <c r="C28" s="49" t="s">
        <v>57</v>
      </c>
      <c r="D28" s="11" t="s">
        <v>152</v>
      </c>
      <c r="E28" s="15">
        <v>6000</v>
      </c>
      <c r="F28" s="37">
        <v>1.79</v>
      </c>
      <c r="G28" s="28">
        <f t="shared" si="0"/>
        <v>10740</v>
      </c>
    </row>
    <row r="29" spans="1:7" ht="22.5" customHeight="1" x14ac:dyDescent="0.35">
      <c r="A29" s="27">
        <v>26</v>
      </c>
      <c r="B29" s="10">
        <v>268236</v>
      </c>
      <c r="C29" s="49" t="s">
        <v>58</v>
      </c>
      <c r="D29" s="11" t="s">
        <v>153</v>
      </c>
      <c r="E29" s="15">
        <v>2900</v>
      </c>
      <c r="F29" s="37">
        <v>5.93</v>
      </c>
      <c r="G29" s="28">
        <f t="shared" si="0"/>
        <v>17197</v>
      </c>
    </row>
    <row r="30" spans="1:7" ht="27.5" customHeight="1" x14ac:dyDescent="0.35">
      <c r="A30" s="27">
        <v>27</v>
      </c>
      <c r="B30" s="9">
        <v>268236</v>
      </c>
      <c r="C30" s="49" t="s">
        <v>59</v>
      </c>
      <c r="D30" s="11" t="s">
        <v>154</v>
      </c>
      <c r="E30" s="15">
        <v>6300</v>
      </c>
      <c r="F30" s="37">
        <v>4.01</v>
      </c>
      <c r="G30" s="28">
        <f t="shared" si="0"/>
        <v>25263</v>
      </c>
    </row>
    <row r="31" spans="1:7" ht="24" customHeight="1" x14ac:dyDescent="0.35">
      <c r="A31" s="27">
        <v>28</v>
      </c>
      <c r="B31" s="9">
        <v>267643</v>
      </c>
      <c r="C31" s="49" t="s">
        <v>155</v>
      </c>
      <c r="D31" s="11" t="s">
        <v>173</v>
      </c>
      <c r="E31" s="15">
        <v>34600</v>
      </c>
      <c r="F31" s="37">
        <v>3.72</v>
      </c>
      <c r="G31" s="28">
        <f t="shared" si="0"/>
        <v>128712</v>
      </c>
    </row>
    <row r="32" spans="1:7" ht="24" customHeight="1" x14ac:dyDescent="0.35">
      <c r="A32" s="27">
        <v>29</v>
      </c>
      <c r="B32" s="9">
        <v>268243</v>
      </c>
      <c r="C32" s="49" t="s">
        <v>61</v>
      </c>
      <c r="D32" s="11" t="s">
        <v>156</v>
      </c>
      <c r="E32" s="15">
        <v>18200</v>
      </c>
      <c r="F32" s="37">
        <v>8.36</v>
      </c>
      <c r="G32" s="28">
        <f t="shared" si="0"/>
        <v>152152</v>
      </c>
    </row>
    <row r="33" spans="1:7" ht="32.5" customHeight="1" x14ac:dyDescent="0.35">
      <c r="A33" s="29">
        <v>30</v>
      </c>
      <c r="B33" s="9">
        <v>444337</v>
      </c>
      <c r="C33" s="49" t="s">
        <v>177</v>
      </c>
      <c r="D33" s="11" t="s">
        <v>157</v>
      </c>
      <c r="E33" s="15">
        <v>3830</v>
      </c>
      <c r="F33" s="37">
        <v>21.84</v>
      </c>
      <c r="G33" s="28">
        <f t="shared" si="0"/>
        <v>83647.199999999997</v>
      </c>
    </row>
    <row r="34" spans="1:7" ht="26" customHeight="1" x14ac:dyDescent="0.35">
      <c r="A34" s="29">
        <v>31</v>
      </c>
      <c r="B34" s="9">
        <v>292427</v>
      </c>
      <c r="C34" s="49" t="s">
        <v>63</v>
      </c>
      <c r="D34" s="11" t="s">
        <v>158</v>
      </c>
      <c r="E34" s="15">
        <v>3000</v>
      </c>
      <c r="F34" s="37">
        <v>1.29</v>
      </c>
      <c r="G34" s="28">
        <f t="shared" si="0"/>
        <v>3870</v>
      </c>
    </row>
    <row r="35" spans="1:7" ht="33.5" customHeight="1" x14ac:dyDescent="0.35">
      <c r="A35" s="29">
        <v>32</v>
      </c>
      <c r="B35" s="9">
        <v>267646</v>
      </c>
      <c r="C35" s="49" t="s">
        <v>64</v>
      </c>
      <c r="D35" s="11" t="s">
        <v>150</v>
      </c>
      <c r="E35" s="15">
        <v>35000</v>
      </c>
      <c r="F35" s="37">
        <v>2.5</v>
      </c>
      <c r="G35" s="28">
        <f t="shared" si="0"/>
        <v>87500</v>
      </c>
    </row>
    <row r="36" spans="1:7" ht="24" customHeight="1" x14ac:dyDescent="0.35">
      <c r="A36" s="27">
        <v>33</v>
      </c>
      <c r="B36" s="9">
        <v>267203</v>
      </c>
      <c r="C36" s="49" t="s">
        <v>65</v>
      </c>
      <c r="D36" s="11" t="s">
        <v>139</v>
      </c>
      <c r="E36" s="15">
        <v>315200</v>
      </c>
      <c r="F36" s="37">
        <v>0.17</v>
      </c>
      <c r="G36" s="28">
        <f t="shared" ref="G36:G82" si="1">E36*F36</f>
        <v>53584.000000000007</v>
      </c>
    </row>
    <row r="37" spans="1:7" ht="26" x14ac:dyDescent="0.35">
      <c r="A37" s="27">
        <v>34</v>
      </c>
      <c r="B37" s="9">
        <v>268252</v>
      </c>
      <c r="C37" s="83" t="s">
        <v>66</v>
      </c>
      <c r="D37" s="11" t="s">
        <v>151</v>
      </c>
      <c r="E37" s="15">
        <v>18000</v>
      </c>
      <c r="F37" s="37">
        <v>0.77</v>
      </c>
      <c r="G37" s="28">
        <f t="shared" si="1"/>
        <v>13860</v>
      </c>
    </row>
    <row r="38" spans="1:7" ht="23.5" customHeight="1" x14ac:dyDescent="0.35">
      <c r="A38" s="27">
        <v>35</v>
      </c>
      <c r="B38" s="9">
        <v>267205</v>
      </c>
      <c r="C38" s="49" t="s">
        <v>67</v>
      </c>
      <c r="D38" s="11" t="s">
        <v>141</v>
      </c>
      <c r="E38" s="15">
        <v>31700</v>
      </c>
      <c r="F38" s="37">
        <v>1.44</v>
      </c>
      <c r="G38" s="28">
        <f>E38*F38</f>
        <v>45648</v>
      </c>
    </row>
    <row r="39" spans="1:7" ht="24.5" customHeight="1" x14ac:dyDescent="0.35">
      <c r="A39" s="27">
        <v>36</v>
      </c>
      <c r="B39" s="9">
        <v>267651</v>
      </c>
      <c r="C39" s="49" t="s">
        <v>68</v>
      </c>
      <c r="D39" s="11" t="s">
        <v>139</v>
      </c>
      <c r="E39" s="15">
        <v>10500</v>
      </c>
      <c r="F39" s="37">
        <v>0.13</v>
      </c>
      <c r="G39" s="28">
        <f t="shared" si="1"/>
        <v>1365</v>
      </c>
    </row>
    <row r="40" spans="1:7" ht="21" customHeight="1" x14ac:dyDescent="0.35">
      <c r="A40" s="27">
        <v>37</v>
      </c>
      <c r="B40" s="9">
        <v>267652</v>
      </c>
      <c r="C40" s="50" t="s">
        <v>69</v>
      </c>
      <c r="D40" s="11" t="s">
        <v>139</v>
      </c>
      <c r="E40" s="15">
        <v>23000</v>
      </c>
      <c r="F40" s="37">
        <v>7.0000000000000007E-2</v>
      </c>
      <c r="G40" s="28">
        <f t="shared" si="1"/>
        <v>1610.0000000000002</v>
      </c>
    </row>
    <row r="41" spans="1:7" ht="27.5" customHeight="1" x14ac:dyDescent="0.35">
      <c r="A41" s="27">
        <v>38</v>
      </c>
      <c r="B41" s="9">
        <v>267653</v>
      </c>
      <c r="C41" s="49" t="s">
        <v>70</v>
      </c>
      <c r="D41" s="11" t="s">
        <v>139</v>
      </c>
      <c r="E41" s="15">
        <v>5000</v>
      </c>
      <c r="F41" s="37">
        <v>0.28000000000000003</v>
      </c>
      <c r="G41" s="28">
        <f t="shared" si="1"/>
        <v>1400.0000000000002</v>
      </c>
    </row>
    <row r="42" spans="1:7" ht="23.5" customHeight="1" x14ac:dyDescent="0.35">
      <c r="A42" s="27">
        <v>39</v>
      </c>
      <c r="B42" s="9">
        <v>267660</v>
      </c>
      <c r="C42" s="49" t="s">
        <v>71</v>
      </c>
      <c r="D42" s="11" t="s">
        <v>139</v>
      </c>
      <c r="E42" s="15">
        <v>11500</v>
      </c>
      <c r="F42" s="37">
        <v>0.28999999999999998</v>
      </c>
      <c r="G42" s="28">
        <f t="shared" si="1"/>
        <v>3334.9999999999995</v>
      </c>
    </row>
    <row r="43" spans="1:7" ht="24.5" customHeight="1" x14ac:dyDescent="0.35">
      <c r="A43" s="27">
        <v>40</v>
      </c>
      <c r="B43" s="9">
        <v>300723</v>
      </c>
      <c r="C43" s="49" t="s">
        <v>160</v>
      </c>
      <c r="D43" s="11" t="s">
        <v>159</v>
      </c>
      <c r="E43" s="12">
        <v>723</v>
      </c>
      <c r="F43" s="37">
        <v>7.11</v>
      </c>
      <c r="G43" s="28">
        <f t="shared" si="1"/>
        <v>5140.5300000000007</v>
      </c>
    </row>
    <row r="44" spans="1:7" ht="26.5" customHeight="1" x14ac:dyDescent="0.35">
      <c r="A44" s="27">
        <v>41</v>
      </c>
      <c r="B44" s="9">
        <v>267662</v>
      </c>
      <c r="C44" s="49" t="s">
        <v>73</v>
      </c>
      <c r="D44" s="11" t="s">
        <v>145</v>
      </c>
      <c r="E44" s="15">
        <v>2200</v>
      </c>
      <c r="F44" s="37">
        <v>0.79</v>
      </c>
      <c r="G44" s="28">
        <f t="shared" si="1"/>
        <v>1738</v>
      </c>
    </row>
    <row r="45" spans="1:7" ht="32.5" customHeight="1" x14ac:dyDescent="0.35">
      <c r="A45" s="27">
        <v>42</v>
      </c>
      <c r="B45" s="10">
        <v>273009</v>
      </c>
      <c r="C45" s="49" t="s">
        <v>74</v>
      </c>
      <c r="D45" s="11" t="s">
        <v>145</v>
      </c>
      <c r="E45" s="15">
        <v>2000</v>
      </c>
      <c r="F45" s="37">
        <v>7.0000000000000007E-2</v>
      </c>
      <c r="G45" s="28">
        <f t="shared" si="1"/>
        <v>140</v>
      </c>
    </row>
    <row r="46" spans="1:7" ht="29.5" customHeight="1" x14ac:dyDescent="0.35">
      <c r="A46" s="29">
        <v>43</v>
      </c>
      <c r="B46" s="9">
        <v>267663</v>
      </c>
      <c r="C46" s="49" t="s">
        <v>75</v>
      </c>
      <c r="D46" s="11" t="s">
        <v>139</v>
      </c>
      <c r="E46" s="15">
        <v>6000</v>
      </c>
      <c r="F46" s="37">
        <v>0.17</v>
      </c>
      <c r="G46" s="28">
        <f t="shared" si="1"/>
        <v>1020.0000000000001</v>
      </c>
    </row>
    <row r="47" spans="1:7" ht="31" customHeight="1" x14ac:dyDescent="0.35">
      <c r="A47" s="29">
        <v>44</v>
      </c>
      <c r="B47" s="9">
        <v>267671</v>
      </c>
      <c r="C47" s="49" t="s">
        <v>76</v>
      </c>
      <c r="D47" s="11" t="s">
        <v>139</v>
      </c>
      <c r="E47" s="15">
        <v>190000</v>
      </c>
      <c r="F47" s="37">
        <v>7.0000000000000007E-2</v>
      </c>
      <c r="G47" s="28">
        <f t="shared" si="1"/>
        <v>13300.000000000002</v>
      </c>
    </row>
    <row r="48" spans="1:7" ht="24" customHeight="1" x14ac:dyDescent="0.35">
      <c r="A48" s="29">
        <v>45</v>
      </c>
      <c r="B48" s="9">
        <v>442754</v>
      </c>
      <c r="C48" s="49" t="s">
        <v>77</v>
      </c>
      <c r="D48" s="11" t="s">
        <v>139</v>
      </c>
      <c r="E48" s="15">
        <v>108000</v>
      </c>
      <c r="F48" s="37">
        <v>0.21</v>
      </c>
      <c r="G48" s="28">
        <f t="shared" si="1"/>
        <v>22680</v>
      </c>
    </row>
    <row r="49" spans="1:7" ht="25" customHeight="1" x14ac:dyDescent="0.35">
      <c r="A49" s="27">
        <v>46</v>
      </c>
      <c r="B49" s="9">
        <v>267674</v>
      </c>
      <c r="C49" s="49" t="s">
        <v>78</v>
      </c>
      <c r="D49" s="11" t="s">
        <v>139</v>
      </c>
      <c r="E49" s="15">
        <v>100800</v>
      </c>
      <c r="F49" s="37">
        <v>0.06</v>
      </c>
      <c r="G49" s="28">
        <f t="shared" si="1"/>
        <v>6048</v>
      </c>
    </row>
    <row r="50" spans="1:7" ht="27.5" customHeight="1" x14ac:dyDescent="0.35">
      <c r="A50" s="27">
        <v>47</v>
      </c>
      <c r="B50" s="9">
        <v>345240</v>
      </c>
      <c r="C50" s="49" t="s">
        <v>82</v>
      </c>
      <c r="D50" s="11" t="s">
        <v>161</v>
      </c>
      <c r="E50" s="15">
        <v>6000</v>
      </c>
      <c r="F50" s="37">
        <v>15</v>
      </c>
      <c r="G50" s="28">
        <f t="shared" si="1"/>
        <v>90000</v>
      </c>
    </row>
    <row r="51" spans="1:7" ht="32" customHeight="1" x14ac:dyDescent="0.35">
      <c r="A51" s="27">
        <v>48</v>
      </c>
      <c r="B51" s="9">
        <v>270219</v>
      </c>
      <c r="C51" s="49" t="s">
        <v>79</v>
      </c>
      <c r="D51" s="11" t="s">
        <v>162</v>
      </c>
      <c r="E51" s="15">
        <v>2350</v>
      </c>
      <c r="F51" s="37">
        <v>6.93</v>
      </c>
      <c r="G51" s="28">
        <f t="shared" si="1"/>
        <v>16285.5</v>
      </c>
    </row>
    <row r="52" spans="1:7" ht="27" customHeight="1" x14ac:dyDescent="0.35">
      <c r="A52" s="27">
        <v>49</v>
      </c>
      <c r="B52" s="10" t="s">
        <v>83</v>
      </c>
      <c r="C52" s="49" t="s">
        <v>80</v>
      </c>
      <c r="D52" s="11" t="s">
        <v>150</v>
      </c>
      <c r="E52" s="15">
        <v>10100</v>
      </c>
      <c r="F52" s="37">
        <v>8.8699999999999992</v>
      </c>
      <c r="G52" s="28">
        <f t="shared" si="1"/>
        <v>89586.999999999985</v>
      </c>
    </row>
    <row r="53" spans="1:7" ht="30" customHeight="1" x14ac:dyDescent="0.35">
      <c r="A53" s="27">
        <v>50</v>
      </c>
      <c r="B53" s="9">
        <v>373909</v>
      </c>
      <c r="C53" s="49" t="s">
        <v>81</v>
      </c>
      <c r="D53" s="11" t="s">
        <v>141</v>
      </c>
      <c r="E53" s="15">
        <v>8600</v>
      </c>
      <c r="F53" s="37">
        <v>22.27</v>
      </c>
      <c r="G53" s="28">
        <f t="shared" si="1"/>
        <v>191522</v>
      </c>
    </row>
    <row r="54" spans="1:7" ht="26.5" customHeight="1" x14ac:dyDescent="0.35">
      <c r="A54" s="27">
        <v>51</v>
      </c>
      <c r="B54" s="9">
        <v>294643</v>
      </c>
      <c r="C54" s="49" t="s">
        <v>163</v>
      </c>
      <c r="D54" s="11" t="s">
        <v>152</v>
      </c>
      <c r="E54" s="15">
        <v>38200</v>
      </c>
      <c r="F54" s="37">
        <v>3.01</v>
      </c>
      <c r="G54" s="28">
        <f t="shared" si="1"/>
        <v>114981.99999999999</v>
      </c>
    </row>
    <row r="55" spans="1:7" ht="26" x14ac:dyDescent="0.35">
      <c r="A55" s="27">
        <v>52</v>
      </c>
      <c r="B55" s="9">
        <v>267677</v>
      </c>
      <c r="C55" s="49" t="s">
        <v>85</v>
      </c>
      <c r="D55" s="11" t="s">
        <v>139</v>
      </c>
      <c r="E55" s="15">
        <v>170000</v>
      </c>
      <c r="F55" s="37">
        <v>0.14000000000000001</v>
      </c>
      <c r="G55" s="28">
        <f t="shared" si="1"/>
        <v>23800.000000000004</v>
      </c>
    </row>
    <row r="56" spans="1:7" ht="27" customHeight="1" x14ac:dyDescent="0.35">
      <c r="A56" s="27">
        <v>53</v>
      </c>
      <c r="B56" s="9">
        <v>267676</v>
      </c>
      <c r="C56" s="54" t="s">
        <v>86</v>
      </c>
      <c r="D56" s="11" t="s">
        <v>139</v>
      </c>
      <c r="E56" s="15">
        <v>425000</v>
      </c>
      <c r="F56" s="37">
        <v>0.3</v>
      </c>
      <c r="G56" s="28">
        <f t="shared" si="1"/>
        <v>127500</v>
      </c>
    </row>
    <row r="57" spans="1:7" ht="29" customHeight="1" x14ac:dyDescent="0.35">
      <c r="A57" s="27">
        <v>54</v>
      </c>
      <c r="B57" s="9">
        <v>268331</v>
      </c>
      <c r="C57" s="49" t="s">
        <v>87</v>
      </c>
      <c r="D57" s="11" t="s">
        <v>159</v>
      </c>
      <c r="E57" s="12">
        <v>400</v>
      </c>
      <c r="F57" s="37">
        <v>3.57</v>
      </c>
      <c r="G57" s="28">
        <f t="shared" si="1"/>
        <v>1428</v>
      </c>
    </row>
    <row r="58" spans="1:7" ht="21" customHeight="1" x14ac:dyDescent="0.35">
      <c r="A58" s="27">
        <v>55</v>
      </c>
      <c r="B58" s="95" t="s">
        <v>88</v>
      </c>
      <c r="C58" s="50" t="s">
        <v>164</v>
      </c>
      <c r="D58" s="11" t="s">
        <v>139</v>
      </c>
      <c r="E58" s="15">
        <v>14000</v>
      </c>
      <c r="F58" s="37">
        <v>0.53</v>
      </c>
      <c r="G58" s="28">
        <f t="shared" si="1"/>
        <v>7420</v>
      </c>
    </row>
    <row r="59" spans="1:7" ht="21.5" customHeight="1" x14ac:dyDescent="0.35">
      <c r="A59" s="27">
        <v>56</v>
      </c>
      <c r="B59" s="9">
        <v>268124</v>
      </c>
      <c r="C59" s="49" t="s">
        <v>90</v>
      </c>
      <c r="D59" s="11" t="s">
        <v>139</v>
      </c>
      <c r="E59" s="15">
        <v>6660</v>
      </c>
      <c r="F59" s="37">
        <v>0.33</v>
      </c>
      <c r="G59" s="28">
        <f t="shared" si="1"/>
        <v>2197.8000000000002</v>
      </c>
    </row>
    <row r="60" spans="1:7" ht="21.5" customHeight="1" x14ac:dyDescent="0.35">
      <c r="A60" s="27">
        <v>57</v>
      </c>
      <c r="B60" s="9">
        <v>268123</v>
      </c>
      <c r="C60" s="49" t="s">
        <v>91</v>
      </c>
      <c r="D60" s="11" t="s">
        <v>139</v>
      </c>
      <c r="E60" s="15">
        <v>7560</v>
      </c>
      <c r="F60" s="37">
        <v>0.4</v>
      </c>
      <c r="G60" s="28">
        <f t="shared" si="1"/>
        <v>3024</v>
      </c>
    </row>
    <row r="61" spans="1:7" ht="21" customHeight="1" x14ac:dyDescent="0.35">
      <c r="A61" s="27">
        <v>58</v>
      </c>
      <c r="B61" s="9">
        <v>268125</v>
      </c>
      <c r="C61" s="49" t="s">
        <v>92</v>
      </c>
      <c r="D61" s="11" t="s">
        <v>139</v>
      </c>
      <c r="E61" s="15">
        <v>4500</v>
      </c>
      <c r="F61" s="37">
        <v>0.35</v>
      </c>
      <c r="G61" s="28">
        <f t="shared" si="1"/>
        <v>1575</v>
      </c>
    </row>
    <row r="62" spans="1:7" ht="30" customHeight="1" x14ac:dyDescent="0.35">
      <c r="A62" s="27">
        <v>59</v>
      </c>
      <c r="B62" s="23">
        <v>269843</v>
      </c>
      <c r="C62" s="49" t="s">
        <v>93</v>
      </c>
      <c r="D62" s="11" t="s">
        <v>162</v>
      </c>
      <c r="E62" s="12">
        <v>360</v>
      </c>
      <c r="F62" s="37">
        <v>7.02</v>
      </c>
      <c r="G62" s="28">
        <f t="shared" si="1"/>
        <v>2527.1999999999998</v>
      </c>
    </row>
    <row r="63" spans="1:7" ht="26" x14ac:dyDescent="0.35">
      <c r="A63" s="27">
        <v>60</v>
      </c>
      <c r="B63" s="10" t="s">
        <v>94</v>
      </c>
      <c r="C63" s="49" t="s">
        <v>95</v>
      </c>
      <c r="D63" s="11" t="s">
        <v>150</v>
      </c>
      <c r="E63" s="15">
        <v>23500</v>
      </c>
      <c r="F63" s="37">
        <v>3.64</v>
      </c>
      <c r="G63" s="28">
        <f t="shared" si="1"/>
        <v>85540</v>
      </c>
    </row>
    <row r="64" spans="1:7" ht="22.5" customHeight="1" x14ac:dyDescent="0.35">
      <c r="A64" s="27">
        <v>61</v>
      </c>
      <c r="B64" s="9">
        <v>273466</v>
      </c>
      <c r="C64" s="49" t="s">
        <v>96</v>
      </c>
      <c r="D64" s="11" t="s">
        <v>139</v>
      </c>
      <c r="E64" s="15">
        <v>7500</v>
      </c>
      <c r="F64" s="37">
        <v>0.23</v>
      </c>
      <c r="G64" s="28">
        <f t="shared" si="1"/>
        <v>1725</v>
      </c>
    </row>
    <row r="65" spans="1:7" ht="31" customHeight="1" x14ac:dyDescent="0.35">
      <c r="A65" s="27">
        <v>62</v>
      </c>
      <c r="B65" s="9">
        <v>268856</v>
      </c>
      <c r="C65" s="49" t="s">
        <v>97</v>
      </c>
      <c r="D65" s="11" t="s">
        <v>139</v>
      </c>
      <c r="E65" s="15">
        <v>394000</v>
      </c>
      <c r="F65" s="37">
        <v>7.0000000000000007E-2</v>
      </c>
      <c r="G65" s="28">
        <f t="shared" si="1"/>
        <v>27580.000000000004</v>
      </c>
    </row>
    <row r="66" spans="1:7" ht="26.5" customHeight="1" x14ac:dyDescent="0.35">
      <c r="A66" s="27">
        <v>63</v>
      </c>
      <c r="B66" s="9">
        <v>267689</v>
      </c>
      <c r="C66" s="49" t="s">
        <v>166</v>
      </c>
      <c r="D66" s="11" t="s">
        <v>139</v>
      </c>
      <c r="E66" s="15">
        <v>14000</v>
      </c>
      <c r="F66" s="37">
        <v>1</v>
      </c>
      <c r="G66" s="28">
        <f t="shared" si="1"/>
        <v>14000</v>
      </c>
    </row>
    <row r="67" spans="1:7" ht="29" customHeight="1" x14ac:dyDescent="0.35">
      <c r="A67" s="27">
        <v>64</v>
      </c>
      <c r="B67" s="9">
        <v>267691</v>
      </c>
      <c r="C67" s="49" t="s">
        <v>99</v>
      </c>
      <c r="D67" s="11" t="s">
        <v>139</v>
      </c>
      <c r="E67" s="15">
        <v>384000</v>
      </c>
      <c r="F67" s="37">
        <v>0.15</v>
      </c>
      <c r="G67" s="28">
        <f t="shared" si="1"/>
        <v>57600</v>
      </c>
    </row>
    <row r="68" spans="1:7" ht="26" customHeight="1" x14ac:dyDescent="0.35">
      <c r="A68" s="27">
        <v>65</v>
      </c>
      <c r="B68" s="9">
        <v>267312</v>
      </c>
      <c r="C68" s="49" t="s">
        <v>100</v>
      </c>
      <c r="D68" s="11" t="s">
        <v>139</v>
      </c>
      <c r="E68" s="15">
        <v>10000</v>
      </c>
      <c r="F68" s="37">
        <v>0.24</v>
      </c>
      <c r="G68" s="28">
        <f t="shared" si="1"/>
        <v>2400</v>
      </c>
    </row>
    <row r="69" spans="1:7" ht="25" customHeight="1" x14ac:dyDescent="0.35">
      <c r="A69" s="27">
        <v>66</v>
      </c>
      <c r="B69" s="9">
        <v>267311</v>
      </c>
      <c r="C69" s="49" t="s">
        <v>101</v>
      </c>
      <c r="D69" s="11" t="s">
        <v>141</v>
      </c>
      <c r="E69" s="15">
        <v>4500</v>
      </c>
      <c r="F69" s="37">
        <v>2.78</v>
      </c>
      <c r="G69" s="28">
        <f t="shared" si="1"/>
        <v>12510</v>
      </c>
    </row>
    <row r="70" spans="1:7" ht="29.5" customHeight="1" x14ac:dyDescent="0.35">
      <c r="A70" s="27">
        <v>67</v>
      </c>
      <c r="B70" s="9">
        <v>267310</v>
      </c>
      <c r="C70" s="49" t="s">
        <v>102</v>
      </c>
      <c r="D70" s="11" t="s">
        <v>151</v>
      </c>
      <c r="E70" s="15">
        <v>2000</v>
      </c>
      <c r="F70" s="37">
        <v>1</v>
      </c>
      <c r="G70" s="28">
        <f t="shared" si="1"/>
        <v>2000</v>
      </c>
    </row>
    <row r="71" spans="1:7" ht="32" customHeight="1" x14ac:dyDescent="0.35">
      <c r="A71" s="27">
        <v>68</v>
      </c>
      <c r="B71" s="9">
        <v>276657</v>
      </c>
      <c r="C71" s="49" t="s">
        <v>103</v>
      </c>
      <c r="D71" s="11" t="s">
        <v>139</v>
      </c>
      <c r="E71" s="15">
        <v>1100</v>
      </c>
      <c r="F71" s="37">
        <v>0.56999999999999995</v>
      </c>
      <c r="G71" s="28">
        <f t="shared" si="1"/>
        <v>627</v>
      </c>
    </row>
    <row r="72" spans="1:7" ht="26" customHeight="1" x14ac:dyDescent="0.35">
      <c r="A72" s="27">
        <v>69</v>
      </c>
      <c r="B72" s="9">
        <v>394856</v>
      </c>
      <c r="C72" s="49" t="s">
        <v>104</v>
      </c>
      <c r="D72" s="11" t="s">
        <v>150</v>
      </c>
      <c r="E72" s="15">
        <v>12000</v>
      </c>
      <c r="F72" s="37">
        <v>8.65</v>
      </c>
      <c r="G72" s="28">
        <f t="shared" si="1"/>
        <v>103800</v>
      </c>
    </row>
    <row r="73" spans="1:7" ht="26" x14ac:dyDescent="0.35">
      <c r="A73" s="27">
        <v>70</v>
      </c>
      <c r="B73" s="10" t="s">
        <v>105</v>
      </c>
      <c r="C73" s="49" t="s">
        <v>106</v>
      </c>
      <c r="D73" s="11" t="s">
        <v>167</v>
      </c>
      <c r="E73" s="15">
        <v>5200</v>
      </c>
      <c r="F73" s="37">
        <v>8.73</v>
      </c>
      <c r="G73" s="28">
        <f t="shared" si="1"/>
        <v>45396</v>
      </c>
    </row>
    <row r="74" spans="1:7" ht="28.5" customHeight="1" x14ac:dyDescent="0.35">
      <c r="A74" s="27">
        <v>71</v>
      </c>
      <c r="B74" s="9">
        <v>267717</v>
      </c>
      <c r="C74" s="49" t="s">
        <v>107</v>
      </c>
      <c r="D74" s="11" t="s">
        <v>139</v>
      </c>
      <c r="E74" s="15">
        <v>25400</v>
      </c>
      <c r="F74" s="37">
        <v>0.24</v>
      </c>
      <c r="G74" s="28">
        <f t="shared" si="1"/>
        <v>6096</v>
      </c>
    </row>
    <row r="75" spans="1:7" ht="29.5" customHeight="1" x14ac:dyDescent="0.35">
      <c r="A75" s="27">
        <v>72</v>
      </c>
      <c r="B75" s="9">
        <v>268499</v>
      </c>
      <c r="C75" s="49" t="s">
        <v>108</v>
      </c>
      <c r="D75" s="11" t="s">
        <v>139</v>
      </c>
      <c r="E75" s="15">
        <v>24300</v>
      </c>
      <c r="F75" s="37">
        <v>0.55000000000000004</v>
      </c>
      <c r="G75" s="28">
        <f t="shared" si="1"/>
        <v>13365.000000000002</v>
      </c>
    </row>
    <row r="76" spans="1:7" ht="26.5" customHeight="1" x14ac:dyDescent="0.35">
      <c r="A76" s="27">
        <v>73</v>
      </c>
      <c r="B76" s="9">
        <v>268286</v>
      </c>
      <c r="C76" s="49" t="s">
        <v>109</v>
      </c>
      <c r="D76" s="11" t="s">
        <v>168</v>
      </c>
      <c r="E76" s="15">
        <v>9700</v>
      </c>
      <c r="F76" s="37">
        <v>8.23</v>
      </c>
      <c r="G76" s="28">
        <f t="shared" si="1"/>
        <v>79831</v>
      </c>
    </row>
    <row r="77" spans="1:7" ht="29" customHeight="1" x14ac:dyDescent="0.35">
      <c r="A77" s="27">
        <v>74</v>
      </c>
      <c r="B77" s="9">
        <v>268162</v>
      </c>
      <c r="C77" s="49" t="s">
        <v>110</v>
      </c>
      <c r="D77" s="11" t="s">
        <v>169</v>
      </c>
      <c r="E77" s="15">
        <v>4000</v>
      </c>
      <c r="F77" s="37">
        <v>10.31</v>
      </c>
      <c r="G77" s="28">
        <f t="shared" si="1"/>
        <v>41240</v>
      </c>
    </row>
    <row r="78" spans="1:7" ht="33.5" customHeight="1" x14ac:dyDescent="0.35">
      <c r="A78" s="27">
        <v>75</v>
      </c>
      <c r="B78" s="9">
        <v>433940</v>
      </c>
      <c r="C78" s="49" t="s">
        <v>179</v>
      </c>
      <c r="D78" s="11" t="s">
        <v>156</v>
      </c>
      <c r="E78" s="15">
        <v>40700</v>
      </c>
      <c r="F78" s="37">
        <v>2.29</v>
      </c>
      <c r="G78" s="28">
        <f t="shared" si="1"/>
        <v>93203</v>
      </c>
    </row>
    <row r="79" spans="1:7" ht="24.5" customHeight="1" x14ac:dyDescent="0.35">
      <c r="A79" s="27">
        <v>76</v>
      </c>
      <c r="B79" s="9">
        <v>267728</v>
      </c>
      <c r="C79" s="49" t="s">
        <v>112</v>
      </c>
      <c r="D79" s="11" t="s">
        <v>139</v>
      </c>
      <c r="E79" s="15">
        <v>10900</v>
      </c>
      <c r="F79" s="37">
        <v>0.55000000000000004</v>
      </c>
      <c r="G79" s="28">
        <f t="shared" si="1"/>
        <v>5995.0000000000009</v>
      </c>
    </row>
    <row r="80" spans="1:7" ht="26" x14ac:dyDescent="0.35">
      <c r="A80" s="27">
        <v>77</v>
      </c>
      <c r="B80" s="10" t="s">
        <v>113</v>
      </c>
      <c r="C80" s="49" t="s">
        <v>114</v>
      </c>
      <c r="D80" s="11" t="s">
        <v>171</v>
      </c>
      <c r="E80" s="15">
        <v>4500</v>
      </c>
      <c r="F80" s="37">
        <v>7</v>
      </c>
      <c r="G80" s="28">
        <f t="shared" si="1"/>
        <v>31500</v>
      </c>
    </row>
    <row r="81" spans="1:7" ht="26" customHeight="1" x14ac:dyDescent="0.35">
      <c r="A81" s="27">
        <v>78</v>
      </c>
      <c r="B81" s="69">
        <v>268273</v>
      </c>
      <c r="C81" s="49" t="s">
        <v>115</v>
      </c>
      <c r="D81" s="11" t="s">
        <v>145</v>
      </c>
      <c r="E81" s="15">
        <v>4800</v>
      </c>
      <c r="F81" s="37">
        <v>0.42</v>
      </c>
      <c r="G81" s="28">
        <f t="shared" si="1"/>
        <v>2016</v>
      </c>
    </row>
    <row r="82" spans="1:7" ht="27.5" customHeight="1" x14ac:dyDescent="0.35">
      <c r="A82" s="27">
        <v>79</v>
      </c>
      <c r="B82" s="9">
        <v>233632</v>
      </c>
      <c r="C82" s="49" t="s">
        <v>116</v>
      </c>
      <c r="D82" s="11" t="s">
        <v>150</v>
      </c>
      <c r="E82" s="15">
        <v>700</v>
      </c>
      <c r="F82" s="37">
        <v>4.46</v>
      </c>
      <c r="G82" s="28">
        <f t="shared" si="1"/>
        <v>3122</v>
      </c>
    </row>
    <row r="83" spans="1:7" ht="28.5" customHeight="1" x14ac:dyDescent="0.35">
      <c r="A83" s="27">
        <v>80</v>
      </c>
      <c r="B83" s="9">
        <v>267712</v>
      </c>
      <c r="C83" s="49" t="s">
        <v>117</v>
      </c>
      <c r="D83" s="79" t="s">
        <v>145</v>
      </c>
      <c r="E83" s="15">
        <v>41700</v>
      </c>
      <c r="F83" s="86">
        <v>0.11</v>
      </c>
      <c r="G83" s="28">
        <f t="shared" ref="G83:G103" si="2">E83*F83</f>
        <v>4587</v>
      </c>
    </row>
    <row r="84" spans="1:7" ht="24.5" customHeight="1" x14ac:dyDescent="0.35">
      <c r="A84" s="27">
        <v>81</v>
      </c>
      <c r="B84" s="9">
        <v>268505</v>
      </c>
      <c r="C84" s="49" t="s">
        <v>118</v>
      </c>
      <c r="D84" s="11" t="s">
        <v>139</v>
      </c>
      <c r="E84" s="15">
        <v>6600</v>
      </c>
      <c r="F84" s="14">
        <v>0.88</v>
      </c>
      <c r="G84" s="28">
        <f t="shared" si="2"/>
        <v>5808</v>
      </c>
    </row>
    <row r="85" spans="1:7" ht="26" x14ac:dyDescent="0.35">
      <c r="A85" s="27">
        <v>82</v>
      </c>
      <c r="B85" s="10" t="s">
        <v>119</v>
      </c>
      <c r="C85" s="49" t="s">
        <v>120</v>
      </c>
      <c r="D85" s="11" t="s">
        <v>141</v>
      </c>
      <c r="E85" s="15">
        <v>43200</v>
      </c>
      <c r="F85" s="14">
        <v>1.36</v>
      </c>
      <c r="G85" s="28">
        <f t="shared" si="2"/>
        <v>58752.000000000007</v>
      </c>
    </row>
    <row r="86" spans="1:7" ht="26" x14ac:dyDescent="0.35">
      <c r="A86" s="27">
        <v>83</v>
      </c>
      <c r="B86" s="10" t="s">
        <v>121</v>
      </c>
      <c r="C86" s="49" t="s">
        <v>122</v>
      </c>
      <c r="D86" s="11" t="s">
        <v>139</v>
      </c>
      <c r="E86" s="15">
        <v>349200</v>
      </c>
      <c r="F86" s="14">
        <v>0.09</v>
      </c>
      <c r="G86" s="28">
        <f t="shared" si="2"/>
        <v>31428</v>
      </c>
    </row>
    <row r="87" spans="1:7" ht="26" x14ac:dyDescent="0.35">
      <c r="A87" s="27">
        <v>84</v>
      </c>
      <c r="B87" s="9">
        <v>274648</v>
      </c>
      <c r="C87" s="49" t="s">
        <v>123</v>
      </c>
      <c r="D87" s="80" t="s">
        <v>170</v>
      </c>
      <c r="E87" s="15">
        <v>950</v>
      </c>
      <c r="F87" s="14">
        <v>10</v>
      </c>
      <c r="G87" s="28">
        <f t="shared" si="2"/>
        <v>9500</v>
      </c>
    </row>
    <row r="88" spans="1:7" ht="22" customHeight="1" x14ac:dyDescent="0.35">
      <c r="A88" s="27">
        <v>85</v>
      </c>
      <c r="B88" s="10">
        <v>448595</v>
      </c>
      <c r="C88" s="49" t="s">
        <v>124</v>
      </c>
      <c r="D88" s="11" t="s">
        <v>150</v>
      </c>
      <c r="E88" s="15">
        <v>19200</v>
      </c>
      <c r="F88" s="14">
        <v>10.98</v>
      </c>
      <c r="G88" s="28">
        <f t="shared" si="2"/>
        <v>210816</v>
      </c>
    </row>
    <row r="89" spans="1:7" ht="24.5" customHeight="1" x14ac:dyDescent="0.35">
      <c r="A89" s="27">
        <v>86</v>
      </c>
      <c r="B89" s="9">
        <v>267743</v>
      </c>
      <c r="C89" s="49" t="s">
        <v>125</v>
      </c>
      <c r="D89" s="11" t="s">
        <v>139</v>
      </c>
      <c r="E89" s="15">
        <v>17200</v>
      </c>
      <c r="F89" s="14">
        <v>0.34</v>
      </c>
      <c r="G89" s="28">
        <f t="shared" si="2"/>
        <v>5848</v>
      </c>
    </row>
    <row r="90" spans="1:7" ht="27" customHeight="1" x14ac:dyDescent="0.35">
      <c r="A90" s="27">
        <v>87</v>
      </c>
      <c r="B90" s="68">
        <v>267769</v>
      </c>
      <c r="C90" s="49" t="s">
        <v>126</v>
      </c>
      <c r="D90" s="11" t="s">
        <v>151</v>
      </c>
      <c r="E90" s="12">
        <v>650</v>
      </c>
      <c r="F90" s="14">
        <v>4.54</v>
      </c>
      <c r="G90" s="28">
        <f t="shared" si="2"/>
        <v>2951</v>
      </c>
    </row>
    <row r="91" spans="1:7" ht="26" customHeight="1" x14ac:dyDescent="0.35">
      <c r="A91" s="27">
        <v>88</v>
      </c>
      <c r="B91" s="9">
        <v>267768</v>
      </c>
      <c r="C91" s="49" t="s">
        <v>127</v>
      </c>
      <c r="D91" s="11" t="s">
        <v>139</v>
      </c>
      <c r="E91" s="15">
        <v>12900</v>
      </c>
      <c r="F91" s="14">
        <v>0.21</v>
      </c>
      <c r="G91" s="28">
        <f t="shared" si="2"/>
        <v>2709</v>
      </c>
    </row>
    <row r="92" spans="1:7" ht="31" customHeight="1" x14ac:dyDescent="0.35">
      <c r="A92" s="27">
        <v>89</v>
      </c>
      <c r="B92" s="9">
        <v>267747</v>
      </c>
      <c r="C92" s="49" t="s">
        <v>128</v>
      </c>
      <c r="D92" s="11" t="s">
        <v>139</v>
      </c>
      <c r="E92" s="15">
        <v>15800</v>
      </c>
      <c r="F92" s="14">
        <v>0.32</v>
      </c>
      <c r="G92" s="28">
        <f t="shared" si="2"/>
        <v>5056</v>
      </c>
    </row>
    <row r="93" spans="1:7" ht="26" x14ac:dyDescent="0.35">
      <c r="A93" s="27">
        <v>90</v>
      </c>
      <c r="B93" s="9">
        <v>272089</v>
      </c>
      <c r="C93" s="49" t="s">
        <v>129</v>
      </c>
      <c r="D93" s="80" t="s">
        <v>161</v>
      </c>
      <c r="E93" s="15">
        <v>6900</v>
      </c>
      <c r="F93" s="14">
        <v>8.58</v>
      </c>
      <c r="G93" s="28">
        <f t="shared" si="2"/>
        <v>59202</v>
      </c>
    </row>
    <row r="94" spans="1:7" ht="26" x14ac:dyDescent="0.35">
      <c r="A94" s="27">
        <v>91</v>
      </c>
      <c r="B94" s="10" t="s">
        <v>130</v>
      </c>
      <c r="C94" s="49" t="s">
        <v>131</v>
      </c>
      <c r="D94" s="11" t="s">
        <v>139</v>
      </c>
      <c r="E94" s="15">
        <v>82300</v>
      </c>
      <c r="F94" s="93">
        <v>0.31</v>
      </c>
      <c r="G94" s="28">
        <f t="shared" si="2"/>
        <v>25513</v>
      </c>
    </row>
    <row r="95" spans="1:7" ht="25" customHeight="1" x14ac:dyDescent="0.35">
      <c r="A95" s="27">
        <v>92</v>
      </c>
      <c r="B95" s="62">
        <v>308884</v>
      </c>
      <c r="C95" s="70" t="s">
        <v>132</v>
      </c>
      <c r="D95" s="11" t="s">
        <v>150</v>
      </c>
      <c r="E95" s="71">
        <v>19000</v>
      </c>
      <c r="F95" s="93">
        <v>5.58</v>
      </c>
      <c r="G95" s="28">
        <f t="shared" si="2"/>
        <v>106020</v>
      </c>
    </row>
    <row r="96" spans="1:7" ht="26" customHeight="1" x14ac:dyDescent="0.35">
      <c r="A96" s="27">
        <v>93</v>
      </c>
      <c r="B96" s="73">
        <v>292344</v>
      </c>
      <c r="C96" s="49" t="s">
        <v>133</v>
      </c>
      <c r="D96" s="11" t="s">
        <v>172</v>
      </c>
      <c r="E96" s="72">
        <v>257000</v>
      </c>
      <c r="F96" s="93">
        <v>0.05</v>
      </c>
      <c r="G96" s="28">
        <f t="shared" si="2"/>
        <v>12850</v>
      </c>
    </row>
    <row r="97" spans="1:7" ht="24.5" customHeight="1" x14ac:dyDescent="0.35">
      <c r="A97" s="27">
        <v>94</v>
      </c>
      <c r="B97" s="66">
        <v>292345</v>
      </c>
      <c r="C97" s="81" t="s">
        <v>134</v>
      </c>
      <c r="D97" s="11" t="s">
        <v>152</v>
      </c>
      <c r="E97" s="84">
        <v>5400</v>
      </c>
      <c r="F97" s="93">
        <v>1.96</v>
      </c>
      <c r="G97" s="28">
        <f t="shared" si="2"/>
        <v>10584</v>
      </c>
    </row>
    <row r="98" spans="1:7" ht="26" customHeight="1" x14ac:dyDescent="0.35">
      <c r="A98" s="27">
        <v>95</v>
      </c>
      <c r="B98" s="66">
        <v>433249</v>
      </c>
      <c r="C98" s="81" t="s">
        <v>135</v>
      </c>
      <c r="D98" s="11" t="s">
        <v>150</v>
      </c>
      <c r="E98" s="84">
        <v>8100</v>
      </c>
      <c r="F98" s="93">
        <v>7.68</v>
      </c>
      <c r="G98" s="28">
        <f t="shared" si="2"/>
        <v>62208</v>
      </c>
    </row>
    <row r="99" spans="1:7" ht="26.5" customHeight="1" x14ac:dyDescent="0.35">
      <c r="A99" s="27">
        <v>96</v>
      </c>
      <c r="B99" s="9">
        <v>272341</v>
      </c>
      <c r="C99" s="81" t="s">
        <v>136</v>
      </c>
      <c r="D99" s="11" t="s">
        <v>139</v>
      </c>
      <c r="E99" s="84">
        <v>31600</v>
      </c>
      <c r="F99" s="93">
        <v>0.52</v>
      </c>
      <c r="G99" s="28">
        <f t="shared" si="2"/>
        <v>16432</v>
      </c>
    </row>
    <row r="100" spans="1:7" ht="34" customHeight="1" x14ac:dyDescent="0.35">
      <c r="A100" s="27">
        <v>97</v>
      </c>
      <c r="B100" s="9">
        <v>448614</v>
      </c>
      <c r="C100" s="81" t="s">
        <v>137</v>
      </c>
      <c r="D100" s="11" t="s">
        <v>152</v>
      </c>
      <c r="E100" s="84">
        <v>2000</v>
      </c>
      <c r="F100" s="93">
        <v>12</v>
      </c>
      <c r="G100" s="28">
        <f t="shared" si="2"/>
        <v>24000</v>
      </c>
    </row>
    <row r="101" spans="1:7" ht="39" x14ac:dyDescent="0.35">
      <c r="A101" s="27">
        <v>98</v>
      </c>
      <c r="B101" s="9">
        <v>380865</v>
      </c>
      <c r="C101" s="49" t="s">
        <v>138</v>
      </c>
      <c r="D101" s="11" t="s">
        <v>141</v>
      </c>
      <c r="E101" s="84">
        <v>5000</v>
      </c>
      <c r="F101" s="93">
        <v>8.93</v>
      </c>
      <c r="G101" s="28">
        <f t="shared" si="2"/>
        <v>44650</v>
      </c>
    </row>
    <row r="102" spans="1:7" x14ac:dyDescent="0.35">
      <c r="A102" s="27"/>
      <c r="B102" s="9"/>
      <c r="C102" s="49"/>
      <c r="D102" s="11"/>
      <c r="E102" s="39"/>
      <c r="F102" s="17"/>
      <c r="G102" s="28">
        <f t="shared" si="2"/>
        <v>0</v>
      </c>
    </row>
    <row r="103" spans="1:7" ht="15" thickBot="1" x14ac:dyDescent="0.4">
      <c r="A103" s="27"/>
      <c r="B103" s="9"/>
      <c r="C103" s="10"/>
      <c r="D103" s="11"/>
      <c r="E103" s="38"/>
      <c r="F103" s="17"/>
      <c r="G103" s="28">
        <f t="shared" si="2"/>
        <v>0</v>
      </c>
    </row>
    <row r="104" spans="1:7" ht="15" thickBot="1" x14ac:dyDescent="0.4">
      <c r="A104" s="158" t="s">
        <v>25</v>
      </c>
      <c r="B104" s="159"/>
      <c r="C104" s="159"/>
      <c r="D104" s="159"/>
      <c r="E104" s="159"/>
      <c r="F104" s="159"/>
      <c r="G104" s="42">
        <f>SUM(G4:G103)</f>
        <v>4155523.4299999997</v>
      </c>
    </row>
  </sheetData>
  <sheetProtection formatCells="0" formatColumns="0" formatRows="0" insertColumns="0" insertRows="0" insertHyperlinks="0" deleteColumns="0" deleteRows="0" sort="0" autoFilter="0" pivotTables="0"/>
  <autoFilter ref="A3:E103" xr:uid="{00000000-0009-0000-0000-000000000000}"/>
  <mergeCells count="9">
    <mergeCell ref="G2:G3"/>
    <mergeCell ref="A1:G1"/>
    <mergeCell ref="A104:F104"/>
    <mergeCell ref="A2:A3"/>
    <mergeCell ref="B2:B3"/>
    <mergeCell ref="C2:C3"/>
    <mergeCell ref="D2:D3"/>
    <mergeCell ref="E2:E3"/>
    <mergeCell ref="F2:F3"/>
  </mergeCells>
  <pageMargins left="0.25" right="0.25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Série de Preços Coletados </vt:lpstr>
      <vt:lpstr>Análise Estatística</vt:lpstr>
      <vt:lpstr>Série de Preços Utilizados</vt:lpstr>
      <vt:lpstr>Estimativa de Consumo</vt:lpstr>
      <vt:lpstr>Valor Estimado da Contratação</vt:lpstr>
      <vt:lpstr>'Análise Estatística'!Area_de_impressao</vt:lpstr>
      <vt:lpstr>'Estimativa de Consumo'!Area_de_impressao</vt:lpstr>
      <vt:lpstr>'Série de Preços Coletados '!Area_de_impressao</vt:lpstr>
      <vt:lpstr>'Série de Preços Utilizados'!Area_de_impressao</vt:lpstr>
      <vt:lpstr>'Valor Estimado da Contratação'!Area_de_impressao</vt:lpstr>
    </vt:vector>
  </TitlesOfParts>
  <Company>Ministério da Saúde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CAF_01</dc:creator>
  <cp:lastModifiedBy>CAF</cp:lastModifiedBy>
  <cp:lastPrinted>2026-05-29T17:26:16Z</cp:lastPrinted>
  <dcterms:created xsi:type="dcterms:W3CDTF">2018-03-12T14:56:37Z</dcterms:created>
  <dcterms:modified xsi:type="dcterms:W3CDTF">2026-05-29T20:15:29Z</dcterms:modified>
</cp:coreProperties>
</file>