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Z:\Prefeituras\Pública\Amusep\1 - Amusep 2025\Amusep 2026\Pregão\PE Jardinagem\"/>
    </mc:Choice>
  </mc:AlternateContent>
  <xr:revisionPtr revIDLastSave="0" documentId="13_ncr:1_{A315736B-80CC-43FF-82D0-7F787B5F961C}" xr6:coauthVersionLast="47" xr6:coauthVersionMax="47" xr10:uidLastSave="{00000000-0000-0000-0000-000000000000}"/>
  <bookViews>
    <workbookView xWindow="23880" yWindow="-120" windowWidth="29040" windowHeight="15840" activeTab="3" xr2:uid="{00000000-000D-0000-FFFF-FFFF00000000}"/>
  </bookViews>
  <sheets>
    <sheet name="Cronograma Mensal" sheetId="1" r:id="rId1"/>
    <sheet name="Cronograma Anual" sheetId="2" r:id="rId2"/>
    <sheet name="Medição e Verificação" sheetId="3" r:id="rId3"/>
    <sheet name="Instruções" sheetId="4" r:id="rId4"/>
  </sheets>
  <calcPr calcId="181029"/>
</workbook>
</file>

<file path=xl/calcChain.xml><?xml version="1.0" encoding="utf-8"?>
<calcChain xmlns="http://schemas.openxmlformats.org/spreadsheetml/2006/main">
  <c r="B36" i="3" l="1"/>
  <c r="B35" i="3"/>
  <c r="B34" i="3"/>
  <c r="B33" i="3"/>
  <c r="B32" i="3"/>
  <c r="B31" i="3"/>
  <c r="B30" i="3"/>
  <c r="B24" i="2"/>
  <c r="A24" i="2"/>
  <c r="B23" i="2"/>
  <c r="A23" i="2"/>
  <c r="B22" i="2"/>
  <c r="A22" i="2"/>
  <c r="B21" i="2"/>
  <c r="A21" i="2"/>
  <c r="B20" i="2"/>
  <c r="A20" i="2"/>
  <c r="B19" i="2"/>
  <c r="A19" i="2"/>
  <c r="B18" i="2"/>
  <c r="A18" i="2"/>
  <c r="B17" i="2"/>
  <c r="B25" i="2" s="1"/>
  <c r="A17" i="2"/>
  <c r="B39" i="1"/>
  <c r="B38" i="1"/>
  <c r="B37" i="1"/>
  <c r="B36" i="1"/>
  <c r="B35" i="1"/>
  <c r="B34" i="1"/>
  <c r="B33" i="1"/>
  <c r="B32" i="1"/>
  <c r="B31" i="1"/>
  <c r="B30" i="1"/>
  <c r="B29" i="1"/>
  <c r="B28" i="1"/>
</calcChain>
</file>

<file path=xl/sharedStrings.xml><?xml version="1.0" encoding="utf-8"?>
<sst xmlns="http://schemas.openxmlformats.org/spreadsheetml/2006/main" count="290" uniqueCount="148">
  <si>
    <t>AMUSEP – Autarquia Municipal de Serviços e Produção de Cornélio Procópio</t>
  </si>
  <si>
    <t>Pregão Eletrônico nº 005/2026 – Processo nº 011/2026</t>
  </si>
  <si>
    <t>CRONOGRAMA MENSAL DE SERVIÇOS DE JARDINAGEM</t>
  </si>
  <si>
    <t>Competência: ____/2026</t>
  </si>
  <si>
    <t>Item</t>
  </si>
  <si>
    <t>Local</t>
  </si>
  <si>
    <t>Atividade</t>
  </si>
  <si>
    <t>Descrição Detalhada</t>
  </si>
  <si>
    <t>Frequência</t>
  </si>
  <si>
    <t>Semana 1</t>
  </si>
  <si>
    <t>Semana 2</t>
  </si>
  <si>
    <t>Semana 3</t>
  </si>
  <si>
    <t>Semana 4</t>
  </si>
  <si>
    <t>Responsável pela Execução</t>
  </si>
  <si>
    <t>Padrão de Qualidade / Aceitação</t>
  </si>
  <si>
    <t>Observações</t>
  </si>
  <si>
    <t>Terminal Rodoviário</t>
  </si>
  <si>
    <t>Roçada e capina</t>
  </si>
  <si>
    <t>Roçada e capina dos canteiros e áreas verdes do pátio e entorno</t>
  </si>
  <si>
    <t>Quinzenal</t>
  </si>
  <si>
    <t>X</t>
  </si>
  <si>
    <t>Contratada (equipe própria, conforme definição da empresa)</t>
  </si>
  <si>
    <t>Vegetação até 15 cm de altura; canteiros livres de invasoras</t>
  </si>
  <si>
    <t>Poda de arbustos</t>
  </si>
  <si>
    <t>Poda de formação e limpeza dos arbustos dos canteiros</t>
  </si>
  <si>
    <t>Mensal</t>
  </si>
  <si>
    <t>Arbustos com formato adequado, sem galhos secos ou desalinhados</t>
  </si>
  <si>
    <t>Limpeza e varrição</t>
  </si>
  <si>
    <t>Limpeza e varrição das áreas verdes, calçadas e canteiros</t>
  </si>
  <si>
    <t>Semanal</t>
  </si>
  <si>
    <t>Áreas limpas e livres de resíduos ao final de cada ciclo</t>
  </si>
  <si>
    <t>Irrigação / verificação</t>
  </si>
  <si>
    <t>Irrigação e verificação do estado das plantas e gramados</t>
  </si>
  <si>
    <t>Plantas hidratadas, sem sinais de estresse hídrico</t>
  </si>
  <si>
    <t>Recolhimento de resíduos</t>
  </si>
  <si>
    <t>Recolhimento e destinação dos resíduos gerados (podas, capinas, varrição)</t>
  </si>
  <si>
    <t>Resíduos recolhidos ao final de cada jornada de serviço</t>
  </si>
  <si>
    <t>Destinação ambientalmente adequada</t>
  </si>
  <si>
    <t>Aeroporto</t>
  </si>
  <si>
    <t>Roçada do gramado</t>
  </si>
  <si>
    <t>Roçada do gramado das áreas laterais da pista e faixas de servidão</t>
  </si>
  <si>
    <t>Gramado até 15 cm de altura, sem touceiras</t>
  </si>
  <si>
    <t>Atenção à segurança operacional do aeródromo</t>
  </si>
  <si>
    <t>Capina em bordaduras</t>
  </si>
  <si>
    <t>Bordaduras livres de vegetação invasora</t>
  </si>
  <si>
    <t>Poda de árvores</t>
  </si>
  <si>
    <t>Poda de árvores com verificação de interferência aérea (sinalização e faixa de obstrução)</t>
  </si>
  <si>
    <t>Sem interferência na sinalização aérea; copas desobstruídas</t>
  </si>
  <si>
    <t>Verificar interferência antes da execução</t>
  </si>
  <si>
    <t>Limpeza e varrição das áreas verdes e pátio</t>
  </si>
  <si>
    <t>Áreas limpas e livres de resíduos ao final do ciclo</t>
  </si>
  <si>
    <t>Recolhimento e destinação de resíduos</t>
  </si>
  <si>
    <t>Recolhimento e destinação adequada dos resíduos de poda, capina e varrição</t>
  </si>
  <si>
    <t>Resíduos recolhidos e destinados adequadamente</t>
  </si>
  <si>
    <t>Comprovar destinação quando solicitado</t>
  </si>
  <si>
    <t>Cemitério</t>
  </si>
  <si>
    <t>Capina e roçada de quadras e corredores</t>
  </si>
  <si>
    <t>Capina e roçada das quadras, corredores e acessos</t>
  </si>
  <si>
    <t>Vegetação até 15 cm; corredores e quadras livres de mato</t>
  </si>
  <si>
    <t>Poda de arbustos e árvores</t>
  </si>
  <si>
    <t>Poda de arbustos e árvores das áreas comuns e alamedas</t>
  </si>
  <si>
    <t>Sem galhos secos; arbustos com formato adequado</t>
  </si>
  <si>
    <t>Limpeza de canteiros</t>
  </si>
  <si>
    <t>Limpeza e manutenção dos canteiros e jardins internos</t>
  </si>
  <si>
    <t>Canteiros limpos, livres de folhas e resíduos</t>
  </si>
  <si>
    <t>Recolhimento e destinação adequada dos resíduos de capina, poda e limpeza</t>
  </si>
  <si>
    <t>Resíduos recolhidos ao final de cada ciclo</t>
  </si>
  <si>
    <t>Resumo do Cronograma (fórmulas vivas):</t>
  </si>
  <si>
    <t>Total de itens previstos</t>
  </si>
  <si>
    <t>Itens do Terminal Rodoviário</t>
  </si>
  <si>
    <t>Itens do Aeroporto</t>
  </si>
  <si>
    <t>Itens do Cemitério</t>
  </si>
  <si>
    <t>Marcações na Semana 1</t>
  </si>
  <si>
    <t>Marcações na Semana 2</t>
  </si>
  <si>
    <t>Marcações na Semana 3</t>
  </si>
  <si>
    <t>Marcações na Semana 4</t>
  </si>
  <si>
    <t>Atividades quinzenais</t>
  </si>
  <si>
    <t>Atividades mensais</t>
  </si>
  <si>
    <t>Atividades semanais</t>
  </si>
  <si>
    <t>Área total dos locais (m²)</t>
  </si>
  <si>
    <t>Nota: a área total usa as áreas do Termo de Referência (675 m² + 3.670 m² + 5.980 m² = 10.325 m²).</t>
  </si>
  <si>
    <t>CRONOGRAMA ANUAL – ATIVIDADES PRINCIPAIS (12 MESES)</t>
  </si>
  <si>
    <t>Pregão Eletrônico nº 005/2026 – Processo nº 011/2026 – AMUSEP</t>
  </si>
  <si>
    <t>Jan</t>
  </si>
  <si>
    <t>Fev</t>
  </si>
  <si>
    <t>Mar</t>
  </si>
  <si>
    <t>Abr</t>
  </si>
  <si>
    <t>Mai</t>
  </si>
  <si>
    <t>Jun</t>
  </si>
  <si>
    <t>Jul</t>
  </si>
  <si>
    <t>Ago</t>
  </si>
  <si>
    <t>Set</t>
  </si>
  <si>
    <t>Out</t>
  </si>
  <si>
    <t>Nov</t>
  </si>
  <si>
    <t>Dez</t>
  </si>
  <si>
    <t>Observações Sazonais</t>
  </si>
  <si>
    <t>Maior frequência de crescimento no verão (dez–mar)</t>
  </si>
  <si>
    <t>Poda e manejo de árvores</t>
  </si>
  <si>
    <t>Evitar poda em períodos de chuva intensa</t>
  </si>
  <si>
    <t>Plantio</t>
  </si>
  <si>
    <t>Plantio preferencialmente no início das chuvas</t>
  </si>
  <si>
    <t>Adubação</t>
  </si>
  <si>
    <t>Adubar após plantio e no início da estação de crescimento</t>
  </si>
  <si>
    <t>Controle de pragas e ervas daninhas</t>
  </si>
  <si>
    <t>Maior incidência de pragas no verão</t>
  </si>
  <si>
    <t>Remoção e destinação de resíduos</t>
  </si>
  <si>
    <t>Destinação ambientalmente adequada, com comprovação</t>
  </si>
  <si>
    <t>Demandas pontuais da fiscalização</t>
  </si>
  <si>
    <t>conforme solicitação</t>
  </si>
  <si>
    <t>Atendimento no prazo determinado pela fiscalização</t>
  </si>
  <si>
    <t>Total de marcações 'X' por atividade (fórmulas vivas):</t>
  </si>
  <si>
    <t>Nº de meses marcados</t>
  </si>
  <si>
    <t>Total geral de marcações:</t>
  </si>
  <si>
    <t>FOLHA DE MEDIÇÃO MENSAL DE SERVIÇOS</t>
  </si>
  <si>
    <t>A medição considera os serviços efetivamente executados e os resultados obtidos, conforme item 13 do Termo de Referência retificado. Não há controle de jornada individual ou frequência dos empregados da contratada. Glosa somente por serviço não executado, parcial ou em desacordo.</t>
  </si>
  <si>
    <t>Executado (Sim/Não/Parcial)</t>
  </si>
  <si>
    <t>Conforme Padrão de Qualidade (Sim/Não)</t>
  </si>
  <si>
    <t>Resíduos Destinados Adequadamente (Sim/Não)</t>
  </si>
  <si>
    <t>Glosa Proporcional (%)</t>
  </si>
  <si>
    <t>Justificativa da Fiscalização</t>
  </si>
  <si>
    <t>Competência:</t>
  </si>
  <si>
    <t>Resumo da Medição (fórmulas vivas):</t>
  </si>
  <si>
    <t>Itens avaliados</t>
  </si>
  <si>
    <t>Executados totalmente (Sim)</t>
  </si>
  <si>
    <t>Executados parcialmente</t>
  </si>
  <si>
    <t>Não executados</t>
  </si>
  <si>
    <t>Conformes ao padrão (Sim)</t>
  </si>
  <si>
    <t>Glosa total (%)</t>
  </si>
  <si>
    <t>Valor a medir após glosa (R$)</t>
  </si>
  <si>
    <t>Nota: valor mensal estimado de R$ 7.000,00 conforme Termo de Referência; glosa incide proporcionalmente sobre serviços não executados, parciais ou em desacordo.</t>
  </si>
  <si>
    <t>INSTRUÇÕES – CRONOGRAMA DE SERVIÇOS DE JARDINAGEM</t>
  </si>
  <si>
    <t>Pregão Eletrônico nº 005/2026 – Processo nº 011/2026 – AMUSEP (Autarquia Municipal de Serviços e Produção de Cornélio Procópio)</t>
  </si>
  <si>
    <t>1. Definição do cronograma</t>
  </si>
  <si>
    <t>O cronograma mensal é definido pela AMUSEP e repassado ao contratado pelo fiscal do contrato, podendo ser ajustado conforme as necessidades e prioridades dos locais (Cemitério Municipal – 675 m², Aeroporto Municipal – 3.670 m² e Terminal Rodoviário Municipal – 5.980 m², totalizando aproximadamente 10.325 m²).</t>
  </si>
  <si>
    <t>2. Autonomia da contratada</t>
  </si>
  <si>
    <t>A contratada tem autonomia para definir a quantidade de trabalhadores, a composição das equipes, a distribuição das atividades e os horários de execução, sem jornada fixa, posto fixo ou dedicação exclusiva, uma vez que a medição é por resultado.</t>
  </si>
  <si>
    <t>3. Demandas pontuais e emergenciais</t>
  </si>
  <si>
    <t>Demandas pontuais ou emergenciais determinadas pela fiscalização devem ser atendidas no prazo por ela estabelecido, sem ônus adicional ao contrato.</t>
  </si>
  <si>
    <t>4. Correção de serviços inadequados</t>
  </si>
  <si>
    <t>Serviços inadequados, incompletos ou executados em desacordo com o padrão de qualidade serão corrigidos, refeitos ou complementados pela contratada sem ônus adicional, sob pena de glosa proporcional na medição.</t>
  </si>
  <si>
    <t>5. Destinação de resíduos</t>
  </si>
  <si>
    <t>A destinação dos resíduos gerados (podas, capinas, varrição) deve ser ambientalmente adequada, com comprovação documental quando solicitado pela fiscalização.</t>
  </si>
  <si>
    <t>6. Referências</t>
  </si>
  <si>
    <t>Pregão Eletrônico nº 005/2026, Processo nº 011/2026, Edital e Termo de Referência retificado – AMUSEP. Valor estimado: R$ 7.000,00/mês, por 12 meses. A medição considera os serviços efetivamente executados e os resultados obtidos, conforme item 13 do Termo de Referência retificado, sem controle de jornada individual.</t>
  </si>
  <si>
    <t>Capina  nas bordaduras da pista e pátio</t>
  </si>
  <si>
    <t>OBSERVAÇÃO: Os serviços citados neste cronograma podem ser alterados conforme a necessidade, desde que permaneçam dentro do objeto licitado, cabendo ao fiscal do contrato a verificação da adequação das alterações e da execução dos serviços.</t>
  </si>
  <si>
    <t>7. Alterações dos serviços</t>
  </si>
  <si>
    <t>(7) Os serviços citados no cronograma podem ser alterados conforme a necessidade, desde que permaneçam dentro do objeto licitado; a verificação das alterações e da execução compete ao fiscal do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</si>
</sst>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2"/>
      <name val="Calibri"/>
    </font>
    <font>
      <b/>
      <sz val="14"/>
      <name val="Calibri"/>
    </font>
    <font>
      <b/>
      <sz val="11"/>
      <color rgb="FFFFFFFF"/>
      <name val="Calibri"/>
    </font>
    <font>
      <b/>
      <sz val="11"/>
      <name val="Calibri"/>
    </font>
    <font>
      <sz val="11"/>
      <color rgb="FF0000FF"/>
      <name val="Calibri"/>
    </font>
    <font>
      <i/>
      <sz val="11"/>
      <name val="Calibri"/>
    </font>
  </fonts>
  <fills count="4">
    <fill>
      <patternFill patternType="none"/>
    </fill>
    <fill>
      <patternFill patternType="gray125"/>
    </fill>
    <fill>
      <patternFill patternType="solid">
        <fgColor rgb="FF1F6B3B"/>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1" fillId="0" borderId="0" xfId="0" applyFont="1"/>
    <xf numFmtId="0" fontId="2" fillId="0" borderId="0" xfId="0" applyFont="1"/>
    <xf numFmtId="0" fontId="3" fillId="2" borderId="1" xfId="0" applyFont="1" applyFill="1" applyBorder="1" applyAlignment="1">
      <alignment horizontal="center" vertical="center" wrapText="1"/>
    </xf>
    <xf numFmtId="0" fontId="0" fillId="0" borderId="1" xfId="0" applyBorder="1" applyAlignment="1">
      <alignment vertical="top" wrapText="1"/>
    </xf>
    <xf numFmtId="0" fontId="0" fillId="0" borderId="1" xfId="0" applyBorder="1" applyAlignment="1">
      <alignment horizontal="center" vertical="center" wrapText="1"/>
    </xf>
    <xf numFmtId="0" fontId="4" fillId="0" borderId="0" xfId="0" applyFont="1"/>
    <xf numFmtId="0" fontId="0" fillId="0" borderId="1" xfId="0" applyBorder="1"/>
    <xf numFmtId="0" fontId="5" fillId="0" borderId="0" xfId="0" applyFont="1"/>
    <xf numFmtId="0" fontId="6" fillId="0" borderId="0" xfId="0" applyFont="1"/>
    <xf numFmtId="0" fontId="0" fillId="0" borderId="0" xfId="0"/>
    <xf numFmtId="0" fontId="5" fillId="0" borderId="1" xfId="0" applyFont="1" applyBorder="1"/>
    <xf numFmtId="0" fontId="0" fillId="0" borderId="2" xfId="0" applyBorder="1"/>
    <xf numFmtId="0" fontId="0" fillId="0" borderId="3" xfId="0" applyBorder="1"/>
    <xf numFmtId="0" fontId="4" fillId="0" borderId="0" xfId="0" applyFont="1" applyAlignment="1">
      <alignment vertical="top" wrapText="1"/>
    </xf>
    <xf numFmtId="0" fontId="0" fillId="0" borderId="0" xfId="0"/>
    <xf numFmtId="0" fontId="0" fillId="0" borderId="1" xfId="0" applyBorder="1"/>
    <xf numFmtId="0" fontId="0" fillId="0" borderId="0" xfId="0" applyAlignment="1">
      <alignment vertical="top" wrapText="1"/>
    </xf>
    <xf numFmtId="0" fontId="0" fillId="3" borderId="0" xfId="0"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0"/>
  <sheetViews>
    <sheetView workbookViewId="0">
      <pane ySplit="6" topLeftCell="A7" activePane="bottomLeft" state="frozen"/>
      <selection pane="bottomLeft" activeCell="A8" sqref="A8"/>
    </sheetView>
  </sheetViews>
  <sheetFormatPr defaultRowHeight="15" x14ac:dyDescent="0.25"/>
  <cols>
    <col min="1" max="1" width="70.7109375" customWidth="1"/>
    <col min="2" max="2" width="20" customWidth="1"/>
    <col min="3" max="3" width="22" customWidth="1"/>
    <col min="4" max="4" width="42" customWidth="1"/>
    <col min="5" max="5" width="14" customWidth="1"/>
    <col min="6" max="9" width="9" customWidth="1"/>
    <col min="10" max="10" width="22" customWidth="1"/>
    <col min="11" max="11" width="32" customWidth="1"/>
    <col min="12" max="12" width="26" customWidth="1"/>
  </cols>
  <sheetData>
    <row r="1" spans="1:12" ht="15.75" x14ac:dyDescent="0.25">
      <c r="A1" s="1" t="s">
        <v>0</v>
      </c>
    </row>
    <row r="2" spans="1:12" ht="15.75" x14ac:dyDescent="0.25">
      <c r="A2" s="1" t="s">
        <v>1</v>
      </c>
    </row>
    <row r="3" spans="1:12" ht="18.75" x14ac:dyDescent="0.3">
      <c r="A3" s="2" t="s">
        <v>2</v>
      </c>
    </row>
    <row r="4" spans="1:12" ht="15.75" x14ac:dyDescent="0.25">
      <c r="A4" s="1" t="s">
        <v>3</v>
      </c>
    </row>
    <row r="5" spans="1:12" s="18" customFormat="1" x14ac:dyDescent="0.25">
      <c r="A5" s="18" t="s">
        <v>145</v>
      </c>
    </row>
    <row r="6" spans="1:12" ht="27.95" customHeight="1" x14ac:dyDescent="0.25">
      <c r="A6" s="3" t="s">
        <v>4</v>
      </c>
      <c r="B6" s="3" t="s">
        <v>5</v>
      </c>
      <c r="C6" s="3" t="s">
        <v>6</v>
      </c>
      <c r="D6" s="3" t="s">
        <v>7</v>
      </c>
      <c r="E6" s="3" t="s">
        <v>8</v>
      </c>
      <c r="F6" s="3" t="s">
        <v>9</v>
      </c>
      <c r="G6" s="3" t="s">
        <v>10</v>
      </c>
      <c r="H6" s="3" t="s">
        <v>11</v>
      </c>
      <c r="I6" s="3" t="s">
        <v>12</v>
      </c>
      <c r="J6" s="3" t="s">
        <v>13</v>
      </c>
      <c r="K6" s="3" t="s">
        <v>14</v>
      </c>
      <c r="L6" s="3" t="s">
        <v>15</v>
      </c>
    </row>
    <row r="7" spans="1:12" ht="45" x14ac:dyDescent="0.25">
      <c r="A7" s="4">
        <v>1</v>
      </c>
      <c r="B7" s="4" t="s">
        <v>16</v>
      </c>
      <c r="C7" s="4" t="s">
        <v>17</v>
      </c>
      <c r="D7" s="4" t="s">
        <v>18</v>
      </c>
      <c r="E7" s="4" t="s">
        <v>19</v>
      </c>
      <c r="F7" s="5" t="s">
        <v>20</v>
      </c>
      <c r="G7" s="5" t="s">
        <v>20</v>
      </c>
      <c r="H7" s="5"/>
      <c r="I7" s="5"/>
      <c r="J7" s="4" t="s">
        <v>21</v>
      </c>
      <c r="K7" s="4" t="s">
        <v>22</v>
      </c>
      <c r="L7" s="4"/>
    </row>
    <row r="8" spans="1:12" ht="45" x14ac:dyDescent="0.25">
      <c r="A8" s="4">
        <v>2</v>
      </c>
      <c r="B8" s="4" t="s">
        <v>16</v>
      </c>
      <c r="C8" s="4" t="s">
        <v>23</v>
      </c>
      <c r="D8" s="4" t="s">
        <v>24</v>
      </c>
      <c r="E8" s="4" t="s">
        <v>25</v>
      </c>
      <c r="F8" s="5" t="s">
        <v>20</v>
      </c>
      <c r="G8" s="5"/>
      <c r="H8" s="5"/>
      <c r="I8" s="5"/>
      <c r="J8" s="4" t="s">
        <v>21</v>
      </c>
      <c r="K8" s="4" t="s">
        <v>26</v>
      </c>
      <c r="L8" s="4"/>
    </row>
    <row r="9" spans="1:12" ht="45" x14ac:dyDescent="0.25">
      <c r="A9" s="4">
        <v>3</v>
      </c>
      <c r="B9" s="4" t="s">
        <v>16</v>
      </c>
      <c r="C9" s="4" t="s">
        <v>27</v>
      </c>
      <c r="D9" s="4" t="s">
        <v>28</v>
      </c>
      <c r="E9" s="4" t="s">
        <v>29</v>
      </c>
      <c r="F9" s="5" t="s">
        <v>20</v>
      </c>
      <c r="G9" s="5" t="s">
        <v>20</v>
      </c>
      <c r="H9" s="5" t="s">
        <v>20</v>
      </c>
      <c r="I9" s="5" t="s">
        <v>20</v>
      </c>
      <c r="J9" s="4" t="s">
        <v>21</v>
      </c>
      <c r="K9" s="4" t="s">
        <v>30</v>
      </c>
      <c r="L9" s="4"/>
    </row>
    <row r="10" spans="1:12" ht="45" x14ac:dyDescent="0.25">
      <c r="A10" s="4">
        <v>4</v>
      </c>
      <c r="B10" s="4" t="s">
        <v>16</v>
      </c>
      <c r="C10" s="4" t="s">
        <v>31</v>
      </c>
      <c r="D10" s="4" t="s">
        <v>32</v>
      </c>
      <c r="E10" s="4" t="s">
        <v>29</v>
      </c>
      <c r="F10" s="5" t="s">
        <v>20</v>
      </c>
      <c r="G10" s="5" t="s">
        <v>20</v>
      </c>
      <c r="H10" s="5" t="s">
        <v>20</v>
      </c>
      <c r="I10" s="5" t="s">
        <v>20</v>
      </c>
      <c r="J10" s="4" t="s">
        <v>21</v>
      </c>
      <c r="K10" s="4" t="s">
        <v>33</v>
      </c>
      <c r="L10" s="4"/>
    </row>
    <row r="11" spans="1:12" ht="45" x14ac:dyDescent="0.25">
      <c r="A11" s="4">
        <v>5</v>
      </c>
      <c r="B11" s="4" t="s">
        <v>16</v>
      </c>
      <c r="C11" s="4" t="s">
        <v>34</v>
      </c>
      <c r="D11" s="4" t="s">
        <v>35</v>
      </c>
      <c r="E11" s="4" t="s">
        <v>29</v>
      </c>
      <c r="F11" s="5" t="s">
        <v>20</v>
      </c>
      <c r="G11" s="5" t="s">
        <v>20</v>
      </c>
      <c r="H11" s="5" t="s">
        <v>20</v>
      </c>
      <c r="I11" s="5" t="s">
        <v>20</v>
      </c>
      <c r="J11" s="4" t="s">
        <v>21</v>
      </c>
      <c r="K11" s="4" t="s">
        <v>36</v>
      </c>
      <c r="L11" s="4" t="s">
        <v>37</v>
      </c>
    </row>
    <row r="12" spans="1:12" ht="45" x14ac:dyDescent="0.25">
      <c r="A12" s="4">
        <v>6</v>
      </c>
      <c r="B12" s="4" t="s">
        <v>38</v>
      </c>
      <c r="C12" s="4" t="s">
        <v>39</v>
      </c>
      <c r="D12" s="4" t="s">
        <v>40</v>
      </c>
      <c r="E12" s="4" t="s">
        <v>19</v>
      </c>
      <c r="F12" s="5" t="s">
        <v>20</v>
      </c>
      <c r="G12" s="5"/>
      <c r="H12" s="5" t="s">
        <v>20</v>
      </c>
      <c r="I12" s="5"/>
      <c r="J12" s="4" t="s">
        <v>21</v>
      </c>
      <c r="K12" s="4" t="s">
        <v>41</v>
      </c>
      <c r="L12" s="4" t="s">
        <v>42</v>
      </c>
    </row>
    <row r="13" spans="1:12" ht="45" x14ac:dyDescent="0.25">
      <c r="A13" s="4">
        <v>7</v>
      </c>
      <c r="B13" s="4" t="s">
        <v>38</v>
      </c>
      <c r="C13" s="4" t="s">
        <v>43</v>
      </c>
      <c r="D13" s="4" t="s">
        <v>144</v>
      </c>
      <c r="E13" s="4" t="s">
        <v>19</v>
      </c>
      <c r="F13" s="5" t="s">
        <v>20</v>
      </c>
      <c r="G13" s="5" t="s">
        <v>20</v>
      </c>
      <c r="H13" s="5"/>
      <c r="I13" s="5"/>
      <c r="J13" s="4" t="s">
        <v>21</v>
      </c>
      <c r="K13" s="4" t="s">
        <v>44</v>
      </c>
      <c r="L13" s="4"/>
    </row>
    <row r="14" spans="1:12" ht="45" x14ac:dyDescent="0.25">
      <c r="A14" s="4">
        <v>8</v>
      </c>
      <c r="B14" s="4" t="s">
        <v>38</v>
      </c>
      <c r="C14" s="4" t="s">
        <v>45</v>
      </c>
      <c r="D14" s="4" t="s">
        <v>46</v>
      </c>
      <c r="E14" s="4" t="s">
        <v>25</v>
      </c>
      <c r="F14" s="5" t="s">
        <v>20</v>
      </c>
      <c r="G14" s="5"/>
      <c r="H14" s="5"/>
      <c r="I14" s="5"/>
      <c r="J14" s="4" t="s">
        <v>21</v>
      </c>
      <c r="K14" s="4" t="s">
        <v>47</v>
      </c>
      <c r="L14" s="4" t="s">
        <v>48</v>
      </c>
    </row>
    <row r="15" spans="1:12" ht="45" x14ac:dyDescent="0.25">
      <c r="A15" s="4">
        <v>9</v>
      </c>
      <c r="B15" s="4" t="s">
        <v>38</v>
      </c>
      <c r="C15" s="4" t="s">
        <v>27</v>
      </c>
      <c r="D15" s="4" t="s">
        <v>49</v>
      </c>
      <c r="E15" s="4" t="s">
        <v>29</v>
      </c>
      <c r="F15" s="5" t="s">
        <v>20</v>
      </c>
      <c r="G15" s="5" t="s">
        <v>20</v>
      </c>
      <c r="H15" s="5" t="s">
        <v>20</v>
      </c>
      <c r="I15" s="5" t="s">
        <v>20</v>
      </c>
      <c r="J15" s="4" t="s">
        <v>21</v>
      </c>
      <c r="K15" s="4" t="s">
        <v>50</v>
      </c>
      <c r="L15" s="4"/>
    </row>
    <row r="16" spans="1:12" ht="45" x14ac:dyDescent="0.25">
      <c r="A16" s="4">
        <v>10</v>
      </c>
      <c r="B16" s="4" t="s">
        <v>38</v>
      </c>
      <c r="C16" s="4" t="s">
        <v>51</v>
      </c>
      <c r="D16" s="4" t="s">
        <v>52</v>
      </c>
      <c r="E16" s="4" t="s">
        <v>29</v>
      </c>
      <c r="F16" s="5" t="s">
        <v>20</v>
      </c>
      <c r="G16" s="5" t="s">
        <v>20</v>
      </c>
      <c r="H16" s="5" t="s">
        <v>20</v>
      </c>
      <c r="I16" s="5" t="s">
        <v>20</v>
      </c>
      <c r="J16" s="4" t="s">
        <v>21</v>
      </c>
      <c r="K16" s="4" t="s">
        <v>53</v>
      </c>
      <c r="L16" s="4" t="s">
        <v>54</v>
      </c>
    </row>
    <row r="17" spans="1:12" ht="45" x14ac:dyDescent="0.25">
      <c r="A17" s="4">
        <v>11</v>
      </c>
      <c r="B17" s="4" t="s">
        <v>55</v>
      </c>
      <c r="C17" s="4" t="s">
        <v>56</v>
      </c>
      <c r="D17" s="4" t="s">
        <v>57</v>
      </c>
      <c r="E17" s="4" t="s">
        <v>19</v>
      </c>
      <c r="F17" s="5" t="s">
        <v>20</v>
      </c>
      <c r="G17" s="5"/>
      <c r="H17" s="5" t="s">
        <v>20</v>
      </c>
      <c r="I17" s="5"/>
      <c r="J17" s="4" t="s">
        <v>21</v>
      </c>
      <c r="K17" s="4" t="s">
        <v>58</v>
      </c>
      <c r="L17" s="4"/>
    </row>
    <row r="18" spans="1:12" ht="45" x14ac:dyDescent="0.25">
      <c r="A18" s="4">
        <v>12</v>
      </c>
      <c r="B18" s="4" t="s">
        <v>55</v>
      </c>
      <c r="C18" s="4" t="s">
        <v>59</v>
      </c>
      <c r="D18" s="4" t="s">
        <v>60</v>
      </c>
      <c r="E18" s="4" t="s">
        <v>25</v>
      </c>
      <c r="F18" s="5" t="s">
        <v>20</v>
      </c>
      <c r="G18" s="5"/>
      <c r="H18" s="5"/>
      <c r="I18" s="5"/>
      <c r="J18" s="4" t="s">
        <v>21</v>
      </c>
      <c r="K18" s="4" t="s">
        <v>61</v>
      </c>
      <c r="L18" s="4"/>
    </row>
    <row r="19" spans="1:12" ht="45" x14ac:dyDescent="0.25">
      <c r="A19" s="4">
        <v>13</v>
      </c>
      <c r="B19" s="4" t="s">
        <v>55</v>
      </c>
      <c r="C19" s="4" t="s">
        <v>62</v>
      </c>
      <c r="D19" s="4" t="s">
        <v>63</v>
      </c>
      <c r="E19" s="4" t="s">
        <v>29</v>
      </c>
      <c r="F19" s="5" t="s">
        <v>20</v>
      </c>
      <c r="G19" s="5" t="s">
        <v>20</v>
      </c>
      <c r="H19" s="5" t="s">
        <v>20</v>
      </c>
      <c r="I19" s="5" t="s">
        <v>20</v>
      </c>
      <c r="J19" s="4" t="s">
        <v>21</v>
      </c>
      <c r="K19" s="4" t="s">
        <v>64</v>
      </c>
      <c r="L19" s="4"/>
    </row>
    <row r="20" spans="1:12" ht="45" x14ac:dyDescent="0.25">
      <c r="A20" s="4">
        <v>14</v>
      </c>
      <c r="B20" s="4" t="s">
        <v>55</v>
      </c>
      <c r="C20" s="4" t="s">
        <v>51</v>
      </c>
      <c r="D20" s="4" t="s">
        <v>65</v>
      </c>
      <c r="E20" s="4" t="s">
        <v>29</v>
      </c>
      <c r="F20" s="5" t="s">
        <v>20</v>
      </c>
      <c r="G20" s="5" t="s">
        <v>20</v>
      </c>
      <c r="H20" s="5" t="s">
        <v>20</v>
      </c>
      <c r="I20" s="5" t="s">
        <v>20</v>
      </c>
      <c r="J20" s="4" t="s">
        <v>21</v>
      </c>
      <c r="K20" s="4" t="s">
        <v>66</v>
      </c>
      <c r="L20" s="4"/>
    </row>
    <row r="21" spans="1:12" x14ac:dyDescent="0.25">
      <c r="A21" s="4">
        <v>15</v>
      </c>
      <c r="B21" s="4"/>
      <c r="C21" s="4"/>
      <c r="D21" s="4"/>
      <c r="E21" s="4"/>
      <c r="F21" s="5"/>
      <c r="G21" s="5"/>
      <c r="H21" s="5"/>
      <c r="I21" s="5"/>
      <c r="J21" s="4"/>
      <c r="K21" s="4"/>
      <c r="L21" s="4"/>
    </row>
    <row r="22" spans="1:12" x14ac:dyDescent="0.25">
      <c r="A22" s="4">
        <v>16</v>
      </c>
      <c r="B22" s="4"/>
      <c r="C22" s="4"/>
      <c r="D22" s="4"/>
      <c r="E22" s="4"/>
      <c r="F22" s="5"/>
      <c r="G22" s="5"/>
      <c r="H22" s="5"/>
      <c r="I22" s="5"/>
      <c r="J22" s="4"/>
      <c r="K22" s="4"/>
      <c r="L22" s="4"/>
    </row>
    <row r="23" spans="1:12" x14ac:dyDescent="0.25">
      <c r="A23" s="4">
        <v>17</v>
      </c>
      <c r="B23" s="4"/>
      <c r="C23" s="4"/>
      <c r="D23" s="4"/>
      <c r="E23" s="4"/>
      <c r="F23" s="5"/>
      <c r="G23" s="5"/>
      <c r="H23" s="5"/>
      <c r="I23" s="5"/>
      <c r="J23" s="4"/>
      <c r="K23" s="4"/>
      <c r="L23" s="4"/>
    </row>
    <row r="24" spans="1:12" x14ac:dyDescent="0.25">
      <c r="A24" s="4">
        <v>18</v>
      </c>
      <c r="B24" s="4"/>
      <c r="C24" s="4"/>
      <c r="D24" s="4"/>
      <c r="E24" s="4"/>
      <c r="F24" s="5"/>
      <c r="G24" s="5"/>
      <c r="H24" s="5"/>
      <c r="I24" s="5"/>
      <c r="J24" s="4"/>
      <c r="K24" s="4"/>
      <c r="L24" s="4"/>
    </row>
    <row r="25" spans="1:12" x14ac:dyDescent="0.25">
      <c r="A25" s="4">
        <v>19</v>
      </c>
      <c r="B25" s="4"/>
      <c r="C25" s="4"/>
      <c r="D25" s="4"/>
      <c r="E25" s="4"/>
      <c r="F25" s="5"/>
      <c r="G25" s="5"/>
      <c r="H25" s="5"/>
      <c r="I25" s="5"/>
      <c r="J25" s="4"/>
      <c r="K25" s="4"/>
      <c r="L25" s="4"/>
    </row>
    <row r="26" spans="1:12" x14ac:dyDescent="0.25">
      <c r="A26" s="4">
        <v>20</v>
      </c>
      <c r="B26" s="4"/>
      <c r="C26" s="4"/>
      <c r="D26" s="4"/>
      <c r="E26" s="4"/>
      <c r="F26" s="5"/>
      <c r="G26" s="5"/>
      <c r="H26" s="5"/>
      <c r="I26" s="5"/>
      <c r="J26" s="4"/>
      <c r="K26" s="4"/>
      <c r="L26" s="4"/>
    </row>
    <row r="27" spans="1:12" ht="15.75" x14ac:dyDescent="0.25">
      <c r="A27" s="1" t="s">
        <v>67</v>
      </c>
    </row>
    <row r="28" spans="1:12" x14ac:dyDescent="0.25">
      <c r="A28" s="6" t="s">
        <v>68</v>
      </c>
      <c r="B28" s="8">
        <f>COUNTA(A7:A20)</f>
        <v>14</v>
      </c>
    </row>
    <row r="29" spans="1:12" x14ac:dyDescent="0.25">
      <c r="A29" s="6" t="s">
        <v>69</v>
      </c>
      <c r="B29" s="8">
        <f>COUNTIF(B7:B20,"Terminal Rodoviário")</f>
        <v>5</v>
      </c>
    </row>
    <row r="30" spans="1:12" x14ac:dyDescent="0.25">
      <c r="A30" s="6" t="s">
        <v>70</v>
      </c>
      <c r="B30" s="8">
        <f>COUNTIF(B7:B20,"Aeroporto")</f>
        <v>5</v>
      </c>
    </row>
    <row r="31" spans="1:12" x14ac:dyDescent="0.25">
      <c r="A31" s="6" t="s">
        <v>71</v>
      </c>
      <c r="B31" s="8">
        <f>COUNTIF(B7:B20,"Cemitério")</f>
        <v>4</v>
      </c>
    </row>
    <row r="32" spans="1:12" x14ac:dyDescent="0.25">
      <c r="A32" s="6" t="s">
        <v>72</v>
      </c>
      <c r="B32" s="8">
        <f>COUNTIF(F7:F20,"X")</f>
        <v>14</v>
      </c>
    </row>
    <row r="33" spans="1:2" x14ac:dyDescent="0.25">
      <c r="A33" s="6" t="s">
        <v>73</v>
      </c>
      <c r="B33" s="8">
        <f>COUNTIF(G7:G20,"X")</f>
        <v>9</v>
      </c>
    </row>
    <row r="34" spans="1:2" x14ac:dyDescent="0.25">
      <c r="A34" s="6" t="s">
        <v>74</v>
      </c>
      <c r="B34" s="8">
        <f>COUNTIF(H7:H20,"X")</f>
        <v>9</v>
      </c>
    </row>
    <row r="35" spans="1:2" x14ac:dyDescent="0.25">
      <c r="A35" s="6" t="s">
        <v>75</v>
      </c>
      <c r="B35" s="8">
        <f>COUNTIF(I7:I20,"X")</f>
        <v>7</v>
      </c>
    </row>
    <row r="36" spans="1:2" x14ac:dyDescent="0.25">
      <c r="A36" s="6" t="s">
        <v>76</v>
      </c>
      <c r="B36" s="8">
        <f>COUNTIF(E7:E20,"Quinzenal")</f>
        <v>4</v>
      </c>
    </row>
    <row r="37" spans="1:2" x14ac:dyDescent="0.25">
      <c r="A37" s="6" t="s">
        <v>77</v>
      </c>
      <c r="B37" s="8">
        <f>COUNTIF(E7:E20,"Mensal")</f>
        <v>3</v>
      </c>
    </row>
    <row r="38" spans="1:2" x14ac:dyDescent="0.25">
      <c r="A38" s="6" t="s">
        <v>78</v>
      </c>
      <c r="B38" s="8">
        <f>COUNTIF(E7:E20,"Semanal")</f>
        <v>7</v>
      </c>
    </row>
    <row r="39" spans="1:2" x14ac:dyDescent="0.25">
      <c r="A39" s="6" t="s">
        <v>79</v>
      </c>
      <c r="B39" s="8">
        <f>675+3670+5980</f>
        <v>10325</v>
      </c>
    </row>
    <row r="40" spans="1:2" x14ac:dyDescent="0.25">
      <c r="A40" s="9" t="s">
        <v>80</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5"/>
  <sheetViews>
    <sheetView workbookViewId="0">
      <pane xSplit="1" ySplit="4" topLeftCell="B5" activePane="bottomRight" state="frozen"/>
      <selection pane="topRight"/>
      <selection pane="bottomLeft"/>
      <selection pane="bottomRight"/>
    </sheetView>
  </sheetViews>
  <sheetFormatPr defaultRowHeight="15" x14ac:dyDescent="0.25"/>
  <cols>
    <col min="1" max="1" width="34" customWidth="1"/>
    <col min="2" max="13" width="6" customWidth="1"/>
    <col min="14" max="14" width="34" customWidth="1"/>
  </cols>
  <sheetData>
    <row r="1" spans="1:14" ht="18.75" x14ac:dyDescent="0.3">
      <c r="A1" s="2" t="s">
        <v>81</v>
      </c>
    </row>
    <row r="2" spans="1:14" x14ac:dyDescent="0.25">
      <c r="A2" s="6" t="s">
        <v>82</v>
      </c>
    </row>
    <row r="4" spans="1:14" ht="27.95" customHeight="1" x14ac:dyDescent="0.25">
      <c r="A4" s="3" t="s">
        <v>6</v>
      </c>
      <c r="B4" s="3" t="s">
        <v>83</v>
      </c>
      <c r="C4" s="3" t="s">
        <v>84</v>
      </c>
      <c r="D4" s="3" t="s">
        <v>85</v>
      </c>
      <c r="E4" s="3" t="s">
        <v>86</v>
      </c>
      <c r="F4" s="3" t="s">
        <v>87</v>
      </c>
      <c r="G4" s="3" t="s">
        <v>88</v>
      </c>
      <c r="H4" s="3" t="s">
        <v>89</v>
      </c>
      <c r="I4" s="3" t="s">
        <v>90</v>
      </c>
      <c r="J4" s="3" t="s">
        <v>91</v>
      </c>
      <c r="K4" s="3" t="s">
        <v>92</v>
      </c>
      <c r="L4" s="3" t="s">
        <v>93</v>
      </c>
      <c r="M4" s="3" t="s">
        <v>94</v>
      </c>
      <c r="N4" s="3" t="s">
        <v>95</v>
      </c>
    </row>
    <row r="5" spans="1:14" ht="30" x14ac:dyDescent="0.25">
      <c r="A5" s="4" t="s">
        <v>17</v>
      </c>
      <c r="B5" s="5" t="s">
        <v>20</v>
      </c>
      <c r="C5" s="5" t="s">
        <v>20</v>
      </c>
      <c r="D5" s="5" t="s">
        <v>20</v>
      </c>
      <c r="E5" s="5" t="s">
        <v>20</v>
      </c>
      <c r="F5" s="5" t="s">
        <v>20</v>
      </c>
      <c r="G5" s="5" t="s">
        <v>20</v>
      </c>
      <c r="H5" s="5" t="s">
        <v>20</v>
      </c>
      <c r="I5" s="5" t="s">
        <v>20</v>
      </c>
      <c r="J5" s="5" t="s">
        <v>20</v>
      </c>
      <c r="K5" s="5" t="s">
        <v>20</v>
      </c>
      <c r="L5" s="5" t="s">
        <v>20</v>
      </c>
      <c r="M5" s="5" t="s">
        <v>20</v>
      </c>
      <c r="N5" s="4" t="s">
        <v>96</v>
      </c>
    </row>
    <row r="6" spans="1:14" ht="30" x14ac:dyDescent="0.25">
      <c r="A6" s="4" t="s">
        <v>97</v>
      </c>
      <c r="B6" s="5" t="s">
        <v>20</v>
      </c>
      <c r="C6" s="5"/>
      <c r="D6" s="5"/>
      <c r="E6" s="5" t="s">
        <v>20</v>
      </c>
      <c r="F6" s="5"/>
      <c r="G6" s="5"/>
      <c r="H6" s="5" t="s">
        <v>20</v>
      </c>
      <c r="I6" s="5"/>
      <c r="J6" s="5"/>
      <c r="K6" s="5" t="s">
        <v>20</v>
      </c>
      <c r="L6" s="5"/>
      <c r="M6" s="5"/>
      <c r="N6" s="4" t="s">
        <v>98</v>
      </c>
    </row>
    <row r="7" spans="1:14" ht="30" x14ac:dyDescent="0.25">
      <c r="A7" s="4" t="s">
        <v>99</v>
      </c>
      <c r="B7" s="5" t="s">
        <v>20</v>
      </c>
      <c r="C7" s="5"/>
      <c r="D7" s="5"/>
      <c r="E7" s="5"/>
      <c r="F7" s="5"/>
      <c r="G7" s="5"/>
      <c r="H7" s="5" t="s">
        <v>20</v>
      </c>
      <c r="I7" s="5"/>
      <c r="J7" s="5"/>
      <c r="K7" s="5"/>
      <c r="L7" s="5"/>
      <c r="M7" s="5"/>
      <c r="N7" s="4" t="s">
        <v>100</v>
      </c>
    </row>
    <row r="8" spans="1:14" ht="30" x14ac:dyDescent="0.25">
      <c r="A8" s="4" t="s">
        <v>101</v>
      </c>
      <c r="B8" s="5" t="s">
        <v>20</v>
      </c>
      <c r="C8" s="5"/>
      <c r="D8" s="5"/>
      <c r="E8" s="5"/>
      <c r="F8" s="5"/>
      <c r="G8" s="5"/>
      <c r="H8" s="5" t="s">
        <v>20</v>
      </c>
      <c r="I8" s="5"/>
      <c r="J8" s="5"/>
      <c r="K8" s="5"/>
      <c r="L8" s="5"/>
      <c r="M8" s="5"/>
      <c r="N8" s="4" t="s">
        <v>102</v>
      </c>
    </row>
    <row r="9" spans="1:14" x14ac:dyDescent="0.25">
      <c r="A9" s="4" t="s">
        <v>103</v>
      </c>
      <c r="B9" s="5" t="s">
        <v>20</v>
      </c>
      <c r="C9" s="5"/>
      <c r="D9" s="5"/>
      <c r="E9" s="5" t="s">
        <v>20</v>
      </c>
      <c r="F9" s="5"/>
      <c r="G9" s="5"/>
      <c r="H9" s="5" t="s">
        <v>20</v>
      </c>
      <c r="I9" s="5"/>
      <c r="J9" s="5"/>
      <c r="K9" s="5" t="s">
        <v>20</v>
      </c>
      <c r="L9" s="5"/>
      <c r="M9" s="5"/>
      <c r="N9" s="4" t="s">
        <v>104</v>
      </c>
    </row>
    <row r="10" spans="1:14" x14ac:dyDescent="0.25">
      <c r="A10" s="4" t="s">
        <v>27</v>
      </c>
      <c r="B10" s="5" t="s">
        <v>20</v>
      </c>
      <c r="C10" s="5" t="s">
        <v>20</v>
      </c>
      <c r="D10" s="5" t="s">
        <v>20</v>
      </c>
      <c r="E10" s="5" t="s">
        <v>20</v>
      </c>
      <c r="F10" s="5" t="s">
        <v>20</v>
      </c>
      <c r="G10" s="5" t="s">
        <v>20</v>
      </c>
      <c r="H10" s="5" t="s">
        <v>20</v>
      </c>
      <c r="I10" s="5" t="s">
        <v>20</v>
      </c>
      <c r="J10" s="5" t="s">
        <v>20</v>
      </c>
      <c r="K10" s="5" t="s">
        <v>20</v>
      </c>
      <c r="L10" s="5" t="s">
        <v>20</v>
      </c>
      <c r="M10" s="5" t="s">
        <v>20</v>
      </c>
      <c r="N10" s="4"/>
    </row>
    <row r="11" spans="1:14" ht="30" x14ac:dyDescent="0.25">
      <c r="A11" s="4" t="s">
        <v>105</v>
      </c>
      <c r="B11" s="5" t="s">
        <v>20</v>
      </c>
      <c r="C11" s="5" t="s">
        <v>20</v>
      </c>
      <c r="D11" s="5" t="s">
        <v>20</v>
      </c>
      <c r="E11" s="5" t="s">
        <v>20</v>
      </c>
      <c r="F11" s="5" t="s">
        <v>20</v>
      </c>
      <c r="G11" s="5" t="s">
        <v>20</v>
      </c>
      <c r="H11" s="5" t="s">
        <v>20</v>
      </c>
      <c r="I11" s="5" t="s">
        <v>20</v>
      </c>
      <c r="J11" s="5" t="s">
        <v>20</v>
      </c>
      <c r="K11" s="5" t="s">
        <v>20</v>
      </c>
      <c r="L11" s="5" t="s">
        <v>20</v>
      </c>
      <c r="M11" s="5" t="s">
        <v>20</v>
      </c>
      <c r="N11" s="4" t="s">
        <v>106</v>
      </c>
    </row>
    <row r="12" spans="1:14" ht="60" x14ac:dyDescent="0.25">
      <c r="A12" s="4" t="s">
        <v>107</v>
      </c>
      <c r="B12" s="5" t="s">
        <v>108</v>
      </c>
      <c r="C12" s="5" t="s">
        <v>108</v>
      </c>
      <c r="D12" s="5" t="s">
        <v>108</v>
      </c>
      <c r="E12" s="5" t="s">
        <v>108</v>
      </c>
      <c r="F12" s="5" t="s">
        <v>108</v>
      </c>
      <c r="G12" s="5" t="s">
        <v>108</v>
      </c>
      <c r="H12" s="5" t="s">
        <v>108</v>
      </c>
      <c r="I12" s="5" t="s">
        <v>108</v>
      </c>
      <c r="J12" s="5" t="s">
        <v>108</v>
      </c>
      <c r="K12" s="5" t="s">
        <v>108</v>
      </c>
      <c r="L12" s="5" t="s">
        <v>108</v>
      </c>
      <c r="M12" s="5" t="s">
        <v>108</v>
      </c>
      <c r="N12" s="4" t="s">
        <v>109</v>
      </c>
    </row>
    <row r="13" spans="1:14" x14ac:dyDescent="0.25">
      <c r="A13" s="7"/>
      <c r="B13" s="7"/>
      <c r="C13" s="7"/>
      <c r="D13" s="7"/>
      <c r="E13" s="7"/>
      <c r="F13" s="7"/>
      <c r="G13" s="7"/>
      <c r="H13" s="7"/>
      <c r="I13" s="7"/>
      <c r="J13" s="7"/>
      <c r="K13" s="7"/>
      <c r="L13" s="7"/>
      <c r="M13" s="7"/>
      <c r="N13" s="7"/>
    </row>
    <row r="15" spans="1:14" ht="15.75" x14ac:dyDescent="0.25">
      <c r="A15" s="1" t="s">
        <v>110</v>
      </c>
    </row>
    <row r="16" spans="1:14" x14ac:dyDescent="0.25">
      <c r="A16" s="6" t="s">
        <v>6</v>
      </c>
      <c r="B16" s="6" t="s">
        <v>111</v>
      </c>
    </row>
    <row r="17" spans="1:2" x14ac:dyDescent="0.25">
      <c r="A17" t="str">
        <f t="shared" ref="A17:A24" si="0">A5</f>
        <v>Roçada e capina</v>
      </c>
      <c r="B17">
        <f t="shared" ref="B17:B24" si="1">COUNTIF(B5:M5,"X")</f>
        <v>12</v>
      </c>
    </row>
    <row r="18" spans="1:2" x14ac:dyDescent="0.25">
      <c r="A18" t="str">
        <f t="shared" si="0"/>
        <v>Poda e manejo de árvores</v>
      </c>
      <c r="B18">
        <f t="shared" si="1"/>
        <v>4</v>
      </c>
    </row>
    <row r="19" spans="1:2" x14ac:dyDescent="0.25">
      <c r="A19" t="str">
        <f t="shared" si="0"/>
        <v>Plantio</v>
      </c>
      <c r="B19">
        <f t="shared" si="1"/>
        <v>2</v>
      </c>
    </row>
    <row r="20" spans="1:2" x14ac:dyDescent="0.25">
      <c r="A20" t="str">
        <f t="shared" si="0"/>
        <v>Adubação</v>
      </c>
      <c r="B20">
        <f t="shared" si="1"/>
        <v>2</v>
      </c>
    </row>
    <row r="21" spans="1:2" x14ac:dyDescent="0.25">
      <c r="A21" t="str">
        <f t="shared" si="0"/>
        <v>Controle de pragas e ervas daninhas</v>
      </c>
      <c r="B21">
        <f t="shared" si="1"/>
        <v>4</v>
      </c>
    </row>
    <row r="22" spans="1:2" x14ac:dyDescent="0.25">
      <c r="A22" t="str">
        <f t="shared" si="0"/>
        <v>Limpeza e varrição</v>
      </c>
      <c r="B22">
        <f t="shared" si="1"/>
        <v>12</v>
      </c>
    </row>
    <row r="23" spans="1:2" x14ac:dyDescent="0.25">
      <c r="A23" t="str">
        <f t="shared" si="0"/>
        <v>Remoção e destinação de resíduos</v>
      </c>
      <c r="B23">
        <f t="shared" si="1"/>
        <v>12</v>
      </c>
    </row>
    <row r="24" spans="1:2" x14ac:dyDescent="0.25">
      <c r="A24" t="str">
        <f t="shared" si="0"/>
        <v>Demandas pontuais da fiscalização</v>
      </c>
      <c r="B24">
        <f t="shared" si="1"/>
        <v>0</v>
      </c>
    </row>
    <row r="25" spans="1:2" x14ac:dyDescent="0.25">
      <c r="A25" s="6" t="s">
        <v>112</v>
      </c>
      <c r="B25">
        <f>SUM(B17:B24)</f>
        <v>48</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7"/>
  <sheetViews>
    <sheetView workbookViewId="0">
      <pane ySplit="6" topLeftCell="A27" activePane="bottomLeft" state="frozen"/>
      <selection pane="bottomLeft"/>
    </sheetView>
  </sheetViews>
  <sheetFormatPr defaultRowHeight="15" x14ac:dyDescent="0.25"/>
  <cols>
    <col min="1" max="1" width="150.140625" bestFit="1" customWidth="1"/>
    <col min="2" max="2" width="20" customWidth="1"/>
    <col min="3" max="3" width="32" customWidth="1"/>
    <col min="4" max="4" width="16" customWidth="1"/>
    <col min="5" max="5" width="18" customWidth="1"/>
    <col min="6" max="6" width="20" customWidth="1"/>
    <col min="7" max="7" width="14" customWidth="1"/>
    <col min="8" max="8" width="40" customWidth="1"/>
  </cols>
  <sheetData>
    <row r="1" spans="1:8" ht="18.75" x14ac:dyDescent="0.3">
      <c r="A1" s="2" t="s">
        <v>113</v>
      </c>
    </row>
    <row r="2" spans="1:8" x14ac:dyDescent="0.25">
      <c r="A2" s="6" t="s">
        <v>82</v>
      </c>
    </row>
    <row r="4" spans="1:8" ht="45" customHeight="1" x14ac:dyDescent="0.25">
      <c r="A4" s="14" t="s">
        <v>114</v>
      </c>
      <c r="B4" s="15"/>
      <c r="C4" s="15"/>
      <c r="D4" s="15"/>
      <c r="E4" s="15"/>
      <c r="F4" s="15"/>
      <c r="G4" s="15"/>
      <c r="H4" s="15"/>
    </row>
    <row r="6" spans="1:8" ht="27.95" customHeight="1" x14ac:dyDescent="0.25">
      <c r="A6" s="3" t="s">
        <v>4</v>
      </c>
      <c r="B6" s="3" t="s">
        <v>5</v>
      </c>
      <c r="C6" s="3" t="s">
        <v>6</v>
      </c>
      <c r="D6" s="3" t="s">
        <v>115</v>
      </c>
      <c r="E6" s="3" t="s">
        <v>116</v>
      </c>
      <c r="F6" s="3" t="s">
        <v>117</v>
      </c>
      <c r="G6" s="3" t="s">
        <v>118</v>
      </c>
      <c r="H6" s="3" t="s">
        <v>119</v>
      </c>
    </row>
    <row r="7" spans="1:8" x14ac:dyDescent="0.25">
      <c r="A7" s="4">
        <v>1</v>
      </c>
      <c r="B7" s="4"/>
      <c r="C7" s="4"/>
      <c r="D7" s="5"/>
      <c r="E7" s="5"/>
      <c r="F7" s="5"/>
      <c r="G7" s="5"/>
      <c r="H7" s="4"/>
    </row>
    <row r="8" spans="1:8" x14ac:dyDescent="0.25">
      <c r="A8" s="4">
        <v>2</v>
      </c>
      <c r="B8" s="4"/>
      <c r="C8" s="4"/>
      <c r="D8" s="5"/>
      <c r="E8" s="5"/>
      <c r="F8" s="5"/>
      <c r="G8" s="5"/>
      <c r="H8" s="4"/>
    </row>
    <row r="9" spans="1:8" x14ac:dyDescent="0.25">
      <c r="A9" s="4">
        <v>3</v>
      </c>
      <c r="B9" s="4"/>
      <c r="C9" s="4"/>
      <c r="D9" s="5"/>
      <c r="E9" s="5"/>
      <c r="F9" s="5"/>
      <c r="G9" s="5"/>
      <c r="H9" s="4"/>
    </row>
    <row r="10" spans="1:8" x14ac:dyDescent="0.25">
      <c r="A10" s="4">
        <v>4</v>
      </c>
      <c r="B10" s="4"/>
      <c r="C10" s="4"/>
      <c r="D10" s="5"/>
      <c r="E10" s="5"/>
      <c r="F10" s="5"/>
      <c r="G10" s="5"/>
      <c r="H10" s="4"/>
    </row>
    <row r="11" spans="1:8" x14ac:dyDescent="0.25">
      <c r="A11" s="4">
        <v>5</v>
      </c>
      <c r="B11" s="4"/>
      <c r="C11" s="4"/>
      <c r="D11" s="5"/>
      <c r="E11" s="5"/>
      <c r="F11" s="5"/>
      <c r="G11" s="5"/>
      <c r="H11" s="4"/>
    </row>
    <row r="12" spans="1:8" x14ac:dyDescent="0.25">
      <c r="A12" s="4">
        <v>6</v>
      </c>
      <c r="B12" s="4"/>
      <c r="C12" s="4"/>
      <c r="D12" s="5"/>
      <c r="E12" s="5"/>
      <c r="F12" s="5"/>
      <c r="G12" s="5"/>
      <c r="H12" s="4"/>
    </row>
    <row r="13" spans="1:8" x14ac:dyDescent="0.25">
      <c r="A13" s="4">
        <v>7</v>
      </c>
      <c r="B13" s="4"/>
      <c r="C13" s="4"/>
      <c r="D13" s="5"/>
      <c r="E13" s="5"/>
      <c r="F13" s="5"/>
      <c r="G13" s="5"/>
      <c r="H13" s="4"/>
    </row>
    <row r="14" spans="1:8" x14ac:dyDescent="0.25">
      <c r="A14" s="4">
        <v>8</v>
      </c>
      <c r="B14" s="4"/>
      <c r="C14" s="4"/>
      <c r="D14" s="5"/>
      <c r="E14" s="5"/>
      <c r="F14" s="5"/>
      <c r="G14" s="5"/>
      <c r="H14" s="4"/>
    </row>
    <row r="15" spans="1:8" x14ac:dyDescent="0.25">
      <c r="A15" s="4">
        <v>9</v>
      </c>
      <c r="B15" s="4"/>
      <c r="C15" s="4"/>
      <c r="D15" s="5"/>
      <c r="E15" s="5"/>
      <c r="F15" s="5"/>
      <c r="G15" s="5"/>
      <c r="H15" s="4"/>
    </row>
    <row r="16" spans="1:8" x14ac:dyDescent="0.25">
      <c r="A16" s="4">
        <v>10</v>
      </c>
      <c r="B16" s="4"/>
      <c r="C16" s="4"/>
      <c r="D16" s="5"/>
      <c r="E16" s="5"/>
      <c r="F16" s="5"/>
      <c r="G16" s="5"/>
      <c r="H16" s="4"/>
    </row>
    <row r="17" spans="1:8" x14ac:dyDescent="0.25">
      <c r="A17" s="4">
        <v>11</v>
      </c>
      <c r="B17" s="4"/>
      <c r="C17" s="4"/>
      <c r="D17" s="5"/>
      <c r="E17" s="5"/>
      <c r="F17" s="5"/>
      <c r="G17" s="5"/>
      <c r="H17" s="4"/>
    </row>
    <row r="18" spans="1:8" x14ac:dyDescent="0.25">
      <c r="A18" s="4">
        <v>12</v>
      </c>
      <c r="B18" s="4"/>
      <c r="C18" s="4"/>
      <c r="D18" s="5"/>
      <c r="E18" s="5"/>
      <c r="F18" s="5"/>
      <c r="G18" s="5"/>
      <c r="H18" s="4"/>
    </row>
    <row r="19" spans="1:8" x14ac:dyDescent="0.25">
      <c r="A19" s="4">
        <v>13</v>
      </c>
      <c r="B19" s="4"/>
      <c r="C19" s="4"/>
      <c r="D19" s="5"/>
      <c r="E19" s="5"/>
      <c r="F19" s="5"/>
      <c r="G19" s="5"/>
      <c r="H19" s="4"/>
    </row>
    <row r="20" spans="1:8" x14ac:dyDescent="0.25">
      <c r="A20" s="4">
        <v>14</v>
      </c>
      <c r="B20" s="4"/>
      <c r="C20" s="4"/>
      <c r="D20" s="5"/>
      <c r="E20" s="5"/>
      <c r="F20" s="5"/>
      <c r="G20" s="5"/>
      <c r="H20" s="4"/>
    </row>
    <row r="21" spans="1:8" x14ac:dyDescent="0.25">
      <c r="A21" s="4">
        <v>15</v>
      </c>
      <c r="B21" s="4"/>
      <c r="C21" s="4"/>
      <c r="D21" s="5"/>
      <c r="E21" s="5"/>
      <c r="F21" s="5"/>
      <c r="G21" s="5"/>
      <c r="H21" s="4"/>
    </row>
    <row r="22" spans="1:8" x14ac:dyDescent="0.25">
      <c r="A22" s="4">
        <v>16</v>
      </c>
      <c r="B22" s="4"/>
      <c r="C22" s="4"/>
      <c r="D22" s="5"/>
      <c r="E22" s="5"/>
      <c r="F22" s="5"/>
      <c r="G22" s="5"/>
      <c r="H22" s="4"/>
    </row>
    <row r="23" spans="1:8" x14ac:dyDescent="0.25">
      <c r="A23" s="4">
        <v>17</v>
      </c>
      <c r="B23" s="4"/>
      <c r="C23" s="4"/>
      <c r="D23" s="5"/>
      <c r="E23" s="5"/>
      <c r="F23" s="5"/>
      <c r="G23" s="5"/>
      <c r="H23" s="4"/>
    </row>
    <row r="24" spans="1:8" x14ac:dyDescent="0.25">
      <c r="A24" s="4">
        <v>18</v>
      </c>
      <c r="B24" s="4"/>
      <c r="C24" s="4"/>
      <c r="D24" s="5"/>
      <c r="E24" s="5"/>
      <c r="F24" s="5"/>
      <c r="G24" s="5"/>
      <c r="H24" s="4"/>
    </row>
    <row r="25" spans="1:8" x14ac:dyDescent="0.25">
      <c r="A25" s="4">
        <v>19</v>
      </c>
      <c r="B25" s="4"/>
      <c r="C25" s="4"/>
      <c r="D25" s="5"/>
      <c r="E25" s="5"/>
      <c r="F25" s="5"/>
      <c r="G25" s="5"/>
      <c r="H25" s="4"/>
    </row>
    <row r="26" spans="1:8" x14ac:dyDescent="0.25">
      <c r="A26" s="4">
        <v>20</v>
      </c>
      <c r="B26" s="4"/>
      <c r="C26" s="4"/>
      <c r="D26" s="5"/>
      <c r="E26" s="5"/>
      <c r="F26" s="5"/>
      <c r="G26" s="5"/>
      <c r="H26" s="4"/>
    </row>
    <row r="28" spans="1:8" x14ac:dyDescent="0.25">
      <c r="A28" s="6" t="s">
        <v>120</v>
      </c>
      <c r="B28" s="16"/>
      <c r="C28" s="12"/>
      <c r="D28" s="12"/>
      <c r="E28" s="13"/>
    </row>
    <row r="29" spans="1:8" ht="15.75" x14ac:dyDescent="0.25">
      <c r="A29" s="1" t="s">
        <v>121</v>
      </c>
      <c r="B29" s="16"/>
      <c r="C29" s="12"/>
      <c r="D29" s="12"/>
      <c r="E29" s="13"/>
    </row>
    <row r="30" spans="1:8" x14ac:dyDescent="0.25">
      <c r="A30" s="6" t="s">
        <v>122</v>
      </c>
      <c r="B30" s="11">
        <f>COUNTA(C7:C26)</f>
        <v>0</v>
      </c>
      <c r="C30" s="12"/>
      <c r="D30" s="12"/>
      <c r="E30" s="13"/>
    </row>
    <row r="31" spans="1:8" x14ac:dyDescent="0.25">
      <c r="A31" s="6" t="s">
        <v>123</v>
      </c>
      <c r="B31" s="11">
        <f>COUNTIF(D7:D26,"Sim")</f>
        <v>0</v>
      </c>
      <c r="C31" s="12"/>
      <c r="D31" s="12"/>
      <c r="E31" s="13"/>
    </row>
    <row r="32" spans="1:8" x14ac:dyDescent="0.25">
      <c r="A32" s="6" t="s">
        <v>124</v>
      </c>
      <c r="B32" s="11">
        <f>COUNTIF(D7:D26,"Parcial")</f>
        <v>0</v>
      </c>
      <c r="C32" s="12"/>
      <c r="D32" s="12"/>
      <c r="E32" s="13"/>
    </row>
    <row r="33" spans="1:5" x14ac:dyDescent="0.25">
      <c r="A33" s="6" t="s">
        <v>125</v>
      </c>
      <c r="B33" s="11">
        <f>COUNTIF(D7:D26,"Não")</f>
        <v>0</v>
      </c>
      <c r="C33" s="12"/>
      <c r="D33" s="12"/>
      <c r="E33" s="13"/>
    </row>
    <row r="34" spans="1:5" x14ac:dyDescent="0.25">
      <c r="A34" s="6" t="s">
        <v>126</v>
      </c>
      <c r="B34" s="8">
        <f>COUNTIF(E7:E26,"Sim")</f>
        <v>0</v>
      </c>
    </row>
    <row r="35" spans="1:5" x14ac:dyDescent="0.25">
      <c r="A35" s="6" t="s">
        <v>127</v>
      </c>
      <c r="B35" s="8">
        <f>IF(COUNT(G7:G26)=0,0,SUM(G7:G26))</f>
        <v>0</v>
      </c>
    </row>
    <row r="36" spans="1:5" x14ac:dyDescent="0.25">
      <c r="A36" s="6" t="s">
        <v>128</v>
      </c>
      <c r="B36" s="8">
        <f>ROUND(7000*(1-IF(COUNT(G7:G26)=0,0,SUM(G7:G26))/100),2)</f>
        <v>7000</v>
      </c>
    </row>
    <row r="37" spans="1:5" x14ac:dyDescent="0.25">
      <c r="A37" s="9" t="s">
        <v>129</v>
      </c>
    </row>
  </sheetData>
  <mergeCells count="7">
    <mergeCell ref="B31:E31"/>
    <mergeCell ref="A4:H4"/>
    <mergeCell ref="B30:E30"/>
    <mergeCell ref="B29:E29"/>
    <mergeCell ref="B33:E33"/>
    <mergeCell ref="B28:E28"/>
    <mergeCell ref="B32:E32"/>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2"/>
  <sheetViews>
    <sheetView tabSelected="1" workbookViewId="0">
      <selection activeCell="A21" sqref="A21:H22"/>
    </sheetView>
  </sheetViews>
  <sheetFormatPr defaultRowHeight="15" x14ac:dyDescent="0.25"/>
  <cols>
    <col min="1" max="1" width="100" customWidth="1"/>
  </cols>
  <sheetData>
    <row r="1" spans="1:8" ht="18.75" x14ac:dyDescent="0.3">
      <c r="A1" s="2" t="s">
        <v>130</v>
      </c>
    </row>
    <row r="2" spans="1:8" x14ac:dyDescent="0.25">
      <c r="A2" s="6" t="s">
        <v>131</v>
      </c>
    </row>
    <row r="4" spans="1:8" ht="15.75" x14ac:dyDescent="0.25">
      <c r="A4" s="1" t="s">
        <v>132</v>
      </c>
    </row>
    <row r="5" spans="1:8" ht="60" customHeight="1" x14ac:dyDescent="0.25">
      <c r="A5" s="17" t="s">
        <v>133</v>
      </c>
      <c r="B5" s="15"/>
      <c r="C5" s="15"/>
      <c r="D5" s="15"/>
      <c r="E5" s="15"/>
      <c r="F5" s="15"/>
      <c r="G5" s="15"/>
      <c r="H5" s="15"/>
    </row>
    <row r="7" spans="1:8" ht="15.75" x14ac:dyDescent="0.25">
      <c r="A7" s="1" t="s">
        <v>134</v>
      </c>
    </row>
    <row r="8" spans="1:8" ht="60" customHeight="1" x14ac:dyDescent="0.25">
      <c r="A8" s="17" t="s">
        <v>135</v>
      </c>
      <c r="B8" s="15"/>
      <c r="C8" s="15"/>
      <c r="D8" s="15"/>
      <c r="E8" s="15"/>
      <c r="F8" s="15"/>
      <c r="G8" s="15"/>
      <c r="H8" s="15"/>
    </row>
    <row r="10" spans="1:8" ht="15.75" x14ac:dyDescent="0.25">
      <c r="A10" s="1" t="s">
        <v>136</v>
      </c>
    </row>
    <row r="11" spans="1:8" ht="60" customHeight="1" x14ac:dyDescent="0.25">
      <c r="A11" s="17" t="s">
        <v>137</v>
      </c>
      <c r="B11" s="15"/>
      <c r="C11" s="15"/>
      <c r="D11" s="15"/>
      <c r="E11" s="15"/>
      <c r="F11" s="15"/>
      <c r="G11" s="15"/>
      <c r="H11" s="15"/>
    </row>
    <row r="13" spans="1:8" ht="15.75" x14ac:dyDescent="0.25">
      <c r="A13" s="1" t="s">
        <v>138</v>
      </c>
    </row>
    <row r="14" spans="1:8" ht="60" customHeight="1" x14ac:dyDescent="0.25">
      <c r="A14" s="17" t="s">
        <v>139</v>
      </c>
      <c r="B14" s="15"/>
      <c r="C14" s="15"/>
      <c r="D14" s="15"/>
      <c r="E14" s="15"/>
      <c r="F14" s="15"/>
      <c r="G14" s="15"/>
      <c r="H14" s="15"/>
    </row>
    <row r="16" spans="1:8" ht="15.75" x14ac:dyDescent="0.25">
      <c r="A16" s="1" t="s">
        <v>140</v>
      </c>
    </row>
    <row r="17" spans="1:8" ht="60" customHeight="1" x14ac:dyDescent="0.25">
      <c r="A17" s="17" t="s">
        <v>141</v>
      </c>
      <c r="B17" s="15"/>
      <c r="C17" s="15"/>
      <c r="D17" s="15"/>
      <c r="E17" s="15"/>
      <c r="F17" s="15"/>
      <c r="G17" s="15"/>
      <c r="H17" s="15"/>
    </row>
    <row r="19" spans="1:8" ht="15.75" x14ac:dyDescent="0.25">
      <c r="A19" s="1" t="s">
        <v>142</v>
      </c>
    </row>
    <row r="20" spans="1:8" ht="60" customHeight="1" x14ac:dyDescent="0.25">
      <c r="A20" s="17" t="s">
        <v>143</v>
      </c>
      <c r="B20" s="15"/>
      <c r="C20" s="15"/>
      <c r="D20" s="15"/>
      <c r="E20" s="15"/>
      <c r="F20" s="15"/>
      <c r="G20" s="15"/>
      <c r="H20" s="15"/>
    </row>
    <row r="21" spans="1:8" ht="15.75" x14ac:dyDescent="0.25">
      <c r="A21" s="1" t="s">
        <v>146</v>
      </c>
      <c r="B21" s="10"/>
      <c r="C21" s="10"/>
      <c r="D21" s="10"/>
      <c r="E21" s="10"/>
      <c r="F21" s="10"/>
      <c r="G21" s="10"/>
      <c r="H21" s="10"/>
    </row>
    <row r="22" spans="1:8" x14ac:dyDescent="0.25">
      <c r="A22" s="17" t="s">
        <v>147</v>
      </c>
      <c r="B22" s="15"/>
      <c r="C22" s="15"/>
      <c r="D22" s="15"/>
      <c r="E22" s="15"/>
      <c r="F22" s="15"/>
      <c r="G22" s="15"/>
      <c r="H22" s="15"/>
    </row>
  </sheetData>
  <mergeCells count="7">
    <mergeCell ref="A22:H22"/>
    <mergeCell ref="A20:H20"/>
    <mergeCell ref="A11:H11"/>
    <mergeCell ref="A14:H14"/>
    <mergeCell ref="A5:H5"/>
    <mergeCell ref="A8:H8"/>
    <mergeCell ref="A17:H17"/>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Cronograma Mensal</vt:lpstr>
      <vt:lpstr>Cronograma Anual</vt:lpstr>
      <vt:lpstr>Medição e Verificação</vt:lpstr>
      <vt:lpstr>Instruções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user01</cp:lastModifiedBy>
  <dcterms:created xsi:type="dcterms:W3CDTF">2026-10-19T19:56:57Z</dcterms:created>
  <dcterms:modified xsi:type="dcterms:W3CDTF">2026-10-20T12:14:56Z</dcterms:modified>
</cp:coreProperties>
</file>