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00" windowHeight="11760"/>
  </bookViews>
  <sheets>
    <sheet name="COFFEE" sheetId="1" r:id="rId1"/>
  </sheets>
  <definedNames>
    <definedName name="_xlnm.Print_Area" localSheetId="0">COFFEE!$B$4:$G$53</definedName>
  </definedNames>
  <calcPr calcId="124519"/>
</workbook>
</file>

<file path=xl/calcChain.xml><?xml version="1.0" encoding="utf-8"?>
<calcChain xmlns="http://schemas.openxmlformats.org/spreadsheetml/2006/main">
  <c r="D13" i="1"/>
  <c r="B48"/>
  <c r="B47"/>
  <c r="B46"/>
  <c r="B45"/>
  <c r="B36"/>
  <c r="B35"/>
  <c r="B34"/>
  <c r="B33"/>
  <c r="B20"/>
  <c r="B22" l="1"/>
  <c r="B21"/>
  <c r="B19"/>
  <c r="C45" l="1"/>
  <c r="C36"/>
  <c r="D36" s="1"/>
  <c r="C35"/>
  <c r="D35" s="1"/>
  <c r="C34"/>
  <c r="D34" s="1"/>
  <c r="F45"/>
  <c r="E45"/>
  <c r="C33" l="1"/>
  <c r="D33" s="1"/>
  <c r="C20"/>
  <c r="D20" s="1"/>
  <c r="E20" s="1"/>
  <c r="C19"/>
  <c r="D19" s="1"/>
  <c r="E19" s="1"/>
  <c r="C21"/>
  <c r="D21" s="1"/>
  <c r="E21" s="1"/>
  <c r="C22"/>
  <c r="D22" s="1"/>
  <c r="E22" s="1"/>
  <c r="D45"/>
</calcChain>
</file>

<file path=xl/sharedStrings.xml><?xml version="1.0" encoding="utf-8"?>
<sst xmlns="http://schemas.openxmlformats.org/spreadsheetml/2006/main" count="36" uniqueCount="27">
  <si>
    <t>MÉDIA/MEDIANA</t>
  </si>
  <si>
    <t>Análise de preços de acordo com Manual de Orientação de Pesquisa de Preço do STJ</t>
  </si>
  <si>
    <t>ANALISE DE PREÇOS EXTREMAMENTE ELEVADOS</t>
  </si>
  <si>
    <t>PREÇOS</t>
  </si>
  <si>
    <t>MÉDIA DOS DEMAIS PREÇOS</t>
  </si>
  <si>
    <t>PERCENTUAL EM RELAÇÃO À MÉDIA DOS DEMAIS PREÇOS</t>
  </si>
  <si>
    <t>AVALIAÇÃO</t>
  </si>
  <si>
    <t>OBS: Percentual acima de 30% é considerado excessivamente elevado</t>
  </si>
  <si>
    <t>ANÁLISE DE PREÇOS INEXEQUÍVEIS</t>
  </si>
  <si>
    <t>EXEQUÍVEL</t>
  </si>
  <si>
    <t xml:space="preserve">OBS: Percentual inferior a 70% é considerado inexequível. </t>
  </si>
  <si>
    <t>ANÁLISE - UTILIZAR MÉDIA OU MEDIANA?</t>
  </si>
  <si>
    <t>DESVIO PADRÃO</t>
  </si>
  <si>
    <t>COEFICIENTE DE VARIAÇÃO</t>
  </si>
  <si>
    <t>MÉDIA</t>
  </si>
  <si>
    <t>MEDIANA</t>
  </si>
  <si>
    <t>MÉTODO A SER UTILIZADO</t>
  </si>
  <si>
    <t>OBS: Com o coeficiente superior a 25%, melhor método a utilizar é a mediana</t>
  </si>
  <si>
    <t xml:space="preserve"> Com o coeficiente inferior a 25%, melhor método a utilizar é a média</t>
  </si>
  <si>
    <t>DOIS AMORES</t>
  </si>
  <si>
    <t>DOCES MOMENTOS</t>
  </si>
  <si>
    <t>SODIE</t>
  </si>
  <si>
    <t>MAPA COMPARATIVO DE PREÇOS</t>
  </si>
  <si>
    <t>DATA: 06/02/2024</t>
  </si>
  <si>
    <t>Metodologia, cálculo e justificativas: Conforme planilhas acima expostas.</t>
  </si>
  <si>
    <t>Responsável pela cotação: Seção de Desenvolvimento e Capacitação - SUDE.</t>
  </si>
  <si>
    <t>PAINEL DE PREÇOS</t>
  </si>
</sst>
</file>

<file path=xl/styles.xml><?xml version="1.0" encoding="utf-8"?>
<styleSheet xmlns="http://schemas.openxmlformats.org/spreadsheetml/2006/main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&quot;\ * #,##0.00_);_(&quot;R$&quot;\ * \(#,##0.00\);_(&quot;R$&quot;\ 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4" fillId="2" borderId="0" xfId="0" applyFont="1" applyFill="1"/>
    <xf numFmtId="0" fontId="5" fillId="2" borderId="0" xfId="0" applyFont="1" applyFill="1"/>
    <xf numFmtId="43" fontId="2" fillId="2" borderId="1" xfId="1" applyFont="1" applyFill="1" applyBorder="1" applyAlignment="1">
      <alignment vertical="center"/>
    </xf>
    <xf numFmtId="9" fontId="3" fillId="2" borderId="1" xfId="2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3" fontId="2" fillId="2" borderId="0" xfId="1" applyFont="1" applyFill="1" applyBorder="1"/>
    <xf numFmtId="9" fontId="6" fillId="2" borderId="0" xfId="2" applyFont="1" applyFill="1" applyBorder="1"/>
    <xf numFmtId="0" fontId="2" fillId="2" borderId="0" xfId="0" applyFont="1" applyFill="1" applyBorder="1"/>
    <xf numFmtId="43" fontId="2" fillId="2" borderId="1" xfId="1" applyFont="1" applyFill="1" applyBorder="1"/>
    <xf numFmtId="9" fontId="3" fillId="2" borderId="1" xfId="2" applyFont="1" applyFill="1" applyBorder="1" applyAlignment="1">
      <alignment wrapText="1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43" fontId="0" fillId="2" borderId="0" xfId="0" applyNumberFormat="1" applyFill="1"/>
    <xf numFmtId="0" fontId="2" fillId="2" borderId="1" xfId="0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wrapText="1"/>
    </xf>
    <xf numFmtId="43" fontId="2" fillId="2" borderId="0" xfId="0" applyNumberFormat="1" applyFont="1" applyFill="1" applyBorder="1" applyAlignment="1">
      <alignment wrapText="1"/>
    </xf>
    <xf numFmtId="43" fontId="3" fillId="2" borderId="0" xfId="1" applyFont="1" applyFill="1" applyBorder="1"/>
    <xf numFmtId="43" fontId="3" fillId="3" borderId="1" xfId="1" applyFont="1" applyFill="1" applyBorder="1"/>
    <xf numFmtId="0" fontId="0" fillId="2" borderId="0" xfId="0" applyFill="1" applyBorder="1"/>
    <xf numFmtId="43" fontId="3" fillId="4" borderId="1" xfId="1" applyFont="1" applyFill="1" applyBorder="1"/>
    <xf numFmtId="43" fontId="2" fillId="4" borderId="1" xfId="0" applyNumberFormat="1" applyFont="1" applyFill="1" applyBorder="1" applyAlignment="1">
      <alignment wrapText="1"/>
    </xf>
    <xf numFmtId="0" fontId="2" fillId="2" borderId="0" xfId="0" applyFont="1" applyFill="1"/>
    <xf numFmtId="0" fontId="3" fillId="2" borderId="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wrapText="1"/>
    </xf>
    <xf numFmtId="43" fontId="2" fillId="2" borderId="1" xfId="0" applyNumberFormat="1" applyFont="1" applyFill="1" applyBorder="1" applyAlignment="1">
      <alignment horizontal="center" vertical="center" wrapText="1"/>
    </xf>
    <xf numFmtId="43" fontId="2" fillId="2" borderId="2" xfId="1" applyFont="1" applyFill="1" applyBorder="1" applyAlignment="1">
      <alignment horizontal="center" vertical="center"/>
    </xf>
    <xf numFmtId="43" fontId="2" fillId="2" borderId="3" xfId="1" applyFont="1" applyFill="1" applyBorder="1" applyAlignment="1">
      <alignment horizontal="center" vertical="center"/>
    </xf>
    <xf numFmtId="43" fontId="2" fillId="2" borderId="4" xfId="1" applyFont="1" applyFill="1" applyBorder="1" applyAlignment="1">
      <alignment horizontal="center" vertical="center"/>
    </xf>
    <xf numFmtId="9" fontId="3" fillId="2" borderId="2" xfId="2" applyFont="1" applyFill="1" applyBorder="1" applyAlignment="1">
      <alignment horizontal="center" vertical="center" wrapText="1"/>
    </xf>
    <xf numFmtId="9" fontId="3" fillId="2" borderId="3" xfId="2" applyFont="1" applyFill="1" applyBorder="1" applyAlignment="1">
      <alignment horizontal="center" vertical="center" wrapText="1"/>
    </xf>
    <xf numFmtId="9" fontId="3" fillId="2" borderId="4" xfId="2" applyFont="1" applyFill="1" applyBorder="1" applyAlignment="1">
      <alignment horizontal="center" vertical="center" wrapText="1"/>
    </xf>
    <xf numFmtId="43" fontId="2" fillId="2" borderId="2" xfId="0" applyNumberFormat="1" applyFont="1" applyFill="1" applyBorder="1" applyAlignment="1">
      <alignment horizontal="center" vertical="center" wrapText="1"/>
    </xf>
    <xf numFmtId="43" fontId="2" fillId="2" borderId="3" xfId="0" applyNumberFormat="1" applyFont="1" applyFill="1" applyBorder="1" applyAlignment="1">
      <alignment horizontal="center" vertical="center" wrapText="1"/>
    </xf>
    <xf numFmtId="43" fontId="2" fillId="2" borderId="4" xfId="0" applyNumberFormat="1" applyFont="1" applyFill="1" applyBorder="1" applyAlignment="1">
      <alignment horizontal="center" vertical="center" wrapText="1"/>
    </xf>
    <xf numFmtId="43" fontId="2" fillId="2" borderId="2" xfId="0" applyNumberFormat="1" applyFont="1" applyFill="1" applyBorder="1" applyAlignment="1">
      <alignment horizontal="center" vertical="center"/>
    </xf>
    <xf numFmtId="43" fontId="2" fillId="2" borderId="3" xfId="0" applyNumberFormat="1" applyFont="1" applyFill="1" applyBorder="1" applyAlignment="1">
      <alignment horizontal="center" vertical="center"/>
    </xf>
    <xf numFmtId="43" fontId="2" fillId="2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2" borderId="0" xfId="0" applyFont="1" applyFill="1"/>
  </cellXfs>
  <cellStyles count="5">
    <cellStyle name="Moeda 2" xfId="3"/>
    <cellStyle name="Moeda 3" xfId="4"/>
    <cellStyle name="Normal" xfId="0" builtinId="0"/>
    <cellStyle name="Porcentagem" xfId="2" builtinId="5"/>
    <cellStyle name="Separador de milhares" xfId="1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7"/>
  <sheetViews>
    <sheetView tabSelected="1" zoomScaleSheetLayoutView="160" workbookViewId="0">
      <selection activeCell="E2" sqref="E2"/>
    </sheetView>
  </sheetViews>
  <sheetFormatPr defaultRowHeight="15"/>
  <cols>
    <col min="1" max="1" width="9.140625" style="1"/>
    <col min="2" max="2" width="14.5703125" style="3" customWidth="1"/>
    <col min="3" max="3" width="16.42578125" style="3" bestFit="1" customWidth="1"/>
    <col min="4" max="4" width="19.28515625" style="3" bestFit="1" customWidth="1"/>
    <col min="5" max="5" width="17" style="3" customWidth="1"/>
    <col min="6" max="6" width="13.7109375" style="3" bestFit="1" customWidth="1"/>
    <col min="7" max="7" width="14.140625" style="3" bestFit="1" customWidth="1"/>
    <col min="8" max="8" width="14.28515625" style="1" bestFit="1" customWidth="1"/>
    <col min="9" max="16384" width="9.140625" style="1"/>
  </cols>
  <sheetData>
    <row r="1" spans="1:7">
      <c r="A1" s="46" t="s">
        <v>22</v>
      </c>
      <c r="B1" s="26"/>
      <c r="C1" s="26"/>
      <c r="D1" s="26"/>
      <c r="E1" s="26"/>
      <c r="F1" s="26"/>
      <c r="G1" s="26"/>
    </row>
    <row r="2" spans="1:7">
      <c r="A2" s="46" t="s">
        <v>23</v>
      </c>
      <c r="B2" s="26"/>
      <c r="C2" s="26"/>
      <c r="D2" s="26"/>
      <c r="E2" s="26"/>
      <c r="F2" s="26"/>
      <c r="G2" s="26"/>
    </row>
    <row r="3" spans="1:7">
      <c r="B3" s="26"/>
      <c r="C3" s="26"/>
      <c r="D3" s="26"/>
      <c r="E3" s="26"/>
      <c r="F3" s="26"/>
      <c r="G3" s="26"/>
    </row>
    <row r="4" spans="1:7">
      <c r="B4" s="1"/>
      <c r="C4" s="1"/>
      <c r="D4" s="1"/>
      <c r="E4" s="1"/>
      <c r="F4" s="1"/>
      <c r="G4" s="1"/>
    </row>
    <row r="5" spans="1:7" ht="25.5">
      <c r="B5" s="2" t="s">
        <v>19</v>
      </c>
      <c r="C5" s="30" t="s">
        <v>20</v>
      </c>
      <c r="D5" s="2" t="s">
        <v>21</v>
      </c>
      <c r="E5" s="2" t="s">
        <v>26</v>
      </c>
    </row>
    <row r="6" spans="1:7">
      <c r="B6" s="24">
        <v>16.989999999999998</v>
      </c>
      <c r="C6" s="25">
        <v>18.600000000000001</v>
      </c>
      <c r="D6" s="24">
        <v>21</v>
      </c>
      <c r="E6" s="24">
        <v>21.83</v>
      </c>
    </row>
    <row r="7" spans="1:7" ht="6" customHeight="1">
      <c r="C7" s="4"/>
    </row>
    <row r="8" spans="1:7">
      <c r="B8" s="28"/>
      <c r="C8" s="29"/>
      <c r="D8" s="12"/>
      <c r="E8" s="12"/>
      <c r="F8" s="26"/>
    </row>
    <row r="9" spans="1:7" ht="24.75" customHeight="1">
      <c r="B9" s="19"/>
      <c r="C9" s="20"/>
      <c r="D9" s="23"/>
      <c r="E9" s="23"/>
      <c r="F9" s="26"/>
    </row>
    <row r="10" spans="1:7" ht="9" customHeight="1">
      <c r="B10" s="19"/>
      <c r="C10" s="20"/>
      <c r="D10" s="23"/>
      <c r="E10" s="23"/>
      <c r="F10" s="26"/>
    </row>
    <row r="11" spans="1:7">
      <c r="B11" s="23"/>
      <c r="C11" s="20"/>
      <c r="D11" s="1"/>
      <c r="E11" s="21"/>
      <c r="F11" s="26"/>
    </row>
    <row r="12" spans="1:7">
      <c r="B12" s="1"/>
      <c r="C12" s="20"/>
      <c r="D12" s="2" t="s">
        <v>0</v>
      </c>
      <c r="E12" s="21"/>
    </row>
    <row r="13" spans="1:7">
      <c r="B13" s="1"/>
      <c r="C13" s="20"/>
      <c r="D13" s="22">
        <f>E45</f>
        <v>19.605</v>
      </c>
    </row>
    <row r="14" spans="1:7">
      <c r="B14" s="21"/>
      <c r="C14" s="20"/>
      <c r="D14" s="21"/>
    </row>
    <row r="15" spans="1:7" ht="14.25" customHeight="1">
      <c r="B15" s="5" t="s">
        <v>1</v>
      </c>
    </row>
    <row r="17" spans="2:10">
      <c r="B17" s="5" t="s">
        <v>2</v>
      </c>
    </row>
    <row r="18" spans="2:10" ht="38.25">
      <c r="B18" s="2" t="s">
        <v>3</v>
      </c>
      <c r="C18" s="2" t="s">
        <v>4</v>
      </c>
      <c r="D18" s="2" t="s">
        <v>5</v>
      </c>
      <c r="E18" s="2" t="s">
        <v>6</v>
      </c>
    </row>
    <row r="19" spans="2:10">
      <c r="B19" s="6">
        <f>$B$6</f>
        <v>16.989999999999998</v>
      </c>
      <c r="C19" s="6">
        <f>(SUM(B$19:B$28)-B19)/(COUNTA(B$19:B$28)-1)</f>
        <v>20.47666666666667</v>
      </c>
      <c r="D19" s="7">
        <f>(B19-C19)/C19</f>
        <v>-0.17027510988116576</v>
      </c>
      <c r="E19" s="8" t="str">
        <f>IF(D19&gt;0.3,"EXCESSIVAMENTE ELEVADO","VÁLIDO")</f>
        <v>VÁLIDO</v>
      </c>
    </row>
    <row r="20" spans="2:10">
      <c r="B20" s="6">
        <f>$C$6</f>
        <v>18.600000000000001</v>
      </c>
      <c r="C20" s="6">
        <f t="shared" ref="C20" si="0">(SUM(B$19:B$28)-B20)/(COUNTA(B$19:B$28)-1)</f>
        <v>19.940000000000001</v>
      </c>
      <c r="D20" s="7">
        <f t="shared" ref="D20:D22" si="1">(B20-C20)/C20</f>
        <v>-6.7201604814443316E-2</v>
      </c>
      <c r="E20" s="27" t="str">
        <f t="shared" ref="E20:E22" si="2">IF(D20&gt;0.3,"EXCESSIVAMENTE ELEVADO","VÁLIDO")</f>
        <v>VÁLIDO</v>
      </c>
    </row>
    <row r="21" spans="2:10">
      <c r="B21" s="6">
        <f>$D$6</f>
        <v>21</v>
      </c>
      <c r="C21" s="6">
        <f t="shared" ref="C21:C22" si="3">(SUM(B$19:B$28)-B21)/(COUNTA(B$19:B$28)-1)</f>
        <v>19.14</v>
      </c>
      <c r="D21" s="7">
        <f t="shared" si="1"/>
        <v>9.7178683385579903E-2</v>
      </c>
      <c r="E21" s="8" t="str">
        <f t="shared" si="2"/>
        <v>VÁLIDO</v>
      </c>
      <c r="J21" s="17"/>
    </row>
    <row r="22" spans="2:10">
      <c r="B22" s="6">
        <f>$E$6</f>
        <v>21.83</v>
      </c>
      <c r="C22" s="6">
        <f t="shared" si="3"/>
        <v>18.863333333333333</v>
      </c>
      <c r="D22" s="7">
        <f t="shared" si="1"/>
        <v>0.15727160275667071</v>
      </c>
      <c r="E22" s="8" t="str">
        <f t="shared" si="2"/>
        <v>VÁLIDO</v>
      </c>
    </row>
    <row r="23" spans="2:10">
      <c r="B23" s="6"/>
      <c r="C23" s="6"/>
      <c r="D23" s="7"/>
      <c r="E23" s="8"/>
    </row>
    <row r="24" spans="2:10" ht="14.25" customHeight="1">
      <c r="B24" s="6"/>
      <c r="C24" s="6"/>
      <c r="D24" s="7"/>
      <c r="E24" s="8"/>
    </row>
    <row r="25" spans="2:10" ht="14.25" customHeight="1">
      <c r="B25" s="6"/>
      <c r="C25" s="6"/>
      <c r="D25" s="7"/>
      <c r="E25" s="8"/>
    </row>
    <row r="26" spans="2:10" ht="14.25" customHeight="1">
      <c r="B26" s="6"/>
      <c r="C26" s="6"/>
      <c r="D26" s="7"/>
      <c r="E26" s="8"/>
    </row>
    <row r="27" spans="2:10" ht="14.25" customHeight="1">
      <c r="B27" s="6"/>
      <c r="C27" s="6"/>
      <c r="D27" s="7"/>
      <c r="E27" s="9"/>
    </row>
    <row r="28" spans="2:10" ht="14.25" customHeight="1">
      <c r="B28" s="6"/>
      <c r="C28" s="6"/>
      <c r="D28" s="7"/>
      <c r="E28" s="8"/>
    </row>
    <row r="29" spans="2:10">
      <c r="B29" s="10" t="s">
        <v>7</v>
      </c>
      <c r="C29" s="10"/>
      <c r="D29" s="11"/>
      <c r="E29" s="12"/>
    </row>
    <row r="31" spans="2:10">
      <c r="B31" s="5" t="s">
        <v>8</v>
      </c>
    </row>
    <row r="32" spans="2:10" ht="38.25">
      <c r="B32" s="2" t="s">
        <v>3</v>
      </c>
      <c r="C32" s="2" t="s">
        <v>4</v>
      </c>
      <c r="D32" s="2" t="s">
        <v>5</v>
      </c>
      <c r="E32" s="2" t="s">
        <v>6</v>
      </c>
    </row>
    <row r="33" spans="2:7">
      <c r="B33" s="6">
        <f>$B$6</f>
        <v>16.989999999999998</v>
      </c>
      <c r="C33" s="13">
        <f t="shared" ref="C33:C36" si="4">(SUM(B$33:B$40)-B33)/(COUNTA(B$33:B$40)-1)</f>
        <v>20.47666666666667</v>
      </c>
      <c r="D33" s="14">
        <f>(B33/C33)</f>
        <v>0.82972489011883421</v>
      </c>
      <c r="E33" s="15" t="s">
        <v>9</v>
      </c>
    </row>
    <row r="34" spans="2:7">
      <c r="B34" s="6">
        <f>$C$6</f>
        <v>18.600000000000001</v>
      </c>
      <c r="C34" s="13">
        <f t="shared" si="4"/>
        <v>19.940000000000001</v>
      </c>
      <c r="D34" s="14">
        <f t="shared" ref="D34:D36" si="5">(B34/C34)</f>
        <v>0.93279839518555663</v>
      </c>
      <c r="E34" s="15" t="s">
        <v>9</v>
      </c>
    </row>
    <row r="35" spans="2:7">
      <c r="B35" s="6">
        <f>$D$6</f>
        <v>21</v>
      </c>
      <c r="C35" s="13">
        <f t="shared" si="4"/>
        <v>19.14</v>
      </c>
      <c r="D35" s="14">
        <f t="shared" si="5"/>
        <v>1.0971786833855799</v>
      </c>
      <c r="E35" s="15" t="s">
        <v>9</v>
      </c>
    </row>
    <row r="36" spans="2:7">
      <c r="B36" s="6">
        <f>$E$6</f>
        <v>21.83</v>
      </c>
      <c r="C36" s="13">
        <f t="shared" si="4"/>
        <v>18.863333333333333</v>
      </c>
      <c r="D36" s="14">
        <f t="shared" si="5"/>
        <v>1.1572716027566707</v>
      </c>
      <c r="E36" s="15" t="s">
        <v>9</v>
      </c>
    </row>
    <row r="37" spans="2:7">
      <c r="B37" s="6"/>
      <c r="C37" s="13"/>
      <c r="D37" s="14"/>
      <c r="E37" s="15"/>
    </row>
    <row r="38" spans="2:7">
      <c r="B38" s="6"/>
      <c r="C38" s="13"/>
      <c r="D38" s="14"/>
      <c r="E38" s="15"/>
    </row>
    <row r="39" spans="2:7">
      <c r="B39" s="6"/>
      <c r="C39" s="13"/>
      <c r="D39" s="14"/>
      <c r="E39" s="15"/>
    </row>
    <row r="40" spans="2:7">
      <c r="B40" s="6"/>
      <c r="C40" s="13"/>
      <c r="D40" s="14"/>
      <c r="E40" s="15"/>
    </row>
    <row r="41" spans="2:7">
      <c r="B41" s="10" t="s">
        <v>10</v>
      </c>
    </row>
    <row r="43" spans="2:7">
      <c r="B43" s="5" t="s">
        <v>11</v>
      </c>
    </row>
    <row r="44" spans="2:7" ht="25.5">
      <c r="B44" s="2" t="s">
        <v>3</v>
      </c>
      <c r="C44" s="16" t="s">
        <v>12</v>
      </c>
      <c r="D44" s="2" t="s">
        <v>13</v>
      </c>
      <c r="E44" s="2" t="s">
        <v>14</v>
      </c>
      <c r="F44" s="18" t="s">
        <v>15</v>
      </c>
      <c r="G44" s="2" t="s">
        <v>16</v>
      </c>
    </row>
    <row r="45" spans="2:7">
      <c r="B45" s="6">
        <f>$B$6</f>
        <v>16.989999999999998</v>
      </c>
      <c r="C45" s="31">
        <f>STDEV(B$45:B$52)</f>
        <v>2.2169724099922035</v>
      </c>
      <c r="D45" s="34">
        <f>C45/E45</f>
        <v>0.1130819897981231</v>
      </c>
      <c r="E45" s="37">
        <f>AVERAGE(B45:B52)</f>
        <v>19.605</v>
      </c>
      <c r="F45" s="40">
        <f>MEDIAN(B45:B52)</f>
        <v>19.8</v>
      </c>
      <c r="G45" s="43" t="s">
        <v>14</v>
      </c>
    </row>
    <row r="46" spans="2:7">
      <c r="B46" s="6">
        <f>$C$6</f>
        <v>18.600000000000001</v>
      </c>
      <c r="C46" s="32"/>
      <c r="D46" s="35"/>
      <c r="E46" s="38"/>
      <c r="F46" s="41"/>
      <c r="G46" s="44"/>
    </row>
    <row r="47" spans="2:7">
      <c r="B47" s="6">
        <f>$D$6</f>
        <v>21</v>
      </c>
      <c r="C47" s="32"/>
      <c r="D47" s="35"/>
      <c r="E47" s="38"/>
      <c r="F47" s="41"/>
      <c r="G47" s="44"/>
    </row>
    <row r="48" spans="2:7">
      <c r="B48" s="6">
        <f>$E$6</f>
        <v>21.83</v>
      </c>
      <c r="C48" s="32"/>
      <c r="D48" s="35"/>
      <c r="E48" s="38"/>
      <c r="F48" s="41"/>
      <c r="G48" s="44"/>
    </row>
    <row r="49" spans="1:7">
      <c r="B49" s="6"/>
      <c r="C49" s="32"/>
      <c r="D49" s="35"/>
      <c r="E49" s="38"/>
      <c r="F49" s="41"/>
      <c r="G49" s="44"/>
    </row>
    <row r="50" spans="1:7">
      <c r="B50" s="6"/>
      <c r="C50" s="32"/>
      <c r="D50" s="35"/>
      <c r="E50" s="38"/>
      <c r="F50" s="41"/>
      <c r="G50" s="44"/>
    </row>
    <row r="51" spans="1:7">
      <c r="B51" s="6"/>
      <c r="C51" s="32"/>
      <c r="D51" s="35"/>
      <c r="E51" s="38"/>
      <c r="F51" s="41"/>
      <c r="G51" s="44"/>
    </row>
    <row r="52" spans="1:7">
      <c r="B52" s="6"/>
      <c r="C52" s="33"/>
      <c r="D52" s="36"/>
      <c r="E52" s="39"/>
      <c r="F52" s="42"/>
      <c r="G52" s="45"/>
    </row>
    <row r="53" spans="1:7">
      <c r="B53" s="26" t="s">
        <v>17</v>
      </c>
    </row>
    <row r="54" spans="1:7">
      <c r="B54" s="26" t="s">
        <v>18</v>
      </c>
    </row>
    <row r="56" spans="1:7">
      <c r="A56" s="1" t="s">
        <v>25</v>
      </c>
    </row>
    <row r="57" spans="1:7">
      <c r="A57" s="1" t="s">
        <v>24</v>
      </c>
    </row>
  </sheetData>
  <mergeCells count="5">
    <mergeCell ref="C45:C52"/>
    <mergeCell ref="D45:D52"/>
    <mergeCell ref="E45:E52"/>
    <mergeCell ref="F45:F52"/>
    <mergeCell ref="G45:G5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COFFEE</vt:lpstr>
      <vt:lpstr>COFFEE!Area_de_impressao</vt:lpstr>
    </vt:vector>
  </TitlesOfParts>
  <Company>Tribunal Regional Federal 3ª Região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JOAQUIM DE SOUSA</dc:creator>
  <cp:lastModifiedBy>HOME</cp:lastModifiedBy>
  <cp:lastPrinted>2022-10-28T16:53:59Z</cp:lastPrinted>
  <dcterms:created xsi:type="dcterms:W3CDTF">2022-10-27T19:36:39Z</dcterms:created>
  <dcterms:modified xsi:type="dcterms:W3CDTF">2024-02-06T20:13:38Z</dcterms:modified>
</cp:coreProperties>
</file>