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5" yWindow="-105" windowWidth="23250" windowHeight="12450"/>
  </bookViews>
  <sheets>
    <sheet name="RUA POR SETOR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2" i="1"/>
  <c r="G92"/>
  <c r="E92"/>
  <c r="H82"/>
  <c r="G82"/>
  <c r="E82"/>
  <c r="E39"/>
  <c r="H66"/>
  <c r="H65"/>
  <c r="H81"/>
  <c r="H80"/>
  <c r="G99"/>
  <c r="E99"/>
  <c r="H91"/>
  <c r="G91"/>
  <c r="G65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4"/>
  <c r="G64"/>
  <c r="H63"/>
  <c r="G63"/>
  <c r="H36"/>
  <c r="G36"/>
  <c r="H38"/>
  <c r="G38"/>
  <c r="H37"/>
  <c r="G37"/>
  <c r="H35"/>
  <c r="G35"/>
  <c r="H34"/>
  <c r="G34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G14"/>
  <c r="G13"/>
  <c r="G12"/>
  <c r="H14"/>
  <c r="H13"/>
  <c r="H12"/>
  <c r="G11"/>
  <c r="H11"/>
  <c r="H97" l="1"/>
  <c r="G97"/>
  <c r="G101" s="1"/>
  <c r="E97"/>
  <c r="E101" s="1"/>
  <c r="L97"/>
  <c r="M97"/>
  <c r="E87" l="1"/>
  <c r="E67"/>
  <c r="E55"/>
  <c r="E49"/>
  <c r="E15"/>
  <c r="H7" l="1"/>
  <c r="H8"/>
  <c r="H9"/>
  <c r="H10"/>
  <c r="H18"/>
  <c r="H33"/>
  <c r="H42"/>
  <c r="H43"/>
  <c r="H44"/>
  <c r="H45"/>
  <c r="H46"/>
  <c r="H47"/>
  <c r="H48"/>
  <c r="H52"/>
  <c r="H53"/>
  <c r="H54"/>
  <c r="H58"/>
  <c r="H59"/>
  <c r="H60"/>
  <c r="H61"/>
  <c r="H62"/>
  <c r="H79"/>
  <c r="H85"/>
  <c r="H86"/>
  <c r="H90"/>
  <c r="H6"/>
  <c r="G7"/>
  <c r="G8"/>
  <c r="G9"/>
  <c r="G10"/>
  <c r="G18"/>
  <c r="G33"/>
  <c r="G42"/>
  <c r="G43"/>
  <c r="G44"/>
  <c r="G45"/>
  <c r="G46"/>
  <c r="G47"/>
  <c r="G48"/>
  <c r="G52"/>
  <c r="G53"/>
  <c r="G54"/>
  <c r="G58"/>
  <c r="G59"/>
  <c r="G60"/>
  <c r="G61"/>
  <c r="G62"/>
  <c r="G66"/>
  <c r="G79"/>
  <c r="G80"/>
  <c r="G81"/>
  <c r="G85"/>
  <c r="G86"/>
  <c r="G90"/>
  <c r="G6"/>
  <c r="G15" l="1"/>
  <c r="G55"/>
  <c r="H87"/>
  <c r="G39"/>
  <c r="H67"/>
  <c r="H55"/>
  <c r="G49"/>
  <c r="H15"/>
  <c r="H39"/>
  <c r="G67"/>
  <c r="G87"/>
  <c r="H49"/>
  <c r="H101" l="1"/>
</calcChain>
</file>

<file path=xl/sharedStrings.xml><?xml version="1.0" encoding="utf-8"?>
<sst xmlns="http://schemas.openxmlformats.org/spreadsheetml/2006/main" count="280" uniqueCount="98">
  <si>
    <t>Item</t>
  </si>
  <si>
    <t>Rua/Avenida</t>
  </si>
  <si>
    <t xml:space="preserve">Setor </t>
  </si>
  <si>
    <t>Largura</t>
  </si>
  <si>
    <t>Rua São Paulo</t>
  </si>
  <si>
    <t>Asfalto</t>
  </si>
  <si>
    <t>Rua 1</t>
  </si>
  <si>
    <t>Rua 2</t>
  </si>
  <si>
    <t>Rua 4</t>
  </si>
  <si>
    <t>Asfalto/Solo</t>
  </si>
  <si>
    <t>Centro</t>
  </si>
  <si>
    <t xml:space="preserve">TOTAL </t>
  </si>
  <si>
    <t xml:space="preserve">Rua/Avenida </t>
  </si>
  <si>
    <t>Metros lineares</t>
  </si>
  <si>
    <t>largura</t>
  </si>
  <si>
    <t xml:space="preserve">Item </t>
  </si>
  <si>
    <t xml:space="preserve">Avenisa/rua </t>
  </si>
  <si>
    <t xml:space="preserve">Largura </t>
  </si>
  <si>
    <t xml:space="preserve">Avenida/Rua </t>
  </si>
  <si>
    <t>Setor</t>
  </si>
  <si>
    <t>Av. Presidente Vargas</t>
  </si>
  <si>
    <t>Av. Marechal Rondon</t>
  </si>
  <si>
    <t>Av. Beira Rio</t>
  </si>
  <si>
    <t>Av. Abraão</t>
  </si>
  <si>
    <t xml:space="preserve">Rua 7 de Setembro </t>
  </si>
  <si>
    <t>Praça da Matriz</t>
  </si>
  <si>
    <t>Rua Maravilha</t>
  </si>
  <si>
    <t>Rua das Flores</t>
  </si>
  <si>
    <t>Rua Treze</t>
  </si>
  <si>
    <t xml:space="preserve">Rua 24 de Outubro </t>
  </si>
  <si>
    <t>Rua Padre Luis</t>
  </si>
  <si>
    <t>Av. Bahia</t>
  </si>
  <si>
    <t>Rua Joaquina Pinheiro</t>
  </si>
  <si>
    <t>Rua Tiradentes</t>
  </si>
  <si>
    <t>Rua Padre Aleixo</t>
  </si>
  <si>
    <t>Viela das Flores</t>
  </si>
  <si>
    <t>Rua São Vicente</t>
  </si>
  <si>
    <t>Rua Juscelino Kubitscheck</t>
  </si>
  <si>
    <t>Rua Caramuru</t>
  </si>
  <si>
    <t>Rua Osvaldo Cruz</t>
  </si>
  <si>
    <t>Rua Manoel Pedro</t>
  </si>
  <si>
    <t xml:space="preserve">Rua 3 </t>
  </si>
  <si>
    <t>Rua Noberto Gonçalves</t>
  </si>
  <si>
    <t>Rua Alfredo Fernandes da Silva</t>
  </si>
  <si>
    <t>Rua Padre Guerrino</t>
  </si>
  <si>
    <t>Rua João Paulo I</t>
  </si>
  <si>
    <t>Av. Brasil</t>
  </si>
  <si>
    <t>Av. Brasília</t>
  </si>
  <si>
    <t>Av. Goiás</t>
  </si>
  <si>
    <t>Rua Duque de Caxias</t>
  </si>
  <si>
    <t>Rua Jairo Vieira</t>
  </si>
  <si>
    <t>Rua A</t>
  </si>
  <si>
    <t>Rua B</t>
  </si>
  <si>
    <t>Rua C</t>
  </si>
  <si>
    <t>Rua D</t>
  </si>
  <si>
    <t>Rua E</t>
  </si>
  <si>
    <t>Rua F</t>
  </si>
  <si>
    <t>Rua G</t>
  </si>
  <si>
    <t>Avenida Minas Gerais</t>
  </si>
  <si>
    <t>Rua Pedro Matias</t>
  </si>
  <si>
    <t>Rua Jacó Pinheiro Bastos</t>
  </si>
  <si>
    <t>Rua Maria Serafim Rocha</t>
  </si>
  <si>
    <t>Avenida São Paulo</t>
  </si>
  <si>
    <t>Rua Clemente Alexandrino</t>
  </si>
  <si>
    <t>Av. Capitão Antônio Carlos</t>
  </si>
  <si>
    <t>Rua dos Prazeres</t>
  </si>
  <si>
    <t>Rua 21 de Abril</t>
  </si>
  <si>
    <t>Rua 1° de maio</t>
  </si>
  <si>
    <t>Rua Santos Dumont</t>
  </si>
  <si>
    <t>Rua Carmelina Fernandes de Oliveira</t>
  </si>
  <si>
    <t>Rua Odívio Candido de Oliveiro</t>
  </si>
  <si>
    <t xml:space="preserve">Rua Adalice Regis Valente </t>
  </si>
  <si>
    <t>Av. Anhanguera</t>
  </si>
  <si>
    <t xml:space="preserve">Rua Voluntários da Pátria </t>
  </si>
  <si>
    <t xml:space="preserve">Av. São Paulo </t>
  </si>
  <si>
    <t>Av. Minas Gerais</t>
  </si>
  <si>
    <t xml:space="preserve">Leste </t>
  </si>
  <si>
    <t>Meio Fio (X2)</t>
  </si>
  <si>
    <t>Area da Via  (m²)</t>
  </si>
  <si>
    <t>Rua 11 de Maio</t>
  </si>
  <si>
    <t>Norte</t>
  </si>
  <si>
    <t>Vila União</t>
  </si>
  <si>
    <t>Aeroporto</t>
  </si>
  <si>
    <t>Jardim Primavera</t>
  </si>
  <si>
    <t>Rua Inocêncio J. Valente</t>
  </si>
  <si>
    <t>São Sebastião</t>
  </si>
  <si>
    <t>Comprimento</t>
  </si>
  <si>
    <t>Antiga Estrada Iaciara</t>
  </si>
  <si>
    <t>Maravilha</t>
  </si>
  <si>
    <t>RUAS DO MUNICIPIO DE SÃO DOMINGOS</t>
  </si>
  <si>
    <t>Solo</t>
  </si>
  <si>
    <t>Rua G 1</t>
  </si>
  <si>
    <t>Comprimento Total</t>
  </si>
  <si>
    <t>Area Total das Vias  (m²)</t>
  </si>
  <si>
    <t>Total dos Meios Fio (X2)</t>
  </si>
  <si>
    <t>TOTAL  GERAL</t>
  </si>
  <si>
    <t>TOTAL</t>
  </si>
  <si>
    <t>Todos os Setores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</si>
</sst>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i/>
      <u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9" tint="0.59999389629810485"/>
        <bgColor rgb="FF000000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3" fontId="4" fillId="0" borderId="2" xfId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43" fontId="4" fillId="2" borderId="4" xfId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43" fontId="4" fillId="2" borderId="4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43" fontId="4" fillId="3" borderId="4" xfId="1" applyFont="1" applyFill="1" applyBorder="1" applyAlignment="1">
      <alignment horizontal="center" vertical="center" wrapText="1"/>
    </xf>
    <xf numFmtId="43" fontId="4" fillId="3" borderId="4" xfId="1" applyFont="1" applyFill="1" applyBorder="1" applyAlignment="1">
      <alignment horizontal="right" vertical="center" wrapText="1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3" fontId="4" fillId="4" borderId="4" xfId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43" fontId="4" fillId="5" borderId="4" xfId="1" applyFont="1" applyFill="1" applyBorder="1" applyAlignment="1">
      <alignment horizontal="right" vertical="center" wrapText="1"/>
    </xf>
    <xf numFmtId="0" fontId="0" fillId="5" borderId="1" xfId="0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3" fontId="5" fillId="5" borderId="4" xfId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43" fontId="5" fillId="5" borderId="4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2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3" fontId="0" fillId="0" borderId="0" xfId="1" applyFont="1"/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right" vertical="center" wrapText="1"/>
    </xf>
    <xf numFmtId="43" fontId="5" fillId="0" borderId="4" xfId="1" applyFont="1" applyFill="1" applyBorder="1" applyAlignment="1">
      <alignment horizontal="right" vertical="center" wrapText="1"/>
    </xf>
    <xf numFmtId="0" fontId="7" fillId="7" borderId="2" xfId="0" applyFont="1" applyFill="1" applyBorder="1" applyAlignment="1">
      <alignment vertical="center"/>
    </xf>
    <xf numFmtId="0" fontId="7" fillId="7" borderId="8" xfId="0" applyFont="1" applyFill="1" applyBorder="1" applyAlignment="1">
      <alignment vertical="center"/>
    </xf>
    <xf numFmtId="0" fontId="7" fillId="7" borderId="7" xfId="0" applyFont="1" applyFill="1" applyBorder="1" applyAlignment="1">
      <alignment vertical="center"/>
    </xf>
    <xf numFmtId="0" fontId="7" fillId="7" borderId="4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/>
    </xf>
    <xf numFmtId="0" fontId="7" fillId="8" borderId="5" xfId="0" applyFont="1" applyFill="1" applyBorder="1" applyAlignment="1">
      <alignment horizontal="left" vertical="center"/>
    </xf>
    <xf numFmtId="0" fontId="7" fillId="7" borderId="9" xfId="0" applyFont="1" applyFill="1" applyBorder="1"/>
    <xf numFmtId="0" fontId="7" fillId="7" borderId="1" xfId="0" applyFont="1" applyFill="1" applyBorder="1"/>
    <xf numFmtId="0" fontId="7" fillId="7" borderId="6" xfId="0" applyFont="1" applyFill="1" applyBorder="1"/>
    <xf numFmtId="0" fontId="7" fillId="8" borderId="1" xfId="0" applyFont="1" applyFill="1" applyBorder="1"/>
    <xf numFmtId="43" fontId="4" fillId="0" borderId="4" xfId="1" applyFont="1" applyFill="1" applyBorder="1" applyAlignment="1">
      <alignment horizontal="center" vertical="center" wrapText="1"/>
    </xf>
    <xf numFmtId="43" fontId="4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7" borderId="5" xfId="0" applyFont="1" applyFill="1" applyBorder="1"/>
    <xf numFmtId="0" fontId="4" fillId="3" borderId="4" xfId="0" applyFont="1" applyFill="1" applyBorder="1" applyAlignment="1">
      <alignment horizontal="left" vertical="center" wrapText="1"/>
    </xf>
    <xf numFmtId="0" fontId="7" fillId="8" borderId="3" xfId="0" applyFont="1" applyFill="1" applyBorder="1"/>
    <xf numFmtId="0" fontId="7" fillId="8" borderId="5" xfId="0" applyFont="1" applyFill="1" applyBorder="1"/>
    <xf numFmtId="0" fontId="4" fillId="3" borderId="1" xfId="0" applyFont="1" applyFill="1" applyBorder="1" applyAlignment="1">
      <alignment horizontal="left" vertical="center" wrapText="1"/>
    </xf>
    <xf numFmtId="0" fontId="7" fillId="8" borderId="9" xfId="0" applyFont="1" applyFill="1" applyBorder="1"/>
    <xf numFmtId="0" fontId="7" fillId="8" borderId="6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0" fillId="0" borderId="12" xfId="0" applyBorder="1"/>
    <xf numFmtId="0" fontId="0" fillId="5" borderId="0" xfId="0" applyFill="1"/>
    <xf numFmtId="0" fontId="4" fillId="0" borderId="0" xfId="0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3" fontId="5" fillId="0" borderId="13" xfId="1" applyFont="1" applyFill="1" applyBorder="1" applyAlignment="1">
      <alignment horizontal="right" vertical="center" wrapText="1"/>
    </xf>
    <xf numFmtId="43" fontId="4" fillId="0" borderId="13" xfId="1" applyFont="1" applyFill="1" applyBorder="1" applyAlignment="1">
      <alignment horizontal="right" vertical="center" wrapText="1"/>
    </xf>
    <xf numFmtId="0" fontId="0" fillId="0" borderId="13" xfId="0" applyBorder="1" applyAlignment="1">
      <alignment horizontal="center"/>
    </xf>
    <xf numFmtId="43" fontId="5" fillId="0" borderId="0" xfId="1" applyFont="1" applyFill="1" applyBorder="1" applyAlignment="1">
      <alignment horizontal="center" vertical="center" wrapText="1"/>
    </xf>
    <xf numFmtId="4" fontId="4" fillId="0" borderId="0" xfId="0" applyNumberFormat="1" applyFont="1" applyBorder="1"/>
    <xf numFmtId="0" fontId="4" fillId="0" borderId="3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Normal" xfId="0" builtinId="0"/>
    <cellStyle name="Separador de milhares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1"/>
  <sheetViews>
    <sheetView tabSelected="1" topLeftCell="B1" workbookViewId="0">
      <selection activeCell="B82" sqref="B82"/>
    </sheetView>
  </sheetViews>
  <sheetFormatPr defaultRowHeight="15"/>
  <cols>
    <col min="2" max="2" width="5.42578125" customWidth="1"/>
    <col min="3" max="3" width="35.28515625" customWidth="1"/>
    <col min="4" max="4" width="17.28515625" customWidth="1"/>
    <col min="5" max="5" width="16.7109375" customWidth="1"/>
    <col min="6" max="6" width="10.42578125" customWidth="1"/>
    <col min="7" max="7" width="17.85546875" customWidth="1"/>
    <col min="8" max="8" width="21.7109375" customWidth="1"/>
    <col min="9" max="9" width="16.28515625" customWidth="1"/>
    <col min="12" max="13" width="10.5703125" bestFit="1" customWidth="1"/>
  </cols>
  <sheetData>
    <row r="1" spans="1:13" ht="18.75">
      <c r="B1" s="1"/>
      <c r="C1" s="5"/>
    </row>
    <row r="2" spans="1:13" ht="24" thickBot="1">
      <c r="A2" s="67"/>
      <c r="B2" s="79" t="s">
        <v>89</v>
      </c>
      <c r="C2" s="79"/>
      <c r="D2" s="79"/>
      <c r="E2" s="79"/>
      <c r="F2" s="79"/>
      <c r="G2" s="79"/>
      <c r="H2" s="79"/>
      <c r="I2" s="80"/>
    </row>
    <row r="3" spans="1:13" ht="19.5" thickTop="1">
      <c r="B3" s="1"/>
    </row>
    <row r="4" spans="1:13" ht="10.15" customHeight="1" thickBot="1">
      <c r="B4" s="2"/>
    </row>
    <row r="5" spans="1:13" ht="20.45" customHeight="1" thickBot="1">
      <c r="B5" s="3" t="s">
        <v>0</v>
      </c>
      <c r="C5" s="37" t="s">
        <v>1</v>
      </c>
      <c r="D5" s="36" t="s">
        <v>2</v>
      </c>
      <c r="E5" s="6" t="s">
        <v>86</v>
      </c>
      <c r="F5" s="6" t="s">
        <v>3</v>
      </c>
      <c r="G5" s="6" t="s">
        <v>78</v>
      </c>
      <c r="H5" s="6" t="s">
        <v>77</v>
      </c>
      <c r="I5" s="30" t="s">
        <v>9</v>
      </c>
    </row>
    <row r="6" spans="1:13" ht="16.149999999999999" customHeight="1" thickBot="1">
      <c r="B6" s="3">
        <v>1</v>
      </c>
      <c r="C6" s="45" t="s">
        <v>25</v>
      </c>
      <c r="D6" s="38" t="s">
        <v>10</v>
      </c>
      <c r="E6" s="12">
        <v>461</v>
      </c>
      <c r="F6" s="12">
        <v>7</v>
      </c>
      <c r="G6" s="9">
        <f>E6*F6</f>
        <v>3227</v>
      </c>
      <c r="H6" s="9">
        <f>E6*2</f>
        <v>922</v>
      </c>
      <c r="I6" s="10" t="s">
        <v>5</v>
      </c>
      <c r="L6" s="39"/>
    </row>
    <row r="7" spans="1:13" ht="14.45" customHeight="1" thickBot="1">
      <c r="B7" s="4">
        <v>2</v>
      </c>
      <c r="C7" s="46" t="s">
        <v>26</v>
      </c>
      <c r="D7" s="38" t="s">
        <v>10</v>
      </c>
      <c r="E7" s="12">
        <v>438.88</v>
      </c>
      <c r="F7" s="12">
        <v>7</v>
      </c>
      <c r="G7" s="9">
        <f t="shared" ref="G7:G86" si="0">E7*F7</f>
        <v>3072.16</v>
      </c>
      <c r="H7" s="9">
        <f t="shared" ref="H7:H86" si="1">E7*2</f>
        <v>877.76</v>
      </c>
      <c r="I7" s="10" t="s">
        <v>5</v>
      </c>
      <c r="L7" s="39"/>
    </row>
    <row r="8" spans="1:13" ht="14.25" customHeight="1" thickBot="1">
      <c r="B8" s="4">
        <v>3</v>
      </c>
      <c r="C8" s="47" t="s">
        <v>27</v>
      </c>
      <c r="D8" s="38" t="s">
        <v>10</v>
      </c>
      <c r="E8" s="12">
        <v>483.03</v>
      </c>
      <c r="F8" s="12">
        <v>7</v>
      </c>
      <c r="G8" s="9">
        <f t="shared" si="0"/>
        <v>3381.21</v>
      </c>
      <c r="H8" s="9">
        <f t="shared" si="1"/>
        <v>966.06</v>
      </c>
      <c r="I8" s="10" t="s">
        <v>5</v>
      </c>
      <c r="L8" s="39"/>
    </row>
    <row r="9" spans="1:13" ht="13.5" customHeight="1" thickBot="1">
      <c r="B9" s="4">
        <v>4</v>
      </c>
      <c r="C9" s="45" t="s">
        <v>28</v>
      </c>
      <c r="D9" s="38" t="s">
        <v>10</v>
      </c>
      <c r="E9" s="12">
        <v>98.93</v>
      </c>
      <c r="F9" s="12">
        <v>7</v>
      </c>
      <c r="G9" s="9">
        <f t="shared" si="0"/>
        <v>692.51</v>
      </c>
      <c r="H9" s="9">
        <f t="shared" si="1"/>
        <v>197.86</v>
      </c>
      <c r="I9" s="10" t="s">
        <v>5</v>
      </c>
      <c r="L9" s="39"/>
    </row>
    <row r="10" spans="1:13" ht="14.25" customHeight="1" thickBot="1">
      <c r="B10" s="4">
        <v>5</v>
      </c>
      <c r="C10" s="48" t="s">
        <v>29</v>
      </c>
      <c r="D10" s="38" t="s">
        <v>10</v>
      </c>
      <c r="E10" s="12">
        <v>59.15</v>
      </c>
      <c r="F10" s="12">
        <v>7</v>
      </c>
      <c r="G10" s="9">
        <f t="shared" si="0"/>
        <v>414.05</v>
      </c>
      <c r="H10" s="9">
        <f t="shared" si="1"/>
        <v>118.3</v>
      </c>
      <c r="I10" s="10" t="s">
        <v>5</v>
      </c>
      <c r="L10" s="39"/>
    </row>
    <row r="11" spans="1:13" ht="14.25" customHeight="1" thickBot="1">
      <c r="B11" s="4">
        <v>6</v>
      </c>
      <c r="C11" s="45" t="s">
        <v>79</v>
      </c>
      <c r="D11" s="38" t="s">
        <v>10</v>
      </c>
      <c r="E11" s="12">
        <v>77.75</v>
      </c>
      <c r="F11" s="12">
        <v>5</v>
      </c>
      <c r="G11" s="9">
        <f t="shared" si="0"/>
        <v>388.75</v>
      </c>
      <c r="H11" s="9">
        <f t="shared" si="1"/>
        <v>155.5</v>
      </c>
      <c r="I11" s="10" t="s">
        <v>5</v>
      </c>
    </row>
    <row r="12" spans="1:13" ht="14.25" customHeight="1" thickBot="1">
      <c r="B12" s="4">
        <v>7</v>
      </c>
      <c r="C12" s="45" t="s">
        <v>66</v>
      </c>
      <c r="D12" s="38" t="s">
        <v>10</v>
      </c>
      <c r="E12" s="12">
        <v>120.05</v>
      </c>
      <c r="F12" s="12">
        <v>7</v>
      </c>
      <c r="G12" s="9">
        <f t="shared" si="0"/>
        <v>840.35</v>
      </c>
      <c r="H12" s="9">
        <f t="shared" si="1"/>
        <v>240.1</v>
      </c>
      <c r="I12" s="10" t="s">
        <v>5</v>
      </c>
      <c r="L12" s="39"/>
    </row>
    <row r="13" spans="1:13" ht="14.25" customHeight="1" thickBot="1">
      <c r="B13" s="4">
        <v>8</v>
      </c>
      <c r="C13" s="48" t="s">
        <v>67</v>
      </c>
      <c r="D13" s="38" t="s">
        <v>10</v>
      </c>
      <c r="E13" s="12">
        <v>136.5</v>
      </c>
      <c r="F13" s="12">
        <v>5</v>
      </c>
      <c r="G13" s="9">
        <f t="shared" si="0"/>
        <v>682.5</v>
      </c>
      <c r="H13" s="9">
        <f t="shared" si="1"/>
        <v>273</v>
      </c>
      <c r="I13" s="10" t="s">
        <v>5</v>
      </c>
      <c r="L13" s="39"/>
    </row>
    <row r="14" spans="1:13" ht="14.25" customHeight="1" thickBot="1">
      <c r="B14" s="4">
        <v>9</v>
      </c>
      <c r="C14" s="45" t="s">
        <v>68</v>
      </c>
      <c r="D14" s="38" t="s">
        <v>10</v>
      </c>
      <c r="E14" s="12">
        <v>170.92</v>
      </c>
      <c r="F14" s="12">
        <v>10</v>
      </c>
      <c r="G14" s="9">
        <f t="shared" si="0"/>
        <v>1709.1999999999998</v>
      </c>
      <c r="H14" s="9">
        <f t="shared" si="1"/>
        <v>341.84</v>
      </c>
      <c r="I14" s="10" t="s">
        <v>5</v>
      </c>
      <c r="L14" s="39"/>
    </row>
    <row r="15" spans="1:13" ht="15" customHeight="1" thickBot="1">
      <c r="B15" s="4"/>
      <c r="C15" s="28" t="s">
        <v>11</v>
      </c>
      <c r="D15" s="21"/>
      <c r="E15" s="29">
        <f>SUM(E6:E14)</f>
        <v>2046.21</v>
      </c>
      <c r="F15" s="22"/>
      <c r="G15" s="26">
        <f>SUM(G6:G14)</f>
        <v>14407.73</v>
      </c>
      <c r="H15" s="26">
        <f>SUM(H6:H14)</f>
        <v>4092.42</v>
      </c>
      <c r="I15" s="23"/>
      <c r="L15" s="39"/>
      <c r="M15" s="33"/>
    </row>
    <row r="16" spans="1:13" ht="12.6" customHeight="1" thickBot="1">
      <c r="B16" s="4"/>
      <c r="C16" s="40"/>
      <c r="D16" s="41"/>
      <c r="E16" s="42"/>
      <c r="F16" s="43"/>
      <c r="G16" s="44"/>
      <c r="H16" s="44"/>
      <c r="I16" s="25"/>
      <c r="L16" s="39"/>
      <c r="M16" s="33"/>
    </row>
    <row r="17" spans="2:12" ht="18" customHeight="1" thickBot="1">
      <c r="B17" s="4" t="s">
        <v>0</v>
      </c>
      <c r="C17" s="19" t="s">
        <v>12</v>
      </c>
      <c r="D17" s="19" t="s">
        <v>2</v>
      </c>
      <c r="E17" s="6" t="s">
        <v>86</v>
      </c>
      <c r="F17" s="20" t="s">
        <v>14</v>
      </c>
      <c r="G17" s="6" t="s">
        <v>78</v>
      </c>
      <c r="H17" s="6" t="s">
        <v>77</v>
      </c>
      <c r="I17" s="30" t="s">
        <v>9</v>
      </c>
      <c r="L17" s="39"/>
    </row>
    <row r="18" spans="2:12" ht="13.5" customHeight="1" thickBot="1">
      <c r="B18" s="4">
        <v>1</v>
      </c>
      <c r="C18" s="49" t="s">
        <v>20</v>
      </c>
      <c r="D18" s="14" t="s">
        <v>76</v>
      </c>
      <c r="E18" s="16">
        <v>1143.0999999999999</v>
      </c>
      <c r="F18" s="15">
        <v>7</v>
      </c>
      <c r="G18" s="16">
        <f t="shared" si="0"/>
        <v>8001.6999999999989</v>
      </c>
      <c r="H18" s="16">
        <f t="shared" si="1"/>
        <v>2286.1999999999998</v>
      </c>
      <c r="I18" s="17" t="s">
        <v>5</v>
      </c>
      <c r="L18" s="39"/>
    </row>
    <row r="19" spans="2:12" ht="13.5" customHeight="1" thickBot="1">
      <c r="B19" s="4">
        <v>2</v>
      </c>
      <c r="C19" s="50" t="s">
        <v>21</v>
      </c>
      <c r="D19" s="14" t="s">
        <v>76</v>
      </c>
      <c r="E19" s="16">
        <v>340</v>
      </c>
      <c r="F19" s="15">
        <v>7</v>
      </c>
      <c r="G19" s="16">
        <f t="shared" ref="G19:G32" si="2">E19*F19</f>
        <v>2380</v>
      </c>
      <c r="H19" s="16">
        <f t="shared" ref="H19:H32" si="3">E19*2</f>
        <v>680</v>
      </c>
      <c r="I19" s="17" t="s">
        <v>5</v>
      </c>
      <c r="L19" s="39"/>
    </row>
    <row r="20" spans="2:12" ht="13.5" customHeight="1" thickBot="1">
      <c r="B20" s="4">
        <v>3</v>
      </c>
      <c r="C20" s="49" t="s">
        <v>22</v>
      </c>
      <c r="D20" s="14" t="s">
        <v>76</v>
      </c>
      <c r="E20" s="16">
        <v>1580</v>
      </c>
      <c r="F20" s="15">
        <v>7</v>
      </c>
      <c r="G20" s="16">
        <f t="shared" si="2"/>
        <v>11060</v>
      </c>
      <c r="H20" s="16">
        <f t="shared" si="3"/>
        <v>3160</v>
      </c>
      <c r="I20" s="17" t="s">
        <v>5</v>
      </c>
      <c r="L20" s="39"/>
    </row>
    <row r="21" spans="2:12" ht="13.5" customHeight="1" thickBot="1">
      <c r="B21" s="4">
        <v>4</v>
      </c>
      <c r="C21" s="50" t="s">
        <v>23</v>
      </c>
      <c r="D21" s="14" t="s">
        <v>76</v>
      </c>
      <c r="E21" s="16">
        <v>790</v>
      </c>
      <c r="F21" s="15">
        <v>7</v>
      </c>
      <c r="G21" s="16">
        <f t="shared" si="2"/>
        <v>5530</v>
      </c>
      <c r="H21" s="16">
        <f t="shared" si="3"/>
        <v>1580</v>
      </c>
      <c r="I21" s="17" t="s">
        <v>5</v>
      </c>
      <c r="L21" s="39"/>
    </row>
    <row r="22" spans="2:12" ht="13.5" customHeight="1" thickBot="1">
      <c r="B22" s="4">
        <v>5</v>
      </c>
      <c r="C22" s="50" t="s">
        <v>31</v>
      </c>
      <c r="D22" s="14" t="s">
        <v>76</v>
      </c>
      <c r="E22" s="16">
        <v>539.54999999999995</v>
      </c>
      <c r="F22" s="15">
        <v>10</v>
      </c>
      <c r="G22" s="16">
        <f t="shared" si="2"/>
        <v>5395.5</v>
      </c>
      <c r="H22" s="16">
        <f t="shared" si="3"/>
        <v>1079.0999999999999</v>
      </c>
      <c r="I22" s="17" t="s">
        <v>5</v>
      </c>
      <c r="L22" s="39"/>
    </row>
    <row r="23" spans="2:12" ht="13.5" customHeight="1" thickBot="1">
      <c r="B23" s="4">
        <v>6</v>
      </c>
      <c r="C23" s="50" t="s">
        <v>32</v>
      </c>
      <c r="D23" s="14" t="s">
        <v>76</v>
      </c>
      <c r="E23" s="16">
        <v>598.41</v>
      </c>
      <c r="F23" s="15">
        <v>7</v>
      </c>
      <c r="G23" s="16">
        <f t="shared" si="2"/>
        <v>4188.87</v>
      </c>
      <c r="H23" s="16">
        <f t="shared" si="3"/>
        <v>1196.82</v>
      </c>
      <c r="I23" s="17" t="s">
        <v>5</v>
      </c>
      <c r="L23" s="39"/>
    </row>
    <row r="24" spans="2:12" ht="13.5" customHeight="1" thickBot="1">
      <c r="B24" s="4">
        <v>7</v>
      </c>
      <c r="C24" s="50" t="s">
        <v>33</v>
      </c>
      <c r="D24" s="14" t="s">
        <v>76</v>
      </c>
      <c r="E24" s="16">
        <v>320</v>
      </c>
      <c r="F24" s="15">
        <v>7</v>
      </c>
      <c r="G24" s="16">
        <f t="shared" si="2"/>
        <v>2240</v>
      </c>
      <c r="H24" s="16">
        <f t="shared" si="3"/>
        <v>640</v>
      </c>
      <c r="I24" s="17" t="s">
        <v>5</v>
      </c>
    </row>
    <row r="25" spans="2:12" ht="13.5" customHeight="1" thickBot="1">
      <c r="B25" s="4">
        <v>8</v>
      </c>
      <c r="C25" s="49" t="s">
        <v>36</v>
      </c>
      <c r="D25" s="14" t="s">
        <v>76</v>
      </c>
      <c r="E25" s="16">
        <v>259.16000000000003</v>
      </c>
      <c r="F25" s="15">
        <v>7</v>
      </c>
      <c r="G25" s="16">
        <f t="shared" si="2"/>
        <v>1814.1200000000001</v>
      </c>
      <c r="H25" s="16">
        <f t="shared" si="3"/>
        <v>518.32000000000005</v>
      </c>
      <c r="I25" s="17" t="s">
        <v>5</v>
      </c>
    </row>
    <row r="26" spans="2:12" ht="13.5" customHeight="1" thickBot="1">
      <c r="B26" s="4">
        <v>9</v>
      </c>
      <c r="C26" s="50" t="s">
        <v>37</v>
      </c>
      <c r="D26" s="14" t="s">
        <v>76</v>
      </c>
      <c r="E26" s="16">
        <v>369.5</v>
      </c>
      <c r="F26" s="15">
        <v>7</v>
      </c>
      <c r="G26" s="16">
        <f t="shared" si="2"/>
        <v>2586.5</v>
      </c>
      <c r="H26" s="16">
        <f t="shared" si="3"/>
        <v>739</v>
      </c>
      <c r="I26" s="17" t="s">
        <v>5</v>
      </c>
    </row>
    <row r="27" spans="2:12" ht="13.5" customHeight="1" thickBot="1">
      <c r="B27" s="4">
        <v>10</v>
      </c>
      <c r="C27" s="49" t="s">
        <v>40</v>
      </c>
      <c r="D27" s="14" t="s">
        <v>76</v>
      </c>
      <c r="E27" s="16">
        <v>195</v>
      </c>
      <c r="F27" s="15">
        <v>7</v>
      </c>
      <c r="G27" s="16">
        <f t="shared" si="2"/>
        <v>1365</v>
      </c>
      <c r="H27" s="16">
        <f t="shared" si="3"/>
        <v>390</v>
      </c>
      <c r="I27" s="17" t="s">
        <v>5</v>
      </c>
    </row>
    <row r="28" spans="2:12" ht="13.5" customHeight="1" thickBot="1">
      <c r="B28" s="4">
        <v>11</v>
      </c>
      <c r="C28" s="50" t="s">
        <v>6</v>
      </c>
      <c r="D28" s="14" t="s">
        <v>76</v>
      </c>
      <c r="E28" s="16">
        <v>192</v>
      </c>
      <c r="F28" s="15">
        <v>7</v>
      </c>
      <c r="G28" s="16">
        <f t="shared" si="2"/>
        <v>1344</v>
      </c>
      <c r="H28" s="16">
        <f t="shared" si="3"/>
        <v>384</v>
      </c>
      <c r="I28" s="17" t="s">
        <v>5</v>
      </c>
    </row>
    <row r="29" spans="2:12" ht="13.5" customHeight="1" thickBot="1">
      <c r="B29" s="4">
        <v>12</v>
      </c>
      <c r="C29" s="51" t="s">
        <v>7</v>
      </c>
      <c r="D29" s="14" t="s">
        <v>76</v>
      </c>
      <c r="E29" s="16">
        <v>150</v>
      </c>
      <c r="F29" s="15">
        <v>7</v>
      </c>
      <c r="G29" s="16">
        <f t="shared" si="2"/>
        <v>1050</v>
      </c>
      <c r="H29" s="16">
        <f t="shared" si="3"/>
        <v>300</v>
      </c>
      <c r="I29" s="17" t="s">
        <v>5</v>
      </c>
    </row>
    <row r="30" spans="2:12" ht="13.5" customHeight="1" thickBot="1">
      <c r="B30" s="4">
        <v>13</v>
      </c>
      <c r="C30" s="49" t="s">
        <v>41</v>
      </c>
      <c r="D30" s="14" t="s">
        <v>76</v>
      </c>
      <c r="E30" s="16">
        <v>144</v>
      </c>
      <c r="F30" s="15">
        <v>7</v>
      </c>
      <c r="G30" s="16">
        <f t="shared" si="2"/>
        <v>1008</v>
      </c>
      <c r="H30" s="16">
        <f t="shared" si="3"/>
        <v>288</v>
      </c>
      <c r="I30" s="17" t="s">
        <v>5</v>
      </c>
    </row>
    <row r="31" spans="2:12" ht="13.5" customHeight="1" thickBot="1">
      <c r="B31" s="4">
        <v>14</v>
      </c>
      <c r="C31" s="49" t="s">
        <v>8</v>
      </c>
      <c r="D31" s="14" t="s">
        <v>76</v>
      </c>
      <c r="E31" s="16">
        <v>410</v>
      </c>
      <c r="F31" s="15">
        <v>7</v>
      </c>
      <c r="G31" s="16">
        <f t="shared" si="2"/>
        <v>2870</v>
      </c>
      <c r="H31" s="16">
        <f t="shared" si="3"/>
        <v>820</v>
      </c>
      <c r="I31" s="17" t="s">
        <v>5</v>
      </c>
    </row>
    <row r="32" spans="2:12" ht="13.5" customHeight="1" thickBot="1">
      <c r="B32" s="4">
        <v>15</v>
      </c>
      <c r="C32" s="50" t="s">
        <v>42</v>
      </c>
      <c r="D32" s="14" t="s">
        <v>76</v>
      </c>
      <c r="E32" s="16">
        <v>493.18</v>
      </c>
      <c r="F32" s="15">
        <v>7</v>
      </c>
      <c r="G32" s="16">
        <f t="shared" si="2"/>
        <v>3452.26</v>
      </c>
      <c r="H32" s="16">
        <f t="shared" si="3"/>
        <v>986.36</v>
      </c>
      <c r="I32" s="17" t="s">
        <v>5</v>
      </c>
    </row>
    <row r="33" spans="2:13" ht="15" customHeight="1" thickBot="1">
      <c r="B33" s="4">
        <v>16</v>
      </c>
      <c r="C33" s="51" t="s">
        <v>43</v>
      </c>
      <c r="D33" s="14" t="s">
        <v>76</v>
      </c>
      <c r="E33" s="16">
        <v>710.67</v>
      </c>
      <c r="F33" s="15">
        <v>7</v>
      </c>
      <c r="G33" s="16">
        <f t="shared" si="0"/>
        <v>4974.6899999999996</v>
      </c>
      <c r="H33" s="16">
        <f t="shared" si="1"/>
        <v>1421.34</v>
      </c>
      <c r="I33" s="17" t="s">
        <v>5</v>
      </c>
    </row>
    <row r="34" spans="2:13" ht="15" customHeight="1" thickBot="1">
      <c r="B34" s="4">
        <v>17</v>
      </c>
      <c r="C34" s="49" t="s">
        <v>44</v>
      </c>
      <c r="D34" s="14" t="s">
        <v>76</v>
      </c>
      <c r="E34" s="16">
        <v>709.89</v>
      </c>
      <c r="F34" s="15">
        <v>7</v>
      </c>
      <c r="G34" s="16">
        <f t="shared" ref="G34:G38" si="4">E34*F34</f>
        <v>4969.2299999999996</v>
      </c>
      <c r="H34" s="16">
        <f t="shared" ref="H34:H38" si="5">E34*2</f>
        <v>1419.78</v>
      </c>
      <c r="I34" s="17" t="s">
        <v>5</v>
      </c>
    </row>
    <row r="35" spans="2:13" ht="15" customHeight="1" thickBot="1">
      <c r="B35" s="4">
        <v>18</v>
      </c>
      <c r="C35" s="50" t="s">
        <v>45</v>
      </c>
      <c r="D35" s="14" t="s">
        <v>76</v>
      </c>
      <c r="E35" s="16">
        <v>680</v>
      </c>
      <c r="F35" s="15">
        <v>7</v>
      </c>
      <c r="G35" s="16">
        <f t="shared" si="4"/>
        <v>4760</v>
      </c>
      <c r="H35" s="16">
        <f t="shared" si="5"/>
        <v>1360</v>
      </c>
      <c r="I35" s="17" t="s">
        <v>5</v>
      </c>
    </row>
    <row r="36" spans="2:13" ht="15" customHeight="1" thickBot="1">
      <c r="B36" s="4">
        <v>19</v>
      </c>
      <c r="C36" s="51" t="s">
        <v>64</v>
      </c>
      <c r="D36" s="14" t="s">
        <v>76</v>
      </c>
      <c r="E36" s="16">
        <v>1100</v>
      </c>
      <c r="F36" s="15">
        <v>7</v>
      </c>
      <c r="G36" s="16">
        <f t="shared" ref="G36" si="6">E36*F36</f>
        <v>7700</v>
      </c>
      <c r="H36" s="16">
        <f t="shared" ref="H36" si="7">E36*2</f>
        <v>2200</v>
      </c>
      <c r="I36" s="17" t="s">
        <v>5</v>
      </c>
    </row>
    <row r="37" spans="2:13" ht="15" customHeight="1" thickBot="1">
      <c r="B37" s="4">
        <v>20</v>
      </c>
      <c r="C37" s="49" t="s">
        <v>72</v>
      </c>
      <c r="D37" s="14" t="s">
        <v>76</v>
      </c>
      <c r="E37" s="16">
        <v>440.76</v>
      </c>
      <c r="F37" s="15">
        <v>7</v>
      </c>
      <c r="G37" s="16">
        <f t="shared" si="4"/>
        <v>3085.3199999999997</v>
      </c>
      <c r="H37" s="16">
        <f t="shared" si="5"/>
        <v>881.52</v>
      </c>
      <c r="I37" s="17" t="s">
        <v>5</v>
      </c>
    </row>
    <row r="38" spans="2:13" ht="15" customHeight="1" thickBot="1">
      <c r="B38" s="4">
        <v>21</v>
      </c>
      <c r="C38" s="50" t="s">
        <v>73</v>
      </c>
      <c r="D38" s="14" t="s">
        <v>76</v>
      </c>
      <c r="E38" s="16">
        <v>372.38</v>
      </c>
      <c r="F38" s="15">
        <v>7</v>
      </c>
      <c r="G38" s="16">
        <f t="shared" si="4"/>
        <v>2606.66</v>
      </c>
      <c r="H38" s="16">
        <f t="shared" si="5"/>
        <v>744.76</v>
      </c>
      <c r="I38" s="17" t="s">
        <v>5</v>
      </c>
    </row>
    <row r="39" spans="2:13" ht="20.25" customHeight="1" thickBot="1">
      <c r="B39" s="4"/>
      <c r="C39" s="28" t="s">
        <v>11</v>
      </c>
      <c r="D39" s="21"/>
      <c r="E39" s="26">
        <f>SUM(E18:E38)</f>
        <v>11537.599999999999</v>
      </c>
      <c r="F39" s="22"/>
      <c r="G39" s="26">
        <f>SUM(G18:G38)</f>
        <v>82381.850000000006</v>
      </c>
      <c r="H39" s="26">
        <f xml:space="preserve"> SUM(H18:H38)</f>
        <v>23075.199999999997</v>
      </c>
      <c r="I39" s="23"/>
      <c r="L39" s="32"/>
      <c r="M39" s="32"/>
    </row>
    <row r="40" spans="2:13" ht="11.45" customHeight="1" thickBot="1">
      <c r="B40" s="4"/>
      <c r="C40" s="40"/>
      <c r="D40" s="41"/>
      <c r="E40" s="44"/>
      <c r="F40" s="43"/>
      <c r="G40" s="44"/>
      <c r="H40" s="44"/>
      <c r="I40" s="25"/>
      <c r="L40" s="32"/>
      <c r="M40" s="32"/>
    </row>
    <row r="41" spans="2:13" ht="22.9" customHeight="1" thickBot="1">
      <c r="B41" s="24" t="s">
        <v>15</v>
      </c>
      <c r="C41" s="19" t="s">
        <v>16</v>
      </c>
      <c r="D41" s="19" t="s">
        <v>2</v>
      </c>
      <c r="E41" s="6" t="s">
        <v>86</v>
      </c>
      <c r="F41" s="20" t="s">
        <v>17</v>
      </c>
      <c r="G41" s="6" t="s">
        <v>78</v>
      </c>
      <c r="H41" s="6" t="s">
        <v>77</v>
      </c>
      <c r="I41" s="30" t="s">
        <v>9</v>
      </c>
    </row>
    <row r="42" spans="2:13" ht="14.45" customHeight="1" thickBot="1">
      <c r="B42" s="4">
        <v>1</v>
      </c>
      <c r="C42" s="7" t="s">
        <v>24</v>
      </c>
      <c r="D42" s="8" t="s">
        <v>80</v>
      </c>
      <c r="E42" s="9">
        <v>299.52</v>
      </c>
      <c r="F42" s="9">
        <v>7</v>
      </c>
      <c r="G42" s="9">
        <f t="shared" si="0"/>
        <v>2096.64</v>
      </c>
      <c r="H42" s="9">
        <f t="shared" si="1"/>
        <v>599.04</v>
      </c>
      <c r="I42" s="10" t="s">
        <v>5</v>
      </c>
    </row>
    <row r="43" spans="2:13" ht="15.6" customHeight="1" thickBot="1">
      <c r="B43" s="4">
        <v>2</v>
      </c>
      <c r="C43" s="11" t="s">
        <v>30</v>
      </c>
      <c r="D43" s="8" t="s">
        <v>80</v>
      </c>
      <c r="E43" s="12">
        <v>155.13999999999999</v>
      </c>
      <c r="F43" s="9">
        <v>7</v>
      </c>
      <c r="G43" s="9">
        <f t="shared" si="0"/>
        <v>1085.98</v>
      </c>
      <c r="H43" s="9">
        <f t="shared" si="1"/>
        <v>310.27999999999997</v>
      </c>
      <c r="I43" s="10" t="s">
        <v>5</v>
      </c>
    </row>
    <row r="44" spans="2:13" ht="15" customHeight="1" thickBot="1">
      <c r="B44" s="4">
        <v>3</v>
      </c>
      <c r="C44" s="52" t="s">
        <v>34</v>
      </c>
      <c r="D44" s="8" t="s">
        <v>80</v>
      </c>
      <c r="E44" s="12">
        <v>150.18</v>
      </c>
      <c r="F44" s="9">
        <v>7</v>
      </c>
      <c r="G44" s="9">
        <f t="shared" si="0"/>
        <v>1051.26</v>
      </c>
      <c r="H44" s="9">
        <f t="shared" si="1"/>
        <v>300.36</v>
      </c>
      <c r="I44" s="10" t="s">
        <v>5</v>
      </c>
      <c r="L44" s="39"/>
    </row>
    <row r="45" spans="2:13" ht="15.6" customHeight="1" thickBot="1">
      <c r="B45" s="4">
        <v>4</v>
      </c>
      <c r="C45" s="53" t="s">
        <v>35</v>
      </c>
      <c r="D45" s="8" t="s">
        <v>80</v>
      </c>
      <c r="E45" s="12">
        <v>75.150000000000006</v>
      </c>
      <c r="F45" s="9">
        <v>5</v>
      </c>
      <c r="G45" s="9">
        <f t="shared" si="0"/>
        <v>375.75</v>
      </c>
      <c r="H45" s="9">
        <f t="shared" si="1"/>
        <v>150.30000000000001</v>
      </c>
      <c r="I45" s="10" t="s">
        <v>5</v>
      </c>
      <c r="L45" s="39"/>
    </row>
    <row r="46" spans="2:13" ht="14.45" customHeight="1" thickBot="1">
      <c r="B46" s="4">
        <v>5</v>
      </c>
      <c r="C46" s="54" t="s">
        <v>38</v>
      </c>
      <c r="D46" s="8" t="s">
        <v>80</v>
      </c>
      <c r="E46" s="12">
        <v>163</v>
      </c>
      <c r="F46" s="9">
        <v>7</v>
      </c>
      <c r="G46" s="9">
        <f t="shared" si="0"/>
        <v>1141</v>
      </c>
      <c r="H46" s="9">
        <f t="shared" si="1"/>
        <v>326</v>
      </c>
      <c r="I46" s="10" t="s">
        <v>5</v>
      </c>
    </row>
    <row r="47" spans="2:13" ht="16.149999999999999" customHeight="1" thickBot="1">
      <c r="B47" s="4">
        <v>6</v>
      </c>
      <c r="C47" s="53" t="s">
        <v>39</v>
      </c>
      <c r="D47" s="8" t="s">
        <v>80</v>
      </c>
      <c r="E47" s="12">
        <v>615.20000000000005</v>
      </c>
      <c r="F47" s="9">
        <v>7</v>
      </c>
      <c r="G47" s="9">
        <f t="shared" si="0"/>
        <v>4306.4000000000005</v>
      </c>
      <c r="H47" s="9">
        <f t="shared" si="1"/>
        <v>1230.4000000000001</v>
      </c>
      <c r="I47" s="10" t="s">
        <v>5</v>
      </c>
    </row>
    <row r="48" spans="2:13" ht="18" customHeight="1" thickBot="1">
      <c r="B48" s="4">
        <v>7</v>
      </c>
      <c r="C48" s="7" t="s">
        <v>63</v>
      </c>
      <c r="D48" s="8" t="s">
        <v>80</v>
      </c>
      <c r="E48" s="12">
        <v>303.98</v>
      </c>
      <c r="F48" s="9">
        <v>7</v>
      </c>
      <c r="G48" s="9">
        <f t="shared" si="0"/>
        <v>2127.86</v>
      </c>
      <c r="H48" s="9">
        <f t="shared" si="1"/>
        <v>607.96</v>
      </c>
      <c r="I48" s="10" t="s">
        <v>5</v>
      </c>
    </row>
    <row r="49" spans="2:13" ht="16.5" thickBot="1">
      <c r="B49" s="4"/>
      <c r="C49" s="28" t="s">
        <v>11</v>
      </c>
      <c r="D49" s="21"/>
      <c r="E49" s="29">
        <f>SUM(E42:E48)</f>
        <v>1762.17</v>
      </c>
      <c r="F49" s="22"/>
      <c r="G49" s="26">
        <f>SUM(G42:G48)</f>
        <v>12184.890000000001</v>
      </c>
      <c r="H49" s="26">
        <f>SUM(H42:H48)</f>
        <v>3524.34</v>
      </c>
      <c r="I49" s="23"/>
      <c r="L49" s="33"/>
      <c r="M49" s="33"/>
    </row>
    <row r="50" spans="2:13" ht="12" customHeight="1" thickBot="1">
      <c r="B50" s="4"/>
      <c r="C50" s="40"/>
      <c r="D50" s="41"/>
      <c r="E50" s="42"/>
      <c r="F50" s="43"/>
      <c r="G50" s="44"/>
      <c r="H50" s="44"/>
      <c r="I50" s="25"/>
      <c r="L50" s="33"/>
      <c r="M50" s="33"/>
    </row>
    <row r="51" spans="2:13" ht="19.899999999999999" customHeight="1" thickBot="1">
      <c r="B51" s="24" t="s">
        <v>0</v>
      </c>
      <c r="C51" s="19" t="s">
        <v>18</v>
      </c>
      <c r="D51" s="19" t="s">
        <v>19</v>
      </c>
      <c r="E51" s="6" t="s">
        <v>86</v>
      </c>
      <c r="F51" s="20" t="s">
        <v>17</v>
      </c>
      <c r="G51" s="6" t="s">
        <v>78</v>
      </c>
      <c r="H51" s="6" t="s">
        <v>77</v>
      </c>
      <c r="I51" s="30" t="s">
        <v>9</v>
      </c>
    </row>
    <row r="52" spans="2:13" ht="15" customHeight="1" thickBot="1">
      <c r="B52" s="4">
        <v>1</v>
      </c>
      <c r="C52" s="55" t="s">
        <v>49</v>
      </c>
      <c r="D52" s="14" t="s">
        <v>81</v>
      </c>
      <c r="E52" s="15">
        <v>307.37</v>
      </c>
      <c r="F52" s="16">
        <v>7</v>
      </c>
      <c r="G52" s="16">
        <f t="shared" si="0"/>
        <v>2151.59</v>
      </c>
      <c r="H52" s="16">
        <f t="shared" si="1"/>
        <v>614.74</v>
      </c>
      <c r="I52" s="17" t="s">
        <v>5</v>
      </c>
    </row>
    <row r="53" spans="2:13" ht="16.5" thickBot="1">
      <c r="B53" s="4">
        <v>2</v>
      </c>
      <c r="C53" s="55" t="s">
        <v>50</v>
      </c>
      <c r="D53" s="14" t="s">
        <v>81</v>
      </c>
      <c r="E53" s="15">
        <v>300</v>
      </c>
      <c r="F53" s="16">
        <v>7</v>
      </c>
      <c r="G53" s="16">
        <f t="shared" si="0"/>
        <v>2100</v>
      </c>
      <c r="H53" s="16">
        <f t="shared" si="1"/>
        <v>600</v>
      </c>
      <c r="I53" s="17" t="s">
        <v>5</v>
      </c>
    </row>
    <row r="54" spans="2:13" ht="16.5" thickBot="1">
      <c r="B54" s="4">
        <v>3</v>
      </c>
      <c r="C54" s="13" t="s">
        <v>61</v>
      </c>
      <c r="D54" s="14" t="s">
        <v>81</v>
      </c>
      <c r="E54" s="15">
        <v>151.86000000000001</v>
      </c>
      <c r="F54" s="16">
        <v>7</v>
      </c>
      <c r="G54" s="16">
        <f t="shared" si="0"/>
        <v>1063.02</v>
      </c>
      <c r="H54" s="16">
        <f t="shared" si="1"/>
        <v>303.72000000000003</v>
      </c>
      <c r="I54" s="17" t="s">
        <v>5</v>
      </c>
    </row>
    <row r="55" spans="2:13" ht="16.5" thickBot="1">
      <c r="B55" s="4"/>
      <c r="C55" s="28" t="s">
        <v>11</v>
      </c>
      <c r="D55" s="21"/>
      <c r="E55" s="29">
        <f>SUM(E52:E54)</f>
        <v>759.23</v>
      </c>
      <c r="F55" s="22"/>
      <c r="G55" s="26">
        <f>SUM(G52:G54)</f>
        <v>5314.6100000000006</v>
      </c>
      <c r="H55" s="26">
        <f>SUM(H52:H54)</f>
        <v>1518.46</v>
      </c>
      <c r="I55" s="23"/>
      <c r="L55" s="31"/>
      <c r="M55" s="34"/>
    </row>
    <row r="56" spans="2:13" ht="13.15" customHeight="1" thickBot="1">
      <c r="B56" s="4"/>
      <c r="C56" s="40"/>
      <c r="D56" s="41"/>
      <c r="E56" s="42"/>
      <c r="F56" s="43"/>
      <c r="G56" s="44"/>
      <c r="H56" s="44"/>
      <c r="I56" s="25"/>
      <c r="L56" s="31"/>
      <c r="M56" s="34"/>
    </row>
    <row r="57" spans="2:13" ht="22.15" customHeight="1" thickBot="1">
      <c r="B57" s="4" t="s">
        <v>0</v>
      </c>
      <c r="C57" s="19" t="s">
        <v>18</v>
      </c>
      <c r="D57" s="19" t="s">
        <v>19</v>
      </c>
      <c r="E57" s="20" t="s">
        <v>13</v>
      </c>
      <c r="F57" s="20" t="s">
        <v>3</v>
      </c>
      <c r="G57" s="6" t="s">
        <v>78</v>
      </c>
      <c r="H57" s="6" t="s">
        <v>77</v>
      </c>
      <c r="I57" s="30" t="s">
        <v>9</v>
      </c>
    </row>
    <row r="58" spans="2:13" ht="16.899999999999999" customHeight="1" thickBot="1">
      <c r="B58" s="4">
        <v>1</v>
      </c>
      <c r="C58" s="54" t="s">
        <v>51</v>
      </c>
      <c r="D58" s="8" t="s">
        <v>82</v>
      </c>
      <c r="E58" s="12">
        <v>413</v>
      </c>
      <c r="F58" s="9">
        <v>10</v>
      </c>
      <c r="G58" s="9">
        <f t="shared" si="0"/>
        <v>4130</v>
      </c>
      <c r="H58" s="9">
        <f t="shared" si="1"/>
        <v>826</v>
      </c>
      <c r="I58" s="10" t="s">
        <v>5</v>
      </c>
    </row>
    <row r="59" spans="2:13" ht="16.5" thickBot="1">
      <c r="B59" s="4">
        <v>2</v>
      </c>
      <c r="C59" s="53" t="s">
        <v>52</v>
      </c>
      <c r="D59" s="8" t="s">
        <v>82</v>
      </c>
      <c r="E59" s="12">
        <v>170</v>
      </c>
      <c r="F59" s="9">
        <v>7</v>
      </c>
      <c r="G59" s="9">
        <f t="shared" si="0"/>
        <v>1190</v>
      </c>
      <c r="H59" s="9">
        <f t="shared" si="1"/>
        <v>340</v>
      </c>
      <c r="I59" s="10" t="s">
        <v>5</v>
      </c>
    </row>
    <row r="60" spans="2:13" ht="16.5" thickBot="1">
      <c r="B60" s="4">
        <v>3</v>
      </c>
      <c r="C60" s="59" t="s">
        <v>53</v>
      </c>
      <c r="D60" s="8" t="s">
        <v>82</v>
      </c>
      <c r="E60" s="12">
        <v>156</v>
      </c>
      <c r="F60" s="9">
        <v>7</v>
      </c>
      <c r="G60" s="9">
        <f t="shared" si="0"/>
        <v>1092</v>
      </c>
      <c r="H60" s="9">
        <f t="shared" si="1"/>
        <v>312</v>
      </c>
      <c r="I60" s="10" t="s">
        <v>5</v>
      </c>
    </row>
    <row r="61" spans="2:13" ht="16.5" thickBot="1">
      <c r="B61" s="4">
        <v>4</v>
      </c>
      <c r="C61" s="53" t="s">
        <v>54</v>
      </c>
      <c r="D61" s="8" t="s">
        <v>82</v>
      </c>
      <c r="E61" s="12">
        <v>156</v>
      </c>
      <c r="F61" s="9">
        <v>7</v>
      </c>
      <c r="G61" s="9">
        <f t="shared" si="0"/>
        <v>1092</v>
      </c>
      <c r="H61" s="9">
        <f t="shared" si="1"/>
        <v>312</v>
      </c>
      <c r="I61" s="10" t="s">
        <v>5</v>
      </c>
    </row>
    <row r="62" spans="2:13" ht="16.5" thickBot="1">
      <c r="B62" s="4">
        <v>5</v>
      </c>
      <c r="C62" s="59" t="s">
        <v>55</v>
      </c>
      <c r="D62" s="8" t="s">
        <v>82</v>
      </c>
      <c r="E62" s="12">
        <v>156</v>
      </c>
      <c r="F62" s="9">
        <v>7</v>
      </c>
      <c r="G62" s="9">
        <f t="shared" si="0"/>
        <v>1092</v>
      </c>
      <c r="H62" s="9">
        <f t="shared" si="1"/>
        <v>312</v>
      </c>
      <c r="I62" s="10" t="s">
        <v>5</v>
      </c>
    </row>
    <row r="63" spans="2:13" ht="16.5" thickBot="1">
      <c r="B63" s="4">
        <v>6</v>
      </c>
      <c r="C63" s="54" t="s">
        <v>56</v>
      </c>
      <c r="D63" s="8" t="s">
        <v>82</v>
      </c>
      <c r="E63" s="12">
        <v>156</v>
      </c>
      <c r="F63" s="9">
        <v>7</v>
      </c>
      <c r="G63" s="9">
        <f t="shared" ref="G63:G64" si="8">E63*F63</f>
        <v>1092</v>
      </c>
      <c r="H63" s="9">
        <f t="shared" ref="H63:H66" si="9">E63*2</f>
        <v>312</v>
      </c>
      <c r="I63" s="10" t="s">
        <v>5</v>
      </c>
    </row>
    <row r="64" spans="2:13" ht="16.5" thickBot="1">
      <c r="B64" s="4">
        <v>7</v>
      </c>
      <c r="C64" s="53" t="s">
        <v>57</v>
      </c>
      <c r="D64" s="8" t="s">
        <v>82</v>
      </c>
      <c r="E64" s="12">
        <v>298</v>
      </c>
      <c r="F64" s="9">
        <v>7</v>
      </c>
      <c r="G64" s="9">
        <f t="shared" si="8"/>
        <v>2086</v>
      </c>
      <c r="H64" s="9">
        <f t="shared" si="9"/>
        <v>596</v>
      </c>
      <c r="I64" s="10" t="s">
        <v>5</v>
      </c>
    </row>
    <row r="65" spans="2:12" ht="16.5" thickBot="1">
      <c r="B65" s="4">
        <v>7</v>
      </c>
      <c r="C65" s="53" t="s">
        <v>57</v>
      </c>
      <c r="D65" s="8" t="s">
        <v>82</v>
      </c>
      <c r="E65" s="12">
        <v>317</v>
      </c>
      <c r="F65" s="9">
        <v>7</v>
      </c>
      <c r="G65" s="9">
        <f t="shared" ref="G65" si="10">E65*F65</f>
        <v>2219</v>
      </c>
      <c r="H65" s="9">
        <f t="shared" si="9"/>
        <v>634</v>
      </c>
      <c r="I65" s="10" t="s">
        <v>90</v>
      </c>
    </row>
    <row r="66" spans="2:12" ht="16.5" thickBot="1">
      <c r="B66" s="4">
        <v>8</v>
      </c>
      <c r="C66" s="53" t="s">
        <v>91</v>
      </c>
      <c r="D66" s="8" t="s">
        <v>82</v>
      </c>
      <c r="E66" s="12">
        <v>484.28</v>
      </c>
      <c r="F66" s="9">
        <v>7</v>
      </c>
      <c r="G66" s="9">
        <f t="shared" si="0"/>
        <v>3389.96</v>
      </c>
      <c r="H66" s="9">
        <f t="shared" si="9"/>
        <v>968.56</v>
      </c>
      <c r="I66" s="10" t="s">
        <v>90</v>
      </c>
    </row>
    <row r="67" spans="2:12" ht="16.5" thickBot="1">
      <c r="B67" s="4"/>
      <c r="C67" s="28" t="s">
        <v>11</v>
      </c>
      <c r="D67" s="21"/>
      <c r="E67" s="29">
        <f>SUM(E58:E66)</f>
        <v>2306.2799999999997</v>
      </c>
      <c r="F67" s="22"/>
      <c r="G67" s="26">
        <f>SUM(G58:G66)</f>
        <v>17382.96</v>
      </c>
      <c r="H67" s="26">
        <f>SUM(H58:H66)</f>
        <v>4612.5599999999995</v>
      </c>
      <c r="I67" s="23"/>
      <c r="L67" s="33"/>
    </row>
    <row r="68" spans="2:12" ht="12.6" customHeight="1" thickBot="1">
      <c r="B68" s="4"/>
      <c r="C68" s="40"/>
      <c r="D68" s="41"/>
      <c r="E68" s="42"/>
      <c r="F68" s="43"/>
      <c r="G68" s="44"/>
      <c r="H68" s="44"/>
      <c r="I68" s="25"/>
      <c r="L68" s="33"/>
    </row>
    <row r="69" spans="2:12" ht="23.45" customHeight="1" thickBot="1">
      <c r="B69" s="4" t="s">
        <v>15</v>
      </c>
      <c r="C69" s="41" t="s">
        <v>18</v>
      </c>
      <c r="D69" s="41" t="s">
        <v>2</v>
      </c>
      <c r="E69" s="6" t="s">
        <v>86</v>
      </c>
      <c r="F69" s="56" t="s">
        <v>3</v>
      </c>
      <c r="G69" s="57" t="s">
        <v>78</v>
      </c>
      <c r="H69" s="57" t="s">
        <v>77</v>
      </c>
      <c r="I69" s="58" t="s">
        <v>9</v>
      </c>
    </row>
    <row r="70" spans="2:12" ht="16.149999999999999" customHeight="1" thickBot="1">
      <c r="B70" s="4">
        <v>1</v>
      </c>
      <c r="C70" s="55" t="s">
        <v>46</v>
      </c>
      <c r="D70" s="14" t="s">
        <v>83</v>
      </c>
      <c r="E70" s="15">
        <v>760.49</v>
      </c>
      <c r="F70" s="16">
        <v>7</v>
      </c>
      <c r="G70" s="16">
        <f t="shared" ref="G70:G78" si="11">E70*F70</f>
        <v>5323.43</v>
      </c>
      <c r="H70" s="16">
        <f t="shared" ref="H70:H78" si="12">E70*2</f>
        <v>1520.98</v>
      </c>
      <c r="I70" s="17" t="s">
        <v>5</v>
      </c>
      <c r="L70" s="39"/>
    </row>
    <row r="71" spans="2:12" ht="15" customHeight="1" thickBot="1">
      <c r="B71" s="4">
        <v>2</v>
      </c>
      <c r="C71" s="61" t="s">
        <v>47</v>
      </c>
      <c r="D71" s="14" t="s">
        <v>83</v>
      </c>
      <c r="E71" s="15">
        <v>893.17</v>
      </c>
      <c r="F71" s="16">
        <v>7</v>
      </c>
      <c r="G71" s="16">
        <f t="shared" si="11"/>
        <v>6252.19</v>
      </c>
      <c r="H71" s="16">
        <f t="shared" si="12"/>
        <v>1786.34</v>
      </c>
      <c r="I71" s="17" t="s">
        <v>5</v>
      </c>
      <c r="L71" s="39"/>
    </row>
    <row r="72" spans="2:12" ht="15.6" customHeight="1" thickBot="1">
      <c r="B72" s="4">
        <v>3</v>
      </c>
      <c r="C72" s="62" t="s">
        <v>48</v>
      </c>
      <c r="D72" s="14" t="s">
        <v>83</v>
      </c>
      <c r="E72" s="15">
        <v>950.4</v>
      </c>
      <c r="F72" s="16">
        <v>7</v>
      </c>
      <c r="G72" s="16">
        <f t="shared" si="11"/>
        <v>6652.8</v>
      </c>
      <c r="H72" s="16">
        <f t="shared" si="12"/>
        <v>1900.8</v>
      </c>
      <c r="I72" s="17" t="s">
        <v>5</v>
      </c>
    </row>
    <row r="73" spans="2:12" ht="16.149999999999999" customHeight="1" thickBot="1">
      <c r="B73" s="4">
        <v>4</v>
      </c>
      <c r="C73" s="55" t="s">
        <v>58</v>
      </c>
      <c r="D73" s="14" t="s">
        <v>83</v>
      </c>
      <c r="E73" s="15">
        <v>300</v>
      </c>
      <c r="F73" s="16">
        <v>7</v>
      </c>
      <c r="G73" s="16">
        <f t="shared" si="11"/>
        <v>2100</v>
      </c>
      <c r="H73" s="16">
        <f t="shared" si="12"/>
        <v>600</v>
      </c>
      <c r="I73" s="17" t="s">
        <v>5</v>
      </c>
    </row>
    <row r="74" spans="2:12" ht="16.149999999999999" customHeight="1" thickBot="1">
      <c r="B74" s="4">
        <v>5</v>
      </c>
      <c r="C74" s="62" t="s">
        <v>84</v>
      </c>
      <c r="D74" s="14" t="s">
        <v>83</v>
      </c>
      <c r="E74" s="15">
        <v>227.22</v>
      </c>
      <c r="F74" s="16">
        <v>7</v>
      </c>
      <c r="G74" s="16">
        <f t="shared" si="11"/>
        <v>1590.54</v>
      </c>
      <c r="H74" s="16">
        <f t="shared" si="12"/>
        <v>454.44</v>
      </c>
      <c r="I74" s="17" t="s">
        <v>5</v>
      </c>
    </row>
    <row r="75" spans="2:12" ht="13.9" customHeight="1" thickBot="1">
      <c r="B75" s="4">
        <v>6</v>
      </c>
      <c r="C75" s="63" t="s">
        <v>62</v>
      </c>
      <c r="D75" s="14" t="s">
        <v>83</v>
      </c>
      <c r="E75" s="15">
        <v>130</v>
      </c>
      <c r="F75" s="16">
        <v>7</v>
      </c>
      <c r="G75" s="16">
        <f t="shared" si="11"/>
        <v>910</v>
      </c>
      <c r="H75" s="16">
        <f t="shared" si="12"/>
        <v>260</v>
      </c>
      <c r="I75" s="17" t="s">
        <v>5</v>
      </c>
    </row>
    <row r="76" spans="2:12" ht="15.6" customHeight="1" thickBot="1">
      <c r="B76" s="4">
        <v>7</v>
      </c>
      <c r="C76" s="63" t="s">
        <v>65</v>
      </c>
      <c r="D76" s="14" t="s">
        <v>83</v>
      </c>
      <c r="E76" s="15">
        <v>540.05999999999995</v>
      </c>
      <c r="F76" s="16">
        <v>7</v>
      </c>
      <c r="G76" s="16">
        <f t="shared" si="11"/>
        <v>3780.4199999999996</v>
      </c>
      <c r="H76" s="16">
        <f t="shared" si="12"/>
        <v>1080.1199999999999</v>
      </c>
      <c r="I76" s="17" t="s">
        <v>5</v>
      </c>
    </row>
    <row r="77" spans="2:12" ht="16.149999999999999" customHeight="1" thickBot="1">
      <c r="B77" s="4">
        <v>8</v>
      </c>
      <c r="C77" s="64" t="s">
        <v>69</v>
      </c>
      <c r="D77" s="14" t="s">
        <v>83</v>
      </c>
      <c r="E77" s="15">
        <v>222</v>
      </c>
      <c r="F77" s="16">
        <v>7</v>
      </c>
      <c r="G77" s="16">
        <f t="shared" si="11"/>
        <v>1554</v>
      </c>
      <c r="H77" s="16">
        <f t="shared" si="12"/>
        <v>444</v>
      </c>
      <c r="I77" s="17" t="s">
        <v>5</v>
      </c>
    </row>
    <row r="78" spans="2:12" ht="16.149999999999999" customHeight="1" thickBot="1">
      <c r="B78" s="4">
        <v>9</v>
      </c>
      <c r="C78" s="65" t="s">
        <v>70</v>
      </c>
      <c r="D78" s="14" t="s">
        <v>83</v>
      </c>
      <c r="E78" s="15">
        <v>286.85000000000002</v>
      </c>
      <c r="F78" s="16">
        <v>7</v>
      </c>
      <c r="G78" s="16">
        <f t="shared" si="11"/>
        <v>2007.9500000000003</v>
      </c>
      <c r="H78" s="16">
        <f t="shared" si="12"/>
        <v>573.70000000000005</v>
      </c>
      <c r="I78" s="17" t="s">
        <v>5</v>
      </c>
    </row>
    <row r="79" spans="2:12" ht="15" customHeight="1" thickBot="1">
      <c r="B79" s="4">
        <v>10</v>
      </c>
      <c r="C79" s="55" t="s">
        <v>71</v>
      </c>
      <c r="D79" s="14" t="s">
        <v>83</v>
      </c>
      <c r="E79" s="15">
        <v>81.45</v>
      </c>
      <c r="F79" s="16">
        <v>7</v>
      </c>
      <c r="G79" s="16">
        <f t="shared" si="0"/>
        <v>570.15</v>
      </c>
      <c r="H79" s="16">
        <f t="shared" si="1"/>
        <v>162.9</v>
      </c>
      <c r="I79" s="17" t="s">
        <v>5</v>
      </c>
    </row>
    <row r="80" spans="2:12" ht="16.149999999999999" customHeight="1" thickBot="1">
      <c r="B80" s="4">
        <v>11</v>
      </c>
      <c r="C80" s="18" t="s">
        <v>74</v>
      </c>
      <c r="D80" s="14" t="s">
        <v>83</v>
      </c>
      <c r="E80" s="15">
        <v>693</v>
      </c>
      <c r="F80" s="16">
        <v>7</v>
      </c>
      <c r="G80" s="16">
        <f t="shared" si="0"/>
        <v>4851</v>
      </c>
      <c r="H80" s="16">
        <f t="shared" si="1"/>
        <v>1386</v>
      </c>
      <c r="I80" s="17" t="s">
        <v>90</v>
      </c>
    </row>
    <row r="81" spans="2:13" ht="16.5" thickBot="1">
      <c r="B81" s="4">
        <v>12</v>
      </c>
      <c r="C81" s="13" t="s">
        <v>75</v>
      </c>
      <c r="D81" s="14" t="s">
        <v>83</v>
      </c>
      <c r="E81" s="15">
        <v>587</v>
      </c>
      <c r="F81" s="16">
        <v>7</v>
      </c>
      <c r="G81" s="16">
        <f t="shared" si="0"/>
        <v>4109</v>
      </c>
      <c r="H81" s="16">
        <f t="shared" si="1"/>
        <v>1174</v>
      </c>
      <c r="I81" s="17" t="s">
        <v>90</v>
      </c>
    </row>
    <row r="82" spans="2:13" ht="16.5" thickBot="1">
      <c r="B82" s="78"/>
      <c r="C82" s="28" t="s">
        <v>11</v>
      </c>
      <c r="D82" s="21"/>
      <c r="E82" s="29">
        <f>SUM(E70:E81)</f>
        <v>5671.6399999999994</v>
      </c>
      <c r="F82" s="22"/>
      <c r="G82" s="26">
        <f>SUM(G70:G81)</f>
        <v>39701.479999999996</v>
      </c>
      <c r="H82" s="26">
        <f>SUM(H70:H81)</f>
        <v>11343.279999999999</v>
      </c>
      <c r="I82" s="23"/>
      <c r="L82" s="34"/>
    </row>
    <row r="83" spans="2:13" ht="12" customHeight="1" thickBot="1">
      <c r="B83" s="4"/>
      <c r="C83" s="40"/>
      <c r="D83" s="41"/>
      <c r="E83" s="42"/>
      <c r="F83" s="43"/>
      <c r="G83" s="44"/>
      <c r="H83" s="44"/>
      <c r="I83" s="25"/>
      <c r="L83" s="34"/>
    </row>
    <row r="84" spans="2:13" ht="21.6" customHeight="1" thickBot="1">
      <c r="B84" s="24" t="s">
        <v>15</v>
      </c>
      <c r="C84" s="19" t="s">
        <v>18</v>
      </c>
      <c r="D84" s="19" t="s">
        <v>19</v>
      </c>
      <c r="E84" s="6" t="s">
        <v>86</v>
      </c>
      <c r="F84" s="20" t="s">
        <v>3</v>
      </c>
      <c r="G84" s="57" t="s">
        <v>78</v>
      </c>
      <c r="H84" s="57" t="s">
        <v>77</v>
      </c>
      <c r="I84" s="30" t="s">
        <v>9</v>
      </c>
    </row>
    <row r="85" spans="2:13" ht="18.600000000000001" customHeight="1" thickBot="1">
      <c r="B85" s="4">
        <v>1</v>
      </c>
      <c r="C85" s="53" t="s">
        <v>59</v>
      </c>
      <c r="D85" s="8" t="s">
        <v>85</v>
      </c>
      <c r="E85" s="12">
        <v>349.65</v>
      </c>
      <c r="F85" s="9">
        <v>7</v>
      </c>
      <c r="G85" s="9">
        <f t="shared" si="0"/>
        <v>2447.5499999999997</v>
      </c>
      <c r="H85" s="9">
        <f t="shared" si="1"/>
        <v>699.3</v>
      </c>
      <c r="I85" s="10" t="s">
        <v>5</v>
      </c>
    </row>
    <row r="86" spans="2:13" ht="16.899999999999999" customHeight="1" thickBot="1">
      <c r="B86" s="4">
        <v>2</v>
      </c>
      <c r="C86" s="59" t="s">
        <v>60</v>
      </c>
      <c r="D86" s="8" t="s">
        <v>85</v>
      </c>
      <c r="E86" s="12">
        <v>477.8</v>
      </c>
      <c r="F86" s="9">
        <v>7</v>
      </c>
      <c r="G86" s="9">
        <f t="shared" si="0"/>
        <v>3344.6</v>
      </c>
      <c r="H86" s="9">
        <f t="shared" si="1"/>
        <v>955.6</v>
      </c>
      <c r="I86" s="10" t="s">
        <v>5</v>
      </c>
    </row>
    <row r="87" spans="2:13" ht="16.5" thickBot="1">
      <c r="B87" s="4"/>
      <c r="C87" s="28" t="s">
        <v>11</v>
      </c>
      <c r="D87" s="21"/>
      <c r="E87" s="29">
        <f>SUM(E85:E86)</f>
        <v>827.45</v>
      </c>
      <c r="F87" s="22"/>
      <c r="G87" s="26">
        <f>SUM(G85:G86)</f>
        <v>5792.15</v>
      </c>
      <c r="H87" s="26">
        <f>SUM(H85:H86)</f>
        <v>1654.9</v>
      </c>
      <c r="I87" s="23"/>
      <c r="L87" s="33"/>
      <c r="M87" s="33"/>
    </row>
    <row r="88" spans="2:13" ht="12.6" customHeight="1" thickBot="1">
      <c r="B88" s="4"/>
      <c r="C88" s="40"/>
      <c r="D88" s="41"/>
      <c r="E88" s="42"/>
      <c r="F88" s="43"/>
      <c r="G88" s="44"/>
      <c r="H88" s="44"/>
      <c r="I88" s="25"/>
      <c r="L88" s="33"/>
      <c r="M88" s="33"/>
    </row>
    <row r="89" spans="2:13" ht="16.5" thickBot="1">
      <c r="B89" s="25" t="s">
        <v>0</v>
      </c>
      <c r="C89" s="24" t="s">
        <v>18</v>
      </c>
      <c r="D89" s="19" t="s">
        <v>19</v>
      </c>
      <c r="E89" s="6" t="s">
        <v>86</v>
      </c>
      <c r="F89" s="20" t="s">
        <v>17</v>
      </c>
      <c r="G89" s="57" t="s">
        <v>78</v>
      </c>
      <c r="H89" s="57" t="s">
        <v>77</v>
      </c>
      <c r="I89" s="30" t="s">
        <v>9</v>
      </c>
    </row>
    <row r="90" spans="2:13" ht="16.5" customHeight="1" thickBot="1">
      <c r="B90" s="4">
        <v>1</v>
      </c>
      <c r="C90" s="13" t="s">
        <v>87</v>
      </c>
      <c r="D90" s="14" t="s">
        <v>88</v>
      </c>
      <c r="E90" s="15">
        <v>1632.67</v>
      </c>
      <c r="F90" s="16">
        <v>7</v>
      </c>
      <c r="G90" s="16">
        <f t="shared" ref="G90:G91" si="13">E90*F90</f>
        <v>11428.69</v>
      </c>
      <c r="H90" s="16">
        <f t="shared" ref="H90:H91" si="14">E90*2</f>
        <v>3265.34</v>
      </c>
      <c r="I90" s="17" t="s">
        <v>5</v>
      </c>
    </row>
    <row r="91" spans="2:13" ht="16.5" customHeight="1" thickBot="1">
      <c r="B91" s="4">
        <v>2</v>
      </c>
      <c r="C91" s="60" t="s">
        <v>4</v>
      </c>
      <c r="D91" s="14" t="s">
        <v>88</v>
      </c>
      <c r="E91" s="15">
        <v>142</v>
      </c>
      <c r="F91" s="16">
        <v>7</v>
      </c>
      <c r="G91" s="16">
        <f t="shared" si="13"/>
        <v>994</v>
      </c>
      <c r="H91" s="16">
        <f t="shared" si="14"/>
        <v>284</v>
      </c>
      <c r="I91" s="17" t="s">
        <v>5</v>
      </c>
    </row>
    <row r="92" spans="2:13" ht="18.75" customHeight="1" thickBot="1">
      <c r="B92" s="4"/>
      <c r="C92" s="27" t="s">
        <v>11</v>
      </c>
      <c r="D92" s="21"/>
      <c r="E92" s="26">
        <f>SUM(E90:E91)</f>
        <v>1774.67</v>
      </c>
      <c r="F92" s="22"/>
      <c r="G92" s="26">
        <f>SUM(G90:G91)</f>
        <v>12422.69</v>
      </c>
      <c r="H92" s="26">
        <f>SUM(H90:H91)</f>
        <v>3549.34</v>
      </c>
      <c r="I92" s="23"/>
      <c r="L92" s="33"/>
      <c r="M92" s="33"/>
    </row>
    <row r="93" spans="2:13" ht="12.6" customHeight="1" thickBot="1">
      <c r="B93" s="4"/>
      <c r="C93" s="66"/>
      <c r="D93" s="41"/>
      <c r="E93" s="44"/>
      <c r="F93" s="43"/>
      <c r="G93" s="44"/>
      <c r="H93" s="44"/>
      <c r="I93" s="25"/>
      <c r="L93" s="33"/>
      <c r="M93" s="33"/>
    </row>
    <row r="94" spans="2:13" ht="12.6" customHeight="1" thickBot="1">
      <c r="B94" s="69"/>
      <c r="C94" s="71"/>
      <c r="D94" s="72"/>
      <c r="E94" s="73"/>
      <c r="F94" s="74"/>
      <c r="G94" s="73"/>
      <c r="H94" s="73"/>
      <c r="I94" s="75"/>
      <c r="L94" s="33"/>
      <c r="M94" s="33"/>
    </row>
    <row r="95" spans="2:13" ht="32.450000000000003" customHeight="1" thickBot="1">
      <c r="B95" s="69"/>
      <c r="C95" s="24" t="s">
        <v>96</v>
      </c>
      <c r="D95" s="19" t="s">
        <v>97</v>
      </c>
      <c r="E95" s="70" t="s">
        <v>92</v>
      </c>
      <c r="F95" s="20"/>
      <c r="G95" s="56" t="s">
        <v>93</v>
      </c>
      <c r="H95" s="56" t="s">
        <v>94</v>
      </c>
      <c r="I95" s="30" t="s">
        <v>9</v>
      </c>
      <c r="L95" s="33"/>
      <c r="M95" s="33"/>
    </row>
    <row r="96" spans="2:13" ht="15.75" thickBot="1"/>
    <row r="97" spans="3:13" ht="16.5" thickBot="1">
      <c r="C97" s="27" t="s">
        <v>11</v>
      </c>
      <c r="D97" s="68"/>
      <c r="E97" s="29">
        <f>E15+E39+E49+E55+E67+E82+E87+E92-E65-E66-E80-E81</f>
        <v>24603.97</v>
      </c>
      <c r="F97" s="68"/>
      <c r="G97" s="29">
        <f>G15+G39+G49+G55+G67+G82+G87+G92-G65-G66-G80-G81</f>
        <v>175019.40000000002</v>
      </c>
      <c r="H97" s="29">
        <f>H15+H39+H49+H55+H67+H82+H87+H92-H65-H66-H80-H81</f>
        <v>49207.94</v>
      </c>
      <c r="I97" s="29" t="s">
        <v>5</v>
      </c>
      <c r="L97" s="35">
        <f>SUM(L15:L93)</f>
        <v>0</v>
      </c>
      <c r="M97" s="35">
        <f>SUM(M15:M93)</f>
        <v>0</v>
      </c>
    </row>
    <row r="98" spans="3:13" ht="15.75" thickBot="1"/>
    <row r="99" spans="3:13" ht="16.5" thickBot="1">
      <c r="C99" s="27" t="s">
        <v>11</v>
      </c>
      <c r="D99" s="68"/>
      <c r="E99" s="29">
        <f>E67+E68+E82+E83</f>
        <v>7977.9199999999992</v>
      </c>
      <c r="F99" s="68"/>
      <c r="G99" s="29">
        <f>G65+G80+G66+G81</f>
        <v>14568.96</v>
      </c>
      <c r="H99" s="29"/>
      <c r="I99" s="29" t="s">
        <v>90</v>
      </c>
      <c r="K99" s="76">
        <v>4</v>
      </c>
      <c r="L99" s="77">
        <v>4162.5600000000004</v>
      </c>
    </row>
    <row r="100" spans="3:13" ht="15.75" thickBot="1"/>
    <row r="101" spans="3:13" ht="16.5" thickBot="1">
      <c r="C101" s="27" t="s">
        <v>95</v>
      </c>
      <c r="D101" s="68"/>
      <c r="E101" s="29">
        <f>E97+E99</f>
        <v>32581.89</v>
      </c>
      <c r="F101" s="68"/>
      <c r="G101" s="29">
        <f>G97+G99</f>
        <v>189588.36000000002</v>
      </c>
      <c r="H101" s="29">
        <f>H97+H99</f>
        <v>49207.94</v>
      </c>
      <c r="I101" s="29" t="s">
        <v>9</v>
      </c>
    </row>
  </sheetData>
  <mergeCells count="1">
    <mergeCell ref="B2:I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RUA POR SETOR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PROJETOS</dc:creator>
  <cp:lastModifiedBy>JANE KELLY</cp:lastModifiedBy>
  <dcterms:created xsi:type="dcterms:W3CDTF">2021-01-14T13:05:03Z</dcterms:created>
  <dcterms:modified xsi:type="dcterms:W3CDTF">2024-01-24T16:51:42Z</dcterms:modified>
</cp:coreProperties>
</file>