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C:\Users\Asplan 3\Desktop\JAN-2024\MARQUIM-2024\ÁGUA LIMPA\BLOQUETE\LOTEAMENTO VITÓRIA II\"/>
    </mc:Choice>
  </mc:AlternateContent>
  <xr:revisionPtr revIDLastSave="0" documentId="8_{ACE157C2-5373-4766-AE88-03F82A549C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Blokret" sheetId="15" r:id="rId1"/>
    <sheet name="Cronograma" sheetId="13" r:id="rId2"/>
  </sheets>
  <definedNames>
    <definedName name="_xlnm.Print_Area" localSheetId="0">'Orçamento Blokret'!$A$1:$J$52</definedName>
    <definedName name="_xlnm.Print_Titles" localSheetId="0">'Orçamento Blokret'!$1:$12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5" l="1"/>
  <c r="I23" i="15"/>
  <c r="H22" i="15"/>
  <c r="I22" i="15"/>
  <c r="J23" i="15" l="1"/>
  <c r="J22" i="15"/>
  <c r="J24" i="15" l="1"/>
  <c r="J26" i="15"/>
  <c r="J27" i="15" s="1"/>
  <c r="L22" i="15"/>
  <c r="K19" i="13" l="1"/>
  <c r="I19" i="13" s="1"/>
  <c r="J21" i="15"/>
  <c r="I20" i="13" l="1"/>
  <c r="J28" i="15"/>
  <c r="G19" i="13" l="1"/>
  <c r="C19" i="13"/>
  <c r="C20" i="13" s="1"/>
  <c r="E19" i="13"/>
  <c r="G20" i="13" l="1"/>
  <c r="E20" i="13"/>
  <c r="K20" i="13"/>
  <c r="J20" i="13" l="1"/>
  <c r="F20" i="13"/>
  <c r="H20" i="13"/>
  <c r="L19" i="13"/>
  <c r="C21" i="13"/>
  <c r="E21" i="13" s="1"/>
  <c r="G21" i="13" s="1"/>
  <c r="I21" i="13" s="1"/>
  <c r="D20" i="13"/>
  <c r="D21" i="13" s="1"/>
  <c r="L20" i="13" l="1"/>
  <c r="F21" i="13"/>
  <c r="H21" i="13" s="1"/>
  <c r="J21" i="13" s="1"/>
</calcChain>
</file>

<file path=xl/sharedStrings.xml><?xml version="1.0" encoding="utf-8"?>
<sst xmlns="http://schemas.openxmlformats.org/spreadsheetml/2006/main" count="62" uniqueCount="44">
  <si>
    <t>ESTADO DE GOIÁS</t>
  </si>
  <si>
    <t xml:space="preserve"> </t>
  </si>
  <si>
    <t>PLANILHA ORÇAMENTÁRIA</t>
  </si>
  <si>
    <t>(MATERIAL/ MÃO DE OBRA)</t>
  </si>
  <si>
    <t>ITEM</t>
  </si>
  <si>
    <t>DISCRIMINAÇÃO</t>
  </si>
  <si>
    <t>UN</t>
  </si>
  <si>
    <t>QTD</t>
  </si>
  <si>
    <t>U.MAT.</t>
  </si>
  <si>
    <t xml:space="preserve">U. MO. </t>
  </si>
  <si>
    <t>T. MAT.</t>
  </si>
  <si>
    <t xml:space="preserve">T. MO. </t>
  </si>
  <si>
    <t>T. GERAL</t>
  </si>
  <si>
    <t>%</t>
  </si>
  <si>
    <t>1.1</t>
  </si>
  <si>
    <t>m²</t>
  </si>
  <si>
    <t>TOTAL DO ITEM</t>
  </si>
  <si>
    <t>TOTAL PARCIAL</t>
  </si>
  <si>
    <t>TOTAL GERAL</t>
  </si>
  <si>
    <t>CRONOGRAMA FÍSICO FINANCEIRO</t>
  </si>
  <si>
    <t xml:space="preserve">DESCRIÇÃO </t>
  </si>
  <si>
    <t>Valor</t>
  </si>
  <si>
    <t>TOTAL</t>
  </si>
  <si>
    <t>1.0</t>
  </si>
  <si>
    <t>TOTAL ACUMULADO</t>
  </si>
  <si>
    <t>AGETOP</t>
  </si>
  <si>
    <t>BDI</t>
  </si>
  <si>
    <t>PREFEITURA MUNICIPAL DE ÁGUA LIMPA</t>
  </si>
  <si>
    <t>Pavimento Intertravado Sextavado (Blokret) - 8 cm Pre-Fabr. FCK 25 MPA</t>
  </si>
  <si>
    <r>
      <t xml:space="preserve">ENDEREÇO: </t>
    </r>
    <r>
      <rPr>
        <sz val="10"/>
        <rFont val="Arial"/>
        <family val="2"/>
      </rPr>
      <t>SETOR JARDIM VITÓRIA II - ÁGUA LIMPA/GO</t>
    </r>
  </si>
  <si>
    <t>1.2</t>
  </si>
  <si>
    <t>Meio fio Padrão Goinfra em conc. Pré Mold. Reto/Curvo (9x12x25x100), c/ Sarjeta (13x10v12CM) FC28=20MPA com ARGAM.(1ci:3armlc) P Arremate do Rejunte - incluso escav./Apiloam./Reaterro e Conc. FC28=10MPA p/ Assentamento e chumbamento</t>
  </si>
  <si>
    <t>MÊS 01</t>
  </si>
  <si>
    <t>MÊS 02</t>
  </si>
  <si>
    <t>MÊS 03</t>
  </si>
  <si>
    <t>MÊS 04</t>
  </si>
  <si>
    <t>SERVIÇOS</t>
  </si>
  <si>
    <r>
      <t>Data: 22</t>
    </r>
    <r>
      <rPr>
        <sz val="10"/>
        <rFont val="Arial"/>
        <family val="2"/>
      </rPr>
      <t xml:space="preserve"> / 08 / 2024</t>
    </r>
  </si>
  <si>
    <r>
      <t xml:space="preserve">Responsável Técnico : </t>
    </r>
    <r>
      <rPr>
        <sz val="10"/>
        <rFont val="Arial"/>
        <family val="2"/>
      </rPr>
      <t>Eng.º Civil Marcos Antônio de Mendonça</t>
    </r>
  </si>
  <si>
    <r>
      <t xml:space="preserve">OBRA: </t>
    </r>
    <r>
      <rPr>
        <sz val="10"/>
        <rFont val="Arial"/>
        <family val="2"/>
      </rPr>
      <t>EXECUÇÃO DE PAVIMENTO EM BLOCOS DE CONCRETO SEXTAVADOS E MEIO-FIOS COM SARJETA EM DIVERSAS RUAS</t>
    </r>
  </si>
  <si>
    <t>MARCOS ANTÔNIO DE MENDONÇA</t>
  </si>
  <si>
    <t>Engº Civil - CREA 1019867043/D-GO</t>
  </si>
  <si>
    <t>Tabela Goinfra - Custo de Obras Civis - Sem Desoneração - Abril/2024</t>
  </si>
  <si>
    <t>(Sem Desoneração)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</si>
</sst>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&quot;R$ &quot;#,##0.00"/>
  </numFmts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4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b/>
      <sz val="9"/>
      <name val="Times New Roman"/>
      <family val="1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/>
    <xf numFmtId="0" fontId="7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right"/>
    </xf>
    <xf numFmtId="164" fontId="4" fillId="0" borderId="1" xfId="1" applyFont="1" applyBorder="1"/>
    <xf numFmtId="0" fontId="12" fillId="0" borderId="6" xfId="0" applyFont="1" applyBorder="1"/>
    <xf numFmtId="0" fontId="12" fillId="0" borderId="7" xfId="0" applyFont="1" applyBorder="1"/>
    <xf numFmtId="0" fontId="9" fillId="0" borderId="0" xfId="0" applyFont="1"/>
    <xf numFmtId="10" fontId="0" fillId="0" borderId="0" xfId="0" applyNumberForma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right"/>
    </xf>
    <xf numFmtId="164" fontId="4" fillId="0" borderId="2" xfId="1" applyFont="1" applyBorder="1"/>
    <xf numFmtId="0" fontId="4" fillId="0" borderId="1" xfId="0" applyFont="1" applyBorder="1" applyAlignment="1">
      <alignment horizontal="center" vertical="center"/>
    </xf>
    <xf numFmtId="164" fontId="4" fillId="0" borderId="1" xfId="1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3" fillId="2" borderId="10" xfId="0" applyFont="1" applyFill="1" applyBorder="1" applyAlignment="1">
      <alignment horizontal="right"/>
    </xf>
    <xf numFmtId="0" fontId="3" fillId="2" borderId="11" xfId="0" applyFont="1" applyFill="1" applyBorder="1"/>
    <xf numFmtId="0" fontId="3" fillId="2" borderId="11" xfId="0" applyFont="1" applyFill="1" applyBorder="1" applyAlignment="1">
      <alignment horizontal="center"/>
    </xf>
    <xf numFmtId="164" fontId="3" fillId="2" borderId="11" xfId="1" applyFont="1" applyFill="1" applyBorder="1" applyAlignment="1">
      <alignment horizontal="center"/>
    </xf>
    <xf numFmtId="164" fontId="3" fillId="2" borderId="12" xfId="1" applyFont="1" applyFill="1" applyBorder="1" applyAlignment="1">
      <alignment horizontal="center"/>
    </xf>
    <xf numFmtId="0" fontId="3" fillId="0" borderId="13" xfId="0" applyFont="1" applyBorder="1" applyAlignment="1">
      <alignment horizontal="right"/>
    </xf>
    <xf numFmtId="0" fontId="8" fillId="0" borderId="13" xfId="0" applyFont="1" applyBorder="1" applyAlignment="1">
      <alignment vertical="center"/>
    </xf>
    <xf numFmtId="0" fontId="8" fillId="0" borderId="17" xfId="0" applyFont="1" applyBorder="1"/>
    <xf numFmtId="0" fontId="4" fillId="0" borderId="17" xfId="0" applyFont="1" applyBorder="1" applyAlignment="1">
      <alignment horizontal="left"/>
    </xf>
    <xf numFmtId="0" fontId="13" fillId="0" borderId="0" xfId="0" applyFont="1" applyAlignment="1">
      <alignment horizontal="center" vertical="center"/>
    </xf>
    <xf numFmtId="164" fontId="13" fillId="0" borderId="0" xfId="1" applyFont="1" applyBorder="1" applyAlignment="1">
      <alignment vertical="center"/>
    </xf>
    <xf numFmtId="164" fontId="0" fillId="0" borderId="0" xfId="1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16" fillId="0" borderId="0" xfId="0" applyFont="1"/>
    <xf numFmtId="0" fontId="0" fillId="0" borderId="0" xfId="0" applyAlignment="1">
      <alignment horizontal="center" vertical="center"/>
    </xf>
    <xf numFmtId="164" fontId="0" fillId="0" borderId="0" xfId="1" applyFont="1" applyBorder="1" applyAlignment="1">
      <alignment vertical="center"/>
    </xf>
    <xf numFmtId="0" fontId="12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3" fillId="0" borderId="14" xfId="1" applyFont="1" applyBorder="1"/>
    <xf numFmtId="164" fontId="4" fillId="0" borderId="14" xfId="1" applyFont="1" applyBorder="1" applyAlignment="1">
      <alignment vertical="center"/>
    </xf>
    <xf numFmtId="164" fontId="4" fillId="0" borderId="14" xfId="1" applyFont="1" applyBorder="1"/>
    <xf numFmtId="164" fontId="4" fillId="0" borderId="21" xfId="0" applyNumberFormat="1" applyFont="1" applyBorder="1"/>
    <xf numFmtId="164" fontId="14" fillId="4" borderId="18" xfId="0" applyNumberFormat="1" applyFont="1" applyFill="1" applyBorder="1"/>
    <xf numFmtId="0" fontId="3" fillId="0" borderId="2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165" fontId="4" fillId="0" borderId="2" xfId="0" applyNumberFormat="1" applyFont="1" applyBorder="1" applyAlignment="1">
      <alignment horizontal="right"/>
    </xf>
    <xf numFmtId="10" fontId="4" fillId="0" borderId="9" xfId="0" applyNumberFormat="1" applyFont="1" applyBorder="1"/>
    <xf numFmtId="10" fontId="4" fillId="0" borderId="9" xfId="0" applyNumberFormat="1" applyFont="1" applyBorder="1" applyAlignment="1">
      <alignment horizontal="center"/>
    </xf>
    <xf numFmtId="165" fontId="4" fillId="0" borderId="2" xfId="0" applyNumberFormat="1" applyFont="1" applyBorder="1"/>
    <xf numFmtId="10" fontId="4" fillId="0" borderId="26" xfId="0" applyNumberFormat="1" applyFont="1" applyBorder="1"/>
    <xf numFmtId="10" fontId="4" fillId="0" borderId="8" xfId="0" applyNumberFormat="1" applyFont="1" applyBorder="1" applyAlignment="1">
      <alignment horizontal="right"/>
    </xf>
    <xf numFmtId="10" fontId="4" fillId="0" borderId="2" xfId="0" applyNumberFormat="1" applyFont="1" applyBorder="1" applyAlignment="1">
      <alignment horizontal="right"/>
    </xf>
    <xf numFmtId="165" fontId="4" fillId="0" borderId="5" xfId="0" applyNumberFormat="1" applyFont="1" applyBorder="1" applyAlignment="1">
      <alignment horizontal="right"/>
    </xf>
    <xf numFmtId="10" fontId="4" fillId="0" borderId="30" xfId="0" applyNumberFormat="1" applyFont="1" applyBorder="1" applyAlignment="1">
      <alignment horizontal="right"/>
    </xf>
    <xf numFmtId="10" fontId="4" fillId="0" borderId="5" xfId="0" applyNumberFormat="1" applyFont="1" applyBorder="1" applyAlignment="1">
      <alignment horizontal="right"/>
    </xf>
    <xf numFmtId="165" fontId="4" fillId="0" borderId="30" xfId="0" applyNumberFormat="1" applyFont="1" applyBorder="1" applyAlignment="1">
      <alignment horizontal="right"/>
    </xf>
    <xf numFmtId="0" fontId="12" fillId="0" borderId="7" xfId="0" applyFont="1" applyBorder="1" applyAlignment="1">
      <alignment horizontal="right"/>
    </xf>
    <xf numFmtId="0" fontId="12" fillId="0" borderId="4" xfId="0" applyFont="1" applyBorder="1" applyAlignment="1">
      <alignment horizontal="right"/>
    </xf>
    <xf numFmtId="10" fontId="3" fillId="0" borderId="4" xfId="0" applyNumberFormat="1" applyFont="1" applyBorder="1"/>
    <xf numFmtId="0" fontId="1" fillId="0" borderId="0" xfId="0" applyFont="1"/>
    <xf numFmtId="0" fontId="12" fillId="0" borderId="0" xfId="0" applyFont="1"/>
    <xf numFmtId="0" fontId="1" fillId="0" borderId="3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33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3" fillId="0" borderId="1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22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4" fillId="0" borderId="32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3" borderId="23" xfId="0" applyFont="1" applyFill="1" applyBorder="1"/>
    <xf numFmtId="0" fontId="3" fillId="3" borderId="24" xfId="0" applyFont="1" applyFill="1" applyBorder="1"/>
    <xf numFmtId="0" fontId="3" fillId="3" borderId="25" xfId="0" applyFont="1" applyFill="1" applyBorder="1"/>
    <xf numFmtId="0" fontId="3" fillId="0" borderId="26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165" fontId="3" fillId="0" borderId="2" xfId="0" applyNumberFormat="1" applyFont="1" applyBorder="1" applyAlignment="1">
      <alignment horizontal="right" vertical="center"/>
    </xf>
    <xf numFmtId="165" fontId="4" fillId="0" borderId="5" xfId="0" applyNumberFormat="1" applyFont="1" applyBorder="1" applyAlignment="1">
      <alignment horizontal="right" vertical="center"/>
    </xf>
    <xf numFmtId="10" fontId="3" fillId="0" borderId="20" xfId="0" applyNumberFormat="1" applyFont="1" applyBorder="1" applyAlignment="1">
      <alignment vertical="center"/>
    </xf>
    <xf numFmtId="0" fontId="4" fillId="0" borderId="21" xfId="0" applyFont="1" applyBorder="1" applyAlignment="1">
      <alignment vertical="center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2316480</xdr:colOff>
      <xdr:row>0</xdr:row>
      <xdr:rowOff>99060</xdr:rowOff>
    </xdr:from>
    <xdr:to>
      <xdr:col>5</xdr:col>
      <xdr:colOff>198120</xdr:colOff>
      <xdr:row>7</xdr:row>
      <xdr:rowOff>7620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FFC052C-4178-47AF-9DA4-53CBD753F5A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3280" y="99060"/>
          <a:ext cx="1363980" cy="1082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723900</xdr:colOff>
      <xdr:row>0</xdr:row>
      <xdr:rowOff>91440</xdr:rowOff>
    </xdr:from>
    <xdr:to>
      <xdr:col>6</xdr:col>
      <xdr:colOff>91440</xdr:colOff>
      <xdr:row>6</xdr:row>
      <xdr:rowOff>137160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48D663F-FBEB-4596-AA01-0131A3820BC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8720" y="91440"/>
          <a:ext cx="1173480" cy="10515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L73"/>
  <sheetViews>
    <sheetView tabSelected="1" topLeftCell="A13" zoomScaleNormal="100" workbookViewId="0">
      <selection activeCell="E23" sqref="E23"/>
    </sheetView>
  </sheetViews>
  <sheetFormatPr defaultRowHeight="12.75" x14ac:dyDescent="0.2"/>
  <cols>
    <col min="1" max="1" width="9.5703125" customWidth="1"/>
    <col min="2" max="2" width="6" customWidth="1"/>
    <col min="3" max="3" width="36" customWidth="1"/>
    <col min="4" max="4" width="4.42578125" customWidth="1"/>
    <col min="5" max="5" width="10.28515625" bestFit="1" customWidth="1"/>
    <col min="6" max="6" width="8.28515625" customWidth="1"/>
    <col min="7" max="7" width="9.28515625" bestFit="1" customWidth="1"/>
    <col min="8" max="8" width="11.28515625" bestFit="1" customWidth="1"/>
    <col min="9" max="9" width="10.28515625" bestFit="1" customWidth="1"/>
    <col min="10" max="10" width="11.85546875" bestFit="1" customWidth="1"/>
    <col min="12" max="12" width="10.28515625" hidden="1" customWidth="1"/>
  </cols>
  <sheetData>
    <row r="3" spans="1:10" x14ac:dyDescent="0.2">
      <c r="E3" s="84"/>
      <c r="F3" s="84"/>
    </row>
    <row r="8" spans="1:10" x14ac:dyDescent="0.2">
      <c r="A8" s="70" t="s">
        <v>27</v>
      </c>
      <c r="B8" s="70"/>
      <c r="C8" s="70"/>
      <c r="D8" s="70"/>
      <c r="E8" s="70"/>
      <c r="F8" s="70"/>
      <c r="G8" s="70"/>
      <c r="H8" s="70"/>
      <c r="I8" s="70"/>
      <c r="J8" s="70"/>
    </row>
    <row r="9" spans="1:10" x14ac:dyDescent="0.2">
      <c r="A9" s="70" t="s">
        <v>0</v>
      </c>
      <c r="B9" s="70"/>
      <c r="C9" s="70"/>
      <c r="D9" s="70"/>
      <c r="E9" s="70"/>
      <c r="F9" s="70"/>
      <c r="G9" s="70"/>
      <c r="H9" s="70"/>
      <c r="I9" s="70"/>
      <c r="J9" s="70"/>
    </row>
    <row r="10" spans="1:10" x14ac:dyDescent="0.2">
      <c r="A10" s="70"/>
      <c r="B10" s="70"/>
      <c r="C10" s="70"/>
      <c r="D10" s="70"/>
      <c r="E10" s="70"/>
      <c r="F10" s="70"/>
      <c r="G10" s="70"/>
      <c r="H10" s="70"/>
      <c r="I10" s="70"/>
      <c r="J10" s="70"/>
    </row>
    <row r="11" spans="1:10" x14ac:dyDescent="0.2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x14ac:dyDescent="0.2">
      <c r="A12" s="3"/>
      <c r="B12" s="8"/>
      <c r="C12" s="43"/>
      <c r="D12" s="43"/>
      <c r="E12" s="43"/>
      <c r="F12" s="43"/>
      <c r="G12" s="43"/>
      <c r="H12" s="43"/>
      <c r="I12" s="43"/>
      <c r="J12" s="43"/>
    </row>
    <row r="13" spans="1:10" x14ac:dyDescent="0.2">
      <c r="A13" s="3" t="s">
        <v>39</v>
      </c>
      <c r="B13" s="1"/>
      <c r="C13" s="1"/>
      <c r="D13" s="1"/>
      <c r="E13" s="1"/>
      <c r="F13" s="1"/>
      <c r="G13" s="1"/>
      <c r="H13" s="43"/>
      <c r="I13" s="43"/>
      <c r="J13" s="43"/>
    </row>
    <row r="14" spans="1:10" x14ac:dyDescent="0.2">
      <c r="A14" s="3" t="s">
        <v>29</v>
      </c>
      <c r="B14" s="1"/>
      <c r="C14" s="1"/>
      <c r="D14" s="1"/>
      <c r="E14" s="1"/>
      <c r="F14" s="1"/>
      <c r="G14" s="1"/>
      <c r="H14" s="43"/>
      <c r="I14" s="43"/>
      <c r="J14" s="43"/>
    </row>
    <row r="15" spans="1:10" x14ac:dyDescent="0.2">
      <c r="A15" s="65"/>
      <c r="B15" s="8"/>
      <c r="C15" s="2"/>
      <c r="D15" s="43"/>
      <c r="E15" s="43" t="s">
        <v>1</v>
      </c>
      <c r="F15" s="43"/>
      <c r="G15" s="43"/>
      <c r="H15" s="1"/>
      <c r="I15" s="1"/>
      <c r="J15" s="1"/>
    </row>
    <row r="16" spans="1:10" x14ac:dyDescent="0.2">
      <c r="A16" s="1"/>
      <c r="B16" s="8"/>
      <c r="C16" s="2"/>
      <c r="D16" s="43"/>
      <c r="E16" s="43"/>
      <c r="F16" s="43"/>
      <c r="G16" s="43"/>
      <c r="H16" s="1"/>
      <c r="I16" s="1"/>
      <c r="J16" s="1"/>
    </row>
    <row r="17" spans="1:12" x14ac:dyDescent="0.2">
      <c r="A17" s="82" t="s">
        <v>2</v>
      </c>
      <c r="B17" s="82"/>
      <c r="C17" s="82"/>
      <c r="D17" s="82"/>
      <c r="E17" s="82"/>
      <c r="F17" s="82"/>
      <c r="G17" s="82"/>
      <c r="H17" s="82"/>
      <c r="I17" s="82"/>
      <c r="J17" s="82"/>
    </row>
    <row r="18" spans="1:12" x14ac:dyDescent="0.2">
      <c r="A18" s="82" t="s">
        <v>3</v>
      </c>
      <c r="B18" s="82"/>
      <c r="C18" s="82"/>
      <c r="D18" s="82"/>
      <c r="E18" s="82"/>
      <c r="F18" s="82"/>
      <c r="G18" s="82"/>
      <c r="H18" s="82"/>
      <c r="I18" s="82"/>
      <c r="J18" s="82"/>
    </row>
    <row r="19" spans="1:12" ht="15" customHeight="1" thickBot="1" x14ac:dyDescent="0.25">
      <c r="A19" s="83" t="s">
        <v>43</v>
      </c>
      <c r="B19" s="83"/>
      <c r="C19" s="83"/>
      <c r="D19" s="83"/>
      <c r="E19" s="83"/>
      <c r="F19" s="83"/>
      <c r="G19" s="83"/>
      <c r="H19" s="83"/>
      <c r="I19" s="83"/>
      <c r="J19" s="83"/>
    </row>
    <row r="20" spans="1:12" s="3" customFormat="1" x14ac:dyDescent="0.2">
      <c r="A20" s="21" t="s">
        <v>25</v>
      </c>
      <c r="B20" s="23" t="s">
        <v>4</v>
      </c>
      <c r="C20" s="22" t="s">
        <v>5</v>
      </c>
      <c r="D20" s="23" t="s">
        <v>6</v>
      </c>
      <c r="E20" s="24" t="s">
        <v>7</v>
      </c>
      <c r="F20" s="24" t="s">
        <v>8</v>
      </c>
      <c r="G20" s="24" t="s">
        <v>9</v>
      </c>
      <c r="H20" s="24" t="s">
        <v>10</v>
      </c>
      <c r="I20" s="24" t="s">
        <v>11</v>
      </c>
      <c r="J20" s="25" t="s">
        <v>12</v>
      </c>
    </row>
    <row r="21" spans="1:12" s="3" customFormat="1" x14ac:dyDescent="0.2">
      <c r="A21" s="26"/>
      <c r="B21" s="16">
        <v>1</v>
      </c>
      <c r="C21" s="10" t="s">
        <v>36</v>
      </c>
      <c r="D21" s="11"/>
      <c r="E21" s="11"/>
      <c r="F21" s="11"/>
      <c r="G21" s="11"/>
      <c r="H21" s="9"/>
      <c r="I21" s="9"/>
      <c r="J21" s="44">
        <f>SUM(H21:I21)</f>
        <v>0</v>
      </c>
    </row>
    <row r="22" spans="1:12" ht="43.5" customHeight="1" x14ac:dyDescent="0.2">
      <c r="A22" s="27">
        <v>270503</v>
      </c>
      <c r="B22" s="20" t="s">
        <v>14</v>
      </c>
      <c r="C22" s="68" t="s">
        <v>28</v>
      </c>
      <c r="D22" s="18" t="s">
        <v>15</v>
      </c>
      <c r="E22" s="19">
        <v>4435.97</v>
      </c>
      <c r="F22" s="19">
        <v>97.5</v>
      </c>
      <c r="G22" s="19">
        <v>10.16</v>
      </c>
      <c r="H22" s="19">
        <f>E22*F22</f>
        <v>432507.07500000001</v>
      </c>
      <c r="I22" s="19">
        <f>E22*G22</f>
        <v>45069.455200000004</v>
      </c>
      <c r="J22" s="45">
        <f>H22+I22</f>
        <v>477576.53020000004</v>
      </c>
      <c r="L22" s="13" t="e">
        <f>#REF!</f>
        <v>#REF!</v>
      </c>
    </row>
    <row r="23" spans="1:12" ht="94.9" customHeight="1" x14ac:dyDescent="0.2">
      <c r="A23" s="27">
        <v>271711</v>
      </c>
      <c r="B23" s="20" t="s">
        <v>30</v>
      </c>
      <c r="C23" s="68" t="s">
        <v>31</v>
      </c>
      <c r="D23" s="69" t="s">
        <v>15</v>
      </c>
      <c r="E23" s="19">
        <v>1129.95</v>
      </c>
      <c r="F23" s="19">
        <v>24.46</v>
      </c>
      <c r="G23" s="19">
        <v>21.05</v>
      </c>
      <c r="H23" s="19">
        <f>E23*F23</f>
        <v>27638.577000000001</v>
      </c>
      <c r="I23" s="19">
        <f>E23*G23</f>
        <v>23785.447500000002</v>
      </c>
      <c r="J23" s="45">
        <f>H23+I23</f>
        <v>51424.0245</v>
      </c>
      <c r="L23" s="13"/>
    </row>
    <row r="24" spans="1:12" s="3" customFormat="1" ht="15" customHeight="1" x14ac:dyDescent="0.2">
      <c r="A24" s="79" t="s">
        <v>16</v>
      </c>
      <c r="B24" s="80"/>
      <c r="C24" s="80"/>
      <c r="D24" s="80"/>
      <c r="E24" s="80"/>
      <c r="F24" s="80"/>
      <c r="G24" s="80"/>
      <c r="H24" s="80"/>
      <c r="I24" s="81"/>
      <c r="J24" s="46">
        <f>SUM(J22:J23)</f>
        <v>529000.55469999998</v>
      </c>
    </row>
    <row r="25" spans="1:12" s="2" customFormat="1" ht="15" customHeight="1" x14ac:dyDescent="0.2">
      <c r="A25" s="28"/>
      <c r="B25" s="62"/>
      <c r="C25" s="62"/>
      <c r="D25" s="62"/>
      <c r="E25" s="62"/>
      <c r="F25" s="62"/>
      <c r="G25" s="63"/>
      <c r="H25" s="9"/>
      <c r="I25" s="17"/>
      <c r="J25" s="46"/>
    </row>
    <row r="26" spans="1:12" ht="15" customHeight="1" x14ac:dyDescent="0.2">
      <c r="A26" s="29"/>
      <c r="B26" s="80" t="s">
        <v>17</v>
      </c>
      <c r="C26" s="80"/>
      <c r="D26" s="80"/>
      <c r="E26" s="80"/>
      <c r="F26" s="80"/>
      <c r="G26" s="80"/>
      <c r="H26" s="80"/>
      <c r="I26" s="81"/>
      <c r="J26" s="46">
        <f>J24</f>
        <v>529000.55469999998</v>
      </c>
    </row>
    <row r="27" spans="1:12" ht="15" customHeight="1" x14ac:dyDescent="0.2">
      <c r="A27" s="79" t="s">
        <v>26</v>
      </c>
      <c r="B27" s="80"/>
      <c r="C27" s="80"/>
      <c r="D27" s="80"/>
      <c r="E27" s="80"/>
      <c r="F27" s="80"/>
      <c r="G27" s="80"/>
      <c r="H27" s="81"/>
      <c r="I27" s="64">
        <v>0.23760000000000001</v>
      </c>
      <c r="J27" s="47">
        <f>I27*J26</f>
        <v>125690.53179672</v>
      </c>
    </row>
    <row r="28" spans="1:12" ht="15" customHeight="1" thickBot="1" x14ac:dyDescent="0.25">
      <c r="A28" s="76" t="s">
        <v>18</v>
      </c>
      <c r="B28" s="77"/>
      <c r="C28" s="77"/>
      <c r="D28" s="77"/>
      <c r="E28" s="77"/>
      <c r="F28" s="77"/>
      <c r="G28" s="77"/>
      <c r="H28" s="77"/>
      <c r="I28" s="78"/>
      <c r="J28" s="48">
        <f>SUM(J26:J27)</f>
        <v>654691.08649671997</v>
      </c>
    </row>
    <row r="29" spans="1:12" x14ac:dyDescent="0.2">
      <c r="A29" s="65" t="s">
        <v>42</v>
      </c>
      <c r="B29" s="66"/>
      <c r="C29" s="66"/>
      <c r="D29" s="66"/>
      <c r="E29" s="66"/>
      <c r="F29" s="66"/>
      <c r="G29" s="66"/>
      <c r="H29" s="1"/>
      <c r="I29" s="1"/>
      <c r="J29" s="1"/>
      <c r="K29" s="4"/>
    </row>
    <row r="30" spans="1:12" x14ac:dyDescent="0.2">
      <c r="A30" s="1"/>
      <c r="B30" s="40"/>
      <c r="C30" s="40"/>
      <c r="D30" s="40"/>
      <c r="E30" s="40"/>
      <c r="F30" s="40"/>
      <c r="G30" s="40"/>
      <c r="H30" s="1"/>
      <c r="I30" s="1"/>
      <c r="J30" s="1"/>
      <c r="K30" s="4"/>
    </row>
    <row r="31" spans="1:12" x14ac:dyDescent="0.2">
      <c r="A31" s="1"/>
      <c r="B31" s="40"/>
      <c r="C31" s="40"/>
      <c r="D31" s="40"/>
      <c r="E31" s="40"/>
      <c r="F31" s="40"/>
      <c r="G31" s="40"/>
      <c r="H31" s="1"/>
      <c r="I31" s="1"/>
      <c r="J31" s="1"/>
      <c r="K31" s="4"/>
    </row>
    <row r="32" spans="1:12" x14ac:dyDescent="0.2">
      <c r="A32" s="1"/>
      <c r="B32" s="40"/>
      <c r="C32" s="40"/>
      <c r="D32" s="40"/>
      <c r="E32" s="40"/>
      <c r="F32" s="40"/>
      <c r="G32" s="40"/>
      <c r="H32" s="1"/>
      <c r="I32" s="1"/>
      <c r="J32" s="1"/>
      <c r="K32" s="4"/>
    </row>
    <row r="33" spans="1:11" x14ac:dyDescent="0.2">
      <c r="A33" s="1"/>
      <c r="B33" s="40"/>
      <c r="C33" s="40"/>
      <c r="D33" s="40"/>
      <c r="E33" s="40"/>
      <c r="F33" s="40"/>
      <c r="G33" s="40"/>
      <c r="H33" s="1"/>
      <c r="I33" s="1"/>
      <c r="J33" s="1"/>
      <c r="K33" s="4"/>
    </row>
    <row r="34" spans="1:11" x14ac:dyDescent="0.2">
      <c r="A34" s="1"/>
      <c r="B34" s="40"/>
      <c r="C34" s="40"/>
      <c r="D34" s="40"/>
      <c r="E34" s="40"/>
      <c r="F34" s="40"/>
      <c r="G34" s="40"/>
      <c r="H34" s="1"/>
      <c r="I34" s="1"/>
      <c r="J34" s="1"/>
      <c r="K34" s="4"/>
    </row>
    <row r="35" spans="1:11" x14ac:dyDescent="0.2">
      <c r="A35" s="1"/>
      <c r="B35" s="40"/>
      <c r="C35" s="40"/>
      <c r="D35" s="40"/>
      <c r="E35" s="40"/>
      <c r="F35" s="40"/>
      <c r="G35" s="40"/>
      <c r="H35" s="1"/>
      <c r="I35" s="1"/>
      <c r="J35" s="1"/>
      <c r="K35" s="4"/>
    </row>
    <row r="36" spans="1:11" x14ac:dyDescent="0.2">
      <c r="A36" s="1"/>
      <c r="B36" s="40"/>
      <c r="C36" s="40"/>
      <c r="D36" s="40"/>
      <c r="E36" s="40"/>
      <c r="F36" s="40"/>
      <c r="G36" s="40"/>
      <c r="H36" s="1"/>
      <c r="I36" s="1"/>
      <c r="J36" s="1"/>
      <c r="K36" s="4"/>
    </row>
    <row r="37" spans="1:11" x14ac:dyDescent="0.2">
      <c r="A37" s="1"/>
      <c r="B37" s="40"/>
      <c r="C37" s="40"/>
      <c r="D37" s="40"/>
      <c r="E37" s="40"/>
      <c r="F37" s="40"/>
      <c r="G37" s="40"/>
      <c r="H37" s="1"/>
      <c r="I37" s="1"/>
      <c r="J37" s="1"/>
      <c r="K37" s="4"/>
    </row>
    <row r="38" spans="1:11" x14ac:dyDescent="0.2">
      <c r="A38" s="1"/>
      <c r="B38" s="40"/>
      <c r="C38" s="40"/>
      <c r="D38" s="40"/>
      <c r="E38" s="40"/>
      <c r="F38" s="40"/>
      <c r="G38" s="40"/>
      <c r="H38" s="1"/>
      <c r="I38" s="1"/>
      <c r="J38" s="1"/>
      <c r="K38" s="4"/>
    </row>
    <row r="39" spans="1:11" x14ac:dyDescent="0.2">
      <c r="A39" s="1"/>
      <c r="B39" s="40"/>
      <c r="C39" s="40"/>
      <c r="D39" s="40"/>
      <c r="E39" s="40"/>
      <c r="F39" s="40"/>
      <c r="G39" s="40"/>
      <c r="H39" s="1"/>
      <c r="I39" s="1"/>
      <c r="J39" s="1"/>
      <c r="K39" s="4"/>
    </row>
    <row r="40" spans="1:11" x14ac:dyDescent="0.2">
      <c r="A40" s="1"/>
      <c r="B40" s="40"/>
      <c r="C40" s="40"/>
      <c r="D40" s="40"/>
      <c r="E40" s="40"/>
      <c r="F40" s="40"/>
      <c r="G40" s="40"/>
      <c r="H40" s="1"/>
      <c r="I40" s="1"/>
      <c r="J40" s="1"/>
      <c r="K40" s="4"/>
    </row>
    <row r="41" spans="1:11" x14ac:dyDescent="0.2">
      <c r="A41" s="1"/>
      <c r="B41" s="40"/>
      <c r="C41" s="40"/>
      <c r="D41" s="40"/>
      <c r="E41" s="40"/>
      <c r="F41" s="40"/>
      <c r="G41" s="40"/>
      <c r="H41" s="1"/>
      <c r="I41" s="1"/>
      <c r="J41" s="1"/>
      <c r="K41" s="4"/>
    </row>
    <row r="42" spans="1:11" x14ac:dyDescent="0.2">
      <c r="A42" s="1"/>
      <c r="B42" s="40"/>
      <c r="C42" s="40"/>
      <c r="D42" s="40"/>
      <c r="E42" s="40"/>
      <c r="F42" s="40"/>
      <c r="G42" s="40"/>
      <c r="H42" s="1"/>
      <c r="I42" s="1"/>
      <c r="J42" s="1"/>
      <c r="K42" s="4"/>
    </row>
    <row r="43" spans="1:11" x14ac:dyDescent="0.2">
      <c r="A43" s="1"/>
      <c r="B43" s="40"/>
      <c r="C43" s="40"/>
      <c r="D43" s="40"/>
      <c r="E43" s="40"/>
      <c r="F43" s="40"/>
      <c r="G43" s="40"/>
      <c r="H43" s="1"/>
      <c r="I43" s="1"/>
      <c r="J43" s="1"/>
      <c r="K43" s="4"/>
    </row>
    <row r="44" spans="1:11" s="33" customFormat="1" ht="15.75" x14ac:dyDescent="0.2">
      <c r="A44" s="30"/>
      <c r="B44" s="30"/>
      <c r="C44" s="30"/>
      <c r="D44" s="30"/>
      <c r="E44" s="30"/>
      <c r="F44" s="30"/>
      <c r="G44" s="30"/>
      <c r="H44" s="31"/>
      <c r="I44" s="32"/>
    </row>
    <row r="45" spans="1:11" s="33" customFormat="1" x14ac:dyDescent="0.2">
      <c r="A45" s="71" t="s">
        <v>40</v>
      </c>
      <c r="B45" s="71"/>
      <c r="C45" s="71"/>
      <c r="D45" s="71"/>
      <c r="E45" s="71"/>
      <c r="F45" s="71"/>
      <c r="G45" s="71"/>
      <c r="H45" s="71"/>
      <c r="I45" s="71"/>
      <c r="J45" s="71"/>
    </row>
    <row r="46" spans="1:11" s="33" customFormat="1" x14ac:dyDescent="0.2">
      <c r="A46" s="72" t="s">
        <v>41</v>
      </c>
      <c r="B46" s="72"/>
      <c r="C46" s="72"/>
      <c r="D46" s="72"/>
      <c r="E46" s="72"/>
      <c r="F46" s="72"/>
      <c r="G46" s="72"/>
      <c r="H46" s="72"/>
      <c r="I46" s="72"/>
      <c r="J46" s="72"/>
    </row>
    <row r="47" spans="1:11" s="33" customFormat="1" x14ac:dyDescent="0.2">
      <c r="A47" s="41"/>
      <c r="B47" s="41"/>
      <c r="C47" s="41"/>
      <c r="D47" s="41"/>
      <c r="E47" s="41"/>
      <c r="F47" s="41"/>
      <c r="G47" s="41"/>
      <c r="H47" s="41"/>
      <c r="I47" s="41"/>
      <c r="J47" s="41"/>
    </row>
    <row r="48" spans="1:11" s="33" customFormat="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41"/>
    </row>
    <row r="49" spans="1:12" s="33" customFormat="1" x14ac:dyDescent="0.2">
      <c r="A49" s="41"/>
      <c r="B49" s="41"/>
      <c r="C49" s="41"/>
      <c r="D49" s="41"/>
      <c r="E49" s="41"/>
      <c r="F49" s="41"/>
      <c r="G49" s="41"/>
      <c r="H49" s="41"/>
      <c r="I49" s="37"/>
    </row>
    <row r="50" spans="1:12" s="33" customFormat="1" x14ac:dyDescent="0.2">
      <c r="A50" s="34"/>
      <c r="B50" s="35"/>
      <c r="C50" s="35"/>
      <c r="D50" s="35"/>
      <c r="E50" s="35"/>
      <c r="F50" s="35"/>
      <c r="G50" s="35"/>
      <c r="H50" s="35"/>
      <c r="I50" s="36"/>
    </row>
    <row r="51" spans="1:12" s="33" customFormat="1" x14ac:dyDescent="0.2">
      <c r="A51" s="73"/>
      <c r="B51" s="73"/>
      <c r="C51" s="73"/>
      <c r="D51" s="73"/>
      <c r="E51" s="73"/>
      <c r="F51" s="73"/>
      <c r="G51" s="73"/>
      <c r="H51" s="73"/>
      <c r="I51" s="73"/>
      <c r="J51" s="73"/>
    </row>
    <row r="52" spans="1:12" s="33" customFormat="1" x14ac:dyDescent="0.2">
      <c r="A52" s="74"/>
      <c r="B52" s="74"/>
      <c r="C52" s="74"/>
      <c r="D52" s="74"/>
      <c r="E52" s="74"/>
      <c r="F52" s="74"/>
      <c r="G52" s="74"/>
      <c r="H52" s="74"/>
      <c r="I52" s="74"/>
      <c r="J52" s="74"/>
    </row>
    <row r="53" spans="1:12" s="33" customFormat="1" x14ac:dyDescent="0.2">
      <c r="A53" s="38"/>
      <c r="B53" s="38"/>
      <c r="F53" s="32"/>
      <c r="G53" s="32"/>
      <c r="H53" s="39"/>
      <c r="I53" s="32"/>
    </row>
    <row r="54" spans="1:12" x14ac:dyDescent="0.2">
      <c r="A54" s="1"/>
      <c r="B54" s="40"/>
      <c r="C54" s="40"/>
      <c r="D54" s="40"/>
      <c r="E54" s="40"/>
      <c r="F54" s="40"/>
      <c r="G54" s="40"/>
      <c r="H54" s="1"/>
      <c r="I54" s="1"/>
      <c r="J54" s="1"/>
      <c r="K54" s="4"/>
    </row>
    <row r="55" spans="1:12" x14ac:dyDescent="0.2">
      <c r="A55" s="1"/>
      <c r="B55" s="40"/>
      <c r="C55" s="40"/>
      <c r="D55" s="40"/>
      <c r="E55" s="40"/>
      <c r="F55" s="40"/>
      <c r="G55" s="40"/>
      <c r="H55" s="1"/>
      <c r="I55" s="1"/>
      <c r="J55" s="1"/>
      <c r="K55" s="4"/>
    </row>
    <row r="56" spans="1:12" x14ac:dyDescent="0.2">
      <c r="A56" s="1"/>
      <c r="B56" s="40"/>
      <c r="C56" s="40"/>
      <c r="D56" s="40"/>
      <c r="E56" s="40"/>
      <c r="F56" s="40"/>
      <c r="G56" s="40"/>
      <c r="H56" s="1"/>
      <c r="I56" s="1"/>
      <c r="J56" s="1"/>
      <c r="K56" s="4"/>
    </row>
    <row r="57" spans="1:12" x14ac:dyDescent="0.2">
      <c r="A57" s="1"/>
      <c r="B57" s="40"/>
      <c r="C57" s="40"/>
      <c r="D57" s="40"/>
      <c r="E57" s="40"/>
      <c r="F57" s="40"/>
      <c r="G57" s="40"/>
      <c r="H57" s="1"/>
      <c r="I57" s="1"/>
      <c r="J57" s="1"/>
      <c r="K57" s="4"/>
    </row>
    <row r="58" spans="1:12" x14ac:dyDescent="0.2">
      <c r="A58" s="1"/>
      <c r="B58" s="40"/>
      <c r="C58" s="40"/>
      <c r="D58" s="40"/>
      <c r="E58" s="40"/>
      <c r="F58" s="40"/>
      <c r="G58" s="40"/>
      <c r="H58" s="1"/>
      <c r="I58" s="1"/>
      <c r="J58" s="1"/>
      <c r="K58" s="4"/>
    </row>
    <row r="59" spans="1:12" x14ac:dyDescent="0.2">
      <c r="A59" s="12"/>
      <c r="B59" s="1"/>
      <c r="C59" s="40"/>
      <c r="D59" s="1"/>
      <c r="E59" s="1"/>
      <c r="F59" s="1"/>
      <c r="G59" s="1"/>
      <c r="H59" s="1"/>
      <c r="I59" s="1"/>
      <c r="J59" s="1"/>
      <c r="K59" s="4"/>
    </row>
    <row r="60" spans="1:12" x14ac:dyDescent="0.2">
      <c r="A60" s="12"/>
      <c r="B60" s="1"/>
      <c r="C60" s="40"/>
      <c r="D60" s="1"/>
      <c r="E60" s="1"/>
      <c r="F60" s="1"/>
      <c r="G60" s="1"/>
      <c r="H60" s="1"/>
      <c r="I60" s="1"/>
      <c r="J60" s="1"/>
      <c r="K60" s="5"/>
    </row>
    <row r="61" spans="1:12" x14ac:dyDescent="0.2"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</row>
    <row r="62" spans="1:12" x14ac:dyDescent="0.2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</row>
    <row r="63" spans="1:12" x14ac:dyDescent="0.2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</row>
    <row r="64" spans="1:12" x14ac:dyDescent="0.2">
      <c r="A64" s="5"/>
      <c r="B64" s="5"/>
      <c r="C64" s="40"/>
      <c r="D64" s="14"/>
      <c r="E64" s="14"/>
      <c r="F64" s="14"/>
      <c r="G64" s="14"/>
      <c r="H64" s="14"/>
      <c r="I64" s="14"/>
      <c r="J64" s="14"/>
      <c r="K64" s="14"/>
    </row>
    <row r="65" spans="1:11" x14ac:dyDescent="0.2">
      <c r="A65" s="5"/>
      <c r="B65" s="5"/>
      <c r="C65" s="1"/>
      <c r="D65" s="14"/>
      <c r="E65" s="14"/>
      <c r="F65" s="14"/>
      <c r="G65" s="14"/>
      <c r="H65" s="14"/>
      <c r="I65" s="14"/>
      <c r="J65" s="14"/>
      <c r="K65" s="14"/>
    </row>
    <row r="66" spans="1:11" x14ac:dyDescent="0.2">
      <c r="A66" s="14"/>
      <c r="B66" s="14"/>
      <c r="C66" s="14"/>
      <c r="D66" s="14"/>
      <c r="E66" s="14"/>
      <c r="F66" s="14"/>
      <c r="G66" s="14"/>
      <c r="H66" s="14"/>
      <c r="I66" s="14"/>
      <c r="J66" s="14"/>
    </row>
    <row r="67" spans="1:11" x14ac:dyDescent="0.2">
      <c r="A67" s="14"/>
      <c r="B67" s="14"/>
      <c r="C67" s="14"/>
      <c r="D67" s="14"/>
      <c r="E67" s="14"/>
      <c r="F67" s="14"/>
      <c r="G67" s="14"/>
    </row>
    <row r="68" spans="1:11" x14ac:dyDescent="0.2">
      <c r="C68" s="14"/>
    </row>
    <row r="69" spans="1:11" x14ac:dyDescent="0.2">
      <c r="C69" s="14"/>
    </row>
    <row r="70" spans="1:11" x14ac:dyDescent="0.2">
      <c r="C70" s="14"/>
    </row>
    <row r="71" spans="1:11" x14ac:dyDescent="0.2">
      <c r="C71" s="42"/>
    </row>
    <row r="72" spans="1:11" x14ac:dyDescent="0.2">
      <c r="C72" s="14"/>
    </row>
    <row r="73" spans="1:11" x14ac:dyDescent="0.2">
      <c r="C73" s="14"/>
    </row>
  </sheetData>
  <mergeCells count="18">
    <mergeCell ref="E3:F3"/>
    <mergeCell ref="A8:J8"/>
    <mergeCell ref="A9:J9"/>
    <mergeCell ref="A10:J10"/>
    <mergeCell ref="A17:J17"/>
    <mergeCell ref="A28:I28"/>
    <mergeCell ref="A27:H27"/>
    <mergeCell ref="A18:J18"/>
    <mergeCell ref="A24:I24"/>
    <mergeCell ref="B26:I26"/>
    <mergeCell ref="A19:J19"/>
    <mergeCell ref="A63:L63"/>
    <mergeCell ref="A45:J45"/>
    <mergeCell ref="A46:J46"/>
    <mergeCell ref="A51:J51"/>
    <mergeCell ref="A52:J52"/>
    <mergeCell ref="B61:L61"/>
    <mergeCell ref="A62:L62"/>
  </mergeCells>
  <phoneticPr fontId="2" type="noConversion"/>
  <pageMargins left="0.78740157480314965" right="0.39370078740157483" top="0.39370078740157483" bottom="0.39370078740157483" header="0.51181102362204722" footer="0.51181102362204722"/>
  <pageSetup paperSize="9" scale="78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8:Q37"/>
  <sheetViews>
    <sheetView topLeftCell="A13" workbookViewId="0">
      <selection activeCell="A25" sqref="A25:XFD28"/>
    </sheetView>
  </sheetViews>
  <sheetFormatPr defaultRowHeight="12.75" x14ac:dyDescent="0.2"/>
  <cols>
    <col min="1" max="1" width="5.42578125" bestFit="1" customWidth="1"/>
    <col min="2" max="2" width="31.7109375" bestFit="1" customWidth="1"/>
    <col min="3" max="3" width="16.140625" customWidth="1"/>
    <col min="4" max="4" width="9.140625" customWidth="1"/>
    <col min="5" max="5" width="15.7109375" customWidth="1"/>
    <col min="6" max="6" width="10.7109375" customWidth="1"/>
    <col min="7" max="7" width="17.28515625" customWidth="1"/>
    <col min="8" max="8" width="8.28515625" bestFit="1" customWidth="1"/>
    <col min="9" max="9" width="17.28515625" customWidth="1"/>
    <col min="10" max="10" width="8.28515625" bestFit="1" customWidth="1"/>
    <col min="11" max="11" width="13.140625" bestFit="1" customWidth="1"/>
  </cols>
  <sheetData>
    <row r="8" spans="1:12" ht="15" x14ac:dyDescent="0.2">
      <c r="A8" s="92" t="s">
        <v>27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</row>
    <row r="9" spans="1:12" ht="18" x14ac:dyDescent="0.25">
      <c r="A9" s="93" t="s">
        <v>0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</row>
    <row r="10" spans="1:12" ht="15" x14ac:dyDescent="0.2">
      <c r="A10" s="92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</row>
    <row r="11" spans="1:12" x14ac:dyDescent="0.2">
      <c r="A11" s="3"/>
      <c r="B11" s="43"/>
      <c r="C11" s="43"/>
      <c r="D11" s="43"/>
      <c r="E11" s="43"/>
      <c r="F11" s="43"/>
      <c r="G11" s="43"/>
      <c r="H11" s="43"/>
      <c r="I11" s="43"/>
      <c r="J11" s="43"/>
    </row>
    <row r="12" spans="1:12" x14ac:dyDescent="0.2">
      <c r="A12" s="3" t="s">
        <v>39</v>
      </c>
      <c r="B12" s="1"/>
      <c r="C12" s="1"/>
      <c r="D12" s="1"/>
      <c r="E12" s="1"/>
      <c r="F12" s="1"/>
      <c r="G12" s="1"/>
      <c r="H12" s="43"/>
      <c r="I12" s="43"/>
      <c r="J12" s="43"/>
    </row>
    <row r="13" spans="1:12" x14ac:dyDescent="0.2">
      <c r="A13" s="3" t="s">
        <v>29</v>
      </c>
      <c r="B13" s="1"/>
      <c r="C13" s="1"/>
      <c r="D13" s="1"/>
      <c r="E13" s="1"/>
      <c r="F13" s="1"/>
      <c r="G13" s="1"/>
      <c r="H13" s="43"/>
      <c r="I13" s="43"/>
      <c r="J13" s="43"/>
    </row>
    <row r="14" spans="1:12" x14ac:dyDescent="0.2">
      <c r="A14" s="1"/>
      <c r="B14" s="1"/>
      <c r="C14" s="1"/>
      <c r="D14" s="1"/>
      <c r="E14" s="43"/>
      <c r="F14" s="43"/>
      <c r="G14" s="43"/>
      <c r="I14" s="43"/>
    </row>
    <row r="15" spans="1:12" ht="13.5" thickBot="1" x14ac:dyDescent="0.25">
      <c r="A15" s="15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">
      <c r="A16" s="103" t="s">
        <v>19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5"/>
    </row>
    <row r="17" spans="1:12" x14ac:dyDescent="0.2">
      <c r="A17" s="87" t="s">
        <v>4</v>
      </c>
      <c r="B17" s="89" t="s">
        <v>20</v>
      </c>
      <c r="C17" s="85" t="s">
        <v>32</v>
      </c>
      <c r="D17" s="86"/>
      <c r="E17" s="85" t="s">
        <v>33</v>
      </c>
      <c r="F17" s="86"/>
      <c r="G17" s="85" t="s">
        <v>34</v>
      </c>
      <c r="H17" s="86"/>
      <c r="I17" s="85" t="s">
        <v>35</v>
      </c>
      <c r="J17" s="86"/>
      <c r="K17" s="85" t="s">
        <v>22</v>
      </c>
      <c r="L17" s="106"/>
    </row>
    <row r="18" spans="1:12" x14ac:dyDescent="0.2">
      <c r="A18" s="88"/>
      <c r="B18" s="90"/>
      <c r="C18" s="6" t="s">
        <v>21</v>
      </c>
      <c r="D18" s="6" t="s">
        <v>13</v>
      </c>
      <c r="E18" s="6" t="s">
        <v>21</v>
      </c>
      <c r="F18" s="6" t="s">
        <v>13</v>
      </c>
      <c r="G18" s="6" t="s">
        <v>21</v>
      </c>
      <c r="H18" s="6" t="s">
        <v>13</v>
      </c>
      <c r="I18" s="6" t="s">
        <v>21</v>
      </c>
      <c r="J18" s="6" t="s">
        <v>13</v>
      </c>
      <c r="K18" s="6" t="s">
        <v>21</v>
      </c>
      <c r="L18" s="49" t="s">
        <v>13</v>
      </c>
    </row>
    <row r="19" spans="1:12" x14ac:dyDescent="0.2">
      <c r="A19" s="50" t="s">
        <v>23</v>
      </c>
      <c r="B19" s="67" t="s">
        <v>36</v>
      </c>
      <c r="C19" s="51">
        <f>D19*$K19</f>
        <v>163672.77162417999</v>
      </c>
      <c r="D19" s="52">
        <v>0.25</v>
      </c>
      <c r="E19" s="51">
        <f>F19*$K19</f>
        <v>163672.77162417999</v>
      </c>
      <c r="F19" s="52">
        <v>0.25</v>
      </c>
      <c r="G19" s="51">
        <f>H19*$K19</f>
        <v>163672.77162417999</v>
      </c>
      <c r="H19" s="53">
        <v>0.25</v>
      </c>
      <c r="I19" s="51">
        <f>J19*$K19</f>
        <v>163672.77162417999</v>
      </c>
      <c r="J19" s="53">
        <v>0.25</v>
      </c>
      <c r="K19" s="54">
        <f>'Orçamento Blokret'!J24*(1+'Orçamento Blokret'!I27)</f>
        <v>654691.08649671997</v>
      </c>
      <c r="L19" s="55">
        <f>K19/K20</f>
        <v>1</v>
      </c>
    </row>
    <row r="20" spans="1:12" x14ac:dyDescent="0.2">
      <c r="A20" s="94" t="s">
        <v>22</v>
      </c>
      <c r="B20" s="107"/>
      <c r="C20" s="51">
        <f>SUM(C19:C19)</f>
        <v>163672.77162417999</v>
      </c>
      <c r="D20" s="56">
        <f>C20/K20</f>
        <v>0.25</v>
      </c>
      <c r="E20" s="51">
        <f>SUM(E19:E19)</f>
        <v>163672.77162417999</v>
      </c>
      <c r="F20" s="57">
        <f>E20/K20</f>
        <v>0.25</v>
      </c>
      <c r="G20" s="51">
        <f>SUM(G19:G19)</f>
        <v>163672.77162417999</v>
      </c>
      <c r="H20" s="57">
        <f>G20/K20</f>
        <v>0.25</v>
      </c>
      <c r="I20" s="51">
        <f>SUM(I19:I19)</f>
        <v>163672.77162417999</v>
      </c>
      <c r="J20" s="57">
        <f>I20/K20</f>
        <v>0.25</v>
      </c>
      <c r="K20" s="108">
        <f>SUM(K19:K19)</f>
        <v>654691.08649671997</v>
      </c>
      <c r="L20" s="110">
        <f>SUM(L19:L19)</f>
        <v>1</v>
      </c>
    </row>
    <row r="21" spans="1:12" x14ac:dyDescent="0.2">
      <c r="A21" s="101" t="s">
        <v>24</v>
      </c>
      <c r="B21" s="102"/>
      <c r="C21" s="58">
        <f>C20</f>
        <v>163672.77162417999</v>
      </c>
      <c r="D21" s="59">
        <f>D20</f>
        <v>0.25</v>
      </c>
      <c r="E21" s="58">
        <f>C21+E20</f>
        <v>327345.54324835999</v>
      </c>
      <c r="F21" s="60">
        <f>F20+D21</f>
        <v>0.5</v>
      </c>
      <c r="G21" s="61">
        <f>E21+G20</f>
        <v>491018.31487253995</v>
      </c>
      <c r="H21" s="60">
        <f>F21+H20</f>
        <v>0.75</v>
      </c>
      <c r="I21" s="61">
        <f>G21+I20</f>
        <v>654691.08649671997</v>
      </c>
      <c r="J21" s="60">
        <f>H21+J20</f>
        <v>1</v>
      </c>
      <c r="K21" s="109"/>
      <c r="L21" s="111"/>
    </row>
    <row r="22" spans="1:12" x14ac:dyDescent="0.2">
      <c r="A22" s="94" t="s">
        <v>37</v>
      </c>
      <c r="B22" s="95"/>
      <c r="C22" s="96"/>
      <c r="D22" s="95"/>
      <c r="E22" s="95"/>
      <c r="F22" s="95"/>
      <c r="G22" s="95"/>
      <c r="H22" s="95"/>
      <c r="I22" s="95"/>
      <c r="J22" s="95"/>
      <c r="K22" s="95"/>
      <c r="L22" s="97"/>
    </row>
    <row r="23" spans="1:12" ht="13.5" thickBot="1" x14ac:dyDescent="0.25">
      <c r="A23" s="98" t="s">
        <v>38</v>
      </c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100"/>
    </row>
    <row r="24" spans="1:12" x14ac:dyDescent="0.2">
      <c r="A24" s="1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2">
      <c r="A25" s="1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2">
      <c r="A26" s="1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x14ac:dyDescent="0.2">
      <c r="A27" s="1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x14ac:dyDescent="0.2">
      <c r="A28" s="1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2">
      <c r="A29" s="1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x14ac:dyDescent="0.2">
      <c r="A30" s="1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x14ac:dyDescent="0.2">
      <c r="A31" s="1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x14ac:dyDescent="0.2">
      <c r="A32" s="1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7" x14ac:dyDescent="0.2">
      <c r="A33" s="1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7" s="33" customFormat="1" x14ac:dyDescent="0.2">
      <c r="A34" s="71" t="s">
        <v>40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</row>
    <row r="35" spans="1:17" s="33" customFormat="1" x14ac:dyDescent="0.2">
      <c r="A35" s="72" t="s">
        <v>41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</row>
    <row r="36" spans="1:17" x14ac:dyDescent="0.2">
      <c r="A36" s="91"/>
      <c r="B36" s="91"/>
      <c r="C36" s="91"/>
      <c r="D36" s="91"/>
      <c r="E36" s="7"/>
      <c r="F36" s="91"/>
      <c r="G36" s="91"/>
      <c r="H36" s="91"/>
      <c r="I36" s="91"/>
      <c r="J36" s="91"/>
      <c r="K36" s="91"/>
      <c r="L36" s="91"/>
      <c r="M36" s="7"/>
      <c r="N36" s="7"/>
      <c r="O36" s="7"/>
      <c r="P36" s="7"/>
      <c r="Q36" s="7"/>
    </row>
    <row r="37" spans="1:17" x14ac:dyDescent="0.2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</row>
  </sheetData>
  <mergeCells count="21">
    <mergeCell ref="A36:D36"/>
    <mergeCell ref="F36:L36"/>
    <mergeCell ref="A8:L8"/>
    <mergeCell ref="A9:L9"/>
    <mergeCell ref="A10:L10"/>
    <mergeCell ref="A22:L22"/>
    <mergeCell ref="A23:L23"/>
    <mergeCell ref="A21:B21"/>
    <mergeCell ref="A16:L16"/>
    <mergeCell ref="K17:L17"/>
    <mergeCell ref="A20:B20"/>
    <mergeCell ref="K20:K21"/>
    <mergeCell ref="A34:L34"/>
    <mergeCell ref="A35:L35"/>
    <mergeCell ref="L20:L21"/>
    <mergeCell ref="G17:H17"/>
    <mergeCell ref="C17:D17"/>
    <mergeCell ref="A17:A18"/>
    <mergeCell ref="B17:B18"/>
    <mergeCell ref="E17:F17"/>
    <mergeCell ref="I17:J17"/>
  </mergeCells>
  <pageMargins left="0.511811024" right="0.511811024" top="0.78740157499999996" bottom="0.78740157499999996" header="0.31496062000000002" footer="0.31496062000000002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 Blokret</vt:lpstr>
      <vt:lpstr>Cronograma</vt:lpstr>
      <vt:lpstr>'Orçamento Blokret'!Area_de_impressao</vt:lpstr>
      <vt:lpstr>'Orçamento Blokret'!Titulos_de_impressao</vt:lpstr>
    </vt:vector>
  </TitlesOfParts>
  <Company>Prefeitura de Morrinhos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Asplan</dc:creator>
  <cp:lastModifiedBy>Asplan 3</cp:lastModifiedBy>
  <cp:revision/>
  <cp:lastPrinted>2024-08-23T18:03:22Z</cp:lastPrinted>
  <dcterms:created xsi:type="dcterms:W3CDTF">2002-03-20T16:21:38Z</dcterms:created>
  <dcterms:modified xsi:type="dcterms:W3CDTF">2024-08-27T14:31:39Z</dcterms:modified>
</cp:coreProperties>
</file>