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edro.matias\Documents\PESQUISA DE PREÇOS - LAVANDERIA\"/>
    </mc:Choice>
  </mc:AlternateContent>
  <bookViews>
    <workbookView xWindow="0" yWindow="0" windowWidth="7470" windowHeight="2670"/>
  </bookViews>
  <sheets>
    <sheet name="PESQUISA DE PREÇOS" sheetId="1" r:id="rId1"/>
  </sheets>
  <calcPr calcId="162913"/>
  <extLst>
    <ext uri="GoogleSheetsCustomDataVersion2">
      <go:sheetsCustomData xmlns:go="http://customooxmlschemas.google.com/" r:id="rId6" roundtripDataChecksum="H4a9Y3yQjK1uvBEDcBCqY5vSp7sahg4W+ts1tMw2EiY="/>
    </ext>
  </extLst>
</workbook>
</file>

<file path=xl/calcChain.xml><?xml version="1.0" encoding="utf-8"?>
<calcChain xmlns="http://schemas.openxmlformats.org/spreadsheetml/2006/main">
  <c r="R14" i="1" l="1"/>
  <c r="S14" i="1" s="1"/>
  <c r="T14" i="1" s="1"/>
  <c r="U14" i="1" s="1"/>
  <c r="V14" i="1" s="1"/>
  <c r="Q14" i="1"/>
  <c r="P14" i="1"/>
  <c r="E14" i="1"/>
  <c r="R13" i="1"/>
  <c r="S13" i="1" s="1"/>
  <c r="T13" i="1" s="1"/>
  <c r="U13" i="1" s="1"/>
  <c r="V13" i="1" s="1"/>
  <c r="Q13" i="1"/>
  <c r="P13" i="1"/>
  <c r="E13" i="1"/>
  <c r="R12" i="1"/>
  <c r="S12" i="1" s="1"/>
  <c r="T12" i="1" s="1"/>
  <c r="U12" i="1" s="1"/>
  <c r="V12" i="1" s="1"/>
  <c r="Q12" i="1"/>
  <c r="P12" i="1"/>
  <c r="E12" i="1"/>
  <c r="R11" i="1"/>
  <c r="S11" i="1" s="1"/>
  <c r="T11" i="1" s="1"/>
  <c r="U11" i="1" s="1"/>
  <c r="V11" i="1" s="1"/>
  <c r="Q11" i="1"/>
  <c r="P11" i="1"/>
  <c r="E11" i="1"/>
  <c r="V15" i="1" l="1"/>
</calcChain>
</file>

<file path=xl/sharedStrings.xml><?xml version="1.0" encoding="utf-8"?>
<sst xmlns="http://schemas.openxmlformats.org/spreadsheetml/2006/main" count="55" uniqueCount="51">
  <si>
    <t xml:space="preserve">                                                                                                                                                                                                                                           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</si>
  <si>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MINISTÉRIO DA CIÊNCIA, TECNOLOGIA E INOVAÇÃO</t>
  </si>
  <si>
    <t>SECRETARIA EXECUTIVA</t>
  </si>
  <si>
    <t>SUBSECRETARIA DE PLANEJAMENTO, ORÇAMENTO E ADMINISTRAÇÃO</t>
  </si>
  <si>
    <t>COORDENAÇÃO-GERAL DE RECURSOS LOGÍSTICOS</t>
  </si>
  <si>
    <t>COORDENAÇÃO DE LOGÍSTICA E PATRIMÔNIO</t>
  </si>
  <si>
    <t>DIVISÃO DE SERVIÇOS GERAIS</t>
  </si>
  <si>
    <t>GRUPO</t>
  </si>
  <si>
    <t>ITEM</t>
  </si>
  <si>
    <t>DESCRIÇÃO</t>
  </si>
  <si>
    <t>UNIDADE DE MEDIDA</t>
  </si>
  <si>
    <t>QUANTIDADE PARA 24 MESES</t>
  </si>
  <si>
    <t>Contrato
ENAP
06/2024</t>
  </si>
  <si>
    <t>Contrato
04/2025
CJM</t>
  </si>
  <si>
    <t>Contrato
92/2023
CNPQ</t>
  </si>
  <si>
    <t>Contrato
24/2024
MJSP</t>
  </si>
  <si>
    <t>Contrato 
5/2024
MME</t>
  </si>
  <si>
    <t>Contrato 02/2024
MTE</t>
  </si>
  <si>
    <t>Contrato
06/2024
TCDF</t>
  </si>
  <si>
    <t>Contrato 
5/2025
CNJ</t>
  </si>
  <si>
    <t>Contrato 03/2024
MTE</t>
  </si>
  <si>
    <t>Contrato 20/2024
JFSE</t>
  </si>
  <si>
    <t>MÉDIA</t>
  </si>
  <si>
    <t>MEDIANA</t>
  </si>
  <si>
    <t>DESVIO PADRÃO</t>
  </si>
  <si>
    <t>COEFICIENTE DE VARIAÇÃO</t>
  </si>
  <si>
    <t>MÉDIA, MEDIANA OU MENOR PREÇO</t>
  </si>
  <si>
    <t>VALOR UNITÁRIO (R$)</t>
  </si>
  <si>
    <t>VALOR TOTAL 24 MESES(R$)</t>
  </si>
  <si>
    <t>Vigência:
25/03/2026</t>
  </si>
  <si>
    <t>Vigência:
05/08/2027</t>
  </si>
  <si>
    <t>Vigência:
02/01/2029</t>
  </si>
  <si>
    <t>Vigência:
25/07/2029</t>
  </si>
  <si>
    <t>Vigência:
07/02/2027</t>
  </si>
  <si>
    <t>Vigência:
08/03/2029</t>
  </si>
  <si>
    <t>Vigência:
03/04/2029</t>
  </si>
  <si>
    <t>Vigência:
11/11/2026</t>
  </si>
  <si>
    <t>Vigência:
04/03/2029</t>
  </si>
  <si>
    <t>Vigência:
14/10/2029</t>
  </si>
  <si>
    <t>Único</t>
  </si>
  <si>
    <r>
      <rPr>
        <sz val="12"/>
        <color theme="1"/>
        <rFont val="Calibri"/>
      </rPr>
      <t xml:space="preserve">Serviço de lavagem e higienização de </t>
    </r>
    <r>
      <rPr>
        <b/>
        <sz val="12"/>
        <color theme="1"/>
        <rFont val="Calibri"/>
      </rPr>
      <t>Toalha de mesa</t>
    </r>
  </si>
  <si>
    <t>Unidade</t>
  </si>
  <si>
    <t>R$17,37_</t>
  </si>
  <si>
    <t>R$17,90_</t>
  </si>
  <si>
    <r>
      <rPr>
        <sz val="12"/>
        <color theme="1"/>
        <rFont val="Calibri"/>
      </rPr>
      <t xml:space="preserve">Serviço de lavagem e higienização de </t>
    </r>
    <r>
      <rPr>
        <b/>
        <sz val="12"/>
        <color theme="1"/>
        <rFont val="Calibri"/>
      </rPr>
      <t>Guardanapos</t>
    </r>
  </si>
  <si>
    <t>R$2,12_</t>
  </si>
  <si>
    <r>
      <rPr>
        <sz val="12"/>
        <color theme="1"/>
        <rFont val="Calibri"/>
      </rPr>
      <t xml:space="preserve">Serviço de lavagem e higienização de </t>
    </r>
    <r>
      <rPr>
        <b/>
        <sz val="12"/>
        <color theme="1"/>
        <rFont val="Calibri"/>
      </rPr>
      <t>Bandeiras</t>
    </r>
  </si>
  <si>
    <r>
      <rPr>
        <sz val="12"/>
        <color theme="1"/>
        <rFont val="Calibri"/>
      </rPr>
      <t xml:space="preserve">Serviço de lavagem e higienização de </t>
    </r>
    <r>
      <rPr>
        <b/>
        <sz val="12"/>
        <color theme="1"/>
        <rFont val="Calibri"/>
      </rPr>
      <t>Toalha de rosto</t>
    </r>
  </si>
  <si>
    <t>R$6,00_</t>
  </si>
  <si>
    <t>R$2,98_</t>
  </si>
  <si>
    <t>ESTIMATIVA DO VALOR DA CONTRATAÇÃO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</si>
</sst>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&quot;R$&quot;\ #,##0.00;[Red]\-&quot;R$&quot;\ #,##0.00"/>
    <numFmt numFmtId="164" formatCode="&quot;R$&quot;\ #,##0.00"/>
  </numFmts>
  <fonts count="8">
    <font>
      <sz val="11"/>
      <color theme="1"/>
      <name val="Calibri"/>
      <scheme val="minor"/>
    </font>
    <font>
      <sz val="12"/>
      <color theme="1"/>
      <name val="Calibri"/>
    </font>
    <font>
      <sz val="11"/>
      <name val="Calibri"/>
    </font>
    <font>
      <b/>
      <sz val="12"/>
      <color theme="1"/>
      <name val="Calibri"/>
    </font>
    <font>
      <sz val="11"/>
      <color theme="1"/>
      <name val="Calibri"/>
    </font>
    <font>
      <strike/>
      <sz val="12"/>
      <color theme="1"/>
      <name val="Calibri"/>
    </font>
    <font>
      <b/>
      <sz val="12"/>
      <color rgb="FF00B050"/>
      <name val="Calibri"/>
    </font>
    <font>
      <b/>
      <sz val="12"/>
      <color rgb="FFFF0000"/>
      <name val="Calibri"/>
    </font>
  </fonts>
  <fills count="9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9CC2E5"/>
        <bgColor rgb="FF9CC2E5"/>
      </patternFill>
    </fill>
    <fill>
      <patternFill patternType="solid">
        <fgColor rgb="FFC5E0B3"/>
        <bgColor rgb="FFC5E0B3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D1E3F3"/>
        <bgColor rgb="FFD1E3F3"/>
      </patternFill>
    </fill>
    <fill>
      <patternFill patternType="solid">
        <fgColor rgb="FFE2EFD9"/>
        <bgColor rgb="FFE2EFD9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164" fontId="1" fillId="5" borderId="8" xfId="0" applyNumberFormat="1" applyFont="1" applyFill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 wrapText="1"/>
    </xf>
    <xf numFmtId="164" fontId="1" fillId="6" borderId="8" xfId="0" applyNumberFormat="1" applyFont="1" applyFill="1" applyBorder="1" applyAlignment="1">
      <alignment horizontal="center" vertical="center" wrapText="1"/>
    </xf>
    <xf numFmtId="164" fontId="5" fillId="0" borderId="8" xfId="0" applyNumberFormat="1" applyFont="1" applyBorder="1" applyAlignment="1">
      <alignment horizontal="center" vertical="center" wrapText="1"/>
    </xf>
    <xf numFmtId="8" fontId="1" fillId="7" borderId="8" xfId="0" applyNumberFormat="1" applyFont="1" applyFill="1" applyBorder="1" applyAlignment="1">
      <alignment horizontal="center" vertical="center" wrapText="1"/>
    </xf>
    <xf numFmtId="9" fontId="1" fillId="7" borderId="8" xfId="0" applyNumberFormat="1" applyFont="1" applyFill="1" applyBorder="1" applyAlignment="1">
      <alignment horizontal="center" vertical="center" wrapText="1"/>
    </xf>
    <xf numFmtId="0" fontId="1" fillId="7" borderId="8" xfId="0" applyFont="1" applyFill="1" applyBorder="1" applyAlignment="1">
      <alignment horizontal="center" vertical="center" wrapText="1"/>
    </xf>
    <xf numFmtId="8" fontId="3" fillId="8" borderId="8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3" fontId="1" fillId="0" borderId="8" xfId="0" applyNumberFormat="1" applyFont="1" applyBorder="1" applyAlignment="1">
      <alignment horizontal="center" vertical="center" wrapText="1"/>
    </xf>
    <xf numFmtId="164" fontId="5" fillId="5" borderId="8" xfId="0" applyNumberFormat="1" applyFont="1" applyFill="1" applyBorder="1" applyAlignment="1">
      <alignment horizontal="center" vertical="center" wrapText="1"/>
    </xf>
    <xf numFmtId="8" fontId="3" fillId="0" borderId="8" xfId="0" applyNumberFormat="1" applyFont="1" applyBorder="1" applyAlignment="1">
      <alignment horizontal="center" vertical="center" wrapText="1"/>
    </xf>
    <xf numFmtId="9" fontId="1" fillId="0" borderId="0" xfId="0" applyNumberFormat="1" applyFont="1" applyAlignment="1">
      <alignment horizontal="center" vertical="center"/>
    </xf>
    <xf numFmtId="10" fontId="1" fillId="0" borderId="0" xfId="0" applyNumberFormat="1" applyFont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2" fillId="0" borderId="11" xfId="0" applyFont="1" applyBorder="1"/>
    <xf numFmtId="0" fontId="2" fillId="0" borderId="9" xfId="0" applyFont="1" applyBorder="1"/>
    <xf numFmtId="0" fontId="3" fillId="0" borderId="12" xfId="0" applyFont="1" applyBorder="1" applyAlignment="1">
      <alignment horizontal="center" vertical="center" wrapText="1"/>
    </xf>
    <xf numFmtId="0" fontId="2" fillId="0" borderId="13" xfId="0" applyFont="1" applyBorder="1"/>
    <xf numFmtId="0" fontId="2" fillId="0" borderId="14" xfId="0" applyFont="1" applyBorder="1"/>
    <xf numFmtId="0" fontId="1" fillId="0" borderId="4" xfId="0" applyFont="1" applyBorder="1" applyAlignment="1">
      <alignment horizontal="center" vertical="center"/>
    </xf>
    <xf numFmtId="0" fontId="0" fillId="0" borderId="0" xfId="0" applyFont="1" applyAlignment="1"/>
    <xf numFmtId="0" fontId="2" fillId="0" borderId="5" xfId="0" applyFont="1" applyBorder="1"/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2" fillId="0" borderId="10" xfId="0" applyFont="1" applyBorder="1"/>
    <xf numFmtId="0" fontId="3" fillId="3" borderId="6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3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57150</xdr:colOff>
      <xdr:row>0</xdr:row>
      <xdr:rowOff>0</xdr:rowOff>
    </xdr:from>
    <xdr:ext cx="752475" cy="742950"/>
    <xdr:pic>
      <xdr:nvPicPr>
        <xdr:cNvPr id="2" name="image1.png" title="Imagem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96575" y="0"/>
          <a:ext cx="752475" cy="7429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94"/>
  <sheetViews>
    <sheetView tabSelected="1" workbookViewId="0">
      <selection activeCell="O25" sqref="O25"/>
    </sheetView>
  </sheetViews>
  <sheetFormatPr defaultColWidth="14.42578125" defaultRowHeight="15" customHeight="1"/>
  <cols>
    <col min="1" max="1" width="8.7109375" customWidth="1"/>
    <col min="2" max="2" width="8.28515625" customWidth="1"/>
    <col min="3" max="3" width="52.85546875" bestFit="1" customWidth="1"/>
    <col min="5" max="5" width="18.42578125" customWidth="1"/>
    <col min="6" max="7" width="14.7109375" customWidth="1"/>
    <col min="8" max="15" width="13.7109375" customWidth="1"/>
    <col min="16" max="16" width="9.5703125" customWidth="1"/>
    <col min="17" max="17" width="10.7109375" customWidth="1"/>
    <col min="18" max="18" width="9.42578125" customWidth="1"/>
    <col min="19" max="19" width="14.5703125" customWidth="1"/>
    <col min="20" max="21" width="15.7109375" customWidth="1"/>
    <col min="22" max="22" width="14.85546875" customWidth="1"/>
    <col min="23" max="23" width="13" customWidth="1"/>
    <col min="24" max="27" width="8.7109375" customWidth="1"/>
  </cols>
  <sheetData>
    <row r="1" spans="1:29" ht="59.25" customHeight="1">
      <c r="A1" s="35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7"/>
      <c r="W1" s="1"/>
      <c r="X1" s="1"/>
      <c r="Y1" s="1"/>
      <c r="Z1" s="1"/>
      <c r="AA1" s="1"/>
      <c r="AB1" s="1"/>
      <c r="AC1" s="1"/>
    </row>
    <row r="2" spans="1:29" ht="15.75" customHeight="1">
      <c r="A2" s="38" t="s">
        <v>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8"/>
      <c r="W2" s="1"/>
      <c r="X2" s="1"/>
      <c r="Y2" s="1"/>
      <c r="Z2" s="1"/>
      <c r="AA2" s="1"/>
      <c r="AB2" s="1"/>
      <c r="AC2" s="1"/>
    </row>
    <row r="3" spans="1:29" ht="15.75" customHeight="1">
      <c r="A3" s="33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8"/>
      <c r="W3" s="1"/>
      <c r="X3" s="1"/>
      <c r="Y3" s="1"/>
      <c r="Z3" s="1"/>
      <c r="AA3" s="1"/>
      <c r="AB3" s="1"/>
      <c r="AC3" s="1"/>
    </row>
    <row r="4" spans="1:29" ht="15.75" customHeight="1">
      <c r="A4" s="33" t="s">
        <v>3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8"/>
      <c r="W4" s="1"/>
      <c r="X4" s="1"/>
      <c r="Y4" s="1"/>
      <c r="Z4" s="1"/>
      <c r="AA4" s="1"/>
      <c r="AB4" s="1"/>
      <c r="AC4" s="1"/>
    </row>
    <row r="5" spans="1:29" ht="15.75" customHeight="1">
      <c r="A5" s="33" t="s">
        <v>4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8"/>
      <c r="W5" s="1"/>
      <c r="X5" s="1"/>
      <c r="Y5" s="1"/>
      <c r="Z5" s="1"/>
      <c r="AA5" s="1"/>
      <c r="AB5" s="1"/>
      <c r="AC5" s="1"/>
    </row>
    <row r="6" spans="1:29" ht="15.75" customHeight="1">
      <c r="A6" s="33" t="s">
        <v>5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8"/>
      <c r="W6" s="1"/>
      <c r="X6" s="1"/>
      <c r="Y6" s="1"/>
      <c r="Z6" s="1"/>
      <c r="AA6" s="1"/>
      <c r="AB6" s="1"/>
      <c r="AC6" s="1"/>
    </row>
    <row r="7" spans="1:29" ht="15.75" customHeight="1">
      <c r="A7" s="33" t="s">
        <v>6</v>
      </c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8"/>
      <c r="W7" s="1"/>
      <c r="X7" s="1"/>
      <c r="Y7" s="1"/>
      <c r="Z7" s="1"/>
      <c r="AA7" s="1"/>
      <c r="AB7" s="1"/>
      <c r="AC7" s="1"/>
    </row>
    <row r="8" spans="1:29" ht="15.75" customHeight="1">
      <c r="A8" s="26"/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8"/>
      <c r="W8" s="1"/>
      <c r="X8" s="1"/>
      <c r="Y8" s="1"/>
      <c r="Z8" s="1"/>
      <c r="AA8" s="1"/>
      <c r="AB8" s="1"/>
      <c r="AC8" s="1"/>
    </row>
    <row r="9" spans="1:29" ht="47.25">
      <c r="A9" s="29" t="s">
        <v>7</v>
      </c>
      <c r="B9" s="29" t="s">
        <v>8</v>
      </c>
      <c r="C9" s="30" t="s">
        <v>9</v>
      </c>
      <c r="D9" s="29" t="s">
        <v>10</v>
      </c>
      <c r="E9" s="29" t="s">
        <v>11</v>
      </c>
      <c r="F9" s="2" t="s">
        <v>12</v>
      </c>
      <c r="G9" s="2" t="s">
        <v>13</v>
      </c>
      <c r="H9" s="2" t="s">
        <v>14</v>
      </c>
      <c r="I9" s="2" t="s">
        <v>15</v>
      </c>
      <c r="J9" s="2" t="s">
        <v>16</v>
      </c>
      <c r="K9" s="2" t="s">
        <v>17</v>
      </c>
      <c r="L9" s="2" t="s">
        <v>18</v>
      </c>
      <c r="M9" s="2" t="s">
        <v>19</v>
      </c>
      <c r="N9" s="2" t="s">
        <v>20</v>
      </c>
      <c r="O9" s="2" t="s">
        <v>21</v>
      </c>
      <c r="P9" s="32" t="s">
        <v>22</v>
      </c>
      <c r="Q9" s="32" t="s">
        <v>23</v>
      </c>
      <c r="R9" s="32" t="s">
        <v>24</v>
      </c>
      <c r="S9" s="32" t="s">
        <v>25</v>
      </c>
      <c r="T9" s="32" t="s">
        <v>26</v>
      </c>
      <c r="U9" s="34" t="s">
        <v>27</v>
      </c>
      <c r="V9" s="34" t="s">
        <v>28</v>
      </c>
      <c r="W9" s="1"/>
      <c r="X9" s="1"/>
      <c r="Y9" s="1"/>
      <c r="Z9" s="1"/>
      <c r="AA9" s="1"/>
      <c r="AB9" s="1"/>
      <c r="AC9" s="1"/>
    </row>
    <row r="10" spans="1:29" ht="31.5">
      <c r="A10" s="22"/>
      <c r="B10" s="22"/>
      <c r="C10" s="31"/>
      <c r="D10" s="22"/>
      <c r="E10" s="22"/>
      <c r="F10" s="3" t="s">
        <v>29</v>
      </c>
      <c r="G10" s="3" t="s">
        <v>30</v>
      </c>
      <c r="H10" s="3" t="s">
        <v>31</v>
      </c>
      <c r="I10" s="3" t="s">
        <v>32</v>
      </c>
      <c r="J10" s="3" t="s">
        <v>33</v>
      </c>
      <c r="K10" s="3" t="s">
        <v>34</v>
      </c>
      <c r="L10" s="3" t="s">
        <v>35</v>
      </c>
      <c r="M10" s="3" t="s">
        <v>36</v>
      </c>
      <c r="N10" s="3" t="s">
        <v>37</v>
      </c>
      <c r="O10" s="3" t="s">
        <v>38</v>
      </c>
      <c r="P10" s="22"/>
      <c r="Q10" s="22"/>
      <c r="R10" s="22"/>
      <c r="S10" s="22"/>
      <c r="T10" s="22"/>
      <c r="U10" s="22"/>
      <c r="V10" s="22"/>
      <c r="W10" s="1"/>
      <c r="X10" s="1"/>
      <c r="Y10" s="1"/>
      <c r="Z10" s="1"/>
      <c r="AA10" s="1"/>
      <c r="AB10" s="1"/>
      <c r="AC10" s="1"/>
    </row>
    <row r="11" spans="1:29" ht="15.75" customHeight="1">
      <c r="A11" s="20" t="s">
        <v>39</v>
      </c>
      <c r="B11" s="4">
        <v>1</v>
      </c>
      <c r="C11" s="4" t="s">
        <v>40</v>
      </c>
      <c r="D11" s="4" t="s">
        <v>41</v>
      </c>
      <c r="E11" s="4">
        <f>252*2</f>
        <v>504</v>
      </c>
      <c r="F11" s="5">
        <v>23.57</v>
      </c>
      <c r="G11" s="6">
        <v>18.61</v>
      </c>
      <c r="H11" s="7">
        <v>26.6</v>
      </c>
      <c r="I11" s="6">
        <v>20.100000000000001</v>
      </c>
      <c r="J11" s="6">
        <v>19.899999999999999</v>
      </c>
      <c r="K11" s="5">
        <v>20</v>
      </c>
      <c r="L11" s="8" t="s">
        <v>42</v>
      </c>
      <c r="M11" s="8" t="s">
        <v>43</v>
      </c>
      <c r="N11" s="5"/>
      <c r="O11" s="5">
        <v>20</v>
      </c>
      <c r="P11" s="9">
        <f t="shared" ref="P11:P14" si="0">AVERAGE(F11:O11)</f>
        <v>21.254285714285714</v>
      </c>
      <c r="Q11" s="9">
        <f t="shared" ref="Q11:Q14" si="1">MEDIAN(F11:O11)</f>
        <v>20</v>
      </c>
      <c r="R11" s="9">
        <f t="shared" ref="R11:R14" si="2">_xlfn.STDEV.P(F11:O11)</f>
        <v>2.5979214611622341</v>
      </c>
      <c r="S11" s="10">
        <f t="shared" ref="S11:S14" si="3">R11/P11</f>
        <v>0.1222304760595217</v>
      </c>
      <c r="T11" s="11" t="str">
        <f t="shared" ref="T11:T14" si="4">IF(S11&lt;25%,"Média",IF(S11&gt;=25%,"Mediana"))</f>
        <v>Média</v>
      </c>
      <c r="U11" s="12">
        <f t="shared" ref="U11:U14" si="5">ROUND(IF(T11="Mediana",Q11,P11),2)</f>
        <v>21.25</v>
      </c>
      <c r="V11" s="12">
        <f t="shared" ref="V11:V14" si="6">U11*E11</f>
        <v>10710</v>
      </c>
      <c r="W11" s="1"/>
      <c r="X11" s="1"/>
      <c r="Y11" s="13"/>
      <c r="Z11" s="14"/>
      <c r="AA11" s="1"/>
      <c r="AB11" s="1"/>
      <c r="AC11" s="1"/>
    </row>
    <row r="12" spans="1:29" ht="15.75" customHeight="1">
      <c r="A12" s="21"/>
      <c r="B12" s="4">
        <v>2</v>
      </c>
      <c r="C12" s="4" t="s">
        <v>44</v>
      </c>
      <c r="D12" s="4" t="s">
        <v>41</v>
      </c>
      <c r="E12" s="15">
        <f>1296*2</f>
        <v>2592</v>
      </c>
      <c r="F12" s="5"/>
      <c r="G12" s="8" t="s">
        <v>45</v>
      </c>
      <c r="H12" s="6"/>
      <c r="I12" s="6">
        <v>3.2</v>
      </c>
      <c r="J12" s="6">
        <v>2.4900000000000002</v>
      </c>
      <c r="K12" s="5">
        <v>2.94</v>
      </c>
      <c r="L12" s="6"/>
      <c r="M12" s="6"/>
      <c r="N12" s="5"/>
      <c r="O12" s="5"/>
      <c r="P12" s="9">
        <f t="shared" si="0"/>
        <v>2.8766666666666669</v>
      </c>
      <c r="Q12" s="9">
        <f t="shared" si="1"/>
        <v>2.94</v>
      </c>
      <c r="R12" s="9">
        <f t="shared" si="2"/>
        <v>0.29329545209945124</v>
      </c>
      <c r="S12" s="10">
        <f t="shared" si="3"/>
        <v>0.10195670409019161</v>
      </c>
      <c r="T12" s="11" t="str">
        <f t="shared" si="4"/>
        <v>Média</v>
      </c>
      <c r="U12" s="12">
        <f t="shared" si="5"/>
        <v>2.88</v>
      </c>
      <c r="V12" s="12">
        <f t="shared" si="6"/>
        <v>7464.96</v>
      </c>
      <c r="W12" s="1"/>
      <c r="X12" s="1"/>
      <c r="Y12" s="13"/>
      <c r="Z12" s="14"/>
      <c r="AA12" s="1"/>
      <c r="AB12" s="1"/>
      <c r="AC12" s="1"/>
    </row>
    <row r="13" spans="1:29" ht="15.75" customHeight="1">
      <c r="A13" s="21"/>
      <c r="B13" s="4">
        <v>3</v>
      </c>
      <c r="C13" s="4" t="s">
        <v>46</v>
      </c>
      <c r="D13" s="4" t="s">
        <v>41</v>
      </c>
      <c r="E13" s="4">
        <f>24*2</f>
        <v>48</v>
      </c>
      <c r="F13" s="6"/>
      <c r="G13" s="6">
        <v>12.49</v>
      </c>
      <c r="H13" s="6">
        <v>11.3</v>
      </c>
      <c r="I13" s="6"/>
      <c r="J13" s="6"/>
      <c r="K13" s="6"/>
      <c r="L13" s="6"/>
      <c r="M13" s="6"/>
      <c r="N13" s="6"/>
      <c r="O13" s="7">
        <v>15</v>
      </c>
      <c r="P13" s="9">
        <f t="shared" si="0"/>
        <v>12.93</v>
      </c>
      <c r="Q13" s="9">
        <f t="shared" si="1"/>
        <v>12.49</v>
      </c>
      <c r="R13" s="9">
        <f t="shared" si="2"/>
        <v>1.5422278257983417</v>
      </c>
      <c r="S13" s="10">
        <f t="shared" si="3"/>
        <v>0.1192751605412484</v>
      </c>
      <c r="T13" s="11" t="str">
        <f t="shared" si="4"/>
        <v>Média</v>
      </c>
      <c r="U13" s="12">
        <f t="shared" si="5"/>
        <v>12.93</v>
      </c>
      <c r="V13" s="12">
        <f t="shared" si="6"/>
        <v>620.64</v>
      </c>
      <c r="W13" s="1"/>
      <c r="X13" s="1"/>
      <c r="Y13" s="13"/>
      <c r="Z13" s="14"/>
      <c r="AA13" s="1"/>
      <c r="AB13" s="1"/>
      <c r="AC13" s="1"/>
    </row>
    <row r="14" spans="1:29" ht="15.75" customHeight="1">
      <c r="A14" s="22"/>
      <c r="B14" s="4">
        <v>4</v>
      </c>
      <c r="C14" s="4" t="s">
        <v>47</v>
      </c>
      <c r="D14" s="4" t="s">
        <v>41</v>
      </c>
      <c r="E14" s="4">
        <f>120*2</f>
        <v>240</v>
      </c>
      <c r="F14" s="16" t="s">
        <v>48</v>
      </c>
      <c r="G14" s="6"/>
      <c r="H14" s="6">
        <v>4.3</v>
      </c>
      <c r="I14" s="6">
        <v>3.5</v>
      </c>
      <c r="J14" s="6">
        <v>3.5</v>
      </c>
      <c r="K14" s="16" t="s">
        <v>49</v>
      </c>
      <c r="L14" s="6">
        <v>3.02</v>
      </c>
      <c r="M14" s="6"/>
      <c r="N14" s="16" t="s">
        <v>49</v>
      </c>
      <c r="O14" s="5"/>
      <c r="P14" s="9">
        <f t="shared" si="0"/>
        <v>3.58</v>
      </c>
      <c r="Q14" s="9">
        <f t="shared" si="1"/>
        <v>3.5</v>
      </c>
      <c r="R14" s="9">
        <f t="shared" si="2"/>
        <v>0.45956501172304209</v>
      </c>
      <c r="S14" s="10">
        <f t="shared" si="3"/>
        <v>0.12837011500643633</v>
      </c>
      <c r="T14" s="11" t="str">
        <f t="shared" si="4"/>
        <v>Média</v>
      </c>
      <c r="U14" s="12">
        <f t="shared" si="5"/>
        <v>3.58</v>
      </c>
      <c r="V14" s="12">
        <f t="shared" si="6"/>
        <v>859.2</v>
      </c>
      <c r="W14" s="1"/>
      <c r="X14" s="1"/>
      <c r="Y14" s="13"/>
      <c r="Z14" s="14"/>
      <c r="AA14" s="1"/>
      <c r="AB14" s="1"/>
      <c r="AC14" s="1"/>
    </row>
    <row r="15" spans="1:29" ht="15.75" customHeight="1">
      <c r="A15" s="23" t="s">
        <v>50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5"/>
      <c r="V15" s="17">
        <f>SUM(V11:V14)</f>
        <v>19654.8</v>
      </c>
      <c r="W15" s="1"/>
      <c r="X15" s="1"/>
      <c r="Y15" s="1"/>
      <c r="Z15" s="1"/>
      <c r="AA15" s="1"/>
      <c r="AB15" s="1"/>
      <c r="AC15" s="1"/>
    </row>
    <row r="16" spans="1:29" ht="15.7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8"/>
      <c r="S16" s="19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29" ht="15.7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29" ht="15.7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ht="15.7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ht="15.7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ht="15.7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ht="15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15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:29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1:29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1:29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1:29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1:29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1:29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1:29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1:29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1:29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1:29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1:29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1:29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1:29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1:29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1:29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1:29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1:29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1:29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1:29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1:29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1:29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1:29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1:29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1:29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1:29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1:29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1:29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1:29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1:29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1:29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1:29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1:29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1:29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1:29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1:29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1:29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1:29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1:29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1:29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1:29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1:29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1:29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1:29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1:29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1:29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1:29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1:29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1:29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1:29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1:29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1:29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1:29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1:29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1:29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1:29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1:29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1:29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1:29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1:29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1:29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1:29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1:29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1:29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1:29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1:29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1:29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1:29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1:29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1:29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1:29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1:29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1:29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1:29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1:29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1:29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1:29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1:29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1:29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1:29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1:29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1:29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1:29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1:29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1:29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1:29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1:29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1:29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1:29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1:29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1:29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1:29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1:29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1:29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1:29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1:29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1:29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1:29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1:29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1:29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1:29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1:29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1:29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1:29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1:29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1:29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1:29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1:29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1:29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1:29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1:29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1:29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1:29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1:29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1:29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1:29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1:29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1:29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1:29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1:29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1:29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1:29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1:29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1:29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1:29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1:29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1:29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1:29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1:29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1:29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1:29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1:29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1:29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1:29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1:29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1:29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1:29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1:29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1:29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1:29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1:29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1:29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1:29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1:29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1:29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1:29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1:29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1:29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1:29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1:29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1:29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1:29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1:29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1:29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1:29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1:29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1:29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1:29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1:29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1:29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1:29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1:29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1:29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1:29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1:29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1:29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1:29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1:29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1:29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1:29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1:29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1:29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1:29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1:29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1:29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1:29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1:29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1:29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1:29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1:29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1:29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1:29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1:29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1:29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1:29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1:29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1:29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1:29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1:29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1:29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1:29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1:29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1:29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1:29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1:29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1:29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1:29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1:29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1:29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1:29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1:29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1:29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1:29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1:29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1:29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1:29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1:29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1:29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1:29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1:29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1:29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1:29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1:29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1:29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1:29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1:29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1:29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1:29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1:29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1:29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1:29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1:29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1:29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1:29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1:29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1:29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1:29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1:29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1:29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1:29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1:29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1:29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1:29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1:29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1:29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1:29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1:29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1:29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1:29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1:29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1:29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1:29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1:29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1:29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1:29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1:29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1:29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1:29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1:29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1:29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1:29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1:29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1:29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1:29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1:29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1:29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1:29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1:29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1:29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1:29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1:29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1:29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1:29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1:29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1:29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1:29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1:29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1:29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1:29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1:29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1:29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1:29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1:29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1:29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1:29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1:29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1:29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1:29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1:29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1:29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1:29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1:29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1:29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1:29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1:29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1:29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1:29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1:29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1:29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1:29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1:29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1:29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1:29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1:29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1:29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1:29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1:29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1:29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1:29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1:29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1:29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1:29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1:29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1:29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1:29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1:29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1:29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1:29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1:29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1:29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1:29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1:29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1:29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1:29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1:29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1:29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1:29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1:29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1:29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1:29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1:29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1:29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1:29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1:29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1:29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1:29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1:29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1:29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1:29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1:29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1:29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1:29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1:29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1:29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1:29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1:29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1:29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1:29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1:29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1:29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1:29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1:29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1:29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1:29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1:29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1:29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1:29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1:29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1:29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1:29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1:29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1:29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1:29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1:29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1:29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1:29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1:29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1:29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1:29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1:29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1:29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1:29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1:29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1:29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1:29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1:29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1:29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1:29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1:29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1:29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1:29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1:29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1:29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1:29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1:29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1:29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1:29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1:29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1:29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1:29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1:29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1:29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1:29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1:29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1:29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1:29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1:29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1:29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1:29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1:29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1:29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1:29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1:29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1:29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1:29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1:29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1:29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1:29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1:29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1:29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1:29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1:29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1:29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1:29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1:29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1:29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1:29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1:29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1:29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1:29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1:29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1:29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1:29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1:29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1:29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1:29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1:29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1:29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1:29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1:29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1:29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1:29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1:29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1:29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1:29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1:29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1:29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1:29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1:29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1:29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1:29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1:29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1:29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1:29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1:29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1:29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1:29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1:29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1:29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1:29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1:29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1:29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1:29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1:29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1:29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1:29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1:29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1:29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1:29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1:29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1:29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1:29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1:29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1:29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1:29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1:29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1:29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1:29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1:29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1:29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1:29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1:29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1:29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1:29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1:29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1:29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1:29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1:29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1:29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1:29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1:29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1:29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1:29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1:29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1:29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1:29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1:29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1:29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1:29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1:29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1:29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1:29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1:29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1:29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1:29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1:29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1:29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1:29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1:29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1:29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1:29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1:29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1:29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1:29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1:29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1:29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1:29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1:29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1:29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1:29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1:29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1:29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1:29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1:29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1:29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1:29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1:29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1:29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1:29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1:29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1:29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1:29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1:29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1:29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1:29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1:29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1:29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1:29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1:29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1:29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1:29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1:29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1:29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1:29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1:29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1:29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1:29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1:29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1:29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1:29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1:29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1:29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1:29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1:29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1:29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1:29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1:29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1:29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1:29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1:29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1:29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1:29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1:29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1:29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1:29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1:29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1:29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1:29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1:29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1:29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1:29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1:29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1:29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1:29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1:29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1:29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1:29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1:29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1:29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1:29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1:29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1:29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1:29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1:29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1:29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1:29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1:29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1:29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1:29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1:29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1:29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1:29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1:29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1:29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1:29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1:29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1:29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1:29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1:29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1:29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1:29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1:29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1:29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1:29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1:29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1:29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1:29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1:29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1:29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1:29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1:29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1:29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1:29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1:29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1:29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1:29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1:29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1:29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1:29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1:29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1:29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1:29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1:29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1:29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1:29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1:29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1:29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1:29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1:29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1:29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1:29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1:29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1:29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1:29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1:29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1:29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1:29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1:29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1:29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1:29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1:29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1:29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1:29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1:29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1:29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1:29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1:29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1:29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1:29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1:29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1:29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1:29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1:29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1:29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1:29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1:29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1:29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1:29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1:29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1:29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1:29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1:29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1:29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1:29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1:29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1:29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1:29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1:29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1:29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1:29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1:29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1:29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1:29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1:29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1:29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1:29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1:29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1:29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1:29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1:29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1:29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1:29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1:29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1:29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1:29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1:29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1:29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1:29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1:29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1:29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1:29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1:29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1:29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1:29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1:29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1:29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1:29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1:29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1:29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1:29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1:29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1:29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1:29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1:29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1:29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1:29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1:29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1:29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1:29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1:29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1:29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1:29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1:29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1:29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1:29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1:29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1:29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1:29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1:29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1:29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1:29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1:29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1:29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1:29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1:29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1:29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1:29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1:29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1:29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1:29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1:29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1:29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1:29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1:29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1:29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1:29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1:29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1:29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1:29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1:29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1:29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1:29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1:29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1:29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1:29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1:29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1:29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1:29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1:29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1:29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1:29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1:29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1:29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1:29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1:29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1:29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spans="1:29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spans="1:29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spans="1:29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  <row r="985" spans="1:29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</row>
    <row r="986" spans="1:29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</row>
    <row r="987" spans="1:29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</row>
    <row r="988" spans="1:29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</row>
    <row r="989" spans="1:29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</row>
    <row r="990" spans="1:29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</row>
    <row r="991" spans="1:29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</row>
    <row r="992" spans="1:29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</row>
    <row r="993" spans="1:29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</row>
    <row r="994" spans="1:29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</row>
  </sheetData>
  <mergeCells count="22">
    <mergeCell ref="A1:V1"/>
    <mergeCell ref="A2:V2"/>
    <mergeCell ref="A3:V3"/>
    <mergeCell ref="A4:V4"/>
    <mergeCell ref="A5:V5"/>
    <mergeCell ref="A6:V6"/>
    <mergeCell ref="A7:V7"/>
    <mergeCell ref="Q9:Q10"/>
    <mergeCell ref="R9:R10"/>
    <mergeCell ref="S9:S10"/>
    <mergeCell ref="T9:T10"/>
    <mergeCell ref="U9:U10"/>
    <mergeCell ref="V9:V10"/>
    <mergeCell ref="A11:A14"/>
    <mergeCell ref="A15:U15"/>
    <mergeCell ref="A8:V8"/>
    <mergeCell ref="A9:A10"/>
    <mergeCell ref="B9:B10"/>
    <mergeCell ref="C9:C10"/>
    <mergeCell ref="D9:D10"/>
    <mergeCell ref="E9:E10"/>
    <mergeCell ref="P9:P10"/>
  </mergeCells>
  <pageMargins left="0.511811024" right="0.511811024" top="0.78740157499999996" bottom="0.78740157499999996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PESQUISA DE PREÇOS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Araujo Matias Rocha</dc:creator>
  <cp:lastModifiedBy>Pedro Araujo Matias Rocha</cp:lastModifiedBy>
  <dcterms:created xsi:type="dcterms:W3CDTF">2023-06-26T19:12:10Z</dcterms:created>
  <dcterms:modified xsi:type="dcterms:W3CDTF">2026-01-08T13:25:08Z</dcterms:modified>
</cp:coreProperties>
</file>