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.duarte\Desktop\LUCAS\ÁREA DE TRABALHO\AREA DE TRABALHO INICIO\PROCESSOS NOVOS 2024\PATRULHA\PATRULHA - 9 LOTES\"/>
    </mc:Choice>
  </mc:AlternateContent>
  <xr:revisionPtr revIDLastSave="0" documentId="13_ncr:1_{A4522DB4-2D58-4011-9329-FC0CAE74C464}" xr6:coauthVersionLast="47" xr6:coauthVersionMax="47" xr10:uidLastSave="{00000000-0000-0000-0000-000000000000}"/>
  <bookViews>
    <workbookView xWindow="28680" yWindow="-120" windowWidth="29040" windowHeight="15720" firstSheet="1" activeTab="9" xr2:uid="{00000000-000D-0000-FFFF-FFFF00000000}"/>
  </bookViews>
  <sheets>
    <sheet name="Planilha2" sheetId="11" state="hidden" r:id="rId1"/>
    <sheet name="CRONOGRAMA LOTE 1" sheetId="10" r:id="rId2"/>
    <sheet name="CRONOGRAMA LOTE 2" sheetId="17" r:id="rId3"/>
    <sheet name="CRONOGRAMA LOTE 3" sheetId="18" r:id="rId4"/>
    <sheet name="CRONOGRAMA LOTE 4" sheetId="19" r:id="rId5"/>
    <sheet name="CRONOGRAMA LOTE 5" sheetId="20" r:id="rId6"/>
    <sheet name="CRONOGRAMA LOTE 6" sheetId="21" r:id="rId7"/>
    <sheet name="CRONOGRAMA LOTE 7" sheetId="22" r:id="rId8"/>
    <sheet name="CRONOGRAMA LOTE 8" sheetId="23" r:id="rId9"/>
    <sheet name="CRONOGRAMA LOTE 9" sheetId="24" r:id="rId10"/>
  </sheets>
  <externalReferences>
    <externalReference r:id="rId11"/>
    <externalReference r:id="rId12"/>
    <externalReference r:id="rId13"/>
    <externalReference r:id="rId14"/>
  </externalReferences>
  <definedNames>
    <definedName name="\I">#REF!</definedName>
    <definedName name="_____________OUT98">{#N/A,#N/A,TRUE,"Serviços"}</definedName>
    <definedName name="____________OUT98">{#N/A,#N/A,TRUE,"Serviços"}</definedName>
    <definedName name="___________OUT98">{#N/A,#N/A,TRUE,"Serviços"}</definedName>
    <definedName name="__________OUT98">{#N/A,#N/A,TRUE,"Serviços"}</definedName>
    <definedName name="_________OUT98">{#N/A,#N/A,TRUE,"Serviços"}</definedName>
    <definedName name="________OUT98">{#N/A,#N/A,TRUE,"Serviços"}</definedName>
    <definedName name="_______OUT98">{#N/A,#N/A,TRUE,"Serviços"}</definedName>
    <definedName name="______OUT98">{#N/A,#N/A,TRUE,"Serviços"}</definedName>
    <definedName name="_____OUT98">{#N/A,#N/A,TRUE,"Serviços"}</definedName>
    <definedName name="____OUT98">{#N/A,#N/A,TRUE,"Serviços"}</definedName>
    <definedName name="____PL1">#REF!</definedName>
    <definedName name="____QQ2">[0]!____QQ2</definedName>
    <definedName name="____xlfn_IFERROR">NA()</definedName>
    <definedName name="____xlfn_SUMIFS">#N/A</definedName>
    <definedName name="___PL1">#REF!</definedName>
    <definedName name="___QQ2">[0]!___QQ2</definedName>
    <definedName name="___xlfn_IFERROR">NA()</definedName>
    <definedName name="___xlfn_SUMIFS">#N/A</definedName>
    <definedName name="__OUT98">{#N/A,#N/A,TRUE,"Serviços"}</definedName>
    <definedName name="__xlfn_IFERROR">NA()</definedName>
    <definedName name="__xlfn_SUMIFS">#N/A</definedName>
    <definedName name="_01_09_96">#REF!</definedName>
    <definedName name="_1Excel_BuiltIn_Print_Titles_1">#REF!</definedName>
    <definedName name="_I">#REF!</definedName>
    <definedName name="_Order1" hidden="1">255</definedName>
    <definedName name="_OUT98">{#N/A,#N/A,TRUE,"Serviços"}</definedName>
    <definedName name="_PL1">#REF!</definedName>
    <definedName name="_QQ2">[0]!_QQ2</definedName>
    <definedName name="_Rc" localSheetId="2">não.disp()</definedName>
    <definedName name="_Rc" localSheetId="3">não.disp()</definedName>
    <definedName name="_Rc" localSheetId="4">não.disp()</definedName>
    <definedName name="_Rc" localSheetId="5">não.disp()</definedName>
    <definedName name="_Rc" localSheetId="6">não.disp()</definedName>
    <definedName name="_Rc" localSheetId="7">não.disp()</definedName>
    <definedName name="_Rc" localSheetId="8">não.disp()</definedName>
    <definedName name="_Rc" localSheetId="9">não.disp()</definedName>
    <definedName name="_Rc">não.disp()</definedName>
    <definedName name="_xlfn_IFERROR">NA()</definedName>
    <definedName name="_xlfn_SUMIFS">NA()</definedName>
    <definedName name="a">#REF!</definedName>
    <definedName name="AA">[0]!AA</definedName>
    <definedName name="AB">[0]!AB</definedName>
    <definedName name="Agosto">Agosto</definedName>
    <definedName name="Alfa" localSheetId="2">não.disp()</definedName>
    <definedName name="Alfa" localSheetId="3">não.disp()</definedName>
    <definedName name="Alfa" localSheetId="4">não.disp()</definedName>
    <definedName name="Alfa" localSheetId="5">não.disp()</definedName>
    <definedName name="Alfa" localSheetId="6">não.disp()</definedName>
    <definedName name="Alfa" localSheetId="7">não.disp()</definedName>
    <definedName name="Alfa" localSheetId="8">não.disp()</definedName>
    <definedName name="Alfa" localSheetId="9">não.disp()</definedName>
    <definedName name="Alfa">não.disp()</definedName>
    <definedName name="Alfac" localSheetId="2">não.disp()</definedName>
    <definedName name="Alfac" localSheetId="3">não.disp()</definedName>
    <definedName name="Alfac" localSheetId="4">não.disp()</definedName>
    <definedName name="Alfac" localSheetId="5">não.disp()</definedName>
    <definedName name="Alfac" localSheetId="6">não.disp()</definedName>
    <definedName name="Alfac" localSheetId="7">não.disp()</definedName>
    <definedName name="Alfac" localSheetId="8">não.disp()</definedName>
    <definedName name="Alfac" localSheetId="9">não.disp()</definedName>
    <definedName name="Alfac">não.disp()</definedName>
    <definedName name="Alfard" localSheetId="2">não.disp()</definedName>
    <definedName name="Alfard" localSheetId="3">não.disp()</definedName>
    <definedName name="Alfard" localSheetId="4">não.disp()</definedName>
    <definedName name="Alfard" localSheetId="5">não.disp()</definedName>
    <definedName name="Alfard" localSheetId="6">não.disp()</definedName>
    <definedName name="Alfard" localSheetId="7">não.disp()</definedName>
    <definedName name="Alfard" localSheetId="8">não.disp()</definedName>
    <definedName name="Alfard" localSheetId="9">não.disp()</definedName>
    <definedName name="Alfard">não.disp()</definedName>
    <definedName name="amarela">#REF!</definedName>
    <definedName name="_xlnm.Print_Area" localSheetId="1">'CRONOGRAMA LOTE 1'!$A$1:$AG$29</definedName>
    <definedName name="_xlnm.Print_Area" localSheetId="2">'CRONOGRAMA LOTE 2'!$A$1:$AG$29</definedName>
    <definedName name="_xlnm.Print_Area" localSheetId="3">'CRONOGRAMA LOTE 3'!$A$1:$AG$29</definedName>
    <definedName name="_xlnm.Print_Area" localSheetId="4">'CRONOGRAMA LOTE 4'!$A$1:$AG$29</definedName>
    <definedName name="_xlnm.Print_Area" localSheetId="5">'CRONOGRAMA LOTE 5'!$A$1:$AG$29</definedName>
    <definedName name="_xlnm.Print_Area" localSheetId="6">'CRONOGRAMA LOTE 6'!$A$1:$AG$29</definedName>
    <definedName name="_xlnm.Print_Area" localSheetId="7">'CRONOGRAMA LOTE 7'!$A$1:$AG$29</definedName>
    <definedName name="_xlnm.Print_Area" localSheetId="8">'CRONOGRAMA LOTE 8'!$A$1:$AG$29</definedName>
    <definedName name="_xlnm.Print_Area" localSheetId="9">'CRONOGRAMA LOTE 9'!$A$1:$AG$29</definedName>
    <definedName name="Área_impressão_IM">#REF!</definedName>
    <definedName name="Aut_original">[1]PROJETO!#REF!</definedName>
    <definedName name="Aut_resumo">[2]RESUMO_AUT1!#REF!</definedName>
    <definedName name="Aut_resumo_4">#REF!</definedName>
    <definedName name="AvFisZero">AvFisZero</definedName>
    <definedName name="azul">#REF!</definedName>
    <definedName name="AZULSINAL">#REF!</definedName>
    <definedName name="_xlnm.Database">#REF!</definedName>
    <definedName name="BANCODADOS1">'[3]CUSTO EQUIP'!$A$3:$T$56</definedName>
    <definedName name="BDI">#REF!</definedName>
    <definedName name="Beta" localSheetId="2">não.disp()</definedName>
    <definedName name="Beta" localSheetId="3">não.disp()</definedName>
    <definedName name="Beta" localSheetId="4">não.disp()</definedName>
    <definedName name="Beta" localSheetId="5">não.disp()</definedName>
    <definedName name="Beta" localSheetId="6">não.disp()</definedName>
    <definedName name="Beta" localSheetId="7">não.disp()</definedName>
    <definedName name="Beta" localSheetId="8">não.disp()</definedName>
    <definedName name="Beta" localSheetId="9">não.disp()</definedName>
    <definedName name="Beta">não.disp()</definedName>
    <definedName name="BG">#REF!</definedName>
    <definedName name="BGU">#REF!</definedName>
    <definedName name="Bloco" hidden="1">#REF!</definedName>
    <definedName name="Bloco2" hidden="1">#REF!</definedName>
    <definedName name="CadIns" hidden="1">#REF!</definedName>
    <definedName name="CadSrv" hidden="1">#REF!</definedName>
    <definedName name="CAIAÇÃO">#REF!</definedName>
    <definedName name="CAPA">{#N/A,#N/A,TRUE,"Serviços"}</definedName>
    <definedName name="capa1">{#N/A,#N/A,TRUE,"Serviços"}</definedName>
    <definedName name="capa2">{#N/A,#N/A,TRUE,"Serviços"}</definedName>
    <definedName name="CBU">#REF!</definedName>
    <definedName name="CBUII">#REF!</definedName>
    <definedName name="CBUQB">#REF!</definedName>
    <definedName name="CBUQc">#REF!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iente" hidden="1">""</definedName>
    <definedName name="Cls" hidden="1">#N/A</definedName>
    <definedName name="Cod" hidden="1">#REF!</definedName>
    <definedName name="Coluna" hidden="1">#REF!</definedName>
    <definedName name="Comp" hidden="1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ograma" hidden="1">{#N/A,#N/A,TRUE,"Plan1"}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d">#REF!</definedName>
    <definedName name="D_1" localSheetId="2">não.disp()</definedName>
    <definedName name="D_1" localSheetId="3">não.disp()</definedName>
    <definedName name="D_1" localSheetId="4">não.disp()</definedName>
    <definedName name="D_1" localSheetId="5">não.disp()</definedName>
    <definedName name="D_1" localSheetId="6">não.disp()</definedName>
    <definedName name="D_1" localSheetId="7">não.disp()</definedName>
    <definedName name="D_1" localSheetId="8">não.disp()</definedName>
    <definedName name="D_1" localSheetId="9">não.disp()</definedName>
    <definedName name="D_1">não.disp()</definedName>
    <definedName name="D_2" localSheetId="2">não.disp()</definedName>
    <definedName name="D_2" localSheetId="3">não.disp()</definedName>
    <definedName name="D_2" localSheetId="4">não.disp()</definedName>
    <definedName name="D_2" localSheetId="5">não.disp()</definedName>
    <definedName name="D_2" localSheetId="6">não.disp()</definedName>
    <definedName name="D_2" localSheetId="7">não.disp()</definedName>
    <definedName name="D_2" localSheetId="8">não.disp()</definedName>
    <definedName name="D_2" localSheetId="9">não.disp()</definedName>
    <definedName name="D_2">não.disp()</definedName>
    <definedName name="dadinho">#REF!</definedName>
    <definedName name="DADOS">#REF!</definedName>
    <definedName name="DAER1">{#N/A,#N/A,TRUE,"Serviços"}</definedName>
    <definedName name="Data_Final">#REF!</definedName>
    <definedName name="Data_Início">#REF!</definedName>
    <definedName name="Decl" localSheetId="2">não.disp()</definedName>
    <definedName name="Decl" localSheetId="3">não.disp()</definedName>
    <definedName name="Decl" localSheetId="4">não.disp()</definedName>
    <definedName name="Decl" localSheetId="5">não.disp()</definedName>
    <definedName name="Decl" localSheetId="6">não.disp()</definedName>
    <definedName name="Decl" localSheetId="7">não.disp()</definedName>
    <definedName name="Decl" localSheetId="8">não.disp()</definedName>
    <definedName name="Decl" localSheetId="9">não.disp()</definedName>
    <definedName name="Decl">não.disp()</definedName>
    <definedName name="desagio">#REF!</definedName>
    <definedName name="DescAux" hidden="1">#N/A</definedName>
    <definedName name="Dist_Eixo" localSheetId="2">não.disp()</definedName>
    <definedName name="Dist_Eixo" localSheetId="3">não.disp()</definedName>
    <definedName name="Dist_Eixo" localSheetId="4">não.disp()</definedName>
    <definedName name="Dist_Eixo" localSheetId="5">não.disp()</definedName>
    <definedName name="Dist_Eixo" localSheetId="6">não.disp()</definedName>
    <definedName name="Dist_Eixo" localSheetId="7">não.disp()</definedName>
    <definedName name="Dist_Eixo" localSheetId="8">não.disp()</definedName>
    <definedName name="Dist_Eixo" localSheetId="9">não.disp()</definedName>
    <definedName name="Dist_Eixo">não.disp()</definedName>
    <definedName name="Dist_Talv" localSheetId="2">não.disp()</definedName>
    <definedName name="Dist_Talv" localSheetId="3">não.disp()</definedName>
    <definedName name="Dist_Talv" localSheetId="4">não.disp()</definedName>
    <definedName name="Dist_Talv" localSheetId="5">não.disp()</definedName>
    <definedName name="Dist_Talv" localSheetId="6">não.disp()</definedName>
    <definedName name="Dist_Talv" localSheetId="7">não.disp()</definedName>
    <definedName name="Dist_Talv" localSheetId="8">não.disp()</definedName>
    <definedName name="Dist_Talv" localSheetId="9">não.disp()</definedName>
    <definedName name="Dist_Talv">não.disp()</definedName>
    <definedName name="DJ">#REF!</definedName>
    <definedName name="DTF">#REF!</definedName>
    <definedName name="DTI">#REF!</definedName>
    <definedName name="E_1" localSheetId="2">não.disp()</definedName>
    <definedName name="E_1" localSheetId="3">não.disp()</definedName>
    <definedName name="E_1" localSheetId="4">não.disp()</definedName>
    <definedName name="E_1" localSheetId="5">não.disp()</definedName>
    <definedName name="E_1" localSheetId="6">não.disp()</definedName>
    <definedName name="E_1" localSheetId="7">não.disp()</definedName>
    <definedName name="E_1" localSheetId="8">não.disp()</definedName>
    <definedName name="E_1" localSheetId="9">não.disp()</definedName>
    <definedName name="E_1">não.disp()</definedName>
    <definedName name="E_2" localSheetId="2">não.disp()</definedName>
    <definedName name="E_2" localSheetId="3">não.disp()</definedName>
    <definedName name="E_2" localSheetId="4">não.disp()</definedName>
    <definedName name="E_2" localSheetId="5">não.disp()</definedName>
    <definedName name="E_2" localSheetId="6">não.disp()</definedName>
    <definedName name="E_2" localSheetId="7">não.disp()</definedName>
    <definedName name="E_2" localSheetId="8">não.disp()</definedName>
    <definedName name="E_2" localSheetId="9">não.disp()</definedName>
    <definedName name="E_2">não.disp()</definedName>
    <definedName name="E_3" localSheetId="2">não.disp()</definedName>
    <definedName name="E_3" localSheetId="3">não.disp()</definedName>
    <definedName name="E_3" localSheetId="4">não.disp()</definedName>
    <definedName name="E_3" localSheetId="5">não.disp()</definedName>
    <definedName name="E_3" localSheetId="6">não.disp()</definedName>
    <definedName name="E_3" localSheetId="7">não.disp()</definedName>
    <definedName name="E_3" localSheetId="8">não.disp()</definedName>
    <definedName name="E_3" localSheetId="9">não.disp()</definedName>
    <definedName name="E_3">não.disp()</definedName>
    <definedName name="ECJ">#REF!</definedName>
    <definedName name="EJ">#REF!</definedName>
    <definedName name="EmpAux" hidden="1">""</definedName>
    <definedName name="EQ" hidden="1">#REF!</definedName>
    <definedName name="EspxSeção" localSheetId="2">não.disp()</definedName>
    <definedName name="EspxSeção" localSheetId="3">não.disp()</definedName>
    <definedName name="EspxSeção" localSheetId="4">não.disp()</definedName>
    <definedName name="EspxSeção" localSheetId="5">não.disp()</definedName>
    <definedName name="EspxSeção" localSheetId="6">não.disp()</definedName>
    <definedName name="EspxSeção" localSheetId="7">não.disp()</definedName>
    <definedName name="EspxSeção" localSheetId="8">não.disp()</definedName>
    <definedName name="EspxSeção" localSheetId="9">não.disp()</definedName>
    <definedName name="EspxSeção">não.disp()</definedName>
    <definedName name="Est_Ant" localSheetId="2">não.disp()</definedName>
    <definedName name="Est_Ant" localSheetId="3">não.disp()</definedName>
    <definedName name="Est_Ant" localSheetId="4">não.disp()</definedName>
    <definedName name="Est_Ant" localSheetId="5">não.disp()</definedName>
    <definedName name="Est_Ant" localSheetId="6">não.disp()</definedName>
    <definedName name="Est_Ant" localSheetId="7">não.disp()</definedName>
    <definedName name="Est_Ant" localSheetId="8">não.disp()</definedName>
    <definedName name="Est_Ant" localSheetId="9">não.disp()</definedName>
    <definedName name="Est_Ant">não.disp()</definedName>
    <definedName name="Est_Eixo" localSheetId="2">não.disp()</definedName>
    <definedName name="Est_Eixo" localSheetId="3">não.disp()</definedName>
    <definedName name="Est_Eixo" localSheetId="4">não.disp()</definedName>
    <definedName name="Est_Eixo" localSheetId="5">não.disp()</definedName>
    <definedName name="Est_Eixo" localSheetId="6">não.disp()</definedName>
    <definedName name="Est_Eixo" localSheetId="7">não.disp()</definedName>
    <definedName name="Est_Eixo" localSheetId="8">não.disp()</definedName>
    <definedName name="Est_Eixo" localSheetId="9">não.disp()</definedName>
    <definedName name="Est_Eixo">não.disp()</definedName>
    <definedName name="Est_Pos" localSheetId="2">não.disp()</definedName>
    <definedName name="Est_Pos" localSheetId="3">não.disp()</definedName>
    <definedName name="Est_Pos" localSheetId="4">não.disp()</definedName>
    <definedName name="Est_Pos" localSheetId="5">não.disp()</definedName>
    <definedName name="Est_Pos" localSheetId="6">não.disp()</definedName>
    <definedName name="Est_Pos" localSheetId="7">não.disp()</definedName>
    <definedName name="Est_Pos" localSheetId="8">não.disp()</definedName>
    <definedName name="Est_Pos" localSheetId="9">não.disp()</definedName>
    <definedName name="Est_Pos">não.disp()</definedName>
    <definedName name="Est_Talv" localSheetId="2">não.disp()</definedName>
    <definedName name="Est_Talv" localSheetId="3">não.disp()</definedName>
    <definedName name="Est_Talv" localSheetId="4">não.disp()</definedName>
    <definedName name="Est_Talv" localSheetId="5">não.disp()</definedName>
    <definedName name="Est_Talv" localSheetId="6">não.disp()</definedName>
    <definedName name="Est_Talv" localSheetId="7">não.disp()</definedName>
    <definedName name="Est_Talv" localSheetId="8">não.disp()</definedName>
    <definedName name="Est_Talv" localSheetId="9">não.disp()</definedName>
    <definedName name="Est_Talv">não.disp()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Print_Area" localSheetId="1">'CRONOGRAMA LOTE 1'!$A$5:$AA$30</definedName>
    <definedName name="Excel_BuiltIn_Print_Area" localSheetId="2">'CRONOGRAMA LOTE 2'!$A$5:$AA$30</definedName>
    <definedName name="Excel_BuiltIn_Print_Area" localSheetId="3">'CRONOGRAMA LOTE 3'!$A$5:$AA$30</definedName>
    <definedName name="Excel_BuiltIn_Print_Area" localSheetId="4">'CRONOGRAMA LOTE 4'!$A$5:$AA$30</definedName>
    <definedName name="Excel_BuiltIn_Print_Area" localSheetId="5">'CRONOGRAMA LOTE 5'!$A$5:$AA$30</definedName>
    <definedName name="Excel_BuiltIn_Print_Area" localSheetId="6">'CRONOGRAMA LOTE 6'!$A$5:$AA$30</definedName>
    <definedName name="Excel_BuiltIn_Print_Area" localSheetId="7">'CRONOGRAMA LOTE 7'!$A$5:$AA$30</definedName>
    <definedName name="Excel_BuiltIn_Print_Area" localSheetId="8">'CRONOGRAMA LOTE 8'!$A$5:$AA$30</definedName>
    <definedName name="Excel_BuiltIn_Print_Area" localSheetId="9">'CRONOGRAMA LOTE 9'!$A$5:$AA$30</definedName>
    <definedName name="Excel_BuiltIn_Print_Area">#REF!</definedName>
    <definedName name="Excel_BuiltIn_Print_Area_1">#REF!</definedName>
    <definedName name="Excel_BuiltIn_Print_Area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6">#REF!</definedName>
    <definedName name="Excel_BuiltIn_Print_Area_17">#REF!</definedName>
    <definedName name="Excel_BuiltIn_Print_Area_2">#REF!</definedName>
    <definedName name="Excel_BuiltIn_Print_Area_3_1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_1">#REF!</definedName>
    <definedName name="Excel_BuiltIn_Print_Titles_3_1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7_1">#REF!</definedName>
    <definedName name="Excel_BuiltIn_Print_Titles_8">#REF!</definedName>
    <definedName name="Excel_BuiltIn_Print_Titles_9">#REF!</definedName>
    <definedName name="EXT">[0]!EXT</definedName>
    <definedName name="Extenso">[0]!Extenso</definedName>
    <definedName name="F_Compl" localSheetId="2">não.disp()</definedName>
    <definedName name="F_Compl" localSheetId="3">não.disp()</definedName>
    <definedName name="F_Compl" localSheetId="4">não.disp()</definedName>
    <definedName name="F_Compl" localSheetId="5">não.disp()</definedName>
    <definedName name="F_Compl" localSheetId="6">não.disp()</definedName>
    <definedName name="F_Compl" localSheetId="7">não.disp()</definedName>
    <definedName name="F_Compl" localSheetId="8">não.disp()</definedName>
    <definedName name="F_Compl" localSheetId="9">não.disp()</definedName>
    <definedName name="F_Compl">não.disp()</definedName>
    <definedName name="F_Estr" localSheetId="2">não.disp()</definedName>
    <definedName name="F_Estr" localSheetId="3">não.disp()</definedName>
    <definedName name="F_Estr" localSheetId="4">não.disp()</definedName>
    <definedName name="F_Estr" localSheetId="5">não.disp()</definedName>
    <definedName name="F_Estr" localSheetId="6">não.disp()</definedName>
    <definedName name="F_Estr" localSheetId="7">não.disp()</definedName>
    <definedName name="F_Estr" localSheetId="8">não.disp()</definedName>
    <definedName name="F_Estr" localSheetId="9">não.disp()</definedName>
    <definedName name="F_Estr">não.disp()</definedName>
    <definedName name="FATURAS2002">{#N/A,#N/A,TRUE,"Serviços"}</definedName>
    <definedName name="FDVGD" hidden="1">#REF!</definedName>
    <definedName name="Fi" localSheetId="2">não.disp()</definedName>
    <definedName name="Fi" localSheetId="3">não.disp()</definedName>
    <definedName name="Fi" localSheetId="4">não.disp()</definedName>
    <definedName name="Fi" localSheetId="5">não.disp()</definedName>
    <definedName name="Fi" localSheetId="6">não.disp()</definedName>
    <definedName name="Fi" localSheetId="7">não.disp()</definedName>
    <definedName name="Fi" localSheetId="8">não.disp()</definedName>
    <definedName name="Fi" localSheetId="9">não.disp()</definedName>
    <definedName name="Fi">não.disp()</definedName>
    <definedName name="Fim_Elementos" localSheetId="2">não.disp()</definedName>
    <definedName name="Fim_Elementos" localSheetId="3">não.disp()</definedName>
    <definedName name="Fim_Elementos" localSheetId="4">não.disp()</definedName>
    <definedName name="Fim_Elementos" localSheetId="5">não.disp()</definedName>
    <definedName name="Fim_Elementos" localSheetId="6">não.disp()</definedName>
    <definedName name="Fim_Elementos" localSheetId="7">não.disp()</definedName>
    <definedName name="Fim_Elementos" localSheetId="8">não.disp()</definedName>
    <definedName name="Fim_Elementos" localSheetId="9">não.disp()</definedName>
    <definedName name="Fim_Elementos">não.disp()</definedName>
    <definedName name="Fim_TiposDisp" localSheetId="2">não.disp()</definedName>
    <definedName name="Fim_TiposDisp" localSheetId="3">não.disp()</definedName>
    <definedName name="Fim_TiposDisp" localSheetId="4">não.disp()</definedName>
    <definedName name="Fim_TiposDisp" localSheetId="5">não.disp()</definedName>
    <definedName name="Fim_TiposDisp" localSheetId="6">não.disp()</definedName>
    <definedName name="Fim_TiposDisp" localSheetId="7">não.disp()</definedName>
    <definedName name="Fim_TiposDisp" localSheetId="8">não.disp()</definedName>
    <definedName name="Fim_TiposDisp" localSheetId="9">não.disp()</definedName>
    <definedName name="Fim_TiposDisp">não.disp()</definedName>
    <definedName name="FOLHA01">{#N/A,#N/A,TRUE,"Serviços"}</definedName>
    <definedName name="folha1">{#N/A,#N/A,TRUE,"Serviços"}</definedName>
    <definedName name="G_1" localSheetId="2">não.disp()</definedName>
    <definedName name="G_1" localSheetId="3">não.disp()</definedName>
    <definedName name="G_1" localSheetId="4">não.disp()</definedName>
    <definedName name="G_1" localSheetId="5">não.disp()</definedName>
    <definedName name="G_1" localSheetId="6">não.disp()</definedName>
    <definedName name="G_1" localSheetId="7">não.disp()</definedName>
    <definedName name="G_1" localSheetId="8">não.disp()</definedName>
    <definedName name="G_1" localSheetId="9">não.disp()</definedName>
    <definedName name="G_1">não.disp()</definedName>
    <definedName name="G_2" localSheetId="2">não.disp()</definedName>
    <definedName name="G_2" localSheetId="3">não.disp()</definedName>
    <definedName name="G_2" localSheetId="4">não.disp()</definedName>
    <definedName name="G_2" localSheetId="5">não.disp()</definedName>
    <definedName name="G_2" localSheetId="6">não.disp()</definedName>
    <definedName name="G_2" localSheetId="7">não.disp()</definedName>
    <definedName name="G_2" localSheetId="8">não.disp()</definedName>
    <definedName name="G_2" localSheetId="9">não.disp()</definedName>
    <definedName name="G_2">não.disp()</definedName>
    <definedName name="Gama" localSheetId="2">não.disp()</definedName>
    <definedName name="Gama" localSheetId="3">não.disp()</definedName>
    <definedName name="Gama" localSheetId="4">não.disp()</definedName>
    <definedName name="Gama" localSheetId="5">não.disp()</definedName>
    <definedName name="Gama" localSheetId="6">não.disp()</definedName>
    <definedName name="Gama" localSheetId="7">não.disp()</definedName>
    <definedName name="Gama" localSheetId="8">não.disp()</definedName>
    <definedName name="Gama" localSheetId="9">não.disp()</definedName>
    <definedName name="Gama">não.disp()</definedName>
    <definedName name="ghgdh">#REF!</definedName>
    <definedName name="gtryfj">{#N/A,#N/A,TRUE,"Serviços"}</definedName>
    <definedName name="Haterr" localSheetId="2">não.disp()</definedName>
    <definedName name="Haterr" localSheetId="3">não.disp()</definedName>
    <definedName name="Haterr" localSheetId="4">não.disp()</definedName>
    <definedName name="Haterr" localSheetId="5">não.disp()</definedName>
    <definedName name="Haterr" localSheetId="6">não.disp()</definedName>
    <definedName name="Haterr" localSheetId="7">não.disp()</definedName>
    <definedName name="Haterr" localSheetId="8">não.disp()</definedName>
    <definedName name="Haterr" localSheetId="9">não.disp()</definedName>
    <definedName name="Haterr">não.disp()</definedName>
    <definedName name="Hcar" localSheetId="2">não.disp()</definedName>
    <definedName name="Hcar" localSheetId="3">não.disp()</definedName>
    <definedName name="Hcar" localSheetId="4">não.disp()</definedName>
    <definedName name="Hcar" localSheetId="5">não.disp()</definedName>
    <definedName name="Hcar" localSheetId="6">não.disp()</definedName>
    <definedName name="Hcar" localSheetId="7">não.disp()</definedName>
    <definedName name="Hcar" localSheetId="8">não.disp()</definedName>
    <definedName name="Hcar" localSheetId="9">não.disp()</definedName>
    <definedName name="Hcar">não.disp()</definedName>
    <definedName name="Hi" localSheetId="2">não.disp()</definedName>
    <definedName name="Hi" localSheetId="3">não.disp()</definedName>
    <definedName name="Hi" localSheetId="4">não.disp()</definedName>
    <definedName name="Hi" localSheetId="5">não.disp()</definedName>
    <definedName name="Hi" localSheetId="6">não.disp()</definedName>
    <definedName name="Hi" localSheetId="7">não.disp()</definedName>
    <definedName name="Hi" localSheetId="8">não.disp()</definedName>
    <definedName name="Hi" localSheetId="9">não.disp()</definedName>
    <definedName name="Hi">não.disp()</definedName>
    <definedName name="Hmís" localSheetId="2">não.disp()</definedName>
    <definedName name="Hmís" localSheetId="3">não.disp()</definedName>
    <definedName name="Hmís" localSheetId="4">não.disp()</definedName>
    <definedName name="Hmís" localSheetId="5">não.disp()</definedName>
    <definedName name="Hmís" localSheetId="6">não.disp()</definedName>
    <definedName name="Hmís" localSheetId="7">não.disp()</definedName>
    <definedName name="Hmís" localSheetId="8">não.disp()</definedName>
    <definedName name="Hmís" localSheetId="9">não.disp()</definedName>
    <definedName name="Hmís">não.disp()</definedName>
    <definedName name="Hpap" localSheetId="2">não.disp()</definedName>
    <definedName name="Hpap" localSheetId="3">não.disp()</definedName>
    <definedName name="Hpap" localSheetId="4">não.disp()</definedName>
    <definedName name="Hpap" localSheetId="5">não.disp()</definedName>
    <definedName name="Hpap" localSheetId="6">não.disp()</definedName>
    <definedName name="Hpap" localSheetId="7">não.disp()</definedName>
    <definedName name="Hpap" localSheetId="8">não.disp()</definedName>
    <definedName name="Hpap" localSheetId="9">não.disp()</definedName>
    <definedName name="Hpap">não.disp()</definedName>
    <definedName name="IM">#REF!</definedName>
    <definedName name="Início_Elem" localSheetId="2">não.disp()</definedName>
    <definedName name="Início_Elem" localSheetId="3">não.disp()</definedName>
    <definedName name="Início_Elem" localSheetId="4">não.disp()</definedName>
    <definedName name="Início_Elem" localSheetId="5">não.disp()</definedName>
    <definedName name="Início_Elem" localSheetId="6">não.disp()</definedName>
    <definedName name="Início_Elem" localSheetId="7">não.disp()</definedName>
    <definedName name="Início_Elem" localSheetId="8">não.disp()</definedName>
    <definedName name="Início_Elem" localSheetId="9">não.disp()</definedName>
    <definedName name="Início_Elem">não.disp()</definedName>
    <definedName name="Insumos" hidden="1">#REF!</definedName>
    <definedName name="ir">#REF!</definedName>
    <definedName name="Itens" hidden="1">#REF!</definedName>
    <definedName name="JANEIRO2003">{#N/A,#N/A,TRUE,"Serviços"}</definedName>
    <definedName name="jhvhjv">#REF!</definedName>
    <definedName name="K_Dupla" localSheetId="2">não.disp()</definedName>
    <definedName name="K_Dupla" localSheetId="3">não.disp()</definedName>
    <definedName name="K_Dupla" localSheetId="4">não.disp()</definedName>
    <definedName name="K_Dupla" localSheetId="5">não.disp()</definedName>
    <definedName name="K_Dupla" localSheetId="6">não.disp()</definedName>
    <definedName name="K_Dupla" localSheetId="7">não.disp()</definedName>
    <definedName name="K_Dupla" localSheetId="8">não.disp()</definedName>
    <definedName name="K_Dupla" localSheetId="9">não.disp()</definedName>
    <definedName name="K_Dupla">não.disp()</definedName>
    <definedName name="K_Simples" localSheetId="2">não.disp()</definedName>
    <definedName name="K_Simples" localSheetId="3">não.disp()</definedName>
    <definedName name="K_Simples" localSheetId="4">não.disp()</definedName>
    <definedName name="K_Simples" localSheetId="5">não.disp()</definedName>
    <definedName name="K_Simples" localSheetId="6">não.disp()</definedName>
    <definedName name="K_Simples" localSheetId="7">não.disp()</definedName>
    <definedName name="K_Simples" localSheetId="8">não.disp()</definedName>
    <definedName name="K_Simples" localSheetId="9">não.disp()</definedName>
    <definedName name="K_Simples">não.disp()</definedName>
    <definedName name="Largura_da_Faixa_de_Tráfego___...........">#REF!</definedName>
    <definedName name="Lcar" localSheetId="2">não.disp()</definedName>
    <definedName name="Lcar" localSheetId="3">não.disp()</definedName>
    <definedName name="Lcar" localSheetId="4">não.disp()</definedName>
    <definedName name="Lcar" localSheetId="5">não.disp()</definedName>
    <definedName name="Lcar" localSheetId="6">não.disp()</definedName>
    <definedName name="Lcar" localSheetId="7">não.disp()</definedName>
    <definedName name="Lcar" localSheetId="8">não.disp()</definedName>
    <definedName name="Lcar" localSheetId="9">não.disp()</definedName>
    <definedName name="Lcar">não.disp()</definedName>
    <definedName name="Li" localSheetId="2">não.disp()</definedName>
    <definedName name="Li" localSheetId="3">não.disp()</definedName>
    <definedName name="Li" localSheetId="4">não.disp()</definedName>
    <definedName name="Li" localSheetId="5">não.disp()</definedName>
    <definedName name="Li" localSheetId="6">não.disp()</definedName>
    <definedName name="Li" localSheetId="7">não.disp()</definedName>
    <definedName name="Li" localSheetId="8">não.disp()</definedName>
    <definedName name="Li" localSheetId="9">não.disp()</definedName>
    <definedName name="Li">não.disp()</definedName>
    <definedName name="LILASDRENA">#REF!</definedName>
    <definedName name="Lin_Logo" localSheetId="2">não.disp()</definedName>
    <definedName name="Lin_Logo" localSheetId="3">não.disp()</definedName>
    <definedName name="Lin_Logo" localSheetId="4">não.disp()</definedName>
    <definedName name="Lin_Logo" localSheetId="5">não.disp()</definedName>
    <definedName name="Lin_Logo" localSheetId="6">não.disp()</definedName>
    <definedName name="Lin_Logo" localSheetId="7">não.disp()</definedName>
    <definedName name="Lin_Logo" localSheetId="8">não.disp()</definedName>
    <definedName name="Lin_Logo" localSheetId="9">não.disp()</definedName>
    <definedName name="Lin_Logo">não.disp()</definedName>
    <definedName name="Lmís" localSheetId="2">não.disp()</definedName>
    <definedName name="Lmís" localSheetId="3">não.disp()</definedName>
    <definedName name="Lmís" localSheetId="4">não.disp()</definedName>
    <definedName name="Lmís" localSheetId="5">não.disp()</definedName>
    <definedName name="Lmís" localSheetId="6">não.disp()</definedName>
    <definedName name="Lmís" localSheetId="7">não.disp()</definedName>
    <definedName name="Lmís" localSheetId="8">não.disp()</definedName>
    <definedName name="Lmís" localSheetId="9">não.disp()</definedName>
    <definedName name="Lmís">não.disp()</definedName>
    <definedName name="Logotipo" localSheetId="2">não.disp()</definedName>
    <definedName name="Logotipo" localSheetId="3">não.disp()</definedName>
    <definedName name="Logotipo" localSheetId="4">não.disp()</definedName>
    <definedName name="Logotipo" localSheetId="5">não.disp()</definedName>
    <definedName name="Logotipo" localSheetId="6">não.disp()</definedName>
    <definedName name="Logotipo" localSheetId="7">não.disp()</definedName>
    <definedName name="Logotipo" localSheetId="8">não.disp()</definedName>
    <definedName name="Logotipo" localSheetId="9">não.disp()</definedName>
    <definedName name="Logotipo">não.disp()</definedName>
    <definedName name="LOTE">[3]Croqui!$I$6</definedName>
    <definedName name="Lpap" localSheetId="2">não.disp()</definedName>
    <definedName name="Lpap" localSheetId="3">não.disp()</definedName>
    <definedName name="Lpap" localSheetId="4">não.disp()</definedName>
    <definedName name="Lpap" localSheetId="5">não.disp()</definedName>
    <definedName name="Lpap" localSheetId="6">não.disp()</definedName>
    <definedName name="Lpap" localSheetId="7">não.disp()</definedName>
    <definedName name="Lpap" localSheetId="8">não.disp()</definedName>
    <definedName name="Lpap" localSheetId="9">não.disp()</definedName>
    <definedName name="Lpap">não.disp()</definedName>
    <definedName name="Lt_G" localSheetId="2">não.disp()</definedName>
    <definedName name="Lt_G" localSheetId="3">não.disp()</definedName>
    <definedName name="Lt_G" localSheetId="4">não.disp()</definedName>
    <definedName name="Lt_G" localSheetId="5">não.disp()</definedName>
    <definedName name="Lt_G" localSheetId="6">não.disp()</definedName>
    <definedName name="Lt_G" localSheetId="7">não.disp()</definedName>
    <definedName name="Lt_G" localSheetId="8">não.disp()</definedName>
    <definedName name="Lt_G" localSheetId="9">não.disp()</definedName>
    <definedName name="Lt_G">não.disp()</definedName>
    <definedName name="Lt_M" localSheetId="2">não.disp()</definedName>
    <definedName name="Lt_M" localSheetId="3">não.disp()</definedName>
    <definedName name="Lt_M" localSheetId="4">não.disp()</definedName>
    <definedName name="Lt_M" localSheetId="5">não.disp()</definedName>
    <definedName name="Lt_M" localSheetId="6">não.disp()</definedName>
    <definedName name="Lt_M" localSheetId="7">não.disp()</definedName>
    <definedName name="Lt_M" localSheetId="8">não.disp()</definedName>
    <definedName name="Lt_M" localSheetId="9">não.disp()</definedName>
    <definedName name="Lt_M">não.disp()</definedName>
    <definedName name="Lt_P" localSheetId="2">não.disp()</definedName>
    <definedName name="Lt_P" localSheetId="3">não.disp()</definedName>
    <definedName name="Lt_P" localSheetId="4">não.disp()</definedName>
    <definedName name="Lt_P" localSheetId="5">não.disp()</definedName>
    <definedName name="Lt_P" localSheetId="6">não.disp()</definedName>
    <definedName name="Lt_P" localSheetId="7">não.disp()</definedName>
    <definedName name="Lt_P" localSheetId="8">não.disp()</definedName>
    <definedName name="Lt_P" localSheetId="9">não.disp()</definedName>
    <definedName name="Lt_P">não.disp()</definedName>
    <definedName name="M_1" localSheetId="2">não.disp()</definedName>
    <definedName name="M_1" localSheetId="3">não.disp()</definedName>
    <definedName name="M_1" localSheetId="4">não.disp()</definedName>
    <definedName name="M_1" localSheetId="5">não.disp()</definedName>
    <definedName name="M_1" localSheetId="6">não.disp()</definedName>
    <definedName name="M_1" localSheetId="7">não.disp()</definedName>
    <definedName name="M_1" localSheetId="8">não.disp()</definedName>
    <definedName name="M_1" localSheetId="9">não.disp()</definedName>
    <definedName name="M_1">não.disp()</definedName>
    <definedName name="M_2" localSheetId="2">não.disp()</definedName>
    <definedName name="M_2" localSheetId="3">não.disp()</definedName>
    <definedName name="M_2" localSheetId="4">não.disp()</definedName>
    <definedName name="M_2" localSheetId="5">não.disp()</definedName>
    <definedName name="M_2" localSheetId="6">não.disp()</definedName>
    <definedName name="M_2" localSheetId="7">não.disp()</definedName>
    <definedName name="M_2" localSheetId="8">não.disp()</definedName>
    <definedName name="M_2" localSheetId="9">não.disp()</definedName>
    <definedName name="M_2">não.disp()</definedName>
    <definedName name="Max" hidden="1">COUNTIF(#REF!,"&lt;&gt;0")+3</definedName>
    <definedName name="Mecanica">#REF!</definedName>
    <definedName name="Medição">#REF!</definedName>
    <definedName name="Meu">#REF!</definedName>
    <definedName name="MM">[0]!MM</definedName>
    <definedName name="MO" hidden="1">#REF!</definedName>
    <definedName name="Modelo" hidden="1">#REF!</definedName>
    <definedName name="MODEXT">[0]!MODEXT</definedName>
    <definedName name="módulo1.Extenso">[0]!módulo1.Extenso</definedName>
    <definedName name="MP" hidden="1">#REF!</definedName>
    <definedName name="Ncél" localSheetId="2">não.disp()</definedName>
    <definedName name="Ncél" localSheetId="3">não.disp()</definedName>
    <definedName name="Ncél" localSheetId="4">não.disp()</definedName>
    <definedName name="Ncél" localSheetId="5">não.disp()</definedName>
    <definedName name="Ncél" localSheetId="6">não.disp()</definedName>
    <definedName name="Ncél" localSheetId="7">não.disp()</definedName>
    <definedName name="Ncél" localSheetId="8">não.disp()</definedName>
    <definedName name="Ncél" localSheetId="9">não.disp()</definedName>
    <definedName name="Ncél">não.disp()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çamrest">{#N/A,#N/A,TRUE,"Serviços"}</definedName>
    <definedName name="Ordem" hidden="1">#REF!</definedName>
    <definedName name="Origem" hidden="1">#REF!</definedName>
    <definedName name="P_1" localSheetId="2">não.disp()</definedName>
    <definedName name="P_1" localSheetId="3">não.disp()</definedName>
    <definedName name="P_1" localSheetId="4">não.disp()</definedName>
    <definedName name="P_1" localSheetId="5">não.disp()</definedName>
    <definedName name="P_1" localSheetId="6">não.disp()</definedName>
    <definedName name="P_1" localSheetId="7">não.disp()</definedName>
    <definedName name="P_1" localSheetId="8">não.disp()</definedName>
    <definedName name="P_1" localSheetId="9">não.disp()</definedName>
    <definedName name="P_1">não.disp()</definedName>
    <definedName name="P_2" localSheetId="2">não.disp()</definedName>
    <definedName name="P_2" localSheetId="3">não.disp()</definedName>
    <definedName name="P_2" localSheetId="4">não.disp()</definedName>
    <definedName name="P_2" localSheetId="5">não.disp()</definedName>
    <definedName name="P_2" localSheetId="6">não.disp()</definedName>
    <definedName name="P_2" localSheetId="7">não.disp()</definedName>
    <definedName name="P_2" localSheetId="8">não.disp()</definedName>
    <definedName name="P_2" localSheetId="9">não.disp()</definedName>
    <definedName name="P_2">não.disp()</definedName>
    <definedName name="PassaExtenso">NA()</definedName>
    <definedName name="PassaExtenso_4">[0]!PassaExtenso</definedName>
    <definedName name="pesquisa">#REF!</definedName>
    <definedName name="PL">#REF!</definedName>
    <definedName name="Plan1" hidden="1">#REF!</definedName>
    <definedName name="Posição" hidden="1">#REF!</definedName>
    <definedName name="Prd" hidden="1">#N/A</definedName>
    <definedName name="PrdAux" hidden="1">#N/A</definedName>
    <definedName name="Print">[4]QuQuant!#REF!</definedName>
    <definedName name="Print_4">#REF!</definedName>
    <definedName name="Print_Area_MI">#REF!</definedName>
    <definedName name="Print_Area_MI_4">#REF!</definedName>
    <definedName name="PRINT_TITLES_MI">#REF!</definedName>
    <definedName name="PROD_1">{#N/A,#N/A,TRUE,"Serviços"}</definedName>
    <definedName name="Proprietário" localSheetId="2">não.disp()</definedName>
    <definedName name="Proprietário" localSheetId="3">não.disp()</definedName>
    <definedName name="Proprietário" localSheetId="4">não.disp()</definedName>
    <definedName name="Proprietário" localSheetId="5">não.disp()</definedName>
    <definedName name="Proprietário" localSheetId="6">não.disp()</definedName>
    <definedName name="Proprietário" localSheetId="7">não.disp()</definedName>
    <definedName name="Proprietário" localSheetId="8">não.disp()</definedName>
    <definedName name="Proprietário" localSheetId="9">não.disp()</definedName>
    <definedName name="Proprietário">não.disp()</definedName>
    <definedName name="PU">#REF!</definedName>
    <definedName name="QD" hidden="1">#REF!</definedName>
    <definedName name="QF">#REF!</definedName>
    <definedName name="QI">#REF!</definedName>
    <definedName name="QQ_2">[0]!QQ_2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_1" localSheetId="2">não.disp()</definedName>
    <definedName name="R_1" localSheetId="3">não.disp()</definedName>
    <definedName name="R_1" localSheetId="4">não.disp()</definedName>
    <definedName name="R_1" localSheetId="5">não.disp()</definedName>
    <definedName name="R_1" localSheetId="6">não.disp()</definedName>
    <definedName name="R_1" localSheetId="7">não.disp()</definedName>
    <definedName name="R_1" localSheetId="8">não.disp()</definedName>
    <definedName name="R_1" localSheetId="9">não.disp()</definedName>
    <definedName name="R_1">não.disp()</definedName>
    <definedName name="R_2" localSheetId="2">não.disp()</definedName>
    <definedName name="R_2" localSheetId="3">não.disp()</definedName>
    <definedName name="R_2" localSheetId="4">não.disp()</definedName>
    <definedName name="R_2" localSheetId="5">não.disp()</definedName>
    <definedName name="R_2" localSheetId="6">não.disp()</definedName>
    <definedName name="R_2" localSheetId="7">não.disp()</definedName>
    <definedName name="R_2" localSheetId="8">não.disp()</definedName>
    <definedName name="R_2" localSheetId="9">não.disp()</definedName>
    <definedName name="R_2">não.disp()</definedName>
    <definedName name="REG">#REF!</definedName>
    <definedName name="REGULA">#REF!</definedName>
    <definedName name="REL">{#N/A,#N/A,TRUE,"Serviços"}</definedName>
    <definedName name="Relat" hidden="1">#REF!</definedName>
    <definedName name="RES">[0]!RES</definedName>
    <definedName name="resumo" hidden="1">{#N/A,#N/A,TRUE,"Plan1"}</definedName>
    <definedName name="RESUMOO" hidden="1">{#N/A,#N/A,TRUE,"Plan1"}</definedName>
    <definedName name="resumou" hidden="1">{#N/A,#N/A,TRUE,"Plan1"}</definedName>
    <definedName name="RESUMOUU" hidden="1">{#N/A,#N/A,TRUE,"Plan1"}</definedName>
    <definedName name="Rodovia___................">#REF!</definedName>
    <definedName name="rr">{#N/A,#N/A,TRUE,"Serviços"}</definedName>
    <definedName name="rrff">{#N/A,#N/A,TRUE,"Serviços"}</definedName>
    <definedName name="RS">#REF!</definedName>
    <definedName name="sbg">#REF!</definedName>
    <definedName name="SBTC">#REF!</definedName>
    <definedName name="SE" hidden="1">#REF!</definedName>
    <definedName name="SETEMBRO">{#N/A,#N/A,TRUE,"Serviços"}</definedName>
    <definedName name="SOLPIR">#REF!</definedName>
    <definedName name="SRROO">[3]Croqui!$I$4</definedName>
    <definedName name="SRV" hidden="1">#REF!</definedName>
    <definedName name="taxa">#REF!</definedName>
    <definedName name="Teta_1" localSheetId="2">não.disp()</definedName>
    <definedName name="Teta_1" localSheetId="3">não.disp()</definedName>
    <definedName name="Teta_1" localSheetId="4">não.disp()</definedName>
    <definedName name="Teta_1" localSheetId="5">não.disp()</definedName>
    <definedName name="Teta_1" localSheetId="6">não.disp()</definedName>
    <definedName name="Teta_1" localSheetId="7">não.disp()</definedName>
    <definedName name="Teta_1" localSheetId="8">não.disp()</definedName>
    <definedName name="Teta_1" localSheetId="9">não.disp()</definedName>
    <definedName name="Teta_1">não.disp()</definedName>
    <definedName name="Teta_2" localSheetId="2">não.disp()</definedName>
    <definedName name="Teta_2" localSheetId="3">não.disp()</definedName>
    <definedName name="Teta_2" localSheetId="4">não.disp()</definedName>
    <definedName name="Teta_2" localSheetId="5">não.disp()</definedName>
    <definedName name="Teta_2" localSheetId="6">não.disp()</definedName>
    <definedName name="Teta_2" localSheetId="7">não.disp()</definedName>
    <definedName name="Teta_2" localSheetId="8">não.disp()</definedName>
    <definedName name="Teta_2" localSheetId="9">não.disp()</definedName>
    <definedName name="Teta_2">não.disp()</definedName>
    <definedName name="TOT" hidden="1">#REF!</definedName>
    <definedName name="Tot_param" localSheetId="2">não.disp()</definedName>
    <definedName name="Tot_param" localSheetId="3">não.disp()</definedName>
    <definedName name="Tot_param" localSheetId="4">não.disp()</definedName>
    <definedName name="Tot_param" localSheetId="5">não.disp()</definedName>
    <definedName name="Tot_param" localSheetId="6">não.disp()</definedName>
    <definedName name="Tot_param" localSheetId="7">não.disp()</definedName>
    <definedName name="Tot_param" localSheetId="8">não.disp()</definedName>
    <definedName name="Tot_param" localSheetId="9">não.disp()</definedName>
    <definedName name="Tot_param">não.disp()</definedName>
    <definedName name="TPM">#REF!</definedName>
    <definedName name="TT_ORÇADA3">2750000</definedName>
    <definedName name="TT_ORÇADA4">1320000</definedName>
    <definedName name="TYUIO">{#N/A,#N/A,TRUE,"Serviços"}</definedName>
    <definedName name="un" hidden="1">#N/A</definedName>
    <definedName name="UnidAux" hidden="1">#N/A</definedName>
    <definedName name="vbvc">#REF!</definedName>
    <definedName name="verde">#REF!</definedName>
    <definedName name="verdepav">#REF!</definedName>
    <definedName name="Volume">#REF!</definedName>
    <definedName name="vpf">#REF!</definedName>
    <definedName name="vpi">#REF!</definedName>
    <definedName name="w" hidden="1">{#N/A,#N/A,TRUE,"Plan1"}</definedName>
    <definedName name="WEWR">[0]!WEWR</definedName>
    <definedName name="WEWRWR">[0]!WEWRWR</definedName>
    <definedName name="wrn.relext." hidden="1">{#N/A,#N/A,TRUE,"Plan1"}</definedName>
    <definedName name="wrn.Tipo.">{#N/A,#N/A,TRUE,"Serviços"}</definedName>
    <definedName name="XX">[0]!XX</definedName>
    <definedName name="XXX">[0]!XXX</definedName>
    <definedName name="XXXX">[2]RESUMO_AUT1!#REF!</definedName>
    <definedName name="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24" l="1"/>
  <c r="C28" i="24" s="1"/>
  <c r="C27" i="24"/>
  <c r="AG25" i="24"/>
  <c r="AF25" i="24"/>
  <c r="AE25" i="24"/>
  <c r="AD25" i="24"/>
  <c r="AC25" i="24"/>
  <c r="Z25" i="24"/>
  <c r="Y25" i="24"/>
  <c r="X25" i="24"/>
  <c r="W25" i="24"/>
  <c r="V25" i="24"/>
  <c r="U25" i="24"/>
  <c r="R25" i="24"/>
  <c r="Q25" i="24"/>
  <c r="P25" i="24"/>
  <c r="O25" i="24"/>
  <c r="N25" i="24"/>
  <c r="M25" i="24"/>
  <c r="J25" i="24"/>
  <c r="I25" i="24"/>
  <c r="H25" i="24"/>
  <c r="G25" i="24"/>
  <c r="F25" i="24"/>
  <c r="E25" i="24"/>
  <c r="AG24" i="24"/>
  <c r="AF24" i="24"/>
  <c r="AE24" i="24"/>
  <c r="AD24" i="24"/>
  <c r="AC24" i="24"/>
  <c r="AB24" i="24"/>
  <c r="AB25" i="24" s="1"/>
  <c r="AA24" i="24"/>
  <c r="AA25" i="24" s="1"/>
  <c r="Z24" i="24"/>
  <c r="Y24" i="24"/>
  <c r="X24" i="24"/>
  <c r="W24" i="24"/>
  <c r="V24" i="24"/>
  <c r="U24" i="24"/>
  <c r="T24" i="24"/>
  <c r="T25" i="24" s="1"/>
  <c r="S24" i="24"/>
  <c r="S25" i="24" s="1"/>
  <c r="R24" i="24"/>
  <c r="Q24" i="24"/>
  <c r="P24" i="24"/>
  <c r="O24" i="24"/>
  <c r="N24" i="24"/>
  <c r="M24" i="24"/>
  <c r="L24" i="24"/>
  <c r="L25" i="24" s="1"/>
  <c r="K24" i="24"/>
  <c r="K25" i="24" s="1"/>
  <c r="J24" i="24"/>
  <c r="I24" i="24"/>
  <c r="H24" i="24"/>
  <c r="G24" i="24"/>
  <c r="F24" i="24"/>
  <c r="E24" i="24"/>
  <c r="D24" i="24"/>
  <c r="D25" i="24" s="1"/>
  <c r="AG23" i="24"/>
  <c r="AD23" i="24"/>
  <c r="AC23" i="24"/>
  <c r="AB23" i="24"/>
  <c r="AA23" i="24"/>
  <c r="Z23" i="24"/>
  <c r="Y23" i="24"/>
  <c r="V23" i="24"/>
  <c r="U23" i="24"/>
  <c r="T23" i="24"/>
  <c r="S23" i="24"/>
  <c r="R23" i="24"/>
  <c r="Q23" i="24"/>
  <c r="N23" i="24"/>
  <c r="M23" i="24"/>
  <c r="L23" i="24"/>
  <c r="K23" i="24"/>
  <c r="J23" i="24"/>
  <c r="I23" i="24"/>
  <c r="F23" i="24"/>
  <c r="E23" i="24"/>
  <c r="D23" i="24"/>
  <c r="AG22" i="24"/>
  <c r="AF22" i="24"/>
  <c r="AF23" i="24" s="1"/>
  <c r="AE22" i="24"/>
  <c r="AE23" i="24" s="1"/>
  <c r="AD22" i="24"/>
  <c r="AC22" i="24"/>
  <c r="AB22" i="24"/>
  <c r="AA22" i="24"/>
  <c r="Z22" i="24"/>
  <c r="Y22" i="24"/>
  <c r="X22" i="24"/>
  <c r="X23" i="24" s="1"/>
  <c r="W22" i="24"/>
  <c r="W23" i="24" s="1"/>
  <c r="V22" i="24"/>
  <c r="U22" i="24"/>
  <c r="T22" i="24"/>
  <c r="S22" i="24"/>
  <c r="R22" i="24"/>
  <c r="Q22" i="24"/>
  <c r="P22" i="24"/>
  <c r="P23" i="24" s="1"/>
  <c r="O22" i="24"/>
  <c r="O23" i="24" s="1"/>
  <c r="N22" i="24"/>
  <c r="M22" i="24"/>
  <c r="L22" i="24"/>
  <c r="K22" i="24"/>
  <c r="J22" i="24"/>
  <c r="I22" i="24"/>
  <c r="H22" i="24"/>
  <c r="H23" i="24" s="1"/>
  <c r="G22" i="24"/>
  <c r="G23" i="24" s="1"/>
  <c r="F22" i="24"/>
  <c r="E22" i="24"/>
  <c r="D22" i="24"/>
  <c r="AG21" i="24"/>
  <c r="AF21" i="24"/>
  <c r="AE21" i="24"/>
  <c r="AD21" i="24"/>
  <c r="AC21" i="24"/>
  <c r="Z21" i="24"/>
  <c r="Y21" i="24"/>
  <c r="X21" i="24"/>
  <c r="W21" i="24"/>
  <c r="V21" i="24"/>
  <c r="U21" i="24"/>
  <c r="R21" i="24"/>
  <c r="Q21" i="24"/>
  <c r="P21" i="24"/>
  <c r="O21" i="24"/>
  <c r="N21" i="24"/>
  <c r="M21" i="24"/>
  <c r="J21" i="24"/>
  <c r="I21" i="24"/>
  <c r="H21" i="24"/>
  <c r="G21" i="24"/>
  <c r="F21" i="24"/>
  <c r="E21" i="24"/>
  <c r="AG20" i="24"/>
  <c r="AF20" i="24"/>
  <c r="AE20" i="24"/>
  <c r="AD20" i="24"/>
  <c r="AC20" i="24"/>
  <c r="AB20" i="24"/>
  <c r="AB21" i="24" s="1"/>
  <c r="AA20" i="24"/>
  <c r="AA21" i="24" s="1"/>
  <c r="Z20" i="24"/>
  <c r="Y20" i="24"/>
  <c r="X20" i="24"/>
  <c r="W20" i="24"/>
  <c r="V20" i="24"/>
  <c r="U20" i="24"/>
  <c r="T20" i="24"/>
  <c r="T21" i="24" s="1"/>
  <c r="S20" i="24"/>
  <c r="S21" i="24" s="1"/>
  <c r="R20" i="24"/>
  <c r="Q20" i="24"/>
  <c r="P20" i="24"/>
  <c r="O20" i="24"/>
  <c r="N20" i="24"/>
  <c r="M20" i="24"/>
  <c r="L20" i="24"/>
  <c r="L21" i="24" s="1"/>
  <c r="K20" i="24"/>
  <c r="K21" i="24" s="1"/>
  <c r="J20" i="24"/>
  <c r="I20" i="24"/>
  <c r="H20" i="24"/>
  <c r="G20" i="24"/>
  <c r="F20" i="24"/>
  <c r="E20" i="24"/>
  <c r="D20" i="24"/>
  <c r="D21" i="24" s="1"/>
  <c r="AG19" i="24"/>
  <c r="AD19" i="24"/>
  <c r="AC19" i="24"/>
  <c r="AB19" i="24"/>
  <c r="AA19" i="24"/>
  <c r="Z19" i="24"/>
  <c r="Y19" i="24"/>
  <c r="V19" i="24"/>
  <c r="U19" i="24"/>
  <c r="T19" i="24"/>
  <c r="S19" i="24"/>
  <c r="R19" i="24"/>
  <c r="Q19" i="24"/>
  <c r="N19" i="24"/>
  <c r="M19" i="24"/>
  <c r="L19" i="24"/>
  <c r="K19" i="24"/>
  <c r="J19" i="24"/>
  <c r="I19" i="24"/>
  <c r="F19" i="24"/>
  <c r="E19" i="24"/>
  <c r="D19" i="24"/>
  <c r="AG18" i="24"/>
  <c r="AF18" i="24"/>
  <c r="AF19" i="24" s="1"/>
  <c r="AE18" i="24"/>
  <c r="AE19" i="24" s="1"/>
  <c r="AD18" i="24"/>
  <c r="AC18" i="24"/>
  <c r="AB18" i="24"/>
  <c r="AA18" i="24"/>
  <c r="Z18" i="24"/>
  <c r="Y18" i="24"/>
  <c r="X18" i="24"/>
  <c r="X19" i="24" s="1"/>
  <c r="W18" i="24"/>
  <c r="W19" i="24" s="1"/>
  <c r="V18" i="24"/>
  <c r="U18" i="24"/>
  <c r="T18" i="24"/>
  <c r="S18" i="24"/>
  <c r="R18" i="24"/>
  <c r="Q18" i="24"/>
  <c r="P18" i="24"/>
  <c r="P19" i="24" s="1"/>
  <c r="O18" i="24"/>
  <c r="O19" i="24" s="1"/>
  <c r="N18" i="24"/>
  <c r="M18" i="24"/>
  <c r="L18" i="24"/>
  <c r="K18" i="24"/>
  <c r="J18" i="24"/>
  <c r="I18" i="24"/>
  <c r="H18" i="24"/>
  <c r="H19" i="24" s="1"/>
  <c r="G18" i="24"/>
  <c r="G19" i="24" s="1"/>
  <c r="F18" i="24"/>
  <c r="E18" i="24"/>
  <c r="D18" i="24"/>
  <c r="AG17" i="24"/>
  <c r="AF17" i="24"/>
  <c r="AE17" i="24"/>
  <c r="AD17" i="24"/>
  <c r="AC17" i="24"/>
  <c r="Y17" i="24"/>
  <c r="X17" i="24"/>
  <c r="W17" i="24"/>
  <c r="V17" i="24"/>
  <c r="U17" i="24"/>
  <c r="Q17" i="24"/>
  <c r="P17" i="24"/>
  <c r="O17" i="24"/>
  <c r="N17" i="24"/>
  <c r="M17" i="24"/>
  <c r="I17" i="24"/>
  <c r="H17" i="24"/>
  <c r="G17" i="24"/>
  <c r="F17" i="24"/>
  <c r="E17" i="24"/>
  <c r="AG16" i="24"/>
  <c r="AF16" i="24"/>
  <c r="AE16" i="24"/>
  <c r="AD16" i="24"/>
  <c r="AC16" i="24"/>
  <c r="AB16" i="24"/>
  <c r="AB17" i="24" s="1"/>
  <c r="AA16" i="24"/>
  <c r="AA17" i="24" s="1"/>
  <c r="Z16" i="24"/>
  <c r="Z17" i="24" s="1"/>
  <c r="Y16" i="24"/>
  <c r="X16" i="24"/>
  <c r="W16" i="24"/>
  <c r="V16" i="24"/>
  <c r="U16" i="24"/>
  <c r="T16" i="24"/>
  <c r="T17" i="24" s="1"/>
  <c r="S16" i="24"/>
  <c r="S17" i="24" s="1"/>
  <c r="R16" i="24"/>
  <c r="R17" i="24" s="1"/>
  <c r="Q16" i="24"/>
  <c r="P16" i="24"/>
  <c r="O16" i="24"/>
  <c r="N16" i="24"/>
  <c r="M16" i="24"/>
  <c r="L16" i="24"/>
  <c r="L17" i="24" s="1"/>
  <c r="K16" i="24"/>
  <c r="K17" i="24" s="1"/>
  <c r="J16" i="24"/>
  <c r="J17" i="24" s="1"/>
  <c r="I16" i="24"/>
  <c r="H16" i="24"/>
  <c r="G16" i="24"/>
  <c r="F16" i="24"/>
  <c r="E16" i="24"/>
  <c r="D16" i="24"/>
  <c r="D17" i="24" s="1"/>
  <c r="AG15" i="24"/>
  <c r="AC15" i="24"/>
  <c r="AB15" i="24"/>
  <c r="AA15" i="24"/>
  <c r="Z15" i="24"/>
  <c r="Y15" i="24"/>
  <c r="U15" i="24"/>
  <c r="T15" i="24"/>
  <c r="S15" i="24"/>
  <c r="R15" i="24"/>
  <c r="Q15" i="24"/>
  <c r="M15" i="24"/>
  <c r="L15" i="24"/>
  <c r="K15" i="24"/>
  <c r="J15" i="24"/>
  <c r="I15" i="24"/>
  <c r="E15" i="24"/>
  <c r="D15" i="24"/>
  <c r="AG14" i="24"/>
  <c r="AF14" i="24"/>
  <c r="AF15" i="24" s="1"/>
  <c r="AE14" i="24"/>
  <c r="AE15" i="24" s="1"/>
  <c r="AD14" i="24"/>
  <c r="AD15" i="24" s="1"/>
  <c r="AC14" i="24"/>
  <c r="AB14" i="24"/>
  <c r="AA14" i="24"/>
  <c r="Z14" i="24"/>
  <c r="Y14" i="24"/>
  <c r="X14" i="24"/>
  <c r="X15" i="24" s="1"/>
  <c r="W14" i="24"/>
  <c r="W15" i="24" s="1"/>
  <c r="V14" i="24"/>
  <c r="V15" i="24" s="1"/>
  <c r="U14" i="24"/>
  <c r="T14" i="24"/>
  <c r="S14" i="24"/>
  <c r="R14" i="24"/>
  <c r="Q14" i="24"/>
  <c r="P14" i="24"/>
  <c r="P15" i="24" s="1"/>
  <c r="O14" i="24"/>
  <c r="O15" i="24" s="1"/>
  <c r="N14" i="24"/>
  <c r="N15" i="24" s="1"/>
  <c r="M14" i="24"/>
  <c r="L14" i="24"/>
  <c r="K14" i="24"/>
  <c r="J14" i="24"/>
  <c r="I14" i="24"/>
  <c r="H14" i="24"/>
  <c r="H15" i="24" s="1"/>
  <c r="G14" i="24"/>
  <c r="G15" i="24" s="1"/>
  <c r="F14" i="24"/>
  <c r="F15" i="24" s="1"/>
  <c r="E14" i="24"/>
  <c r="D14" i="24"/>
  <c r="AG13" i="24"/>
  <c r="AF13" i="24"/>
  <c r="AE13" i="24"/>
  <c r="AD13" i="24"/>
  <c r="AC13" i="24"/>
  <c r="Y13" i="24"/>
  <c r="X13" i="24"/>
  <c r="W13" i="24"/>
  <c r="V13" i="24"/>
  <c r="U13" i="24"/>
  <c r="Q13" i="24"/>
  <c r="P13" i="24"/>
  <c r="O13" i="24"/>
  <c r="N13" i="24"/>
  <c r="M13" i="24"/>
  <c r="I13" i="24"/>
  <c r="H13" i="24"/>
  <c r="G13" i="24"/>
  <c r="F13" i="24"/>
  <c r="E13" i="24"/>
  <c r="AG12" i="24"/>
  <c r="AF12" i="24"/>
  <c r="AE12" i="24"/>
  <c r="AD12" i="24"/>
  <c r="AC12" i="24"/>
  <c r="AB12" i="24"/>
  <c r="AB13" i="24" s="1"/>
  <c r="AA12" i="24"/>
  <c r="AA13" i="24" s="1"/>
  <c r="Z12" i="24"/>
  <c r="Z13" i="24" s="1"/>
  <c r="Y12" i="24"/>
  <c r="X12" i="24"/>
  <c r="W12" i="24"/>
  <c r="V12" i="24"/>
  <c r="U12" i="24"/>
  <c r="T12" i="24"/>
  <c r="T13" i="24" s="1"/>
  <c r="S12" i="24"/>
  <c r="S13" i="24" s="1"/>
  <c r="R12" i="24"/>
  <c r="R13" i="24" s="1"/>
  <c r="Q12" i="24"/>
  <c r="P12" i="24"/>
  <c r="O12" i="24"/>
  <c r="N12" i="24"/>
  <c r="M12" i="24"/>
  <c r="L12" i="24"/>
  <c r="L13" i="24" s="1"/>
  <c r="K12" i="24"/>
  <c r="K13" i="24" s="1"/>
  <c r="J12" i="24"/>
  <c r="J13" i="24" s="1"/>
  <c r="I12" i="24"/>
  <c r="H12" i="24"/>
  <c r="G12" i="24"/>
  <c r="F12" i="24"/>
  <c r="E12" i="24"/>
  <c r="D12" i="24"/>
  <c r="D13" i="24" s="1"/>
  <c r="AG11" i="24"/>
  <c r="AC11" i="24"/>
  <c r="AB11" i="24"/>
  <c r="AA11" i="24"/>
  <c r="Z11" i="24"/>
  <c r="Y11" i="24"/>
  <c r="U11" i="24"/>
  <c r="T11" i="24"/>
  <c r="S11" i="24"/>
  <c r="R11" i="24"/>
  <c r="Q11" i="24"/>
  <c r="M11" i="24"/>
  <c r="L11" i="24"/>
  <c r="K11" i="24"/>
  <c r="J11" i="24"/>
  <c r="I11" i="24"/>
  <c r="E11" i="24"/>
  <c r="D11" i="24"/>
  <c r="AG10" i="24"/>
  <c r="AF10" i="24"/>
  <c r="AF11" i="24" s="1"/>
  <c r="AE10" i="24"/>
  <c r="AE11" i="24" s="1"/>
  <c r="AD10" i="24"/>
  <c r="AD11" i="24" s="1"/>
  <c r="AC10" i="24"/>
  <c r="AB10" i="24"/>
  <c r="AA10" i="24"/>
  <c r="Z10" i="24"/>
  <c r="Y10" i="24"/>
  <c r="X10" i="24"/>
  <c r="X11" i="24" s="1"/>
  <c r="W10" i="24"/>
  <c r="W11" i="24" s="1"/>
  <c r="V10" i="24"/>
  <c r="V11" i="24" s="1"/>
  <c r="U10" i="24"/>
  <c r="T10" i="24"/>
  <c r="S10" i="24"/>
  <c r="R10" i="24"/>
  <c r="Q10" i="24"/>
  <c r="P10" i="24"/>
  <c r="P11" i="24" s="1"/>
  <c r="O10" i="24"/>
  <c r="O11" i="24" s="1"/>
  <c r="N10" i="24"/>
  <c r="N11" i="24" s="1"/>
  <c r="M10" i="24"/>
  <c r="L10" i="24"/>
  <c r="K10" i="24"/>
  <c r="J10" i="24"/>
  <c r="I10" i="24"/>
  <c r="H10" i="24"/>
  <c r="H11" i="24" s="1"/>
  <c r="G10" i="24"/>
  <c r="G11" i="24" s="1"/>
  <c r="F10" i="24"/>
  <c r="F11" i="24" s="1"/>
  <c r="E10" i="24"/>
  <c r="D10" i="24"/>
  <c r="AG9" i="24"/>
  <c r="AF9" i="24"/>
  <c r="AE9" i="24"/>
  <c r="AD9" i="24"/>
  <c r="AC9" i="24"/>
  <c r="Y9" i="24"/>
  <c r="X9" i="24"/>
  <c r="W9" i="24"/>
  <c r="W27" i="24" s="1"/>
  <c r="V9" i="24"/>
  <c r="U9" i="24"/>
  <c r="Q9" i="24"/>
  <c r="P9" i="24"/>
  <c r="O9" i="24"/>
  <c r="N9" i="24"/>
  <c r="N27" i="24" s="1"/>
  <c r="M9" i="24"/>
  <c r="M27" i="24" s="1"/>
  <c r="I9" i="24"/>
  <c r="H9" i="24"/>
  <c r="G9" i="24"/>
  <c r="F9" i="24"/>
  <c r="E9" i="24"/>
  <c r="AG8" i="24"/>
  <c r="AF8" i="24"/>
  <c r="AE8" i="24"/>
  <c r="AD8" i="24"/>
  <c r="AC8" i="24"/>
  <c r="AB8" i="24"/>
  <c r="AB9" i="24" s="1"/>
  <c r="AA8" i="24"/>
  <c r="AA9" i="24" s="1"/>
  <c r="Z8" i="24"/>
  <c r="Z9" i="24" s="1"/>
  <c r="Y8" i="24"/>
  <c r="X8" i="24"/>
  <c r="W8" i="24"/>
  <c r="V8" i="24"/>
  <c r="U8" i="24"/>
  <c r="T8" i="24"/>
  <c r="T9" i="24" s="1"/>
  <c r="S8" i="24"/>
  <c r="S9" i="24" s="1"/>
  <c r="R8" i="24"/>
  <c r="R9" i="24" s="1"/>
  <c r="Q8" i="24"/>
  <c r="P8" i="24"/>
  <c r="O8" i="24"/>
  <c r="N8" i="24"/>
  <c r="M8" i="24"/>
  <c r="L8" i="24"/>
  <c r="L9" i="24" s="1"/>
  <c r="K8" i="24"/>
  <c r="K9" i="24" s="1"/>
  <c r="J8" i="24"/>
  <c r="J9" i="24" s="1"/>
  <c r="I8" i="24"/>
  <c r="H8" i="24"/>
  <c r="G8" i="24"/>
  <c r="F8" i="24"/>
  <c r="E8" i="24"/>
  <c r="D8" i="24"/>
  <c r="D9" i="24" s="1"/>
  <c r="C29" i="23"/>
  <c r="C28" i="23" s="1"/>
  <c r="C27" i="23"/>
  <c r="AF25" i="23"/>
  <c r="AD25" i="23"/>
  <c r="AC25" i="23"/>
  <c r="X25" i="23"/>
  <c r="V25" i="23"/>
  <c r="U25" i="23"/>
  <c r="P25" i="23"/>
  <c r="N25" i="23"/>
  <c r="M25" i="23"/>
  <c r="H25" i="23"/>
  <c r="F25" i="23"/>
  <c r="E25" i="23"/>
  <c r="AG24" i="23"/>
  <c r="AG25" i="23" s="1"/>
  <c r="AF24" i="23"/>
  <c r="AE24" i="23"/>
  <c r="AE25" i="23" s="1"/>
  <c r="AD24" i="23"/>
  <c r="AC24" i="23"/>
  <c r="AB24" i="23"/>
  <c r="AB25" i="23" s="1"/>
  <c r="AA24" i="23"/>
  <c r="AA25" i="23" s="1"/>
  <c r="Z24" i="23"/>
  <c r="Z25" i="23" s="1"/>
  <c r="Y24" i="23"/>
  <c r="Y25" i="23" s="1"/>
  <c r="X24" i="23"/>
  <c r="W24" i="23"/>
  <c r="W25" i="23" s="1"/>
  <c r="V24" i="23"/>
  <c r="U24" i="23"/>
  <c r="T24" i="23"/>
  <c r="T25" i="23" s="1"/>
  <c r="S24" i="23"/>
  <c r="S25" i="23" s="1"/>
  <c r="R24" i="23"/>
  <c r="R25" i="23" s="1"/>
  <c r="Q24" i="23"/>
  <c r="Q25" i="23" s="1"/>
  <c r="P24" i="23"/>
  <c r="O24" i="23"/>
  <c r="O25" i="23" s="1"/>
  <c r="N24" i="23"/>
  <c r="M24" i="23"/>
  <c r="L24" i="23"/>
  <c r="L25" i="23" s="1"/>
  <c r="K24" i="23"/>
  <c r="K25" i="23" s="1"/>
  <c r="J24" i="23"/>
  <c r="J25" i="23" s="1"/>
  <c r="I24" i="23"/>
  <c r="I25" i="23" s="1"/>
  <c r="H24" i="23"/>
  <c r="G24" i="23"/>
  <c r="G25" i="23" s="1"/>
  <c r="F24" i="23"/>
  <c r="E24" i="23"/>
  <c r="D24" i="23"/>
  <c r="D25" i="23" s="1"/>
  <c r="AG23" i="23"/>
  <c r="AB23" i="23"/>
  <c r="Z23" i="23"/>
  <c r="Y23" i="23"/>
  <c r="T23" i="23"/>
  <c r="R23" i="23"/>
  <c r="Q23" i="23"/>
  <c r="L23" i="23"/>
  <c r="J23" i="23"/>
  <c r="I23" i="23"/>
  <c r="D23" i="23"/>
  <c r="AG22" i="23"/>
  <c r="AF22" i="23"/>
  <c r="AF23" i="23" s="1"/>
  <c r="AE22" i="23"/>
  <c r="AE23" i="23" s="1"/>
  <c r="AD22" i="23"/>
  <c r="AD23" i="23" s="1"/>
  <c r="AC22" i="23"/>
  <c r="AC23" i="23" s="1"/>
  <c r="AB22" i="23"/>
  <c r="AA22" i="23"/>
  <c r="AA23" i="23" s="1"/>
  <c r="Z22" i="23"/>
  <c r="Y22" i="23"/>
  <c r="X22" i="23"/>
  <c r="X23" i="23" s="1"/>
  <c r="W22" i="23"/>
  <c r="W23" i="23" s="1"/>
  <c r="V22" i="23"/>
  <c r="V23" i="23" s="1"/>
  <c r="U22" i="23"/>
  <c r="U23" i="23" s="1"/>
  <c r="T22" i="23"/>
  <c r="S22" i="23"/>
  <c r="S23" i="23" s="1"/>
  <c r="R22" i="23"/>
  <c r="Q22" i="23"/>
  <c r="P22" i="23"/>
  <c r="P23" i="23" s="1"/>
  <c r="O22" i="23"/>
  <c r="O23" i="23" s="1"/>
  <c r="N22" i="23"/>
  <c r="N23" i="23" s="1"/>
  <c r="M22" i="23"/>
  <c r="M23" i="23" s="1"/>
  <c r="L22" i="23"/>
  <c r="K22" i="23"/>
  <c r="K23" i="23" s="1"/>
  <c r="J22" i="23"/>
  <c r="I22" i="23"/>
  <c r="H22" i="23"/>
  <c r="H23" i="23" s="1"/>
  <c r="G22" i="23"/>
  <c r="G23" i="23" s="1"/>
  <c r="F22" i="23"/>
  <c r="F23" i="23" s="1"/>
  <c r="E22" i="23"/>
  <c r="E23" i="23" s="1"/>
  <c r="D22" i="23"/>
  <c r="AF21" i="23"/>
  <c r="AE21" i="23"/>
  <c r="AD21" i="23"/>
  <c r="AC21" i="23"/>
  <c r="X21" i="23"/>
  <c r="W21" i="23"/>
  <c r="V21" i="23"/>
  <c r="U21" i="23"/>
  <c r="P21" i="23"/>
  <c r="O21" i="23"/>
  <c r="N21" i="23"/>
  <c r="M21" i="23"/>
  <c r="H21" i="23"/>
  <c r="G21" i="23"/>
  <c r="F21" i="23"/>
  <c r="E21" i="23"/>
  <c r="AG20" i="23"/>
  <c r="AG21" i="23" s="1"/>
  <c r="AF20" i="23"/>
  <c r="AE20" i="23"/>
  <c r="AD20" i="23"/>
  <c r="AC20" i="23"/>
  <c r="AB20" i="23"/>
  <c r="AB21" i="23" s="1"/>
  <c r="AA20" i="23"/>
  <c r="AA21" i="23" s="1"/>
  <c r="Z20" i="23"/>
  <c r="Z21" i="23" s="1"/>
  <c r="Y20" i="23"/>
  <c r="Y21" i="23" s="1"/>
  <c r="X20" i="23"/>
  <c r="W20" i="23"/>
  <c r="V20" i="23"/>
  <c r="U20" i="23"/>
  <c r="T20" i="23"/>
  <c r="T21" i="23" s="1"/>
  <c r="S20" i="23"/>
  <c r="S21" i="23" s="1"/>
  <c r="R20" i="23"/>
  <c r="R21" i="23" s="1"/>
  <c r="Q20" i="23"/>
  <c r="Q21" i="23" s="1"/>
  <c r="P20" i="23"/>
  <c r="O20" i="23"/>
  <c r="N20" i="23"/>
  <c r="M20" i="23"/>
  <c r="L20" i="23"/>
  <c r="L21" i="23" s="1"/>
  <c r="K20" i="23"/>
  <c r="K21" i="23" s="1"/>
  <c r="J20" i="23"/>
  <c r="J21" i="23" s="1"/>
  <c r="I20" i="23"/>
  <c r="I21" i="23" s="1"/>
  <c r="H20" i="23"/>
  <c r="G20" i="23"/>
  <c r="F20" i="23"/>
  <c r="E20" i="23"/>
  <c r="D20" i="23"/>
  <c r="D21" i="23" s="1"/>
  <c r="AG19" i="23"/>
  <c r="AB19" i="23"/>
  <c r="AA19" i="23"/>
  <c r="Z19" i="23"/>
  <c r="Y19" i="23"/>
  <c r="T19" i="23"/>
  <c r="S19" i="23"/>
  <c r="R19" i="23"/>
  <c r="Q19" i="23"/>
  <c r="L19" i="23"/>
  <c r="K19" i="23"/>
  <c r="J19" i="23"/>
  <c r="I19" i="23"/>
  <c r="D19" i="23"/>
  <c r="AG18" i="23"/>
  <c r="AF18" i="23"/>
  <c r="AF19" i="23" s="1"/>
  <c r="AE18" i="23"/>
  <c r="AE19" i="23" s="1"/>
  <c r="AD18" i="23"/>
  <c r="AD19" i="23" s="1"/>
  <c r="AC18" i="23"/>
  <c r="AC19" i="23" s="1"/>
  <c r="AB18" i="23"/>
  <c r="AA18" i="23"/>
  <c r="Z18" i="23"/>
  <c r="Y18" i="23"/>
  <c r="X18" i="23"/>
  <c r="X19" i="23" s="1"/>
  <c r="W18" i="23"/>
  <c r="W19" i="23" s="1"/>
  <c r="V18" i="23"/>
  <c r="V19" i="23" s="1"/>
  <c r="U18" i="23"/>
  <c r="U19" i="23" s="1"/>
  <c r="T18" i="23"/>
  <c r="S18" i="23"/>
  <c r="R18" i="23"/>
  <c r="Q18" i="23"/>
  <c r="P18" i="23"/>
  <c r="P19" i="23" s="1"/>
  <c r="O18" i="23"/>
  <c r="O19" i="23" s="1"/>
  <c r="N18" i="23"/>
  <c r="N19" i="23" s="1"/>
  <c r="M18" i="23"/>
  <c r="M19" i="23" s="1"/>
  <c r="L18" i="23"/>
  <c r="K18" i="23"/>
  <c r="J18" i="23"/>
  <c r="I18" i="23"/>
  <c r="H18" i="23"/>
  <c r="H19" i="23" s="1"/>
  <c r="G18" i="23"/>
  <c r="G19" i="23" s="1"/>
  <c r="F18" i="23"/>
  <c r="F19" i="23" s="1"/>
  <c r="E18" i="23"/>
  <c r="E19" i="23" s="1"/>
  <c r="D18" i="23"/>
  <c r="AF17" i="23"/>
  <c r="AE17" i="23"/>
  <c r="AD17" i="23"/>
  <c r="AC17" i="23"/>
  <c r="X17" i="23"/>
  <c r="W17" i="23"/>
  <c r="V17" i="23"/>
  <c r="U17" i="23"/>
  <c r="P17" i="23"/>
  <c r="O17" i="23"/>
  <c r="N17" i="23"/>
  <c r="M17" i="23"/>
  <c r="H17" i="23"/>
  <c r="G17" i="23"/>
  <c r="F17" i="23"/>
  <c r="E17" i="23"/>
  <c r="AG16" i="23"/>
  <c r="AG17" i="23" s="1"/>
  <c r="AF16" i="23"/>
  <c r="AE16" i="23"/>
  <c r="AD16" i="23"/>
  <c r="AC16" i="23"/>
  <c r="AB16" i="23"/>
  <c r="AB17" i="23" s="1"/>
  <c r="AA16" i="23"/>
  <c r="AA17" i="23" s="1"/>
  <c r="Z16" i="23"/>
  <c r="Z17" i="23" s="1"/>
  <c r="Y16" i="23"/>
  <c r="Y17" i="23" s="1"/>
  <c r="X16" i="23"/>
  <c r="W16" i="23"/>
  <c r="V16" i="23"/>
  <c r="U16" i="23"/>
  <c r="T16" i="23"/>
  <c r="T17" i="23" s="1"/>
  <c r="S16" i="23"/>
  <c r="S17" i="23" s="1"/>
  <c r="R16" i="23"/>
  <c r="R17" i="23" s="1"/>
  <c r="Q16" i="23"/>
  <c r="Q17" i="23" s="1"/>
  <c r="P16" i="23"/>
  <c r="O16" i="23"/>
  <c r="N16" i="23"/>
  <c r="M16" i="23"/>
  <c r="L16" i="23"/>
  <c r="L17" i="23" s="1"/>
  <c r="K16" i="23"/>
  <c r="K17" i="23" s="1"/>
  <c r="J16" i="23"/>
  <c r="J17" i="23" s="1"/>
  <c r="I16" i="23"/>
  <c r="I17" i="23" s="1"/>
  <c r="H16" i="23"/>
  <c r="G16" i="23"/>
  <c r="F16" i="23"/>
  <c r="E16" i="23"/>
  <c r="D16" i="23"/>
  <c r="D17" i="23" s="1"/>
  <c r="AG15" i="23"/>
  <c r="AB15" i="23"/>
  <c r="AA15" i="23"/>
  <c r="Z15" i="23"/>
  <c r="Y15" i="23"/>
  <c r="T15" i="23"/>
  <c r="S15" i="23"/>
  <c r="R15" i="23"/>
  <c r="Q15" i="23"/>
  <c r="L15" i="23"/>
  <c r="K15" i="23"/>
  <c r="J15" i="23"/>
  <c r="I15" i="23"/>
  <c r="D15" i="23"/>
  <c r="AG14" i="23"/>
  <c r="AF14" i="23"/>
  <c r="AF15" i="23" s="1"/>
  <c r="AE14" i="23"/>
  <c r="AE15" i="23" s="1"/>
  <c r="AD14" i="23"/>
  <c r="AD15" i="23" s="1"/>
  <c r="AC14" i="23"/>
  <c r="AC15" i="23" s="1"/>
  <c r="AB14" i="23"/>
  <c r="AA14" i="23"/>
  <c r="Z14" i="23"/>
  <c r="Y14" i="23"/>
  <c r="X14" i="23"/>
  <c r="X15" i="23" s="1"/>
  <c r="W14" i="23"/>
  <c r="W15" i="23" s="1"/>
  <c r="V14" i="23"/>
  <c r="V15" i="23" s="1"/>
  <c r="U14" i="23"/>
  <c r="U15" i="23" s="1"/>
  <c r="T14" i="23"/>
  <c r="S14" i="23"/>
  <c r="R14" i="23"/>
  <c r="Q14" i="23"/>
  <c r="P14" i="23"/>
  <c r="P15" i="23" s="1"/>
  <c r="O14" i="23"/>
  <c r="O15" i="23" s="1"/>
  <c r="N14" i="23"/>
  <c r="N15" i="23" s="1"/>
  <c r="M14" i="23"/>
  <c r="M15" i="23" s="1"/>
  <c r="L14" i="23"/>
  <c r="K14" i="23"/>
  <c r="J14" i="23"/>
  <c r="I14" i="23"/>
  <c r="H14" i="23"/>
  <c r="H15" i="23" s="1"/>
  <c r="G14" i="23"/>
  <c r="G15" i="23" s="1"/>
  <c r="F14" i="23"/>
  <c r="F15" i="23" s="1"/>
  <c r="E14" i="23"/>
  <c r="E15" i="23" s="1"/>
  <c r="D14" i="23"/>
  <c r="AF13" i="23"/>
  <c r="AE13" i="23"/>
  <c r="AD13" i="23"/>
  <c r="AC13" i="23"/>
  <c r="X13" i="23"/>
  <c r="W13" i="23"/>
  <c r="V13" i="23"/>
  <c r="U13" i="23"/>
  <c r="P13" i="23"/>
  <c r="O13" i="23"/>
  <c r="N13" i="23"/>
  <c r="M13" i="23"/>
  <c r="H13" i="23"/>
  <c r="G13" i="23"/>
  <c r="F13" i="23"/>
  <c r="E13" i="23"/>
  <c r="AG12" i="23"/>
  <c r="AG13" i="23" s="1"/>
  <c r="AF12" i="23"/>
  <c r="AE12" i="23"/>
  <c r="AD12" i="23"/>
  <c r="AC12" i="23"/>
  <c r="AB12" i="23"/>
  <c r="AB13" i="23" s="1"/>
  <c r="AA12" i="23"/>
  <c r="AA13" i="23" s="1"/>
  <c r="Z12" i="23"/>
  <c r="Z13" i="23" s="1"/>
  <c r="Y12" i="23"/>
  <c r="Y13" i="23" s="1"/>
  <c r="X12" i="23"/>
  <c r="W12" i="23"/>
  <c r="V12" i="23"/>
  <c r="U12" i="23"/>
  <c r="T12" i="23"/>
  <c r="T13" i="23" s="1"/>
  <c r="S12" i="23"/>
  <c r="S13" i="23" s="1"/>
  <c r="R12" i="23"/>
  <c r="R13" i="23" s="1"/>
  <c r="Q12" i="23"/>
  <c r="Q13" i="23" s="1"/>
  <c r="P12" i="23"/>
  <c r="O12" i="23"/>
  <c r="N12" i="23"/>
  <c r="M12" i="23"/>
  <c r="L12" i="23"/>
  <c r="L13" i="23" s="1"/>
  <c r="K12" i="23"/>
  <c r="K13" i="23" s="1"/>
  <c r="J12" i="23"/>
  <c r="J13" i="23" s="1"/>
  <c r="I12" i="23"/>
  <c r="I13" i="23" s="1"/>
  <c r="H12" i="23"/>
  <c r="G12" i="23"/>
  <c r="F12" i="23"/>
  <c r="E12" i="23"/>
  <c r="D12" i="23"/>
  <c r="D13" i="23" s="1"/>
  <c r="AG11" i="23"/>
  <c r="AB11" i="23"/>
  <c r="AA11" i="23"/>
  <c r="Z11" i="23"/>
  <c r="Y11" i="23"/>
  <c r="T11" i="23"/>
  <c r="S11" i="23"/>
  <c r="R11" i="23"/>
  <c r="Q11" i="23"/>
  <c r="L11" i="23"/>
  <c r="K11" i="23"/>
  <c r="J11" i="23"/>
  <c r="I11" i="23"/>
  <c r="D11" i="23"/>
  <c r="AG10" i="23"/>
  <c r="AF10" i="23"/>
  <c r="AF11" i="23" s="1"/>
  <c r="AE10" i="23"/>
  <c r="AE11" i="23" s="1"/>
  <c r="AD10" i="23"/>
  <c r="AD11" i="23" s="1"/>
  <c r="AC10" i="23"/>
  <c r="AC11" i="23" s="1"/>
  <c r="AB10" i="23"/>
  <c r="AA10" i="23"/>
  <c r="Z10" i="23"/>
  <c r="Y10" i="23"/>
  <c r="X10" i="23"/>
  <c r="X11" i="23" s="1"/>
  <c r="W10" i="23"/>
  <c r="W11" i="23" s="1"/>
  <c r="V10" i="23"/>
  <c r="V11" i="23" s="1"/>
  <c r="U10" i="23"/>
  <c r="U11" i="23" s="1"/>
  <c r="T10" i="23"/>
  <c r="S10" i="23"/>
  <c r="R10" i="23"/>
  <c r="Q10" i="23"/>
  <c r="P10" i="23"/>
  <c r="P11" i="23" s="1"/>
  <c r="O10" i="23"/>
  <c r="O11" i="23" s="1"/>
  <c r="N10" i="23"/>
  <c r="N11" i="23" s="1"/>
  <c r="M10" i="23"/>
  <c r="M11" i="23" s="1"/>
  <c r="L10" i="23"/>
  <c r="K10" i="23"/>
  <c r="J10" i="23"/>
  <c r="I10" i="23"/>
  <c r="H10" i="23"/>
  <c r="H11" i="23" s="1"/>
  <c r="G10" i="23"/>
  <c r="G11" i="23" s="1"/>
  <c r="F10" i="23"/>
  <c r="F11" i="23" s="1"/>
  <c r="E10" i="23"/>
  <c r="E11" i="23" s="1"/>
  <c r="D10" i="23"/>
  <c r="AF9" i="23"/>
  <c r="AE9" i="23"/>
  <c r="AD9" i="23"/>
  <c r="AC9" i="23"/>
  <c r="X9" i="23"/>
  <c r="W9" i="23"/>
  <c r="V9" i="23"/>
  <c r="U9" i="23"/>
  <c r="P9" i="23"/>
  <c r="O9" i="23"/>
  <c r="N9" i="23"/>
  <c r="M9" i="23"/>
  <c r="H9" i="23"/>
  <c r="G9" i="23"/>
  <c r="F9" i="23"/>
  <c r="E9" i="23"/>
  <c r="AG8" i="23"/>
  <c r="AG9" i="23" s="1"/>
  <c r="AF8" i="23"/>
  <c r="AE8" i="23"/>
  <c r="AD8" i="23"/>
  <c r="AC8" i="23"/>
  <c r="AB8" i="23"/>
  <c r="AB9" i="23" s="1"/>
  <c r="AA8" i="23"/>
  <c r="AA9" i="23" s="1"/>
  <c r="Z8" i="23"/>
  <c r="Z9" i="23" s="1"/>
  <c r="Y8" i="23"/>
  <c r="Y9" i="23" s="1"/>
  <c r="X8" i="23"/>
  <c r="W8" i="23"/>
  <c r="V8" i="23"/>
  <c r="U8" i="23"/>
  <c r="T8" i="23"/>
  <c r="T9" i="23" s="1"/>
  <c r="S8" i="23"/>
  <c r="S9" i="23" s="1"/>
  <c r="R8" i="23"/>
  <c r="R9" i="23" s="1"/>
  <c r="Q8" i="23"/>
  <c r="Q9" i="23" s="1"/>
  <c r="P8" i="23"/>
  <c r="O8" i="23"/>
  <c r="N8" i="23"/>
  <c r="M8" i="23"/>
  <c r="L8" i="23"/>
  <c r="L9" i="23" s="1"/>
  <c r="K8" i="23"/>
  <c r="K9" i="23" s="1"/>
  <c r="J8" i="23"/>
  <c r="J9" i="23" s="1"/>
  <c r="I8" i="23"/>
  <c r="I9" i="23" s="1"/>
  <c r="H8" i="23"/>
  <c r="G8" i="23"/>
  <c r="F8" i="23"/>
  <c r="E8" i="23"/>
  <c r="D8" i="23"/>
  <c r="D9" i="23" s="1"/>
  <c r="C29" i="22"/>
  <c r="C28" i="22" s="1"/>
  <c r="C27" i="22"/>
  <c r="AG25" i="22"/>
  <c r="AF25" i="22"/>
  <c r="AC25" i="22"/>
  <c r="Y25" i="22"/>
  <c r="X25" i="22"/>
  <c r="U25" i="22"/>
  <c r="Q25" i="22"/>
  <c r="P25" i="22"/>
  <c r="M25" i="22"/>
  <c r="I25" i="22"/>
  <c r="H25" i="22"/>
  <c r="E25" i="22"/>
  <c r="AG24" i="22"/>
  <c r="AF24" i="22"/>
  <c r="AE24" i="22"/>
  <c r="AE25" i="22" s="1"/>
  <c r="AD24" i="22"/>
  <c r="AD25" i="22" s="1"/>
  <c r="AC24" i="22"/>
  <c r="AB24" i="22"/>
  <c r="AB25" i="22" s="1"/>
  <c r="AA24" i="22"/>
  <c r="AA25" i="22" s="1"/>
  <c r="Z24" i="22"/>
  <c r="Z25" i="22" s="1"/>
  <c r="Y24" i="22"/>
  <c r="X24" i="22"/>
  <c r="W24" i="22"/>
  <c r="W25" i="22" s="1"/>
  <c r="V24" i="22"/>
  <c r="V25" i="22" s="1"/>
  <c r="U24" i="22"/>
  <c r="T24" i="22"/>
  <c r="T25" i="22" s="1"/>
  <c r="S24" i="22"/>
  <c r="S25" i="22" s="1"/>
  <c r="R24" i="22"/>
  <c r="R25" i="22" s="1"/>
  <c r="Q24" i="22"/>
  <c r="P24" i="22"/>
  <c r="O24" i="22"/>
  <c r="O25" i="22" s="1"/>
  <c r="N24" i="22"/>
  <c r="N25" i="22" s="1"/>
  <c r="M24" i="22"/>
  <c r="L24" i="22"/>
  <c r="L25" i="22" s="1"/>
  <c r="K24" i="22"/>
  <c r="K25" i="22" s="1"/>
  <c r="J24" i="22"/>
  <c r="J25" i="22" s="1"/>
  <c r="I24" i="22"/>
  <c r="H24" i="22"/>
  <c r="G24" i="22"/>
  <c r="G25" i="22" s="1"/>
  <c r="F24" i="22"/>
  <c r="F25" i="22" s="1"/>
  <c r="E24" i="22"/>
  <c r="D24" i="22"/>
  <c r="D25" i="22" s="1"/>
  <c r="AG23" i="22"/>
  <c r="AC23" i="22"/>
  <c r="AB23" i="22"/>
  <c r="Y23" i="22"/>
  <c r="U23" i="22"/>
  <c r="T23" i="22"/>
  <c r="Q23" i="22"/>
  <c r="M23" i="22"/>
  <c r="L23" i="22"/>
  <c r="I23" i="22"/>
  <c r="E23" i="22"/>
  <c r="D23" i="22"/>
  <c r="AG22" i="22"/>
  <c r="AF22" i="22"/>
  <c r="AF23" i="22" s="1"/>
  <c r="AE22" i="22"/>
  <c r="AE23" i="22" s="1"/>
  <c r="AD22" i="22"/>
  <c r="AD23" i="22" s="1"/>
  <c r="AC22" i="22"/>
  <c r="AB22" i="22"/>
  <c r="AA22" i="22"/>
  <c r="AA23" i="22" s="1"/>
  <c r="Z22" i="22"/>
  <c r="Z23" i="22" s="1"/>
  <c r="Y22" i="22"/>
  <c r="X22" i="22"/>
  <c r="X23" i="22" s="1"/>
  <c r="W22" i="22"/>
  <c r="W23" i="22" s="1"/>
  <c r="V22" i="22"/>
  <c r="V23" i="22" s="1"/>
  <c r="U22" i="22"/>
  <c r="T22" i="22"/>
  <c r="S22" i="22"/>
  <c r="S23" i="22" s="1"/>
  <c r="R22" i="22"/>
  <c r="R23" i="22" s="1"/>
  <c r="Q22" i="22"/>
  <c r="P22" i="22"/>
  <c r="P23" i="22" s="1"/>
  <c r="O22" i="22"/>
  <c r="O23" i="22" s="1"/>
  <c r="N22" i="22"/>
  <c r="N23" i="22" s="1"/>
  <c r="M22" i="22"/>
  <c r="L22" i="22"/>
  <c r="K22" i="22"/>
  <c r="K23" i="22" s="1"/>
  <c r="J22" i="22"/>
  <c r="J23" i="22" s="1"/>
  <c r="I22" i="22"/>
  <c r="H22" i="22"/>
  <c r="H23" i="22" s="1"/>
  <c r="G22" i="22"/>
  <c r="G23" i="22" s="1"/>
  <c r="F22" i="22"/>
  <c r="F23" i="22" s="1"/>
  <c r="E22" i="22"/>
  <c r="D22" i="22"/>
  <c r="AG21" i="22"/>
  <c r="AF21" i="22"/>
  <c r="AC21" i="22"/>
  <c r="Y21" i="22"/>
  <c r="X21" i="22"/>
  <c r="U21" i="22"/>
  <c r="Q21" i="22"/>
  <c r="P21" i="22"/>
  <c r="M21" i="22"/>
  <c r="I21" i="22"/>
  <c r="H21" i="22"/>
  <c r="E21" i="22"/>
  <c r="AG20" i="22"/>
  <c r="AF20" i="22"/>
  <c r="AE20" i="22"/>
  <c r="AE21" i="22" s="1"/>
  <c r="AD20" i="22"/>
  <c r="AD21" i="22" s="1"/>
  <c r="AC20" i="22"/>
  <c r="AB20" i="22"/>
  <c r="AB21" i="22" s="1"/>
  <c r="AA20" i="22"/>
  <c r="AA21" i="22" s="1"/>
  <c r="Z20" i="22"/>
  <c r="Z21" i="22" s="1"/>
  <c r="Y20" i="22"/>
  <c r="X20" i="22"/>
  <c r="W20" i="22"/>
  <c r="W21" i="22" s="1"/>
  <c r="V20" i="22"/>
  <c r="V21" i="22" s="1"/>
  <c r="U20" i="22"/>
  <c r="T20" i="22"/>
  <c r="T21" i="22" s="1"/>
  <c r="S20" i="22"/>
  <c r="S21" i="22" s="1"/>
  <c r="R20" i="22"/>
  <c r="R21" i="22" s="1"/>
  <c r="Q20" i="22"/>
  <c r="P20" i="22"/>
  <c r="O20" i="22"/>
  <c r="O21" i="22" s="1"/>
  <c r="N20" i="22"/>
  <c r="N21" i="22" s="1"/>
  <c r="M20" i="22"/>
  <c r="L20" i="22"/>
  <c r="L21" i="22" s="1"/>
  <c r="K20" i="22"/>
  <c r="K21" i="22" s="1"/>
  <c r="J20" i="22"/>
  <c r="J21" i="22" s="1"/>
  <c r="I20" i="22"/>
  <c r="H20" i="22"/>
  <c r="G20" i="22"/>
  <c r="G21" i="22" s="1"/>
  <c r="F20" i="22"/>
  <c r="F21" i="22" s="1"/>
  <c r="E20" i="22"/>
  <c r="D20" i="22"/>
  <c r="D21" i="22" s="1"/>
  <c r="AG19" i="22"/>
  <c r="AC19" i="22"/>
  <c r="AB19" i="22"/>
  <c r="Y19" i="22"/>
  <c r="U19" i="22"/>
  <c r="T19" i="22"/>
  <c r="Q19" i="22"/>
  <c r="M19" i="22"/>
  <c r="L19" i="22"/>
  <c r="I19" i="22"/>
  <c r="E19" i="22"/>
  <c r="D19" i="22"/>
  <c r="AG18" i="22"/>
  <c r="AF18" i="22"/>
  <c r="AF19" i="22" s="1"/>
  <c r="AE18" i="22"/>
  <c r="AE19" i="22" s="1"/>
  <c r="AD18" i="22"/>
  <c r="AD19" i="22" s="1"/>
  <c r="AC18" i="22"/>
  <c r="AB18" i="22"/>
  <c r="AA18" i="22"/>
  <c r="AA19" i="22" s="1"/>
  <c r="Z18" i="22"/>
  <c r="Z19" i="22" s="1"/>
  <c r="Y18" i="22"/>
  <c r="X18" i="22"/>
  <c r="X19" i="22" s="1"/>
  <c r="W18" i="22"/>
  <c r="W19" i="22" s="1"/>
  <c r="V18" i="22"/>
  <c r="V19" i="22" s="1"/>
  <c r="U18" i="22"/>
  <c r="T18" i="22"/>
  <c r="S18" i="22"/>
  <c r="S19" i="22" s="1"/>
  <c r="R18" i="22"/>
  <c r="R19" i="22" s="1"/>
  <c r="Q18" i="22"/>
  <c r="P18" i="22"/>
  <c r="P19" i="22" s="1"/>
  <c r="O18" i="22"/>
  <c r="O19" i="22" s="1"/>
  <c r="N18" i="22"/>
  <c r="N19" i="22" s="1"/>
  <c r="M18" i="22"/>
  <c r="L18" i="22"/>
  <c r="K18" i="22"/>
  <c r="K19" i="22" s="1"/>
  <c r="J18" i="22"/>
  <c r="J19" i="22" s="1"/>
  <c r="I18" i="22"/>
  <c r="H18" i="22"/>
  <c r="H19" i="22" s="1"/>
  <c r="G18" i="22"/>
  <c r="G19" i="22" s="1"/>
  <c r="F18" i="22"/>
  <c r="F19" i="22" s="1"/>
  <c r="E18" i="22"/>
  <c r="D18" i="22"/>
  <c r="AG17" i="22"/>
  <c r="AF17" i="22"/>
  <c r="AC17" i="22"/>
  <c r="Y17" i="22"/>
  <c r="X17" i="22"/>
  <c r="U17" i="22"/>
  <c r="Q17" i="22"/>
  <c r="P17" i="22"/>
  <c r="M17" i="22"/>
  <c r="I17" i="22"/>
  <c r="H17" i="22"/>
  <c r="E17" i="22"/>
  <c r="AG16" i="22"/>
  <c r="AF16" i="22"/>
  <c r="AE16" i="22"/>
  <c r="AE17" i="22" s="1"/>
  <c r="AD16" i="22"/>
  <c r="AD17" i="22" s="1"/>
  <c r="AC16" i="22"/>
  <c r="AB16" i="22"/>
  <c r="AB17" i="22" s="1"/>
  <c r="AA16" i="22"/>
  <c r="AA17" i="22" s="1"/>
  <c r="Z16" i="22"/>
  <c r="Z17" i="22" s="1"/>
  <c r="Y16" i="22"/>
  <c r="X16" i="22"/>
  <c r="W16" i="22"/>
  <c r="W17" i="22" s="1"/>
  <c r="V16" i="22"/>
  <c r="V17" i="22" s="1"/>
  <c r="U16" i="22"/>
  <c r="T16" i="22"/>
  <c r="T17" i="22" s="1"/>
  <c r="S16" i="22"/>
  <c r="S17" i="22" s="1"/>
  <c r="R16" i="22"/>
  <c r="R17" i="22" s="1"/>
  <c r="Q16" i="22"/>
  <c r="P16" i="22"/>
  <c r="O16" i="22"/>
  <c r="O17" i="22" s="1"/>
  <c r="N16" i="22"/>
  <c r="N17" i="22" s="1"/>
  <c r="M16" i="22"/>
  <c r="L16" i="22"/>
  <c r="L17" i="22" s="1"/>
  <c r="K16" i="22"/>
  <c r="K17" i="22" s="1"/>
  <c r="J16" i="22"/>
  <c r="J17" i="22" s="1"/>
  <c r="I16" i="22"/>
  <c r="H16" i="22"/>
  <c r="G16" i="22"/>
  <c r="G17" i="22" s="1"/>
  <c r="F16" i="22"/>
  <c r="F17" i="22" s="1"/>
  <c r="E16" i="22"/>
  <c r="D16" i="22"/>
  <c r="D17" i="22" s="1"/>
  <c r="AG15" i="22"/>
  <c r="AC15" i="22"/>
  <c r="AB15" i="22"/>
  <c r="Y15" i="22"/>
  <c r="U15" i="22"/>
  <c r="T15" i="22"/>
  <c r="Q15" i="22"/>
  <c r="M15" i="22"/>
  <c r="L15" i="22"/>
  <c r="I15" i="22"/>
  <c r="E15" i="22"/>
  <c r="D15" i="22"/>
  <c r="AG14" i="22"/>
  <c r="AF14" i="22"/>
  <c r="AF15" i="22" s="1"/>
  <c r="AE14" i="22"/>
  <c r="AE15" i="22" s="1"/>
  <c r="AD14" i="22"/>
  <c r="AD15" i="22" s="1"/>
  <c r="AC14" i="22"/>
  <c r="AB14" i="22"/>
  <c r="AA14" i="22"/>
  <c r="AA15" i="22" s="1"/>
  <c r="Z14" i="22"/>
  <c r="Z15" i="22" s="1"/>
  <c r="Y14" i="22"/>
  <c r="X14" i="22"/>
  <c r="X15" i="22" s="1"/>
  <c r="W14" i="22"/>
  <c r="W15" i="22" s="1"/>
  <c r="V14" i="22"/>
  <c r="V15" i="22" s="1"/>
  <c r="U14" i="22"/>
  <c r="T14" i="22"/>
  <c r="S14" i="22"/>
  <c r="S15" i="22" s="1"/>
  <c r="R14" i="22"/>
  <c r="R15" i="22" s="1"/>
  <c r="Q14" i="22"/>
  <c r="P14" i="22"/>
  <c r="P15" i="22" s="1"/>
  <c r="O14" i="22"/>
  <c r="O15" i="22" s="1"/>
  <c r="N14" i="22"/>
  <c r="N15" i="22" s="1"/>
  <c r="M14" i="22"/>
  <c r="L14" i="22"/>
  <c r="K14" i="22"/>
  <c r="K15" i="22" s="1"/>
  <c r="J14" i="22"/>
  <c r="J15" i="22" s="1"/>
  <c r="I14" i="22"/>
  <c r="H14" i="22"/>
  <c r="H15" i="22" s="1"/>
  <c r="G14" i="22"/>
  <c r="G15" i="22" s="1"/>
  <c r="F14" i="22"/>
  <c r="F15" i="22" s="1"/>
  <c r="E14" i="22"/>
  <c r="D14" i="22"/>
  <c r="AG13" i="22"/>
  <c r="AF13" i="22"/>
  <c r="AC13" i="22"/>
  <c r="Y13" i="22"/>
  <c r="X13" i="22"/>
  <c r="U13" i="22"/>
  <c r="Q13" i="22"/>
  <c r="P13" i="22"/>
  <c r="M13" i="22"/>
  <c r="I13" i="22"/>
  <c r="H13" i="22"/>
  <c r="F13" i="22"/>
  <c r="E13" i="22"/>
  <c r="AG12" i="22"/>
  <c r="AF12" i="22"/>
  <c r="AE12" i="22"/>
  <c r="AE13" i="22" s="1"/>
  <c r="AD12" i="22"/>
  <c r="AD13" i="22" s="1"/>
  <c r="AC12" i="22"/>
  <c r="AB12" i="22"/>
  <c r="AB13" i="22" s="1"/>
  <c r="AA12" i="22"/>
  <c r="AA13" i="22" s="1"/>
  <c r="Z12" i="22"/>
  <c r="Z13" i="22" s="1"/>
  <c r="Y12" i="22"/>
  <c r="X12" i="22"/>
  <c r="W12" i="22"/>
  <c r="W13" i="22" s="1"/>
  <c r="V12" i="22"/>
  <c r="V13" i="22" s="1"/>
  <c r="U12" i="22"/>
  <c r="T12" i="22"/>
  <c r="T13" i="22" s="1"/>
  <c r="S12" i="22"/>
  <c r="S13" i="22" s="1"/>
  <c r="R12" i="22"/>
  <c r="R13" i="22" s="1"/>
  <c r="Q12" i="22"/>
  <c r="P12" i="22"/>
  <c r="O12" i="22"/>
  <c r="O13" i="22" s="1"/>
  <c r="N12" i="22"/>
  <c r="N13" i="22" s="1"/>
  <c r="M12" i="22"/>
  <c r="L12" i="22"/>
  <c r="L13" i="22" s="1"/>
  <c r="K12" i="22"/>
  <c r="K13" i="22" s="1"/>
  <c r="J12" i="22"/>
  <c r="J13" i="22" s="1"/>
  <c r="I12" i="22"/>
  <c r="H12" i="22"/>
  <c r="G12" i="22"/>
  <c r="G13" i="22" s="1"/>
  <c r="F12" i="22"/>
  <c r="E12" i="22"/>
  <c r="D12" i="22"/>
  <c r="D13" i="22" s="1"/>
  <c r="AG11" i="22"/>
  <c r="AC11" i="22"/>
  <c r="AB11" i="22"/>
  <c r="Y11" i="22"/>
  <c r="U11" i="22"/>
  <c r="T11" i="22"/>
  <c r="R11" i="22"/>
  <c r="Q11" i="22"/>
  <c r="M11" i="22"/>
  <c r="L11" i="22"/>
  <c r="I11" i="22"/>
  <c r="E11" i="22"/>
  <c r="D11" i="22"/>
  <c r="AG10" i="22"/>
  <c r="AF10" i="22"/>
  <c r="AF11" i="22" s="1"/>
  <c r="AE10" i="22"/>
  <c r="AE11" i="22" s="1"/>
  <c r="AD10" i="22"/>
  <c r="AD11" i="22" s="1"/>
  <c r="AC10" i="22"/>
  <c r="AB10" i="22"/>
  <c r="AA10" i="22"/>
  <c r="AA11" i="22" s="1"/>
  <c r="Z10" i="22"/>
  <c r="Z11" i="22" s="1"/>
  <c r="Y10" i="22"/>
  <c r="X10" i="22"/>
  <c r="X11" i="22" s="1"/>
  <c r="W10" i="22"/>
  <c r="W11" i="22" s="1"/>
  <c r="V10" i="22"/>
  <c r="V11" i="22" s="1"/>
  <c r="U10" i="22"/>
  <c r="T10" i="22"/>
  <c r="S10" i="22"/>
  <c r="S11" i="22" s="1"/>
  <c r="R10" i="22"/>
  <c r="Q10" i="22"/>
  <c r="P10" i="22"/>
  <c r="P11" i="22" s="1"/>
  <c r="O10" i="22"/>
  <c r="O11" i="22" s="1"/>
  <c r="N10" i="22"/>
  <c r="N11" i="22" s="1"/>
  <c r="M10" i="22"/>
  <c r="L10" i="22"/>
  <c r="K10" i="22"/>
  <c r="K11" i="22" s="1"/>
  <c r="J10" i="22"/>
  <c r="J11" i="22" s="1"/>
  <c r="I10" i="22"/>
  <c r="H10" i="22"/>
  <c r="H11" i="22" s="1"/>
  <c r="G10" i="22"/>
  <c r="G11" i="22" s="1"/>
  <c r="F10" i="22"/>
  <c r="F11" i="22" s="1"/>
  <c r="E10" i="22"/>
  <c r="D10" i="22"/>
  <c r="AG9" i="22"/>
  <c r="AF9" i="22"/>
  <c r="AC9" i="22"/>
  <c r="Y9" i="22"/>
  <c r="X9" i="22"/>
  <c r="U9" i="22"/>
  <c r="Q9" i="22"/>
  <c r="P9" i="22"/>
  <c r="P27" i="22" s="1"/>
  <c r="M9" i="22"/>
  <c r="I9" i="22"/>
  <c r="H9" i="22"/>
  <c r="E9" i="22"/>
  <c r="AG8" i="22"/>
  <c r="AF8" i="22"/>
  <c r="AE8" i="22"/>
  <c r="AE9" i="22" s="1"/>
  <c r="AE27" i="22" s="1"/>
  <c r="AD8" i="22"/>
  <c r="AD9" i="22" s="1"/>
  <c r="AD27" i="22" s="1"/>
  <c r="AC8" i="22"/>
  <c r="AB8" i="22"/>
  <c r="AB9" i="22" s="1"/>
  <c r="AA8" i="22"/>
  <c r="AA9" i="22" s="1"/>
  <c r="Z8" i="22"/>
  <c r="Z9" i="22" s="1"/>
  <c r="Y8" i="22"/>
  <c r="X8" i="22"/>
  <c r="W8" i="22"/>
  <c r="W9" i="22" s="1"/>
  <c r="W27" i="22" s="1"/>
  <c r="V8" i="22"/>
  <c r="V9" i="22" s="1"/>
  <c r="V27" i="22" s="1"/>
  <c r="U8" i="22"/>
  <c r="T8" i="22"/>
  <c r="T9" i="22" s="1"/>
  <c r="S8" i="22"/>
  <c r="S9" i="22" s="1"/>
  <c r="R8" i="22"/>
  <c r="R9" i="22" s="1"/>
  <c r="Q8" i="22"/>
  <c r="P8" i="22"/>
  <c r="O8" i="22"/>
  <c r="O9" i="22" s="1"/>
  <c r="O27" i="22" s="1"/>
  <c r="O26" i="22" s="1"/>
  <c r="N8" i="22"/>
  <c r="N9" i="22" s="1"/>
  <c r="N27" i="22" s="1"/>
  <c r="M8" i="22"/>
  <c r="L8" i="22"/>
  <c r="L9" i="22" s="1"/>
  <c r="K8" i="22"/>
  <c r="K9" i="22" s="1"/>
  <c r="J8" i="22"/>
  <c r="J9" i="22" s="1"/>
  <c r="I8" i="22"/>
  <c r="H8" i="22"/>
  <c r="G8" i="22"/>
  <c r="G9" i="22" s="1"/>
  <c r="G27" i="22" s="1"/>
  <c r="G26" i="22" s="1"/>
  <c r="F8" i="22"/>
  <c r="F9" i="22" s="1"/>
  <c r="F27" i="22" s="1"/>
  <c r="E8" i="22"/>
  <c r="D8" i="22"/>
  <c r="D9" i="22" s="1"/>
  <c r="C29" i="21"/>
  <c r="C28" i="21" s="1"/>
  <c r="C27" i="21"/>
  <c r="AG25" i="21"/>
  <c r="AF25" i="21"/>
  <c r="AE25" i="21"/>
  <c r="AD25" i="21"/>
  <c r="AC25" i="21"/>
  <c r="Y25" i="21"/>
  <c r="X25" i="21"/>
  <c r="W25" i="21"/>
  <c r="V25" i="21"/>
  <c r="U25" i="21"/>
  <c r="Q25" i="21"/>
  <c r="P25" i="21"/>
  <c r="O25" i="21"/>
  <c r="N25" i="21"/>
  <c r="M25" i="21"/>
  <c r="I25" i="21"/>
  <c r="H25" i="21"/>
  <c r="G25" i="21"/>
  <c r="F25" i="21"/>
  <c r="E25" i="21"/>
  <c r="AG24" i="21"/>
  <c r="AF24" i="21"/>
  <c r="AE24" i="21"/>
  <c r="AD24" i="21"/>
  <c r="AC24" i="21"/>
  <c r="AB24" i="21"/>
  <c r="AB25" i="21" s="1"/>
  <c r="AA24" i="21"/>
  <c r="AA25" i="21" s="1"/>
  <c r="Z24" i="21"/>
  <c r="Z25" i="21" s="1"/>
  <c r="Y24" i="21"/>
  <c r="X24" i="21"/>
  <c r="W24" i="21"/>
  <c r="V24" i="21"/>
  <c r="U24" i="21"/>
  <c r="T24" i="21"/>
  <c r="T25" i="21" s="1"/>
  <c r="S24" i="21"/>
  <c r="S25" i="21" s="1"/>
  <c r="R24" i="21"/>
  <c r="R25" i="21" s="1"/>
  <c r="Q24" i="21"/>
  <c r="P24" i="21"/>
  <c r="O24" i="21"/>
  <c r="N24" i="21"/>
  <c r="M24" i="21"/>
  <c r="L24" i="21"/>
  <c r="L25" i="21" s="1"/>
  <c r="K24" i="21"/>
  <c r="K25" i="21" s="1"/>
  <c r="J24" i="21"/>
  <c r="J25" i="21" s="1"/>
  <c r="I24" i="21"/>
  <c r="H24" i="21"/>
  <c r="G24" i="21"/>
  <c r="F24" i="21"/>
  <c r="E24" i="21"/>
  <c r="D24" i="21"/>
  <c r="D25" i="21" s="1"/>
  <c r="AG23" i="21"/>
  <c r="AC23" i="21"/>
  <c r="AA23" i="21"/>
  <c r="Z23" i="21"/>
  <c r="Y23" i="21"/>
  <c r="U23" i="21"/>
  <c r="S23" i="21"/>
  <c r="R23" i="21"/>
  <c r="Q23" i="21"/>
  <c r="M23" i="21"/>
  <c r="K23" i="21"/>
  <c r="J23" i="21"/>
  <c r="I23" i="21"/>
  <c r="E23" i="21"/>
  <c r="AG22" i="21"/>
  <c r="AF22" i="21"/>
  <c r="AF23" i="21" s="1"/>
  <c r="AE22" i="21"/>
  <c r="AE23" i="21" s="1"/>
  <c r="AD22" i="21"/>
  <c r="AD23" i="21" s="1"/>
  <c r="AC22" i="21"/>
  <c r="AB22" i="21"/>
  <c r="AB23" i="21" s="1"/>
  <c r="AA22" i="21"/>
  <c r="Z22" i="21"/>
  <c r="Y22" i="21"/>
  <c r="X22" i="21"/>
  <c r="X23" i="21" s="1"/>
  <c r="W22" i="21"/>
  <c r="W23" i="21" s="1"/>
  <c r="V22" i="21"/>
  <c r="V23" i="21" s="1"/>
  <c r="U22" i="21"/>
  <c r="T22" i="21"/>
  <c r="T23" i="21" s="1"/>
  <c r="S22" i="21"/>
  <c r="R22" i="21"/>
  <c r="Q22" i="21"/>
  <c r="P22" i="21"/>
  <c r="P23" i="21" s="1"/>
  <c r="O22" i="21"/>
  <c r="O23" i="21" s="1"/>
  <c r="N22" i="21"/>
  <c r="N23" i="21" s="1"/>
  <c r="M22" i="21"/>
  <c r="L22" i="21"/>
  <c r="L23" i="21" s="1"/>
  <c r="K22" i="21"/>
  <c r="J22" i="21"/>
  <c r="I22" i="21"/>
  <c r="H22" i="21"/>
  <c r="H23" i="21" s="1"/>
  <c r="G22" i="21"/>
  <c r="G23" i="21" s="1"/>
  <c r="F22" i="21"/>
  <c r="F23" i="21" s="1"/>
  <c r="E22" i="21"/>
  <c r="D22" i="21"/>
  <c r="D23" i="21" s="1"/>
  <c r="AG21" i="21"/>
  <c r="AE21" i="21"/>
  <c r="AD21" i="21"/>
  <c r="AC21" i="21"/>
  <c r="Y21" i="21"/>
  <c r="W21" i="21"/>
  <c r="V21" i="21"/>
  <c r="U21" i="21"/>
  <c r="Q21" i="21"/>
  <c r="O21" i="21"/>
  <c r="N21" i="21"/>
  <c r="M21" i="21"/>
  <c r="I21" i="21"/>
  <c r="G21" i="21"/>
  <c r="F21" i="21"/>
  <c r="E21" i="21"/>
  <c r="AG20" i="21"/>
  <c r="AF20" i="21"/>
  <c r="AF21" i="21" s="1"/>
  <c r="AE20" i="21"/>
  <c r="AD20" i="21"/>
  <c r="AC20" i="21"/>
  <c r="AB20" i="21"/>
  <c r="AB21" i="21" s="1"/>
  <c r="AA20" i="21"/>
  <c r="AA21" i="21" s="1"/>
  <c r="Z20" i="21"/>
  <c r="Z21" i="21" s="1"/>
  <c r="Y20" i="21"/>
  <c r="X20" i="21"/>
  <c r="X21" i="21" s="1"/>
  <c r="W20" i="21"/>
  <c r="V20" i="21"/>
  <c r="U20" i="21"/>
  <c r="T20" i="21"/>
  <c r="T21" i="21" s="1"/>
  <c r="S20" i="21"/>
  <c r="S21" i="21" s="1"/>
  <c r="R20" i="21"/>
  <c r="R21" i="21" s="1"/>
  <c r="Q20" i="21"/>
  <c r="P20" i="21"/>
  <c r="P21" i="21" s="1"/>
  <c r="O20" i="21"/>
  <c r="N20" i="21"/>
  <c r="M20" i="21"/>
  <c r="L20" i="21"/>
  <c r="L21" i="21" s="1"/>
  <c r="K20" i="21"/>
  <c r="K21" i="21" s="1"/>
  <c r="J20" i="21"/>
  <c r="J21" i="21" s="1"/>
  <c r="I20" i="21"/>
  <c r="H20" i="21"/>
  <c r="H21" i="21" s="1"/>
  <c r="G20" i="21"/>
  <c r="F20" i="21"/>
  <c r="E20" i="21"/>
  <c r="D20" i="21"/>
  <c r="D21" i="21" s="1"/>
  <c r="AG19" i="21"/>
  <c r="AC19" i="21"/>
  <c r="AA19" i="21"/>
  <c r="Z19" i="21"/>
  <c r="Y19" i="21"/>
  <c r="U19" i="21"/>
  <c r="S19" i="21"/>
  <c r="R19" i="21"/>
  <c r="Q19" i="21"/>
  <c r="M19" i="21"/>
  <c r="K19" i="21"/>
  <c r="J19" i="21"/>
  <c r="I19" i="21"/>
  <c r="E19" i="21"/>
  <c r="AG18" i="21"/>
  <c r="AF18" i="21"/>
  <c r="AF19" i="21" s="1"/>
  <c r="AE18" i="21"/>
  <c r="AE19" i="21" s="1"/>
  <c r="AD18" i="21"/>
  <c r="AD19" i="21" s="1"/>
  <c r="AC18" i="21"/>
  <c r="AB18" i="21"/>
  <c r="AB19" i="21" s="1"/>
  <c r="AA18" i="21"/>
  <c r="Z18" i="21"/>
  <c r="Y18" i="21"/>
  <c r="X18" i="21"/>
  <c r="X19" i="21" s="1"/>
  <c r="W18" i="21"/>
  <c r="W19" i="21" s="1"/>
  <c r="V18" i="21"/>
  <c r="V19" i="21" s="1"/>
  <c r="U18" i="21"/>
  <c r="T18" i="21"/>
  <c r="T19" i="21" s="1"/>
  <c r="S18" i="21"/>
  <c r="R18" i="21"/>
  <c r="Q18" i="21"/>
  <c r="P18" i="21"/>
  <c r="P19" i="21" s="1"/>
  <c r="O18" i="21"/>
  <c r="O19" i="21" s="1"/>
  <c r="N18" i="21"/>
  <c r="N19" i="21" s="1"/>
  <c r="M18" i="21"/>
  <c r="L18" i="21"/>
  <c r="L19" i="21" s="1"/>
  <c r="K18" i="21"/>
  <c r="J18" i="21"/>
  <c r="I18" i="21"/>
  <c r="H18" i="21"/>
  <c r="H19" i="21" s="1"/>
  <c r="G18" i="21"/>
  <c r="G19" i="21" s="1"/>
  <c r="F18" i="21"/>
  <c r="F19" i="21" s="1"/>
  <c r="E18" i="21"/>
  <c r="D18" i="21"/>
  <c r="D19" i="21" s="1"/>
  <c r="AG17" i="21"/>
  <c r="AE17" i="21"/>
  <c r="AD17" i="21"/>
  <c r="AC17" i="21"/>
  <c r="Y17" i="21"/>
  <c r="W17" i="21"/>
  <c r="V17" i="21"/>
  <c r="U17" i="21"/>
  <c r="Q17" i="21"/>
  <c r="O17" i="21"/>
  <c r="N17" i="21"/>
  <c r="M17" i="21"/>
  <c r="I17" i="21"/>
  <c r="G17" i="21"/>
  <c r="F17" i="21"/>
  <c r="E17" i="21"/>
  <c r="AG16" i="21"/>
  <c r="AF16" i="21"/>
  <c r="AF17" i="21" s="1"/>
  <c r="AE16" i="21"/>
  <c r="AD16" i="21"/>
  <c r="AC16" i="21"/>
  <c r="AB16" i="21"/>
  <c r="AB17" i="21" s="1"/>
  <c r="AA16" i="21"/>
  <c r="AA17" i="21" s="1"/>
  <c r="Z16" i="21"/>
  <c r="Z17" i="21" s="1"/>
  <c r="Y16" i="21"/>
  <c r="X16" i="21"/>
  <c r="X17" i="21" s="1"/>
  <c r="W16" i="21"/>
  <c r="V16" i="21"/>
  <c r="U16" i="21"/>
  <c r="T16" i="21"/>
  <c r="T17" i="21" s="1"/>
  <c r="S16" i="21"/>
  <c r="S17" i="21" s="1"/>
  <c r="R16" i="21"/>
  <c r="R17" i="21" s="1"/>
  <c r="Q16" i="21"/>
  <c r="P16" i="21"/>
  <c r="P17" i="21" s="1"/>
  <c r="O16" i="21"/>
  <c r="N16" i="21"/>
  <c r="M16" i="21"/>
  <c r="L16" i="21"/>
  <c r="L17" i="21" s="1"/>
  <c r="K16" i="21"/>
  <c r="K17" i="21" s="1"/>
  <c r="J16" i="21"/>
  <c r="J17" i="21" s="1"/>
  <c r="I16" i="21"/>
  <c r="H16" i="21"/>
  <c r="H17" i="21" s="1"/>
  <c r="G16" i="21"/>
  <c r="F16" i="21"/>
  <c r="E16" i="21"/>
  <c r="D16" i="21"/>
  <c r="D17" i="21" s="1"/>
  <c r="AG15" i="21"/>
  <c r="AC15" i="21"/>
  <c r="AA15" i="21"/>
  <c r="Z15" i="21"/>
  <c r="Y15" i="21"/>
  <c r="U15" i="21"/>
  <c r="S15" i="21"/>
  <c r="R15" i="21"/>
  <c r="Q15" i="21"/>
  <c r="M15" i="21"/>
  <c r="K15" i="21"/>
  <c r="J15" i="21"/>
  <c r="I15" i="21"/>
  <c r="E15" i="21"/>
  <c r="AG14" i="21"/>
  <c r="AF14" i="21"/>
  <c r="AF15" i="21" s="1"/>
  <c r="AE14" i="21"/>
  <c r="AE15" i="21" s="1"/>
  <c r="AD14" i="21"/>
  <c r="AD15" i="21" s="1"/>
  <c r="AC14" i="21"/>
  <c r="AB14" i="21"/>
  <c r="AB15" i="21" s="1"/>
  <c r="AA14" i="21"/>
  <c r="Z14" i="21"/>
  <c r="Y14" i="21"/>
  <c r="X14" i="21"/>
  <c r="X15" i="21" s="1"/>
  <c r="W14" i="21"/>
  <c r="W15" i="21" s="1"/>
  <c r="V14" i="21"/>
  <c r="V15" i="21" s="1"/>
  <c r="U14" i="21"/>
  <c r="T14" i="21"/>
  <c r="T15" i="21" s="1"/>
  <c r="S14" i="21"/>
  <c r="R14" i="21"/>
  <c r="Q14" i="21"/>
  <c r="P14" i="21"/>
  <c r="P15" i="21" s="1"/>
  <c r="O14" i="21"/>
  <c r="O15" i="21" s="1"/>
  <c r="N14" i="21"/>
  <c r="N15" i="21" s="1"/>
  <c r="M14" i="21"/>
  <c r="L14" i="21"/>
  <c r="L15" i="21" s="1"/>
  <c r="K14" i="21"/>
  <c r="J14" i="21"/>
  <c r="I14" i="21"/>
  <c r="H14" i="21"/>
  <c r="H15" i="21" s="1"/>
  <c r="G14" i="21"/>
  <c r="G15" i="21" s="1"/>
  <c r="F14" i="21"/>
  <c r="F15" i="21" s="1"/>
  <c r="E14" i="21"/>
  <c r="D14" i="21"/>
  <c r="D15" i="21" s="1"/>
  <c r="AG13" i="21"/>
  <c r="AE13" i="21"/>
  <c r="AD13" i="21"/>
  <c r="AC13" i="21"/>
  <c r="Y13" i="21"/>
  <c r="W13" i="21"/>
  <c r="V13" i="21"/>
  <c r="U13" i="21"/>
  <c r="Q13" i="21"/>
  <c r="O13" i="21"/>
  <c r="N13" i="21"/>
  <c r="M13" i="21"/>
  <c r="I13" i="21"/>
  <c r="G13" i="21"/>
  <c r="F13" i="21"/>
  <c r="E13" i="21"/>
  <c r="AG12" i="21"/>
  <c r="AF12" i="21"/>
  <c r="AF13" i="21" s="1"/>
  <c r="AE12" i="21"/>
  <c r="AD12" i="21"/>
  <c r="AC12" i="21"/>
  <c r="AB12" i="21"/>
  <c r="AB13" i="21" s="1"/>
  <c r="AA12" i="21"/>
  <c r="AA13" i="21" s="1"/>
  <c r="Z12" i="21"/>
  <c r="Z13" i="21" s="1"/>
  <c r="Y12" i="21"/>
  <c r="X12" i="21"/>
  <c r="X13" i="21" s="1"/>
  <c r="W12" i="21"/>
  <c r="V12" i="21"/>
  <c r="U12" i="21"/>
  <c r="T12" i="21"/>
  <c r="T13" i="21" s="1"/>
  <c r="S12" i="21"/>
  <c r="S13" i="21" s="1"/>
  <c r="R12" i="21"/>
  <c r="R13" i="21" s="1"/>
  <c r="Q12" i="21"/>
  <c r="P12" i="21"/>
  <c r="P13" i="21" s="1"/>
  <c r="O12" i="21"/>
  <c r="N12" i="21"/>
  <c r="M12" i="21"/>
  <c r="L12" i="21"/>
  <c r="L13" i="21" s="1"/>
  <c r="K12" i="21"/>
  <c r="K13" i="21" s="1"/>
  <c r="J12" i="21"/>
  <c r="J13" i="21" s="1"/>
  <c r="I12" i="21"/>
  <c r="H12" i="21"/>
  <c r="H13" i="21" s="1"/>
  <c r="G12" i="21"/>
  <c r="F12" i="21"/>
  <c r="E12" i="21"/>
  <c r="D12" i="21"/>
  <c r="D13" i="21" s="1"/>
  <c r="AG11" i="21"/>
  <c r="AD11" i="21"/>
  <c r="AC11" i="21"/>
  <c r="AA11" i="21"/>
  <c r="Z11" i="21"/>
  <c r="Y11" i="21"/>
  <c r="V11" i="21"/>
  <c r="U11" i="21"/>
  <c r="S11" i="21"/>
  <c r="R11" i="21"/>
  <c r="Q11" i="21"/>
  <c r="N11" i="21"/>
  <c r="M11" i="21"/>
  <c r="K11" i="21"/>
  <c r="J11" i="21"/>
  <c r="I11" i="21"/>
  <c r="F11" i="21"/>
  <c r="E11" i="21"/>
  <c r="AG10" i="21"/>
  <c r="AF10" i="21"/>
  <c r="AF11" i="21" s="1"/>
  <c r="AE10" i="21"/>
  <c r="AE11" i="21" s="1"/>
  <c r="AD10" i="21"/>
  <c r="AC10" i="21"/>
  <c r="AB10" i="21"/>
  <c r="AB11" i="21" s="1"/>
  <c r="AA10" i="21"/>
  <c r="Z10" i="21"/>
  <c r="Y10" i="21"/>
  <c r="X10" i="21"/>
  <c r="X11" i="21" s="1"/>
  <c r="W10" i="21"/>
  <c r="W11" i="21" s="1"/>
  <c r="V10" i="21"/>
  <c r="U10" i="21"/>
  <c r="T10" i="21"/>
  <c r="T11" i="21" s="1"/>
  <c r="S10" i="21"/>
  <c r="R10" i="21"/>
  <c r="Q10" i="21"/>
  <c r="P10" i="21"/>
  <c r="P11" i="21" s="1"/>
  <c r="O10" i="21"/>
  <c r="O11" i="21" s="1"/>
  <c r="N10" i="21"/>
  <c r="M10" i="21"/>
  <c r="L10" i="21"/>
  <c r="L11" i="21" s="1"/>
  <c r="K10" i="21"/>
  <c r="J10" i="21"/>
  <c r="I10" i="21"/>
  <c r="H10" i="21"/>
  <c r="H11" i="21" s="1"/>
  <c r="G10" i="21"/>
  <c r="G11" i="21" s="1"/>
  <c r="F10" i="21"/>
  <c r="E10" i="21"/>
  <c r="D10" i="21"/>
  <c r="D11" i="21" s="1"/>
  <c r="AG9" i="21"/>
  <c r="AE9" i="21"/>
  <c r="AD9" i="21"/>
  <c r="AC9" i="21"/>
  <c r="AC27" i="21" s="1"/>
  <c r="Z9" i="21"/>
  <c r="Y9" i="21"/>
  <c r="W9" i="21"/>
  <c r="V9" i="21"/>
  <c r="U9" i="21"/>
  <c r="R9" i="21"/>
  <c r="Q9" i="21"/>
  <c r="O9" i="21"/>
  <c r="N9" i="21"/>
  <c r="M9" i="21"/>
  <c r="J9" i="21"/>
  <c r="I9" i="21"/>
  <c r="G9" i="21"/>
  <c r="F9" i="21"/>
  <c r="E9" i="21"/>
  <c r="AG8" i="21"/>
  <c r="AF8" i="21"/>
  <c r="AF9" i="21" s="1"/>
  <c r="AE8" i="21"/>
  <c r="AD8" i="21"/>
  <c r="AC8" i="21"/>
  <c r="AB8" i="21"/>
  <c r="AB9" i="21" s="1"/>
  <c r="AA8" i="21"/>
  <c r="AA9" i="21" s="1"/>
  <c r="Z8" i="21"/>
  <c r="Y8" i="21"/>
  <c r="X8" i="21"/>
  <c r="X9" i="21" s="1"/>
  <c r="W8" i="21"/>
  <c r="V8" i="21"/>
  <c r="U8" i="21"/>
  <c r="T8" i="21"/>
  <c r="T9" i="21" s="1"/>
  <c r="S8" i="21"/>
  <c r="S9" i="21" s="1"/>
  <c r="R8" i="21"/>
  <c r="Q8" i="21"/>
  <c r="P8" i="21"/>
  <c r="P9" i="21" s="1"/>
  <c r="O8" i="21"/>
  <c r="N8" i="21"/>
  <c r="M8" i="21"/>
  <c r="L8" i="21"/>
  <c r="L9" i="21" s="1"/>
  <c r="K8" i="21"/>
  <c r="K9" i="21" s="1"/>
  <c r="J8" i="21"/>
  <c r="I8" i="21"/>
  <c r="H8" i="21"/>
  <c r="H9" i="21" s="1"/>
  <c r="G8" i="21"/>
  <c r="F8" i="21"/>
  <c r="E8" i="21"/>
  <c r="D8" i="21"/>
  <c r="D9" i="21" s="1"/>
  <c r="C29" i="20"/>
  <c r="C28" i="20" s="1"/>
  <c r="C27" i="20"/>
  <c r="AF25" i="20"/>
  <c r="AE25" i="20"/>
  <c r="AD25" i="20"/>
  <c r="AC25" i="20"/>
  <c r="Z25" i="20"/>
  <c r="X25" i="20"/>
  <c r="W25" i="20"/>
  <c r="V25" i="20"/>
  <c r="U25" i="20"/>
  <c r="R25" i="20"/>
  <c r="P25" i="20"/>
  <c r="O25" i="20"/>
  <c r="N25" i="20"/>
  <c r="M25" i="20"/>
  <c r="J25" i="20"/>
  <c r="H25" i="20"/>
  <c r="G25" i="20"/>
  <c r="F25" i="20"/>
  <c r="E25" i="20"/>
  <c r="AG24" i="20"/>
  <c r="AG25" i="20" s="1"/>
  <c r="AF24" i="20"/>
  <c r="AE24" i="20"/>
  <c r="AD24" i="20"/>
  <c r="AC24" i="20"/>
  <c r="AB24" i="20"/>
  <c r="AB25" i="20" s="1"/>
  <c r="AA24" i="20"/>
  <c r="AA25" i="20" s="1"/>
  <c r="Z24" i="20"/>
  <c r="Y24" i="20"/>
  <c r="Y25" i="20" s="1"/>
  <c r="X24" i="20"/>
  <c r="W24" i="20"/>
  <c r="V24" i="20"/>
  <c r="U24" i="20"/>
  <c r="T24" i="20"/>
  <c r="T25" i="20" s="1"/>
  <c r="S24" i="20"/>
  <c r="S25" i="20" s="1"/>
  <c r="R24" i="20"/>
  <c r="Q24" i="20"/>
  <c r="Q25" i="20" s="1"/>
  <c r="P24" i="20"/>
  <c r="O24" i="20"/>
  <c r="N24" i="20"/>
  <c r="M24" i="20"/>
  <c r="L24" i="20"/>
  <c r="L25" i="20" s="1"/>
  <c r="K24" i="20"/>
  <c r="K25" i="20" s="1"/>
  <c r="J24" i="20"/>
  <c r="I24" i="20"/>
  <c r="I25" i="20" s="1"/>
  <c r="H24" i="20"/>
  <c r="G24" i="20"/>
  <c r="F24" i="20"/>
  <c r="E24" i="20"/>
  <c r="D24" i="20"/>
  <c r="D25" i="20" s="1"/>
  <c r="AG23" i="20"/>
  <c r="AD23" i="20"/>
  <c r="AB23" i="20"/>
  <c r="AA23" i="20"/>
  <c r="Z23" i="20"/>
  <c r="Y23" i="20"/>
  <c r="V23" i="20"/>
  <c r="T23" i="20"/>
  <c r="S23" i="20"/>
  <c r="R23" i="20"/>
  <c r="Q23" i="20"/>
  <c r="N23" i="20"/>
  <c r="L23" i="20"/>
  <c r="K23" i="20"/>
  <c r="J23" i="20"/>
  <c r="I23" i="20"/>
  <c r="F23" i="20"/>
  <c r="D23" i="20"/>
  <c r="AG22" i="20"/>
  <c r="AF22" i="20"/>
  <c r="AF23" i="20" s="1"/>
  <c r="AE22" i="20"/>
  <c r="AE23" i="20" s="1"/>
  <c r="AD22" i="20"/>
  <c r="AC22" i="20"/>
  <c r="AC23" i="20" s="1"/>
  <c r="AB22" i="20"/>
  <c r="AA22" i="20"/>
  <c r="Z22" i="20"/>
  <c r="Y22" i="20"/>
  <c r="X22" i="20"/>
  <c r="X23" i="20" s="1"/>
  <c r="W22" i="20"/>
  <c r="W23" i="20" s="1"/>
  <c r="V22" i="20"/>
  <c r="U22" i="20"/>
  <c r="U23" i="20" s="1"/>
  <c r="T22" i="20"/>
  <c r="S22" i="20"/>
  <c r="R22" i="20"/>
  <c r="Q22" i="20"/>
  <c r="P22" i="20"/>
  <c r="P23" i="20" s="1"/>
  <c r="O22" i="20"/>
  <c r="O23" i="20" s="1"/>
  <c r="N22" i="20"/>
  <c r="M22" i="20"/>
  <c r="M23" i="20" s="1"/>
  <c r="L22" i="20"/>
  <c r="K22" i="20"/>
  <c r="J22" i="20"/>
  <c r="I22" i="20"/>
  <c r="H22" i="20"/>
  <c r="H23" i="20" s="1"/>
  <c r="G22" i="20"/>
  <c r="G23" i="20" s="1"/>
  <c r="F22" i="20"/>
  <c r="E22" i="20"/>
  <c r="E23" i="20" s="1"/>
  <c r="D22" i="20"/>
  <c r="AF21" i="20"/>
  <c r="AE21" i="20"/>
  <c r="AD21" i="20"/>
  <c r="AC21" i="20"/>
  <c r="Z21" i="20"/>
  <c r="X21" i="20"/>
  <c r="W21" i="20"/>
  <c r="V21" i="20"/>
  <c r="U21" i="20"/>
  <c r="R21" i="20"/>
  <c r="P21" i="20"/>
  <c r="O21" i="20"/>
  <c r="N21" i="20"/>
  <c r="M21" i="20"/>
  <c r="H21" i="20"/>
  <c r="G21" i="20"/>
  <c r="F21" i="20"/>
  <c r="E21" i="20"/>
  <c r="AG20" i="20"/>
  <c r="AG21" i="20" s="1"/>
  <c r="AF20" i="20"/>
  <c r="AE20" i="20"/>
  <c r="AD20" i="20"/>
  <c r="AC20" i="20"/>
  <c r="AB20" i="20"/>
  <c r="AB21" i="20" s="1"/>
  <c r="AA20" i="20"/>
  <c r="AA21" i="20" s="1"/>
  <c r="Z20" i="20"/>
  <c r="Y20" i="20"/>
  <c r="Y21" i="20" s="1"/>
  <c r="X20" i="20"/>
  <c r="W20" i="20"/>
  <c r="V20" i="20"/>
  <c r="U20" i="20"/>
  <c r="T20" i="20"/>
  <c r="T21" i="20" s="1"/>
  <c r="S20" i="20"/>
  <c r="S21" i="20" s="1"/>
  <c r="R20" i="20"/>
  <c r="Q20" i="20"/>
  <c r="Q21" i="20" s="1"/>
  <c r="P20" i="20"/>
  <c r="O20" i="20"/>
  <c r="N20" i="20"/>
  <c r="M20" i="20"/>
  <c r="L20" i="20"/>
  <c r="L21" i="20" s="1"/>
  <c r="K20" i="20"/>
  <c r="K21" i="20" s="1"/>
  <c r="J20" i="20"/>
  <c r="J21" i="20" s="1"/>
  <c r="I20" i="20"/>
  <c r="I21" i="20" s="1"/>
  <c r="H20" i="20"/>
  <c r="G20" i="20"/>
  <c r="F20" i="20"/>
  <c r="E20" i="20"/>
  <c r="D20" i="20"/>
  <c r="D21" i="20" s="1"/>
  <c r="AG19" i="20"/>
  <c r="AB19" i="20"/>
  <c r="AA19" i="20"/>
  <c r="Z19" i="20"/>
  <c r="Y19" i="20"/>
  <c r="T19" i="20"/>
  <c r="S19" i="20"/>
  <c r="R19" i="20"/>
  <c r="Q19" i="20"/>
  <c r="L19" i="20"/>
  <c r="K19" i="20"/>
  <c r="J19" i="20"/>
  <c r="I19" i="20"/>
  <c r="D19" i="20"/>
  <c r="AG18" i="20"/>
  <c r="AF18" i="20"/>
  <c r="AF19" i="20" s="1"/>
  <c r="AE18" i="20"/>
  <c r="AE19" i="20" s="1"/>
  <c r="AD18" i="20"/>
  <c r="AD19" i="20" s="1"/>
  <c r="AC18" i="20"/>
  <c r="AC19" i="20" s="1"/>
  <c r="AB18" i="20"/>
  <c r="AA18" i="20"/>
  <c r="Z18" i="20"/>
  <c r="Y18" i="20"/>
  <c r="X18" i="20"/>
  <c r="X19" i="20" s="1"/>
  <c r="W18" i="20"/>
  <c r="W19" i="20" s="1"/>
  <c r="V18" i="20"/>
  <c r="V19" i="20" s="1"/>
  <c r="U18" i="20"/>
  <c r="U19" i="20" s="1"/>
  <c r="T18" i="20"/>
  <c r="S18" i="20"/>
  <c r="R18" i="20"/>
  <c r="Q18" i="20"/>
  <c r="P18" i="20"/>
  <c r="P19" i="20" s="1"/>
  <c r="O18" i="20"/>
  <c r="O19" i="20" s="1"/>
  <c r="N18" i="20"/>
  <c r="N19" i="20" s="1"/>
  <c r="M18" i="20"/>
  <c r="M19" i="20" s="1"/>
  <c r="L18" i="20"/>
  <c r="K18" i="20"/>
  <c r="J18" i="20"/>
  <c r="I18" i="20"/>
  <c r="H18" i="20"/>
  <c r="H19" i="20" s="1"/>
  <c r="G18" i="20"/>
  <c r="G19" i="20" s="1"/>
  <c r="F18" i="20"/>
  <c r="F19" i="20" s="1"/>
  <c r="E18" i="20"/>
  <c r="E19" i="20" s="1"/>
  <c r="D18" i="20"/>
  <c r="AF17" i="20"/>
  <c r="AE17" i="20"/>
  <c r="AD17" i="20"/>
  <c r="AC17" i="20"/>
  <c r="X17" i="20"/>
  <c r="W17" i="20"/>
  <c r="V17" i="20"/>
  <c r="U17" i="20"/>
  <c r="P17" i="20"/>
  <c r="O17" i="20"/>
  <c r="N17" i="20"/>
  <c r="M17" i="20"/>
  <c r="H17" i="20"/>
  <c r="G17" i="20"/>
  <c r="F17" i="20"/>
  <c r="E17" i="20"/>
  <c r="AG16" i="20"/>
  <c r="AG17" i="20" s="1"/>
  <c r="AF16" i="20"/>
  <c r="AE16" i="20"/>
  <c r="AD16" i="20"/>
  <c r="AC16" i="20"/>
  <c r="AB16" i="20"/>
  <c r="AB17" i="20" s="1"/>
  <c r="AA16" i="20"/>
  <c r="AA17" i="20" s="1"/>
  <c r="Z16" i="20"/>
  <c r="Z17" i="20" s="1"/>
  <c r="Y16" i="20"/>
  <c r="Y17" i="20" s="1"/>
  <c r="X16" i="20"/>
  <c r="W16" i="20"/>
  <c r="V16" i="20"/>
  <c r="U16" i="20"/>
  <c r="T16" i="20"/>
  <c r="T17" i="20" s="1"/>
  <c r="S16" i="20"/>
  <c r="S17" i="20" s="1"/>
  <c r="R16" i="20"/>
  <c r="R17" i="20" s="1"/>
  <c r="Q16" i="20"/>
  <c r="Q17" i="20" s="1"/>
  <c r="P16" i="20"/>
  <c r="O16" i="20"/>
  <c r="N16" i="20"/>
  <c r="M16" i="20"/>
  <c r="L16" i="20"/>
  <c r="L17" i="20" s="1"/>
  <c r="K16" i="20"/>
  <c r="K17" i="20" s="1"/>
  <c r="J16" i="20"/>
  <c r="J17" i="20" s="1"/>
  <c r="I16" i="20"/>
  <c r="I17" i="20" s="1"/>
  <c r="H16" i="20"/>
  <c r="G16" i="20"/>
  <c r="F16" i="20"/>
  <c r="E16" i="20"/>
  <c r="D16" i="20"/>
  <c r="D17" i="20" s="1"/>
  <c r="AG15" i="20"/>
  <c r="AB15" i="20"/>
  <c r="AA15" i="20"/>
  <c r="Z15" i="20"/>
  <c r="Y15" i="20"/>
  <c r="T15" i="20"/>
  <c r="S15" i="20"/>
  <c r="R15" i="20"/>
  <c r="Q15" i="20"/>
  <c r="L15" i="20"/>
  <c r="K15" i="20"/>
  <c r="J15" i="20"/>
  <c r="I15" i="20"/>
  <c r="D15" i="20"/>
  <c r="AG14" i="20"/>
  <c r="AF14" i="20"/>
  <c r="AF15" i="20" s="1"/>
  <c r="AE14" i="20"/>
  <c r="AE15" i="20" s="1"/>
  <c r="AD14" i="20"/>
  <c r="AD15" i="20" s="1"/>
  <c r="AC14" i="20"/>
  <c r="AC15" i="20" s="1"/>
  <c r="AB14" i="20"/>
  <c r="AA14" i="20"/>
  <c r="Z14" i="20"/>
  <c r="Y14" i="20"/>
  <c r="X14" i="20"/>
  <c r="X15" i="20" s="1"/>
  <c r="W14" i="20"/>
  <c r="W15" i="20" s="1"/>
  <c r="V14" i="20"/>
  <c r="V15" i="20" s="1"/>
  <c r="U14" i="20"/>
  <c r="U15" i="20" s="1"/>
  <c r="T14" i="20"/>
  <c r="S14" i="20"/>
  <c r="R14" i="20"/>
  <c r="Q14" i="20"/>
  <c r="P14" i="20"/>
  <c r="P15" i="20" s="1"/>
  <c r="O14" i="20"/>
  <c r="O15" i="20" s="1"/>
  <c r="N14" i="20"/>
  <c r="N15" i="20" s="1"/>
  <c r="M14" i="20"/>
  <c r="M15" i="20" s="1"/>
  <c r="L14" i="20"/>
  <c r="K14" i="20"/>
  <c r="J14" i="20"/>
  <c r="I14" i="20"/>
  <c r="H14" i="20"/>
  <c r="H15" i="20" s="1"/>
  <c r="G14" i="20"/>
  <c r="G15" i="20" s="1"/>
  <c r="F14" i="20"/>
  <c r="F15" i="20" s="1"/>
  <c r="E14" i="20"/>
  <c r="E15" i="20" s="1"/>
  <c r="D14" i="20"/>
  <c r="AF13" i="20"/>
  <c r="AE13" i="20"/>
  <c r="AD13" i="20"/>
  <c r="AC13" i="20"/>
  <c r="X13" i="20"/>
  <c r="W13" i="20"/>
  <c r="V13" i="20"/>
  <c r="U13" i="20"/>
  <c r="P13" i="20"/>
  <c r="O13" i="20"/>
  <c r="N13" i="20"/>
  <c r="M13" i="20"/>
  <c r="H13" i="20"/>
  <c r="G13" i="20"/>
  <c r="F13" i="20"/>
  <c r="E13" i="20"/>
  <c r="AG12" i="20"/>
  <c r="AG13" i="20" s="1"/>
  <c r="AF12" i="20"/>
  <c r="AE12" i="20"/>
  <c r="AD12" i="20"/>
  <c r="AC12" i="20"/>
  <c r="AB12" i="20"/>
  <c r="AB13" i="20" s="1"/>
  <c r="AA12" i="20"/>
  <c r="AA13" i="20" s="1"/>
  <c r="Z12" i="20"/>
  <c r="Z13" i="20" s="1"/>
  <c r="Y12" i="20"/>
  <c r="Y13" i="20" s="1"/>
  <c r="X12" i="20"/>
  <c r="W12" i="20"/>
  <c r="V12" i="20"/>
  <c r="U12" i="20"/>
  <c r="T12" i="20"/>
  <c r="T13" i="20" s="1"/>
  <c r="S12" i="20"/>
  <c r="S13" i="20" s="1"/>
  <c r="R12" i="20"/>
  <c r="R13" i="20" s="1"/>
  <c r="Q12" i="20"/>
  <c r="Q13" i="20" s="1"/>
  <c r="P12" i="20"/>
  <c r="O12" i="20"/>
  <c r="N12" i="20"/>
  <c r="M12" i="20"/>
  <c r="L12" i="20"/>
  <c r="L13" i="20" s="1"/>
  <c r="K12" i="20"/>
  <c r="K13" i="20" s="1"/>
  <c r="J12" i="20"/>
  <c r="J13" i="20" s="1"/>
  <c r="I12" i="20"/>
  <c r="I13" i="20" s="1"/>
  <c r="H12" i="20"/>
  <c r="G12" i="20"/>
  <c r="F12" i="20"/>
  <c r="E12" i="20"/>
  <c r="D12" i="20"/>
  <c r="D13" i="20" s="1"/>
  <c r="AG11" i="20"/>
  <c r="AB11" i="20"/>
  <c r="AA11" i="20"/>
  <c r="Z11" i="20"/>
  <c r="Y11" i="20"/>
  <c r="T11" i="20"/>
  <c r="S11" i="20"/>
  <c r="R11" i="20"/>
  <c r="Q11" i="20"/>
  <c r="L11" i="20"/>
  <c r="K11" i="20"/>
  <c r="J11" i="20"/>
  <c r="I11" i="20"/>
  <c r="D11" i="20"/>
  <c r="AG10" i="20"/>
  <c r="AF10" i="20"/>
  <c r="AF11" i="20" s="1"/>
  <c r="AE10" i="20"/>
  <c r="AE11" i="20" s="1"/>
  <c r="AD10" i="20"/>
  <c r="AD11" i="20" s="1"/>
  <c r="AC10" i="20"/>
  <c r="AC11" i="20" s="1"/>
  <c r="AB10" i="20"/>
  <c r="AA10" i="20"/>
  <c r="Z10" i="20"/>
  <c r="Y10" i="20"/>
  <c r="X10" i="20"/>
  <c r="X11" i="20" s="1"/>
  <c r="W10" i="20"/>
  <c r="W11" i="20" s="1"/>
  <c r="V10" i="20"/>
  <c r="V11" i="20" s="1"/>
  <c r="U10" i="20"/>
  <c r="U11" i="20" s="1"/>
  <c r="T10" i="20"/>
  <c r="S10" i="20"/>
  <c r="R10" i="20"/>
  <c r="Q10" i="20"/>
  <c r="P10" i="20"/>
  <c r="P11" i="20" s="1"/>
  <c r="O10" i="20"/>
  <c r="O11" i="20" s="1"/>
  <c r="N10" i="20"/>
  <c r="N11" i="20" s="1"/>
  <c r="M10" i="20"/>
  <c r="M11" i="20" s="1"/>
  <c r="L10" i="20"/>
  <c r="K10" i="20"/>
  <c r="J10" i="20"/>
  <c r="I10" i="20"/>
  <c r="H10" i="20"/>
  <c r="H11" i="20" s="1"/>
  <c r="G10" i="20"/>
  <c r="G11" i="20" s="1"/>
  <c r="F10" i="20"/>
  <c r="F11" i="20" s="1"/>
  <c r="E10" i="20"/>
  <c r="E11" i="20" s="1"/>
  <c r="D10" i="20"/>
  <c r="AF9" i="20"/>
  <c r="AE9" i="20"/>
  <c r="AD9" i="20"/>
  <c r="AC9" i="20"/>
  <c r="X9" i="20"/>
  <c r="W9" i="20"/>
  <c r="V9" i="20"/>
  <c r="U9" i="20"/>
  <c r="P9" i="20"/>
  <c r="O9" i="20"/>
  <c r="N9" i="20"/>
  <c r="M9" i="20"/>
  <c r="H9" i="20"/>
  <c r="G9" i="20"/>
  <c r="F9" i="20"/>
  <c r="E9" i="20"/>
  <c r="AG8" i="20"/>
  <c r="AG9" i="20" s="1"/>
  <c r="AF8" i="20"/>
  <c r="AE8" i="20"/>
  <c r="AD8" i="20"/>
  <c r="AC8" i="20"/>
  <c r="AB8" i="20"/>
  <c r="AB9" i="20" s="1"/>
  <c r="AA8" i="20"/>
  <c r="AA9" i="20" s="1"/>
  <c r="Z8" i="20"/>
  <c r="Z9" i="20" s="1"/>
  <c r="Y8" i="20"/>
  <c r="Y9" i="20" s="1"/>
  <c r="X8" i="20"/>
  <c r="W8" i="20"/>
  <c r="V8" i="20"/>
  <c r="U8" i="20"/>
  <c r="T8" i="20"/>
  <c r="T9" i="20" s="1"/>
  <c r="S8" i="20"/>
  <c r="S9" i="20" s="1"/>
  <c r="R8" i="20"/>
  <c r="R9" i="20" s="1"/>
  <c r="Q8" i="20"/>
  <c r="Q9" i="20" s="1"/>
  <c r="P8" i="20"/>
  <c r="O8" i="20"/>
  <c r="N8" i="20"/>
  <c r="M8" i="20"/>
  <c r="L8" i="20"/>
  <c r="L9" i="20" s="1"/>
  <c r="K8" i="20"/>
  <c r="K9" i="20" s="1"/>
  <c r="J8" i="20"/>
  <c r="J9" i="20" s="1"/>
  <c r="I8" i="20"/>
  <c r="I9" i="20" s="1"/>
  <c r="H8" i="20"/>
  <c r="G8" i="20"/>
  <c r="F8" i="20"/>
  <c r="E8" i="20"/>
  <c r="D8" i="20"/>
  <c r="D9" i="20" s="1"/>
  <c r="C29" i="19"/>
  <c r="C28" i="19" s="1"/>
  <c r="C27" i="19"/>
  <c r="AF25" i="19"/>
  <c r="AE25" i="19"/>
  <c r="X25" i="19"/>
  <c r="W25" i="19"/>
  <c r="P25" i="19"/>
  <c r="O25" i="19"/>
  <c r="N25" i="19"/>
  <c r="M25" i="19"/>
  <c r="H25" i="19"/>
  <c r="G25" i="19"/>
  <c r="AG24" i="19"/>
  <c r="AG25" i="19" s="1"/>
  <c r="AF24" i="19"/>
  <c r="AE24" i="19"/>
  <c r="AD24" i="19"/>
  <c r="AD25" i="19" s="1"/>
  <c r="AC24" i="19"/>
  <c r="AC25" i="19" s="1"/>
  <c r="AB24" i="19"/>
  <c r="AB25" i="19" s="1"/>
  <c r="AA24" i="19"/>
  <c r="AA25" i="19" s="1"/>
  <c r="Z24" i="19"/>
  <c r="Z25" i="19" s="1"/>
  <c r="Y24" i="19"/>
  <c r="Y25" i="19" s="1"/>
  <c r="X24" i="19"/>
  <c r="W24" i="19"/>
  <c r="V24" i="19"/>
  <c r="V25" i="19" s="1"/>
  <c r="U24" i="19"/>
  <c r="U25" i="19" s="1"/>
  <c r="T24" i="19"/>
  <c r="T25" i="19" s="1"/>
  <c r="S24" i="19"/>
  <c r="S25" i="19" s="1"/>
  <c r="R24" i="19"/>
  <c r="R25" i="19" s="1"/>
  <c r="Q24" i="19"/>
  <c r="Q25" i="19" s="1"/>
  <c r="P24" i="19"/>
  <c r="O24" i="19"/>
  <c r="N24" i="19"/>
  <c r="M24" i="19"/>
  <c r="L24" i="19"/>
  <c r="L25" i="19" s="1"/>
  <c r="K24" i="19"/>
  <c r="K25" i="19" s="1"/>
  <c r="J24" i="19"/>
  <c r="J25" i="19" s="1"/>
  <c r="I24" i="19"/>
  <c r="I25" i="19" s="1"/>
  <c r="H24" i="19"/>
  <c r="G24" i="19"/>
  <c r="F24" i="19"/>
  <c r="F25" i="19" s="1"/>
  <c r="E24" i="19"/>
  <c r="E25" i="19" s="1"/>
  <c r="D24" i="19"/>
  <c r="D25" i="19" s="1"/>
  <c r="AB23" i="19"/>
  <c r="AA23" i="19"/>
  <c r="T23" i="19"/>
  <c r="S23" i="19"/>
  <c r="L23" i="19"/>
  <c r="K23" i="19"/>
  <c r="J23" i="19"/>
  <c r="D23" i="19"/>
  <c r="AG22" i="19"/>
  <c r="AG23" i="19" s="1"/>
  <c r="AF22" i="19"/>
  <c r="AF23" i="19" s="1"/>
  <c r="AE22" i="19"/>
  <c r="AE23" i="19" s="1"/>
  <c r="AD22" i="19"/>
  <c r="AD23" i="19" s="1"/>
  <c r="AC22" i="19"/>
  <c r="AC23" i="19" s="1"/>
  <c r="AB22" i="19"/>
  <c r="AA22" i="19"/>
  <c r="Z22" i="19"/>
  <c r="Z23" i="19" s="1"/>
  <c r="Y22" i="19"/>
  <c r="Y23" i="19" s="1"/>
  <c r="X22" i="19"/>
  <c r="X23" i="19" s="1"/>
  <c r="W22" i="19"/>
  <c r="W23" i="19" s="1"/>
  <c r="V22" i="19"/>
  <c r="V23" i="19" s="1"/>
  <c r="U22" i="19"/>
  <c r="U23" i="19" s="1"/>
  <c r="T22" i="19"/>
  <c r="S22" i="19"/>
  <c r="R22" i="19"/>
  <c r="R23" i="19" s="1"/>
  <c r="Q22" i="19"/>
  <c r="Q23" i="19" s="1"/>
  <c r="P22" i="19"/>
  <c r="P23" i="19" s="1"/>
  <c r="O22" i="19"/>
  <c r="O23" i="19" s="1"/>
  <c r="N22" i="19"/>
  <c r="N23" i="19" s="1"/>
  <c r="M22" i="19"/>
  <c r="M23" i="19" s="1"/>
  <c r="L22" i="19"/>
  <c r="K22" i="19"/>
  <c r="J22" i="19"/>
  <c r="I22" i="19"/>
  <c r="I23" i="19" s="1"/>
  <c r="H22" i="19"/>
  <c r="H23" i="19" s="1"/>
  <c r="G22" i="19"/>
  <c r="G23" i="19" s="1"/>
  <c r="F22" i="19"/>
  <c r="F23" i="19" s="1"/>
  <c r="E22" i="19"/>
  <c r="E23" i="19" s="1"/>
  <c r="D22" i="19"/>
  <c r="AF21" i="19"/>
  <c r="AE21" i="19"/>
  <c r="AD21" i="19"/>
  <c r="X21" i="19"/>
  <c r="W21" i="19"/>
  <c r="V21" i="19"/>
  <c r="U21" i="19"/>
  <c r="P21" i="19"/>
  <c r="O21" i="19"/>
  <c r="N21" i="19"/>
  <c r="H21" i="19"/>
  <c r="G21" i="19"/>
  <c r="F21" i="19"/>
  <c r="E21" i="19"/>
  <c r="AG20" i="19"/>
  <c r="AG21" i="19" s="1"/>
  <c r="AF20" i="19"/>
  <c r="AE20" i="19"/>
  <c r="AD20" i="19"/>
  <c r="AC20" i="19"/>
  <c r="AC21" i="19" s="1"/>
  <c r="AB20" i="19"/>
  <c r="AB21" i="19" s="1"/>
  <c r="AA20" i="19"/>
  <c r="AA21" i="19" s="1"/>
  <c r="Z20" i="19"/>
  <c r="Z21" i="19" s="1"/>
  <c r="Y20" i="19"/>
  <c r="Y21" i="19" s="1"/>
  <c r="X20" i="19"/>
  <c r="W20" i="19"/>
  <c r="V20" i="19"/>
  <c r="U20" i="19"/>
  <c r="T20" i="19"/>
  <c r="T21" i="19" s="1"/>
  <c r="S20" i="19"/>
  <c r="S21" i="19" s="1"/>
  <c r="R20" i="19"/>
  <c r="R21" i="19" s="1"/>
  <c r="Q20" i="19"/>
  <c r="Q21" i="19" s="1"/>
  <c r="P20" i="19"/>
  <c r="O20" i="19"/>
  <c r="N20" i="19"/>
  <c r="M20" i="19"/>
  <c r="M21" i="19" s="1"/>
  <c r="L20" i="19"/>
  <c r="L21" i="19" s="1"/>
  <c r="K20" i="19"/>
  <c r="K21" i="19" s="1"/>
  <c r="J20" i="19"/>
  <c r="J21" i="19" s="1"/>
  <c r="I20" i="19"/>
  <c r="I21" i="19" s="1"/>
  <c r="H20" i="19"/>
  <c r="G20" i="19"/>
  <c r="F20" i="19"/>
  <c r="E20" i="19"/>
  <c r="D20" i="19"/>
  <c r="D21" i="19" s="1"/>
  <c r="AG19" i="19"/>
  <c r="AB19" i="19"/>
  <c r="AA19" i="19"/>
  <c r="Z19" i="19"/>
  <c r="Y19" i="19"/>
  <c r="T19" i="19"/>
  <c r="S19" i="19"/>
  <c r="R19" i="19"/>
  <c r="Q19" i="19"/>
  <c r="L19" i="19"/>
  <c r="K19" i="19"/>
  <c r="J19" i="19"/>
  <c r="I19" i="19"/>
  <c r="D19" i="19"/>
  <c r="AG18" i="19"/>
  <c r="AF18" i="19"/>
  <c r="AF19" i="19" s="1"/>
  <c r="AE18" i="19"/>
  <c r="AE19" i="19" s="1"/>
  <c r="AD18" i="19"/>
  <c r="AD19" i="19" s="1"/>
  <c r="AC18" i="19"/>
  <c r="AC19" i="19" s="1"/>
  <c r="AB18" i="19"/>
  <c r="AA18" i="19"/>
  <c r="Z18" i="19"/>
  <c r="Y18" i="19"/>
  <c r="X18" i="19"/>
  <c r="X19" i="19" s="1"/>
  <c r="W18" i="19"/>
  <c r="W19" i="19" s="1"/>
  <c r="V18" i="19"/>
  <c r="V19" i="19" s="1"/>
  <c r="U18" i="19"/>
  <c r="U19" i="19" s="1"/>
  <c r="T18" i="19"/>
  <c r="S18" i="19"/>
  <c r="R18" i="19"/>
  <c r="Q18" i="19"/>
  <c r="P18" i="19"/>
  <c r="P19" i="19" s="1"/>
  <c r="O18" i="19"/>
  <c r="O19" i="19" s="1"/>
  <c r="N18" i="19"/>
  <c r="N19" i="19" s="1"/>
  <c r="M18" i="19"/>
  <c r="M19" i="19" s="1"/>
  <c r="L18" i="19"/>
  <c r="K18" i="19"/>
  <c r="J18" i="19"/>
  <c r="I18" i="19"/>
  <c r="H18" i="19"/>
  <c r="H19" i="19" s="1"/>
  <c r="G18" i="19"/>
  <c r="G19" i="19" s="1"/>
  <c r="F18" i="19"/>
  <c r="F19" i="19" s="1"/>
  <c r="E18" i="19"/>
  <c r="E19" i="19" s="1"/>
  <c r="D18" i="19"/>
  <c r="AF17" i="19"/>
  <c r="X17" i="19"/>
  <c r="W17" i="19"/>
  <c r="V17" i="19"/>
  <c r="U17" i="19"/>
  <c r="P17" i="19"/>
  <c r="H17" i="19"/>
  <c r="G17" i="19"/>
  <c r="F17" i="19"/>
  <c r="E17" i="19"/>
  <c r="AG16" i="19"/>
  <c r="AG17" i="19" s="1"/>
  <c r="AF16" i="19"/>
  <c r="AE16" i="19"/>
  <c r="AE17" i="19" s="1"/>
  <c r="AD16" i="19"/>
  <c r="AD17" i="19" s="1"/>
  <c r="AC16" i="19"/>
  <c r="AC17" i="19" s="1"/>
  <c r="AB16" i="19"/>
  <c r="AB17" i="19" s="1"/>
  <c r="AA16" i="19"/>
  <c r="AA17" i="19" s="1"/>
  <c r="Z16" i="19"/>
  <c r="Z17" i="19" s="1"/>
  <c r="Y16" i="19"/>
  <c r="Y17" i="19" s="1"/>
  <c r="X16" i="19"/>
  <c r="W16" i="19"/>
  <c r="V16" i="19"/>
  <c r="U16" i="19"/>
  <c r="T16" i="19"/>
  <c r="T17" i="19" s="1"/>
  <c r="S16" i="19"/>
  <c r="S17" i="19" s="1"/>
  <c r="R16" i="19"/>
  <c r="R17" i="19" s="1"/>
  <c r="Q16" i="19"/>
  <c r="Q17" i="19" s="1"/>
  <c r="P16" i="19"/>
  <c r="O16" i="19"/>
  <c r="O17" i="19" s="1"/>
  <c r="N16" i="19"/>
  <c r="N17" i="19" s="1"/>
  <c r="M16" i="19"/>
  <c r="M17" i="19" s="1"/>
  <c r="L16" i="19"/>
  <c r="L17" i="19" s="1"/>
  <c r="K16" i="19"/>
  <c r="K17" i="19" s="1"/>
  <c r="J16" i="19"/>
  <c r="J17" i="19" s="1"/>
  <c r="I16" i="19"/>
  <c r="I17" i="19" s="1"/>
  <c r="H16" i="19"/>
  <c r="G16" i="19"/>
  <c r="F16" i="19"/>
  <c r="E16" i="19"/>
  <c r="D16" i="19"/>
  <c r="D17" i="19" s="1"/>
  <c r="AG15" i="19"/>
  <c r="AC15" i="19"/>
  <c r="AB15" i="19"/>
  <c r="U15" i="19"/>
  <c r="T15" i="19"/>
  <c r="S15" i="19"/>
  <c r="L15" i="19"/>
  <c r="K15" i="19"/>
  <c r="J15" i="19"/>
  <c r="I15" i="19"/>
  <c r="D15" i="19"/>
  <c r="AG14" i="19"/>
  <c r="AF14" i="19"/>
  <c r="AF15" i="19" s="1"/>
  <c r="AE14" i="19"/>
  <c r="AE15" i="19" s="1"/>
  <c r="AD14" i="19"/>
  <c r="AD15" i="19" s="1"/>
  <c r="AC14" i="19"/>
  <c r="AB14" i="19"/>
  <c r="AA14" i="19"/>
  <c r="AA15" i="19" s="1"/>
  <c r="Z14" i="19"/>
  <c r="Z15" i="19" s="1"/>
  <c r="Y14" i="19"/>
  <c r="Y15" i="19" s="1"/>
  <c r="X14" i="19"/>
  <c r="X15" i="19" s="1"/>
  <c r="W14" i="19"/>
  <c r="W15" i="19" s="1"/>
  <c r="V14" i="19"/>
  <c r="V15" i="19" s="1"/>
  <c r="U14" i="19"/>
  <c r="T14" i="19"/>
  <c r="S14" i="19"/>
  <c r="R14" i="19"/>
  <c r="R15" i="19" s="1"/>
  <c r="Q14" i="19"/>
  <c r="Q15" i="19" s="1"/>
  <c r="P14" i="19"/>
  <c r="P15" i="19" s="1"/>
  <c r="O14" i="19"/>
  <c r="O15" i="19" s="1"/>
  <c r="N14" i="19"/>
  <c r="N15" i="19" s="1"/>
  <c r="M14" i="19"/>
  <c r="M15" i="19" s="1"/>
  <c r="L14" i="19"/>
  <c r="K14" i="19"/>
  <c r="J14" i="19"/>
  <c r="I14" i="19"/>
  <c r="H14" i="19"/>
  <c r="H15" i="19" s="1"/>
  <c r="G14" i="19"/>
  <c r="G15" i="19" s="1"/>
  <c r="F14" i="19"/>
  <c r="F15" i="19" s="1"/>
  <c r="E14" i="19"/>
  <c r="E15" i="19" s="1"/>
  <c r="D14" i="19"/>
  <c r="AG13" i="19"/>
  <c r="AF13" i="19"/>
  <c r="AE13" i="19"/>
  <c r="AD13" i="19"/>
  <c r="AC13" i="19"/>
  <c r="Y13" i="19"/>
  <c r="X13" i="19"/>
  <c r="S13" i="19"/>
  <c r="Q13" i="19"/>
  <c r="P13" i="19"/>
  <c r="O13" i="19"/>
  <c r="I13" i="19"/>
  <c r="H13" i="19"/>
  <c r="G13" i="19"/>
  <c r="F13" i="19"/>
  <c r="E13" i="19"/>
  <c r="AG12" i="19"/>
  <c r="AF12" i="19"/>
  <c r="AE12" i="19"/>
  <c r="AD12" i="19"/>
  <c r="AC12" i="19"/>
  <c r="AB12" i="19"/>
  <c r="AB13" i="19" s="1"/>
  <c r="AA12" i="19"/>
  <c r="AA13" i="19" s="1"/>
  <c r="Z12" i="19"/>
  <c r="Z13" i="19" s="1"/>
  <c r="Y12" i="19"/>
  <c r="X12" i="19"/>
  <c r="W12" i="19"/>
  <c r="W13" i="19" s="1"/>
  <c r="V12" i="19"/>
  <c r="V13" i="19" s="1"/>
  <c r="U12" i="19"/>
  <c r="U13" i="19" s="1"/>
  <c r="T12" i="19"/>
  <c r="T13" i="19" s="1"/>
  <c r="S12" i="19"/>
  <c r="R12" i="19"/>
  <c r="R13" i="19" s="1"/>
  <c r="Q12" i="19"/>
  <c r="P12" i="19"/>
  <c r="O12" i="19"/>
  <c r="N12" i="19"/>
  <c r="N13" i="19" s="1"/>
  <c r="M12" i="19"/>
  <c r="M13" i="19" s="1"/>
  <c r="L12" i="19"/>
  <c r="L13" i="19" s="1"/>
  <c r="K12" i="19"/>
  <c r="K13" i="19" s="1"/>
  <c r="J12" i="19"/>
  <c r="J13" i="19" s="1"/>
  <c r="I12" i="19"/>
  <c r="H12" i="19"/>
  <c r="G12" i="19"/>
  <c r="F12" i="19"/>
  <c r="E12" i="19"/>
  <c r="D12" i="19"/>
  <c r="D13" i="19" s="1"/>
  <c r="AE11" i="19"/>
  <c r="AB11" i="19"/>
  <c r="W11" i="19"/>
  <c r="U11" i="19"/>
  <c r="T11" i="19"/>
  <c r="M11" i="19"/>
  <c r="L11" i="19"/>
  <c r="K11" i="19"/>
  <c r="J11" i="19"/>
  <c r="E11" i="19"/>
  <c r="D11" i="19"/>
  <c r="AG10" i="19"/>
  <c r="AG11" i="19" s="1"/>
  <c r="AF10" i="19"/>
  <c r="AF11" i="19" s="1"/>
  <c r="AE10" i="19"/>
  <c r="AD10" i="19"/>
  <c r="AD11" i="19" s="1"/>
  <c r="AC10" i="19"/>
  <c r="AC11" i="19" s="1"/>
  <c r="AB10" i="19"/>
  <c r="AA10" i="19"/>
  <c r="AA11" i="19" s="1"/>
  <c r="Z10" i="19"/>
  <c r="Z11" i="19" s="1"/>
  <c r="Y10" i="19"/>
  <c r="Y11" i="19" s="1"/>
  <c r="X10" i="19"/>
  <c r="X11" i="19" s="1"/>
  <c r="W10" i="19"/>
  <c r="V10" i="19"/>
  <c r="V11" i="19" s="1"/>
  <c r="U10" i="19"/>
  <c r="T10" i="19"/>
  <c r="S10" i="19"/>
  <c r="S11" i="19" s="1"/>
  <c r="R10" i="19"/>
  <c r="R11" i="19" s="1"/>
  <c r="R27" i="19" s="1"/>
  <c r="R26" i="19" s="1"/>
  <c r="Q10" i="19"/>
  <c r="Q11" i="19" s="1"/>
  <c r="P10" i="19"/>
  <c r="P11" i="19" s="1"/>
  <c r="O10" i="19"/>
  <c r="O11" i="19" s="1"/>
  <c r="N10" i="19"/>
  <c r="N11" i="19" s="1"/>
  <c r="M10" i="19"/>
  <c r="L10" i="19"/>
  <c r="K10" i="19"/>
  <c r="J10" i="19"/>
  <c r="I10" i="19"/>
  <c r="I11" i="19" s="1"/>
  <c r="H10" i="19"/>
  <c r="H11" i="19" s="1"/>
  <c r="G10" i="19"/>
  <c r="G11" i="19" s="1"/>
  <c r="F10" i="19"/>
  <c r="F11" i="19" s="1"/>
  <c r="E10" i="19"/>
  <c r="D10" i="19"/>
  <c r="AG9" i="19"/>
  <c r="AF9" i="19"/>
  <c r="AE9" i="19"/>
  <c r="AC9" i="19"/>
  <c r="X9" i="19"/>
  <c r="U9" i="19"/>
  <c r="S9" i="19"/>
  <c r="Q9" i="19"/>
  <c r="P9" i="19"/>
  <c r="P27" i="19" s="1"/>
  <c r="I9" i="19"/>
  <c r="H9" i="19"/>
  <c r="G9" i="19"/>
  <c r="AG8" i="19"/>
  <c r="AF8" i="19"/>
  <c r="AE8" i="19"/>
  <c r="AD8" i="19"/>
  <c r="AD9" i="19" s="1"/>
  <c r="AC8" i="19"/>
  <c r="AB8" i="19"/>
  <c r="AB9" i="19" s="1"/>
  <c r="AA8" i="19"/>
  <c r="AA9" i="19" s="1"/>
  <c r="Z8" i="19"/>
  <c r="Z9" i="19" s="1"/>
  <c r="Y8" i="19"/>
  <c r="Y9" i="19" s="1"/>
  <c r="X8" i="19"/>
  <c r="W8" i="19"/>
  <c r="W9" i="19" s="1"/>
  <c r="V8" i="19"/>
  <c r="V9" i="19" s="1"/>
  <c r="V27" i="19" s="1"/>
  <c r="U8" i="19"/>
  <c r="T8" i="19"/>
  <c r="T9" i="19" s="1"/>
  <c r="S8" i="19"/>
  <c r="R8" i="19"/>
  <c r="R9" i="19" s="1"/>
  <c r="Q8" i="19"/>
  <c r="P8" i="19"/>
  <c r="O8" i="19"/>
  <c r="O9" i="19" s="1"/>
  <c r="N8" i="19"/>
  <c r="N9" i="19" s="1"/>
  <c r="M8" i="19"/>
  <c r="M9" i="19" s="1"/>
  <c r="L8" i="19"/>
  <c r="L9" i="19" s="1"/>
  <c r="K8" i="19"/>
  <c r="K9" i="19" s="1"/>
  <c r="J8" i="19"/>
  <c r="J9" i="19" s="1"/>
  <c r="I8" i="19"/>
  <c r="H8" i="19"/>
  <c r="G8" i="19"/>
  <c r="F8" i="19"/>
  <c r="F9" i="19" s="1"/>
  <c r="E8" i="19"/>
  <c r="E9" i="19" s="1"/>
  <c r="D8" i="19"/>
  <c r="D9" i="19" s="1"/>
  <c r="C29" i="18"/>
  <c r="C28" i="18" s="1"/>
  <c r="C27" i="18"/>
  <c r="AG25" i="18"/>
  <c r="AF25" i="18"/>
  <c r="AE25" i="18"/>
  <c r="AD25" i="18"/>
  <c r="AC25" i="18"/>
  <c r="Z25" i="18"/>
  <c r="Y25" i="18"/>
  <c r="X25" i="18"/>
  <c r="W25" i="18"/>
  <c r="V25" i="18"/>
  <c r="U25" i="18"/>
  <c r="R25" i="18"/>
  <c r="Q25" i="18"/>
  <c r="P25" i="18"/>
  <c r="O25" i="18"/>
  <c r="N25" i="18"/>
  <c r="M25" i="18"/>
  <c r="J25" i="18"/>
  <c r="I25" i="18"/>
  <c r="H25" i="18"/>
  <c r="G25" i="18"/>
  <c r="F25" i="18"/>
  <c r="E25" i="18"/>
  <c r="AG24" i="18"/>
  <c r="AF24" i="18"/>
  <c r="AE24" i="18"/>
  <c r="AD24" i="18"/>
  <c r="AC24" i="18"/>
  <c r="AB24" i="18"/>
  <c r="AB25" i="18" s="1"/>
  <c r="AA24" i="18"/>
  <c r="AA25" i="18" s="1"/>
  <c r="Z24" i="18"/>
  <c r="Y24" i="18"/>
  <c r="X24" i="18"/>
  <c r="W24" i="18"/>
  <c r="V24" i="18"/>
  <c r="U24" i="18"/>
  <c r="T24" i="18"/>
  <c r="T25" i="18" s="1"/>
  <c r="S24" i="18"/>
  <c r="S25" i="18" s="1"/>
  <c r="R24" i="18"/>
  <c r="Q24" i="18"/>
  <c r="P24" i="18"/>
  <c r="O24" i="18"/>
  <c r="N24" i="18"/>
  <c r="M24" i="18"/>
  <c r="L24" i="18"/>
  <c r="L25" i="18" s="1"/>
  <c r="K24" i="18"/>
  <c r="K25" i="18" s="1"/>
  <c r="J24" i="18"/>
  <c r="I24" i="18"/>
  <c r="H24" i="18"/>
  <c r="G24" i="18"/>
  <c r="F24" i="18"/>
  <c r="E24" i="18"/>
  <c r="D24" i="18"/>
  <c r="D25" i="18" s="1"/>
  <c r="AG23" i="18"/>
  <c r="AD23" i="18"/>
  <c r="AC23" i="18"/>
  <c r="AB23" i="18"/>
  <c r="AA23" i="18"/>
  <c r="Z23" i="18"/>
  <c r="Y23" i="18"/>
  <c r="V23" i="18"/>
  <c r="U23" i="18"/>
  <c r="T23" i="18"/>
  <c r="S23" i="18"/>
  <c r="R23" i="18"/>
  <c r="Q23" i="18"/>
  <c r="N23" i="18"/>
  <c r="M23" i="18"/>
  <c r="L23" i="18"/>
  <c r="K23" i="18"/>
  <c r="J23" i="18"/>
  <c r="I23" i="18"/>
  <c r="F23" i="18"/>
  <c r="E23" i="18"/>
  <c r="D23" i="18"/>
  <c r="AG22" i="18"/>
  <c r="AF22" i="18"/>
  <c r="AF23" i="18" s="1"/>
  <c r="AE22" i="18"/>
  <c r="AE23" i="18" s="1"/>
  <c r="AD22" i="18"/>
  <c r="AC22" i="18"/>
  <c r="AB22" i="18"/>
  <c r="AA22" i="18"/>
  <c r="Z22" i="18"/>
  <c r="Y22" i="18"/>
  <c r="X22" i="18"/>
  <c r="X23" i="18" s="1"/>
  <c r="W22" i="18"/>
  <c r="W23" i="18" s="1"/>
  <c r="V22" i="18"/>
  <c r="U22" i="18"/>
  <c r="T22" i="18"/>
  <c r="S22" i="18"/>
  <c r="R22" i="18"/>
  <c r="Q22" i="18"/>
  <c r="P22" i="18"/>
  <c r="P23" i="18" s="1"/>
  <c r="O22" i="18"/>
  <c r="O23" i="18" s="1"/>
  <c r="N22" i="18"/>
  <c r="M22" i="18"/>
  <c r="L22" i="18"/>
  <c r="K22" i="18"/>
  <c r="J22" i="18"/>
  <c r="I22" i="18"/>
  <c r="H22" i="18"/>
  <c r="H23" i="18" s="1"/>
  <c r="G22" i="18"/>
  <c r="G23" i="18" s="1"/>
  <c r="F22" i="18"/>
  <c r="E22" i="18"/>
  <c r="D22" i="18"/>
  <c r="AG21" i="18"/>
  <c r="AF21" i="18"/>
  <c r="AE21" i="18"/>
  <c r="AD21" i="18"/>
  <c r="AC21" i="18"/>
  <c r="Z21" i="18"/>
  <c r="Y21" i="18"/>
  <c r="X21" i="18"/>
  <c r="W21" i="18"/>
  <c r="V21" i="18"/>
  <c r="U21" i="18"/>
  <c r="R21" i="18"/>
  <c r="Q21" i="18"/>
  <c r="P21" i="18"/>
  <c r="O21" i="18"/>
  <c r="N21" i="18"/>
  <c r="M21" i="18"/>
  <c r="J21" i="18"/>
  <c r="I21" i="18"/>
  <c r="H21" i="18"/>
  <c r="G21" i="18"/>
  <c r="F21" i="18"/>
  <c r="E21" i="18"/>
  <c r="AG20" i="18"/>
  <c r="AF20" i="18"/>
  <c r="AE20" i="18"/>
  <c r="AD20" i="18"/>
  <c r="AC20" i="18"/>
  <c r="AB20" i="18"/>
  <c r="AB21" i="18" s="1"/>
  <c r="AA20" i="18"/>
  <c r="AA21" i="18" s="1"/>
  <c r="Z20" i="18"/>
  <c r="Y20" i="18"/>
  <c r="X20" i="18"/>
  <c r="W20" i="18"/>
  <c r="V20" i="18"/>
  <c r="U20" i="18"/>
  <c r="T20" i="18"/>
  <c r="T21" i="18" s="1"/>
  <c r="S20" i="18"/>
  <c r="S21" i="18" s="1"/>
  <c r="R20" i="18"/>
  <c r="Q20" i="18"/>
  <c r="P20" i="18"/>
  <c r="O20" i="18"/>
  <c r="N20" i="18"/>
  <c r="M20" i="18"/>
  <c r="L20" i="18"/>
  <c r="L21" i="18" s="1"/>
  <c r="K20" i="18"/>
  <c r="K21" i="18" s="1"/>
  <c r="J20" i="18"/>
  <c r="I20" i="18"/>
  <c r="H20" i="18"/>
  <c r="G20" i="18"/>
  <c r="F20" i="18"/>
  <c r="E20" i="18"/>
  <c r="D20" i="18"/>
  <c r="D21" i="18" s="1"/>
  <c r="AG19" i="18"/>
  <c r="AD19" i="18"/>
  <c r="AC19" i="18"/>
  <c r="AB19" i="18"/>
  <c r="AA19" i="18"/>
  <c r="Z19" i="18"/>
  <c r="Y19" i="18"/>
  <c r="V19" i="18"/>
  <c r="U19" i="18"/>
  <c r="T19" i="18"/>
  <c r="S19" i="18"/>
  <c r="R19" i="18"/>
  <c r="Q19" i="18"/>
  <c r="N19" i="18"/>
  <c r="M19" i="18"/>
  <c r="L19" i="18"/>
  <c r="K19" i="18"/>
  <c r="J19" i="18"/>
  <c r="I19" i="18"/>
  <c r="F19" i="18"/>
  <c r="E19" i="18"/>
  <c r="D19" i="18"/>
  <c r="AG18" i="18"/>
  <c r="AF18" i="18"/>
  <c r="AF19" i="18" s="1"/>
  <c r="AE18" i="18"/>
  <c r="AE19" i="18" s="1"/>
  <c r="AD18" i="18"/>
  <c r="AC18" i="18"/>
  <c r="AB18" i="18"/>
  <c r="AA18" i="18"/>
  <c r="Z18" i="18"/>
  <c r="Y18" i="18"/>
  <c r="X18" i="18"/>
  <c r="X19" i="18" s="1"/>
  <c r="W18" i="18"/>
  <c r="W19" i="18" s="1"/>
  <c r="V18" i="18"/>
  <c r="U18" i="18"/>
  <c r="T18" i="18"/>
  <c r="S18" i="18"/>
  <c r="R18" i="18"/>
  <c r="Q18" i="18"/>
  <c r="P18" i="18"/>
  <c r="P19" i="18" s="1"/>
  <c r="O18" i="18"/>
  <c r="O19" i="18" s="1"/>
  <c r="N18" i="18"/>
  <c r="M18" i="18"/>
  <c r="L18" i="18"/>
  <c r="K18" i="18"/>
  <c r="J18" i="18"/>
  <c r="I18" i="18"/>
  <c r="H18" i="18"/>
  <c r="H19" i="18" s="1"/>
  <c r="G18" i="18"/>
  <c r="G19" i="18" s="1"/>
  <c r="F18" i="18"/>
  <c r="E18" i="18"/>
  <c r="D18" i="18"/>
  <c r="AG17" i="18"/>
  <c r="AF17" i="18"/>
  <c r="AE17" i="18"/>
  <c r="AD17" i="18"/>
  <c r="AC17" i="18"/>
  <c r="Z17" i="18"/>
  <c r="Y17" i="18"/>
  <c r="X17" i="18"/>
  <c r="W17" i="18"/>
  <c r="V17" i="18"/>
  <c r="U17" i="18"/>
  <c r="R17" i="18"/>
  <c r="Q17" i="18"/>
  <c r="P17" i="18"/>
  <c r="O17" i="18"/>
  <c r="N17" i="18"/>
  <c r="M17" i="18"/>
  <c r="J17" i="18"/>
  <c r="I17" i="18"/>
  <c r="H17" i="18"/>
  <c r="G17" i="18"/>
  <c r="F17" i="18"/>
  <c r="E17" i="18"/>
  <c r="AG16" i="18"/>
  <c r="AF16" i="18"/>
  <c r="AE16" i="18"/>
  <c r="AD16" i="18"/>
  <c r="AC16" i="18"/>
  <c r="AB16" i="18"/>
  <c r="AB17" i="18" s="1"/>
  <c r="AA16" i="18"/>
  <c r="AA17" i="18" s="1"/>
  <c r="Z16" i="18"/>
  <c r="Y16" i="18"/>
  <c r="X16" i="18"/>
  <c r="W16" i="18"/>
  <c r="V16" i="18"/>
  <c r="U16" i="18"/>
  <c r="T16" i="18"/>
  <c r="T17" i="18" s="1"/>
  <c r="S16" i="18"/>
  <c r="S17" i="18" s="1"/>
  <c r="R16" i="18"/>
  <c r="Q16" i="18"/>
  <c r="P16" i="18"/>
  <c r="O16" i="18"/>
  <c r="N16" i="18"/>
  <c r="M16" i="18"/>
  <c r="L16" i="18"/>
  <c r="L17" i="18" s="1"/>
  <c r="K16" i="18"/>
  <c r="K17" i="18" s="1"/>
  <c r="J16" i="18"/>
  <c r="I16" i="18"/>
  <c r="H16" i="18"/>
  <c r="G16" i="18"/>
  <c r="F16" i="18"/>
  <c r="E16" i="18"/>
  <c r="D16" i="18"/>
  <c r="D17" i="18" s="1"/>
  <c r="AG15" i="18"/>
  <c r="AD15" i="18"/>
  <c r="AC15" i="18"/>
  <c r="AB15" i="18"/>
  <c r="AA15" i="18"/>
  <c r="Z15" i="18"/>
  <c r="Y15" i="18"/>
  <c r="V15" i="18"/>
  <c r="U15" i="18"/>
  <c r="T15" i="18"/>
  <c r="S15" i="18"/>
  <c r="R15" i="18"/>
  <c r="Q15" i="18"/>
  <c r="N15" i="18"/>
  <c r="M15" i="18"/>
  <c r="L15" i="18"/>
  <c r="K15" i="18"/>
  <c r="J15" i="18"/>
  <c r="I15" i="18"/>
  <c r="F15" i="18"/>
  <c r="E15" i="18"/>
  <c r="D15" i="18"/>
  <c r="AG14" i="18"/>
  <c r="AF14" i="18"/>
  <c r="AF15" i="18" s="1"/>
  <c r="AE14" i="18"/>
  <c r="AE15" i="18" s="1"/>
  <c r="AD14" i="18"/>
  <c r="AC14" i="18"/>
  <c r="AB14" i="18"/>
  <c r="AA14" i="18"/>
  <c r="Z14" i="18"/>
  <c r="Y14" i="18"/>
  <c r="X14" i="18"/>
  <c r="X15" i="18" s="1"/>
  <c r="W14" i="18"/>
  <c r="W15" i="18" s="1"/>
  <c r="V14" i="18"/>
  <c r="U14" i="18"/>
  <c r="T14" i="18"/>
  <c r="S14" i="18"/>
  <c r="R14" i="18"/>
  <c r="Q14" i="18"/>
  <c r="P14" i="18"/>
  <c r="P15" i="18" s="1"/>
  <c r="O14" i="18"/>
  <c r="O15" i="18" s="1"/>
  <c r="N14" i="18"/>
  <c r="M14" i="18"/>
  <c r="L14" i="18"/>
  <c r="K14" i="18"/>
  <c r="J14" i="18"/>
  <c r="I14" i="18"/>
  <c r="H14" i="18"/>
  <c r="H15" i="18" s="1"/>
  <c r="G14" i="18"/>
  <c r="G15" i="18" s="1"/>
  <c r="F14" i="18"/>
  <c r="E14" i="18"/>
  <c r="D14" i="18"/>
  <c r="AG13" i="18"/>
  <c r="AF13" i="18"/>
  <c r="AE13" i="18"/>
  <c r="AD13" i="18"/>
  <c r="AC13" i="18"/>
  <c r="Z13" i="18"/>
  <c r="Y13" i="18"/>
  <c r="X13" i="18"/>
  <c r="W13" i="18"/>
  <c r="V13" i="18"/>
  <c r="U13" i="18"/>
  <c r="R13" i="18"/>
  <c r="Q13" i="18"/>
  <c r="P13" i="18"/>
  <c r="O13" i="18"/>
  <c r="N13" i="18"/>
  <c r="M13" i="18"/>
  <c r="J13" i="18"/>
  <c r="I13" i="18"/>
  <c r="H13" i="18"/>
  <c r="G13" i="18"/>
  <c r="F13" i="18"/>
  <c r="E13" i="18"/>
  <c r="AG12" i="18"/>
  <c r="AF12" i="18"/>
  <c r="AE12" i="18"/>
  <c r="AD12" i="18"/>
  <c r="AC12" i="18"/>
  <c r="AB12" i="18"/>
  <c r="AB13" i="18" s="1"/>
  <c r="AA12" i="18"/>
  <c r="AA13" i="18" s="1"/>
  <c r="Z12" i="18"/>
  <c r="Y12" i="18"/>
  <c r="X12" i="18"/>
  <c r="W12" i="18"/>
  <c r="V12" i="18"/>
  <c r="U12" i="18"/>
  <c r="T12" i="18"/>
  <c r="T13" i="18" s="1"/>
  <c r="S12" i="18"/>
  <c r="S13" i="18" s="1"/>
  <c r="R12" i="18"/>
  <c r="Q12" i="18"/>
  <c r="P12" i="18"/>
  <c r="O12" i="18"/>
  <c r="N12" i="18"/>
  <c r="M12" i="18"/>
  <c r="L12" i="18"/>
  <c r="L13" i="18" s="1"/>
  <c r="K12" i="18"/>
  <c r="K13" i="18" s="1"/>
  <c r="J12" i="18"/>
  <c r="I12" i="18"/>
  <c r="H12" i="18"/>
  <c r="G12" i="18"/>
  <c r="F12" i="18"/>
  <c r="E12" i="18"/>
  <c r="D12" i="18"/>
  <c r="D13" i="18" s="1"/>
  <c r="AG11" i="18"/>
  <c r="AD11" i="18"/>
  <c r="AC11" i="18"/>
  <c r="AB11" i="18"/>
  <c r="AA11" i="18"/>
  <c r="Z11" i="18"/>
  <c r="Y11" i="18"/>
  <c r="V11" i="18"/>
  <c r="U11" i="18"/>
  <c r="T11" i="18"/>
  <c r="S11" i="18"/>
  <c r="R11" i="18"/>
  <c r="Q11" i="18"/>
  <c r="N11" i="18"/>
  <c r="M11" i="18"/>
  <c r="L11" i="18"/>
  <c r="K11" i="18"/>
  <c r="J11" i="18"/>
  <c r="I11" i="18"/>
  <c r="F11" i="18"/>
  <c r="E11" i="18"/>
  <c r="D11" i="18"/>
  <c r="AG10" i="18"/>
  <c r="AF10" i="18"/>
  <c r="AF11" i="18" s="1"/>
  <c r="AE10" i="18"/>
  <c r="AE11" i="18" s="1"/>
  <c r="AD10" i="18"/>
  <c r="AC10" i="18"/>
  <c r="AB10" i="18"/>
  <c r="AA10" i="18"/>
  <c r="Z10" i="18"/>
  <c r="Y10" i="18"/>
  <c r="X10" i="18"/>
  <c r="X11" i="18" s="1"/>
  <c r="W10" i="18"/>
  <c r="W11" i="18" s="1"/>
  <c r="V10" i="18"/>
  <c r="U10" i="18"/>
  <c r="T10" i="18"/>
  <c r="S10" i="18"/>
  <c r="R10" i="18"/>
  <c r="Q10" i="18"/>
  <c r="P10" i="18"/>
  <c r="P11" i="18" s="1"/>
  <c r="O10" i="18"/>
  <c r="O11" i="18" s="1"/>
  <c r="N10" i="18"/>
  <c r="M10" i="18"/>
  <c r="L10" i="18"/>
  <c r="K10" i="18"/>
  <c r="J10" i="18"/>
  <c r="I10" i="18"/>
  <c r="H10" i="18"/>
  <c r="H11" i="18" s="1"/>
  <c r="G10" i="18"/>
  <c r="G11" i="18" s="1"/>
  <c r="F10" i="18"/>
  <c r="E10" i="18"/>
  <c r="D10" i="18"/>
  <c r="AG9" i="18"/>
  <c r="AF9" i="18"/>
  <c r="AE9" i="18"/>
  <c r="AD9" i="18"/>
  <c r="AC9" i="18"/>
  <c r="Z9" i="18"/>
  <c r="Y9" i="18"/>
  <c r="X9" i="18"/>
  <c r="W9" i="18"/>
  <c r="V9" i="18"/>
  <c r="U9" i="18"/>
  <c r="R9" i="18"/>
  <c r="Q9" i="18"/>
  <c r="P9" i="18"/>
  <c r="O9" i="18"/>
  <c r="N9" i="18"/>
  <c r="M9" i="18"/>
  <c r="J9" i="18"/>
  <c r="I9" i="18"/>
  <c r="H9" i="18"/>
  <c r="G9" i="18"/>
  <c r="F9" i="18"/>
  <c r="E9" i="18"/>
  <c r="AG8" i="18"/>
  <c r="AF8" i="18"/>
  <c r="AE8" i="18"/>
  <c r="AD8" i="18"/>
  <c r="AC8" i="18"/>
  <c r="AB8" i="18"/>
  <c r="AB9" i="18" s="1"/>
  <c r="AA8" i="18"/>
  <c r="AA9" i="18" s="1"/>
  <c r="Z8" i="18"/>
  <c r="Y8" i="18"/>
  <c r="X8" i="18"/>
  <c r="W8" i="18"/>
  <c r="V8" i="18"/>
  <c r="U8" i="18"/>
  <c r="T8" i="18"/>
  <c r="T9" i="18" s="1"/>
  <c r="S8" i="18"/>
  <c r="S9" i="18" s="1"/>
  <c r="R8" i="18"/>
  <c r="Q8" i="18"/>
  <c r="P8" i="18"/>
  <c r="O8" i="18"/>
  <c r="N8" i="18"/>
  <c r="M8" i="18"/>
  <c r="L8" i="18"/>
  <c r="L9" i="18" s="1"/>
  <c r="K8" i="18"/>
  <c r="K9" i="18" s="1"/>
  <c r="J8" i="18"/>
  <c r="I8" i="18"/>
  <c r="H8" i="18"/>
  <c r="G8" i="18"/>
  <c r="F8" i="18"/>
  <c r="E8" i="18"/>
  <c r="D8" i="18"/>
  <c r="D9" i="18" s="1"/>
  <c r="C29" i="17"/>
  <c r="C28" i="17" s="1"/>
  <c r="C27" i="17"/>
  <c r="AG25" i="17"/>
  <c r="AF25" i="17"/>
  <c r="AE25" i="17"/>
  <c r="AD25" i="17"/>
  <c r="AC25" i="17"/>
  <c r="Y25" i="17"/>
  <c r="X25" i="17"/>
  <c r="W25" i="17"/>
  <c r="V25" i="17"/>
  <c r="U25" i="17"/>
  <c r="Q25" i="17"/>
  <c r="P25" i="17"/>
  <c r="O25" i="17"/>
  <c r="N25" i="17"/>
  <c r="M25" i="17"/>
  <c r="I25" i="17"/>
  <c r="H25" i="17"/>
  <c r="G25" i="17"/>
  <c r="F25" i="17"/>
  <c r="E25" i="17"/>
  <c r="AG24" i="17"/>
  <c r="AF24" i="17"/>
  <c r="AE24" i="17"/>
  <c r="AD24" i="17"/>
  <c r="AC24" i="17"/>
  <c r="AB24" i="17"/>
  <c r="AB25" i="17" s="1"/>
  <c r="AA24" i="17"/>
  <c r="AA25" i="17" s="1"/>
  <c r="Z24" i="17"/>
  <c r="Z25" i="17" s="1"/>
  <c r="Y24" i="17"/>
  <c r="X24" i="17"/>
  <c r="W24" i="17"/>
  <c r="V24" i="17"/>
  <c r="U24" i="17"/>
  <c r="T24" i="17"/>
  <c r="T25" i="17" s="1"/>
  <c r="S24" i="17"/>
  <c r="S25" i="17" s="1"/>
  <c r="R24" i="17"/>
  <c r="R25" i="17" s="1"/>
  <c r="Q24" i="17"/>
  <c r="P24" i="17"/>
  <c r="O24" i="17"/>
  <c r="N24" i="17"/>
  <c r="M24" i="17"/>
  <c r="L24" i="17"/>
  <c r="L25" i="17" s="1"/>
  <c r="K24" i="17"/>
  <c r="K25" i="17" s="1"/>
  <c r="J24" i="17"/>
  <c r="J25" i="17" s="1"/>
  <c r="I24" i="17"/>
  <c r="H24" i="17"/>
  <c r="G24" i="17"/>
  <c r="F24" i="17"/>
  <c r="E24" i="17"/>
  <c r="D24" i="17"/>
  <c r="D25" i="17" s="1"/>
  <c r="AG23" i="17"/>
  <c r="AC23" i="17"/>
  <c r="AB23" i="17"/>
  <c r="AA23" i="17"/>
  <c r="Z23" i="17"/>
  <c r="Y23" i="17"/>
  <c r="U23" i="17"/>
  <c r="T23" i="17"/>
  <c r="S23" i="17"/>
  <c r="R23" i="17"/>
  <c r="Q23" i="17"/>
  <c r="M23" i="17"/>
  <c r="L23" i="17"/>
  <c r="K23" i="17"/>
  <c r="J23" i="17"/>
  <c r="I23" i="17"/>
  <c r="E23" i="17"/>
  <c r="D23" i="17"/>
  <c r="AG22" i="17"/>
  <c r="AF22" i="17"/>
  <c r="AF23" i="17" s="1"/>
  <c r="AE22" i="17"/>
  <c r="AE23" i="17" s="1"/>
  <c r="AD22" i="17"/>
  <c r="AD23" i="17" s="1"/>
  <c r="AC22" i="17"/>
  <c r="AB22" i="17"/>
  <c r="AA22" i="17"/>
  <c r="Z22" i="17"/>
  <c r="Y22" i="17"/>
  <c r="X22" i="17"/>
  <c r="X23" i="17" s="1"/>
  <c r="W22" i="17"/>
  <c r="W23" i="17" s="1"/>
  <c r="V22" i="17"/>
  <c r="V23" i="17" s="1"/>
  <c r="U22" i="17"/>
  <c r="T22" i="17"/>
  <c r="S22" i="17"/>
  <c r="R22" i="17"/>
  <c r="Q22" i="17"/>
  <c r="P22" i="17"/>
  <c r="P23" i="17" s="1"/>
  <c r="O22" i="17"/>
  <c r="O23" i="17" s="1"/>
  <c r="N22" i="17"/>
  <c r="N23" i="17" s="1"/>
  <c r="M22" i="17"/>
  <c r="L22" i="17"/>
  <c r="K22" i="17"/>
  <c r="J22" i="17"/>
  <c r="I22" i="17"/>
  <c r="H22" i="17"/>
  <c r="H23" i="17" s="1"/>
  <c r="G22" i="17"/>
  <c r="G23" i="17" s="1"/>
  <c r="F22" i="17"/>
  <c r="F23" i="17" s="1"/>
  <c r="E22" i="17"/>
  <c r="D22" i="17"/>
  <c r="AG21" i="17"/>
  <c r="AF21" i="17"/>
  <c r="AE21" i="17"/>
  <c r="AD21" i="17"/>
  <c r="AC21" i="17"/>
  <c r="Y21" i="17"/>
  <c r="X21" i="17"/>
  <c r="W21" i="17"/>
  <c r="V21" i="17"/>
  <c r="U21" i="17"/>
  <c r="Q21" i="17"/>
  <c r="P21" i="17"/>
  <c r="O21" i="17"/>
  <c r="N21" i="17"/>
  <c r="M21" i="17"/>
  <c r="I21" i="17"/>
  <c r="H21" i="17"/>
  <c r="G21" i="17"/>
  <c r="F21" i="17"/>
  <c r="E21" i="17"/>
  <c r="AG20" i="17"/>
  <c r="AF20" i="17"/>
  <c r="AE20" i="17"/>
  <c r="AD20" i="17"/>
  <c r="AC20" i="17"/>
  <c r="AB20" i="17"/>
  <c r="AB21" i="17" s="1"/>
  <c r="AA20" i="17"/>
  <c r="AA21" i="17" s="1"/>
  <c r="Z20" i="17"/>
  <c r="Z21" i="17" s="1"/>
  <c r="Y20" i="17"/>
  <c r="X20" i="17"/>
  <c r="W20" i="17"/>
  <c r="V20" i="17"/>
  <c r="U20" i="17"/>
  <c r="T20" i="17"/>
  <c r="T21" i="17" s="1"/>
  <c r="S20" i="17"/>
  <c r="S21" i="17" s="1"/>
  <c r="R20" i="17"/>
  <c r="R21" i="17" s="1"/>
  <c r="Q20" i="17"/>
  <c r="P20" i="17"/>
  <c r="O20" i="17"/>
  <c r="N20" i="17"/>
  <c r="M20" i="17"/>
  <c r="L20" i="17"/>
  <c r="L21" i="17" s="1"/>
  <c r="K20" i="17"/>
  <c r="K21" i="17" s="1"/>
  <c r="J20" i="17"/>
  <c r="J21" i="17" s="1"/>
  <c r="I20" i="17"/>
  <c r="H20" i="17"/>
  <c r="G20" i="17"/>
  <c r="F20" i="17"/>
  <c r="E20" i="17"/>
  <c r="D20" i="17"/>
  <c r="D21" i="17" s="1"/>
  <c r="AG19" i="17"/>
  <c r="AC19" i="17"/>
  <c r="AB19" i="17"/>
  <c r="AA19" i="17"/>
  <c r="Z19" i="17"/>
  <c r="Y19" i="17"/>
  <c r="U19" i="17"/>
  <c r="T19" i="17"/>
  <c r="S19" i="17"/>
  <c r="R19" i="17"/>
  <c r="Q19" i="17"/>
  <c r="M19" i="17"/>
  <c r="L19" i="17"/>
  <c r="K19" i="17"/>
  <c r="J19" i="17"/>
  <c r="I19" i="17"/>
  <c r="E19" i="17"/>
  <c r="D19" i="17"/>
  <c r="AG18" i="17"/>
  <c r="AF18" i="17"/>
  <c r="AF19" i="17" s="1"/>
  <c r="AE18" i="17"/>
  <c r="AE19" i="17" s="1"/>
  <c r="AD18" i="17"/>
  <c r="AD19" i="17" s="1"/>
  <c r="AC18" i="17"/>
  <c r="AB18" i="17"/>
  <c r="AA18" i="17"/>
  <c r="Z18" i="17"/>
  <c r="Y18" i="17"/>
  <c r="X18" i="17"/>
  <c r="X19" i="17" s="1"/>
  <c r="W18" i="17"/>
  <c r="W19" i="17" s="1"/>
  <c r="V18" i="17"/>
  <c r="V19" i="17" s="1"/>
  <c r="U18" i="17"/>
  <c r="T18" i="17"/>
  <c r="S18" i="17"/>
  <c r="R18" i="17"/>
  <c r="Q18" i="17"/>
  <c r="P18" i="17"/>
  <c r="P19" i="17" s="1"/>
  <c r="O18" i="17"/>
  <c r="O19" i="17" s="1"/>
  <c r="N18" i="17"/>
  <c r="N19" i="17" s="1"/>
  <c r="M18" i="17"/>
  <c r="L18" i="17"/>
  <c r="K18" i="17"/>
  <c r="J18" i="17"/>
  <c r="I18" i="17"/>
  <c r="H18" i="17"/>
  <c r="H19" i="17" s="1"/>
  <c r="G18" i="17"/>
  <c r="G19" i="17" s="1"/>
  <c r="F18" i="17"/>
  <c r="F19" i="17" s="1"/>
  <c r="E18" i="17"/>
  <c r="D18" i="17"/>
  <c r="AG17" i="17"/>
  <c r="AF17" i="17"/>
  <c r="AE17" i="17"/>
  <c r="AD17" i="17"/>
  <c r="AC17" i="17"/>
  <c r="Y17" i="17"/>
  <c r="X17" i="17"/>
  <c r="W17" i="17"/>
  <c r="V17" i="17"/>
  <c r="U17" i="17"/>
  <c r="Q17" i="17"/>
  <c r="P17" i="17"/>
  <c r="O17" i="17"/>
  <c r="N17" i="17"/>
  <c r="M17" i="17"/>
  <c r="I17" i="17"/>
  <c r="H17" i="17"/>
  <c r="G17" i="17"/>
  <c r="F17" i="17"/>
  <c r="E17" i="17"/>
  <c r="AG16" i="17"/>
  <c r="AF16" i="17"/>
  <c r="AE16" i="17"/>
  <c r="AD16" i="17"/>
  <c r="AC16" i="17"/>
  <c r="AB16" i="17"/>
  <c r="AB17" i="17" s="1"/>
  <c r="AA16" i="17"/>
  <c r="AA17" i="17" s="1"/>
  <c r="Z16" i="17"/>
  <c r="Z17" i="17" s="1"/>
  <c r="Y16" i="17"/>
  <c r="X16" i="17"/>
  <c r="W16" i="17"/>
  <c r="V16" i="17"/>
  <c r="U16" i="17"/>
  <c r="T16" i="17"/>
  <c r="T17" i="17" s="1"/>
  <c r="S16" i="17"/>
  <c r="S17" i="17" s="1"/>
  <c r="R16" i="17"/>
  <c r="R17" i="17" s="1"/>
  <c r="Q16" i="17"/>
  <c r="P16" i="17"/>
  <c r="O16" i="17"/>
  <c r="N16" i="17"/>
  <c r="M16" i="17"/>
  <c r="L16" i="17"/>
  <c r="L17" i="17" s="1"/>
  <c r="K16" i="17"/>
  <c r="K17" i="17" s="1"/>
  <c r="J16" i="17"/>
  <c r="J17" i="17" s="1"/>
  <c r="I16" i="17"/>
  <c r="H16" i="17"/>
  <c r="G16" i="17"/>
  <c r="F16" i="17"/>
  <c r="E16" i="17"/>
  <c r="D16" i="17"/>
  <c r="D17" i="17" s="1"/>
  <c r="AG15" i="17"/>
  <c r="AC15" i="17"/>
  <c r="AB15" i="17"/>
  <c r="AA15" i="17"/>
  <c r="Z15" i="17"/>
  <c r="Y15" i="17"/>
  <c r="U15" i="17"/>
  <c r="T15" i="17"/>
  <c r="S15" i="17"/>
  <c r="R15" i="17"/>
  <c r="Q15" i="17"/>
  <c r="M15" i="17"/>
  <c r="L15" i="17"/>
  <c r="K15" i="17"/>
  <c r="J15" i="17"/>
  <c r="I15" i="17"/>
  <c r="E15" i="17"/>
  <c r="D15" i="17"/>
  <c r="AG14" i="17"/>
  <c r="AF14" i="17"/>
  <c r="AF15" i="17" s="1"/>
  <c r="AE14" i="17"/>
  <c r="AE15" i="17" s="1"/>
  <c r="AD14" i="17"/>
  <c r="AD15" i="17" s="1"/>
  <c r="AC14" i="17"/>
  <c r="AB14" i="17"/>
  <c r="AA14" i="17"/>
  <c r="Z14" i="17"/>
  <c r="Y14" i="17"/>
  <c r="X14" i="17"/>
  <c r="X15" i="17" s="1"/>
  <c r="W14" i="17"/>
  <c r="W15" i="17" s="1"/>
  <c r="V14" i="17"/>
  <c r="V15" i="17" s="1"/>
  <c r="U14" i="17"/>
  <c r="T14" i="17"/>
  <c r="S14" i="17"/>
  <c r="R14" i="17"/>
  <c r="Q14" i="17"/>
  <c r="P14" i="17"/>
  <c r="P15" i="17" s="1"/>
  <c r="O14" i="17"/>
  <c r="O15" i="17" s="1"/>
  <c r="N14" i="17"/>
  <c r="N15" i="17" s="1"/>
  <c r="M14" i="17"/>
  <c r="L14" i="17"/>
  <c r="K14" i="17"/>
  <c r="J14" i="17"/>
  <c r="I14" i="17"/>
  <c r="H14" i="17"/>
  <c r="H15" i="17" s="1"/>
  <c r="G14" i="17"/>
  <c r="G15" i="17" s="1"/>
  <c r="F14" i="17"/>
  <c r="F15" i="17" s="1"/>
  <c r="E14" i="17"/>
  <c r="D14" i="17"/>
  <c r="AG13" i="17"/>
  <c r="AF13" i="17"/>
  <c r="AE13" i="17"/>
  <c r="AD13" i="17"/>
  <c r="AC13" i="17"/>
  <c r="Y13" i="17"/>
  <c r="X13" i="17"/>
  <c r="W13" i="17"/>
  <c r="V13" i="17"/>
  <c r="U13" i="17"/>
  <c r="Q13" i="17"/>
  <c r="P13" i="17"/>
  <c r="O13" i="17"/>
  <c r="N13" i="17"/>
  <c r="M13" i="17"/>
  <c r="I13" i="17"/>
  <c r="H13" i="17"/>
  <c r="G13" i="17"/>
  <c r="F13" i="17"/>
  <c r="E13" i="17"/>
  <c r="AG12" i="17"/>
  <c r="AF12" i="17"/>
  <c r="AE12" i="17"/>
  <c r="AD12" i="17"/>
  <c r="AC12" i="17"/>
  <c r="AB12" i="17"/>
  <c r="AB13" i="17" s="1"/>
  <c r="AA12" i="17"/>
  <c r="AA13" i="17" s="1"/>
  <c r="Z12" i="17"/>
  <c r="Z13" i="17" s="1"/>
  <c r="Y12" i="17"/>
  <c r="X12" i="17"/>
  <c r="W12" i="17"/>
  <c r="V12" i="17"/>
  <c r="U12" i="17"/>
  <c r="T12" i="17"/>
  <c r="T13" i="17" s="1"/>
  <c r="S12" i="17"/>
  <c r="S13" i="17" s="1"/>
  <c r="R12" i="17"/>
  <c r="R13" i="17" s="1"/>
  <c r="Q12" i="17"/>
  <c r="P12" i="17"/>
  <c r="O12" i="17"/>
  <c r="N12" i="17"/>
  <c r="M12" i="17"/>
  <c r="L12" i="17"/>
  <c r="L13" i="17" s="1"/>
  <c r="K12" i="17"/>
  <c r="K13" i="17" s="1"/>
  <c r="J12" i="17"/>
  <c r="J13" i="17" s="1"/>
  <c r="I12" i="17"/>
  <c r="H12" i="17"/>
  <c r="G12" i="17"/>
  <c r="F12" i="17"/>
  <c r="E12" i="17"/>
  <c r="D12" i="17"/>
  <c r="D13" i="17" s="1"/>
  <c r="AG11" i="17"/>
  <c r="AC11" i="17"/>
  <c r="AB11" i="17"/>
  <c r="AA11" i="17"/>
  <c r="Z11" i="17"/>
  <c r="Y11" i="17"/>
  <c r="U11" i="17"/>
  <c r="T11" i="17"/>
  <c r="S11" i="17"/>
  <c r="R11" i="17"/>
  <c r="Q11" i="17"/>
  <c r="M11" i="17"/>
  <c r="L11" i="17"/>
  <c r="K11" i="17"/>
  <c r="J11" i="17"/>
  <c r="I11" i="17"/>
  <c r="E11" i="17"/>
  <c r="D11" i="17"/>
  <c r="AG10" i="17"/>
  <c r="AF10" i="17"/>
  <c r="AF11" i="17" s="1"/>
  <c r="AE10" i="17"/>
  <c r="AE11" i="17" s="1"/>
  <c r="AD10" i="17"/>
  <c r="AD11" i="17" s="1"/>
  <c r="AC10" i="17"/>
  <c r="AB10" i="17"/>
  <c r="AA10" i="17"/>
  <c r="Z10" i="17"/>
  <c r="Y10" i="17"/>
  <c r="X10" i="17"/>
  <c r="X11" i="17" s="1"/>
  <c r="W10" i="17"/>
  <c r="W11" i="17" s="1"/>
  <c r="V10" i="17"/>
  <c r="V11" i="17" s="1"/>
  <c r="U10" i="17"/>
  <c r="T10" i="17"/>
  <c r="S10" i="17"/>
  <c r="R10" i="17"/>
  <c r="Q10" i="17"/>
  <c r="P10" i="17"/>
  <c r="P11" i="17" s="1"/>
  <c r="O10" i="17"/>
  <c r="O11" i="17" s="1"/>
  <c r="N10" i="17"/>
  <c r="N11" i="17" s="1"/>
  <c r="M10" i="17"/>
  <c r="L10" i="17"/>
  <c r="K10" i="17"/>
  <c r="J10" i="17"/>
  <c r="I10" i="17"/>
  <c r="H10" i="17"/>
  <c r="H11" i="17" s="1"/>
  <c r="G10" i="17"/>
  <c r="G11" i="17" s="1"/>
  <c r="F10" i="17"/>
  <c r="F11" i="17" s="1"/>
  <c r="E10" i="17"/>
  <c r="D10" i="17"/>
  <c r="AG9" i="17"/>
  <c r="AF9" i="17"/>
  <c r="AE9" i="17"/>
  <c r="AD9" i="17"/>
  <c r="AC9" i="17"/>
  <c r="Y9" i="17"/>
  <c r="X9" i="17"/>
  <c r="W9" i="17"/>
  <c r="V9" i="17"/>
  <c r="U9" i="17"/>
  <c r="Q9" i="17"/>
  <c r="P9" i="17"/>
  <c r="O9" i="17"/>
  <c r="O27" i="17" s="1"/>
  <c r="N9" i="17"/>
  <c r="M9" i="17"/>
  <c r="I9" i="17"/>
  <c r="H9" i="17"/>
  <c r="G9" i="17"/>
  <c r="F9" i="17"/>
  <c r="E9" i="17"/>
  <c r="AG8" i="17"/>
  <c r="AF8" i="17"/>
  <c r="AE8" i="17"/>
  <c r="AD8" i="17"/>
  <c r="AC8" i="17"/>
  <c r="AB8" i="17"/>
  <c r="AB9" i="17" s="1"/>
  <c r="AA8" i="17"/>
  <c r="AA9" i="17" s="1"/>
  <c r="Z8" i="17"/>
  <c r="Z9" i="17" s="1"/>
  <c r="Y8" i="17"/>
  <c r="X8" i="17"/>
  <c r="W8" i="17"/>
  <c r="V8" i="17"/>
  <c r="U8" i="17"/>
  <c r="T8" i="17"/>
  <c r="T9" i="17" s="1"/>
  <c r="S8" i="17"/>
  <c r="S9" i="17" s="1"/>
  <c r="R8" i="17"/>
  <c r="R9" i="17" s="1"/>
  <c r="Q8" i="17"/>
  <c r="P8" i="17"/>
  <c r="O8" i="17"/>
  <c r="N8" i="17"/>
  <c r="M8" i="17"/>
  <c r="L8" i="17"/>
  <c r="L9" i="17" s="1"/>
  <c r="K8" i="17"/>
  <c r="K9" i="17" s="1"/>
  <c r="J8" i="17"/>
  <c r="J9" i="17" s="1"/>
  <c r="I8" i="17"/>
  <c r="H8" i="17"/>
  <c r="G8" i="17"/>
  <c r="F8" i="17"/>
  <c r="E8" i="17"/>
  <c r="D8" i="17"/>
  <c r="D9" i="17" s="1"/>
  <c r="I27" i="24" l="1"/>
  <c r="Y27" i="24"/>
  <c r="AC27" i="24"/>
  <c r="Q27" i="24"/>
  <c r="U27" i="24"/>
  <c r="U26" i="24" s="1"/>
  <c r="E27" i="24"/>
  <c r="AG27" i="24"/>
  <c r="AG26" i="24" s="1"/>
  <c r="H27" i="23"/>
  <c r="P27" i="23"/>
  <c r="X27" i="23"/>
  <c r="AF27" i="23"/>
  <c r="U27" i="22"/>
  <c r="AG27" i="22"/>
  <c r="H27" i="22"/>
  <c r="X27" i="22"/>
  <c r="X26" i="22" s="1"/>
  <c r="S27" i="22"/>
  <c r="S26" i="22" s="1"/>
  <c r="AC27" i="22"/>
  <c r="AC26" i="22" s="1"/>
  <c r="AF27" i="22"/>
  <c r="AF26" i="22" s="1"/>
  <c r="K27" i="22"/>
  <c r="K26" i="22" s="1"/>
  <c r="Q27" i="22"/>
  <c r="M27" i="22"/>
  <c r="M26" i="22" s="1"/>
  <c r="Y27" i="22"/>
  <c r="U27" i="21"/>
  <c r="I27" i="21"/>
  <c r="M27" i="21"/>
  <c r="Y27" i="21"/>
  <c r="Y26" i="21" s="1"/>
  <c r="E27" i="21"/>
  <c r="Q27" i="21"/>
  <c r="AG27" i="21"/>
  <c r="AG26" i="21" s="1"/>
  <c r="H27" i="20"/>
  <c r="AF27" i="20"/>
  <c r="P27" i="20"/>
  <c r="X27" i="20"/>
  <c r="F27" i="19"/>
  <c r="Q27" i="19"/>
  <c r="AF27" i="19"/>
  <c r="N27" i="19"/>
  <c r="N26" i="19" s="1"/>
  <c r="K27" i="19"/>
  <c r="K26" i="19" s="1"/>
  <c r="AG27" i="19"/>
  <c r="N27" i="18"/>
  <c r="R27" i="18"/>
  <c r="R26" i="18" s="1"/>
  <c r="O27" i="18"/>
  <c r="K27" i="18"/>
  <c r="K26" i="18" s="1"/>
  <c r="AA27" i="18"/>
  <c r="AA26" i="18" s="1"/>
  <c r="D27" i="18"/>
  <c r="T27" i="18"/>
  <c r="T26" i="18" s="1"/>
  <c r="G27" i="18"/>
  <c r="G26" i="18" s="1"/>
  <c r="AG27" i="18"/>
  <c r="H27" i="18"/>
  <c r="H26" i="18" s="1"/>
  <c r="P27" i="18"/>
  <c r="P26" i="18" s="1"/>
  <c r="X27" i="18"/>
  <c r="X26" i="18" s="1"/>
  <c r="AF27" i="18"/>
  <c r="AF26" i="18" s="1"/>
  <c r="E27" i="18"/>
  <c r="I27" i="18"/>
  <c r="S27" i="18"/>
  <c r="S26" i="18" s="1"/>
  <c r="F27" i="18"/>
  <c r="J27" i="18"/>
  <c r="J26" i="18" s="1"/>
  <c r="L27" i="18"/>
  <c r="AB27" i="18"/>
  <c r="AB26" i="18" s="1"/>
  <c r="AC27" i="18"/>
  <c r="AC26" i="18" s="1"/>
  <c r="Y27" i="17"/>
  <c r="N27" i="17"/>
  <c r="AC27" i="17"/>
  <c r="I26" i="24"/>
  <c r="M26" i="24"/>
  <c r="Y26" i="24"/>
  <c r="O27" i="24"/>
  <c r="R27" i="24"/>
  <c r="Z27" i="24"/>
  <c r="H27" i="24"/>
  <c r="AF27" i="24"/>
  <c r="K27" i="24"/>
  <c r="AA27" i="24"/>
  <c r="F27" i="24"/>
  <c r="AE27" i="24"/>
  <c r="D27" i="24"/>
  <c r="L27" i="24"/>
  <c r="T27" i="24"/>
  <c r="AB27" i="24"/>
  <c r="G27" i="24"/>
  <c r="W26" i="24"/>
  <c r="N26" i="24"/>
  <c r="AC26" i="24"/>
  <c r="J27" i="24"/>
  <c r="E26" i="24"/>
  <c r="AD27" i="24"/>
  <c r="P27" i="24"/>
  <c r="X27" i="24"/>
  <c r="S27" i="24"/>
  <c r="Q26" i="24"/>
  <c r="V27" i="24"/>
  <c r="M27" i="23"/>
  <c r="P26" i="23"/>
  <c r="AD27" i="23"/>
  <c r="AE27" i="23"/>
  <c r="I27" i="23"/>
  <c r="Q27" i="23"/>
  <c r="Y27" i="23"/>
  <c r="AG27" i="23"/>
  <c r="H26" i="23"/>
  <c r="AF26" i="23"/>
  <c r="N27" i="23"/>
  <c r="J27" i="23"/>
  <c r="R27" i="23"/>
  <c r="Z27" i="23"/>
  <c r="E27" i="23"/>
  <c r="U27" i="23"/>
  <c r="K27" i="23"/>
  <c r="S27" i="23"/>
  <c r="AA27" i="23"/>
  <c r="F27" i="23"/>
  <c r="V27" i="23"/>
  <c r="AC27" i="23"/>
  <c r="X26" i="23"/>
  <c r="O27" i="23"/>
  <c r="D27" i="23"/>
  <c r="L27" i="23"/>
  <c r="T27" i="23"/>
  <c r="AB27" i="23"/>
  <c r="G27" i="23"/>
  <c r="W27" i="23"/>
  <c r="N26" i="22"/>
  <c r="P26" i="22"/>
  <c r="V26" i="22"/>
  <c r="F26" i="22"/>
  <c r="AD26" i="22"/>
  <c r="H26" i="22"/>
  <c r="Q26" i="22"/>
  <c r="AG26" i="22"/>
  <c r="J27" i="22"/>
  <c r="R27" i="22"/>
  <c r="E27" i="22"/>
  <c r="I27" i="22"/>
  <c r="W26" i="22"/>
  <c r="AA27" i="22"/>
  <c r="U26" i="22"/>
  <c r="D27" i="22"/>
  <c r="L27" i="22"/>
  <c r="T27" i="22"/>
  <c r="AB27" i="22"/>
  <c r="AE26" i="22"/>
  <c r="Z27" i="22"/>
  <c r="Y26" i="22"/>
  <c r="P27" i="21"/>
  <c r="AF27" i="21"/>
  <c r="Z27" i="21"/>
  <c r="AC26" i="21"/>
  <c r="E26" i="21"/>
  <c r="Q26" i="21"/>
  <c r="D27" i="21"/>
  <c r="L27" i="21"/>
  <c r="AB27" i="21"/>
  <c r="G27" i="21"/>
  <c r="V27" i="21"/>
  <c r="I26" i="21"/>
  <c r="M26" i="21"/>
  <c r="H27" i="21"/>
  <c r="X27" i="21"/>
  <c r="N27" i="21"/>
  <c r="O27" i="21"/>
  <c r="AD27" i="21"/>
  <c r="K27" i="21"/>
  <c r="S27" i="21"/>
  <c r="AA27" i="21"/>
  <c r="F27" i="21"/>
  <c r="AE27" i="21"/>
  <c r="R27" i="21"/>
  <c r="T27" i="21"/>
  <c r="U26" i="21"/>
  <c r="W27" i="21"/>
  <c r="J27" i="21"/>
  <c r="N27" i="20"/>
  <c r="AD27" i="20"/>
  <c r="O27" i="20"/>
  <c r="AE27" i="20"/>
  <c r="AC27" i="20"/>
  <c r="X26" i="20"/>
  <c r="I27" i="20"/>
  <c r="Q27" i="20"/>
  <c r="J27" i="20"/>
  <c r="R27" i="20"/>
  <c r="Z27" i="20"/>
  <c r="E27" i="20"/>
  <c r="U27" i="20"/>
  <c r="M27" i="20"/>
  <c r="P26" i="20"/>
  <c r="Y27" i="20"/>
  <c r="K27" i="20"/>
  <c r="S27" i="20"/>
  <c r="AA27" i="20"/>
  <c r="F27" i="20"/>
  <c r="V27" i="20"/>
  <c r="H26" i="20"/>
  <c r="AF26" i="20"/>
  <c r="AG27" i="20"/>
  <c r="D27" i="20"/>
  <c r="L27" i="20"/>
  <c r="T27" i="20"/>
  <c r="AB27" i="20"/>
  <c r="G27" i="20"/>
  <c r="W27" i="20"/>
  <c r="AD27" i="19"/>
  <c r="Q26" i="19"/>
  <c r="AF26" i="19"/>
  <c r="AA27" i="19"/>
  <c r="AG26" i="19"/>
  <c r="F26" i="19"/>
  <c r="P26" i="19"/>
  <c r="V26" i="19"/>
  <c r="AE27" i="19"/>
  <c r="O27" i="19"/>
  <c r="W27" i="19"/>
  <c r="S27" i="19"/>
  <c r="Y27" i="19"/>
  <c r="U27" i="19"/>
  <c r="J27" i="19"/>
  <c r="Z27" i="19"/>
  <c r="G27" i="19"/>
  <c r="D27" i="19"/>
  <c r="L27" i="19"/>
  <c r="T27" i="19"/>
  <c r="AB27" i="19"/>
  <c r="H27" i="19"/>
  <c r="AC27" i="19"/>
  <c r="E27" i="19"/>
  <c r="M27" i="19"/>
  <c r="I27" i="19"/>
  <c r="X27" i="19"/>
  <c r="N26" i="18"/>
  <c r="E26" i="18"/>
  <c r="E28" i="18" s="1"/>
  <c r="I26" i="18"/>
  <c r="F26" i="18"/>
  <c r="D26" i="18"/>
  <c r="D28" i="18" s="1"/>
  <c r="D29" i="18"/>
  <c r="E29" i="18" s="1"/>
  <c r="F29" i="18" s="1"/>
  <c r="G29" i="18" s="1"/>
  <c r="H29" i="18" s="1"/>
  <c r="I29" i="18" s="1"/>
  <c r="J29" i="18" s="1"/>
  <c r="K29" i="18" s="1"/>
  <c r="L29" i="18" s="1"/>
  <c r="L26" i="18"/>
  <c r="AG26" i="18"/>
  <c r="AD27" i="18"/>
  <c r="U27" i="18"/>
  <c r="AE27" i="18"/>
  <c r="Y27" i="18"/>
  <c r="V27" i="18"/>
  <c r="Z27" i="18"/>
  <c r="O26" i="18"/>
  <c r="M27" i="18"/>
  <c r="W27" i="18"/>
  <c r="Q27" i="18"/>
  <c r="AC26" i="17"/>
  <c r="R27" i="17"/>
  <c r="E27" i="17"/>
  <c r="AD27" i="17"/>
  <c r="P27" i="17"/>
  <c r="AF27" i="17"/>
  <c r="S27" i="17"/>
  <c r="Q27" i="17"/>
  <c r="D27" i="17"/>
  <c r="L27" i="17"/>
  <c r="T27" i="17"/>
  <c r="AB27" i="17"/>
  <c r="G27" i="17"/>
  <c r="U27" i="17"/>
  <c r="V27" i="17"/>
  <c r="AG27" i="17"/>
  <c r="W27" i="17"/>
  <c r="I27" i="17"/>
  <c r="O26" i="17"/>
  <c r="J27" i="17"/>
  <c r="Z27" i="17"/>
  <c r="H27" i="17"/>
  <c r="X27" i="17"/>
  <c r="K27" i="17"/>
  <c r="AA27" i="17"/>
  <c r="F27" i="17"/>
  <c r="AE27" i="17"/>
  <c r="M27" i="17"/>
  <c r="N26" i="17"/>
  <c r="Y26" i="17"/>
  <c r="C27" i="10"/>
  <c r="F28" i="18" l="1"/>
  <c r="G28" i="18" s="1"/>
  <c r="H28" i="18" s="1"/>
  <c r="I28" i="18" s="1"/>
  <c r="J28" i="18" s="1"/>
  <c r="K28" i="18" s="1"/>
  <c r="L28" i="18" s="1"/>
  <c r="AD26" i="24"/>
  <c r="D29" i="24"/>
  <c r="E29" i="24" s="1"/>
  <c r="D26" i="24"/>
  <c r="D28" i="24" s="1"/>
  <c r="E28" i="24" s="1"/>
  <c r="AE26" i="24"/>
  <c r="O26" i="24"/>
  <c r="V26" i="24"/>
  <c r="F26" i="24"/>
  <c r="F29" i="24"/>
  <c r="G29" i="24" s="1"/>
  <c r="H29" i="24" s="1"/>
  <c r="I29" i="24" s="1"/>
  <c r="J29" i="24" s="1"/>
  <c r="K29" i="24" s="1"/>
  <c r="L29" i="24" s="1"/>
  <c r="M29" i="24" s="1"/>
  <c r="N29" i="24" s="1"/>
  <c r="O29" i="24" s="1"/>
  <c r="P29" i="24" s="1"/>
  <c r="Q29" i="24" s="1"/>
  <c r="R29" i="24" s="1"/>
  <c r="S29" i="24" s="1"/>
  <c r="T29" i="24" s="1"/>
  <c r="U29" i="24" s="1"/>
  <c r="V29" i="24" s="1"/>
  <c r="W29" i="24" s="1"/>
  <c r="X29" i="24" s="1"/>
  <c r="Y29" i="24" s="1"/>
  <c r="Z29" i="24" s="1"/>
  <c r="AA29" i="24" s="1"/>
  <c r="AB29" i="24" s="1"/>
  <c r="AC29" i="24" s="1"/>
  <c r="AD29" i="24" s="1"/>
  <c r="AE29" i="24" s="1"/>
  <c r="AF29" i="24" s="1"/>
  <c r="AG29" i="24" s="1"/>
  <c r="AA26" i="24"/>
  <c r="H26" i="24"/>
  <c r="R26" i="24"/>
  <c r="J26" i="24"/>
  <c r="G26" i="24"/>
  <c r="K26" i="24"/>
  <c r="S26" i="24"/>
  <c r="AB26" i="24"/>
  <c r="AF26" i="24"/>
  <c r="X26" i="24"/>
  <c r="T26" i="24"/>
  <c r="P26" i="24"/>
  <c r="L26" i="24"/>
  <c r="Z26" i="24"/>
  <c r="AB26" i="23"/>
  <c r="T26" i="23"/>
  <c r="L26" i="23"/>
  <c r="O26" i="23"/>
  <c r="K26" i="23"/>
  <c r="AD26" i="23"/>
  <c r="R26" i="23"/>
  <c r="Q26" i="23"/>
  <c r="AA26" i="23"/>
  <c r="D26" i="23"/>
  <c r="D28" i="23" s="1"/>
  <c r="D29" i="23"/>
  <c r="AE26" i="23"/>
  <c r="U26" i="23"/>
  <c r="V26" i="23"/>
  <c r="F26" i="23"/>
  <c r="F29" i="23"/>
  <c r="G29" i="23" s="1"/>
  <c r="H29" i="23" s="1"/>
  <c r="I29" i="23" s="1"/>
  <c r="J29" i="23" s="1"/>
  <c r="K29" i="23" s="1"/>
  <c r="L29" i="23" s="1"/>
  <c r="M29" i="23" s="1"/>
  <c r="N29" i="23" s="1"/>
  <c r="O29" i="23" s="1"/>
  <c r="P29" i="23" s="1"/>
  <c r="Q29" i="23" s="1"/>
  <c r="R29" i="23" s="1"/>
  <c r="S29" i="23" s="1"/>
  <c r="T29" i="23" s="1"/>
  <c r="U29" i="23" s="1"/>
  <c r="V29" i="23" s="1"/>
  <c r="W29" i="23" s="1"/>
  <c r="X29" i="23" s="1"/>
  <c r="Y29" i="23" s="1"/>
  <c r="Z29" i="23" s="1"/>
  <c r="AA29" i="23" s="1"/>
  <c r="AB29" i="23" s="1"/>
  <c r="AC29" i="23" s="1"/>
  <c r="AD29" i="23" s="1"/>
  <c r="AE29" i="23" s="1"/>
  <c r="AF29" i="23" s="1"/>
  <c r="AG29" i="23" s="1"/>
  <c r="I26" i="23"/>
  <c r="S26" i="23"/>
  <c r="W26" i="23"/>
  <c r="E29" i="23"/>
  <c r="E26" i="23"/>
  <c r="E28" i="23" s="1"/>
  <c r="Y26" i="23"/>
  <c r="J26" i="23"/>
  <c r="N26" i="23"/>
  <c r="G26" i="23"/>
  <c r="AC26" i="23"/>
  <c r="Z26" i="23"/>
  <c r="AG26" i="23"/>
  <c r="M26" i="23"/>
  <c r="E26" i="22"/>
  <c r="Z26" i="22"/>
  <c r="J26" i="22"/>
  <c r="R26" i="22"/>
  <c r="AB26" i="22"/>
  <c r="T26" i="22"/>
  <c r="L26" i="22"/>
  <c r="D26" i="22"/>
  <c r="D28" i="22" s="1"/>
  <c r="D29" i="22"/>
  <c r="E29" i="22" s="1"/>
  <c r="F29" i="22" s="1"/>
  <c r="G29" i="22" s="1"/>
  <c r="H29" i="22" s="1"/>
  <c r="I29" i="22" s="1"/>
  <c r="J29" i="22" s="1"/>
  <c r="K29" i="22" s="1"/>
  <c r="L29" i="22" s="1"/>
  <c r="M29" i="22" s="1"/>
  <c r="N29" i="22" s="1"/>
  <c r="O29" i="22" s="1"/>
  <c r="P29" i="22" s="1"/>
  <c r="Q29" i="22" s="1"/>
  <c r="R29" i="22" s="1"/>
  <c r="S29" i="22" s="1"/>
  <c r="T29" i="22" s="1"/>
  <c r="U29" i="22" s="1"/>
  <c r="V29" i="22" s="1"/>
  <c r="W29" i="22" s="1"/>
  <c r="X29" i="22" s="1"/>
  <c r="Y29" i="22" s="1"/>
  <c r="Z29" i="22" s="1"/>
  <c r="AA29" i="22" s="1"/>
  <c r="AB29" i="22" s="1"/>
  <c r="AC29" i="22" s="1"/>
  <c r="AD29" i="22" s="1"/>
  <c r="AE29" i="22" s="1"/>
  <c r="AF29" i="22" s="1"/>
  <c r="AG29" i="22" s="1"/>
  <c r="AA26" i="22"/>
  <c r="I26" i="22"/>
  <c r="AE26" i="21"/>
  <c r="H26" i="21"/>
  <c r="J26" i="21"/>
  <c r="S26" i="21"/>
  <c r="Z26" i="21"/>
  <c r="K26" i="21"/>
  <c r="AF26" i="21"/>
  <c r="P26" i="21"/>
  <c r="T26" i="21"/>
  <c r="O26" i="21"/>
  <c r="V26" i="21"/>
  <c r="X26" i="21"/>
  <c r="F26" i="21"/>
  <c r="F29" i="21"/>
  <c r="G29" i="21" s="1"/>
  <c r="H29" i="21" s="1"/>
  <c r="I29" i="21" s="1"/>
  <c r="J29" i="21" s="1"/>
  <c r="K29" i="21" s="1"/>
  <c r="L29" i="21" s="1"/>
  <c r="M29" i="21" s="1"/>
  <c r="N29" i="21" s="1"/>
  <c r="O29" i="21" s="1"/>
  <c r="P29" i="21" s="1"/>
  <c r="Q29" i="21" s="1"/>
  <c r="R29" i="21" s="1"/>
  <c r="S29" i="21" s="1"/>
  <c r="T29" i="21" s="1"/>
  <c r="U29" i="21" s="1"/>
  <c r="V29" i="21" s="1"/>
  <c r="W29" i="21" s="1"/>
  <c r="X29" i="21" s="1"/>
  <c r="Y29" i="21" s="1"/>
  <c r="Z29" i="21" s="1"/>
  <c r="AA29" i="21" s="1"/>
  <c r="AB29" i="21" s="1"/>
  <c r="AC29" i="21" s="1"/>
  <c r="AD29" i="21" s="1"/>
  <c r="AE29" i="21" s="1"/>
  <c r="AF29" i="21" s="1"/>
  <c r="AG29" i="21" s="1"/>
  <c r="G26" i="21"/>
  <c r="AA26" i="21"/>
  <c r="AB26" i="21"/>
  <c r="W26" i="21"/>
  <c r="L26" i="21"/>
  <c r="D26" i="21"/>
  <c r="D28" i="21" s="1"/>
  <c r="E28" i="21" s="1"/>
  <c r="D29" i="21"/>
  <c r="E29" i="21" s="1"/>
  <c r="AD26" i="21"/>
  <c r="R26" i="21"/>
  <c r="N26" i="21"/>
  <c r="V26" i="20"/>
  <c r="L26" i="20"/>
  <c r="F26" i="20"/>
  <c r="U26" i="20"/>
  <c r="D29" i="20"/>
  <c r="E29" i="20" s="1"/>
  <c r="F29" i="20" s="1"/>
  <c r="G29" i="20" s="1"/>
  <c r="H29" i="20" s="1"/>
  <c r="I29" i="20" s="1"/>
  <c r="J29" i="20" s="1"/>
  <c r="K29" i="20" s="1"/>
  <c r="L29" i="20" s="1"/>
  <c r="M29" i="20" s="1"/>
  <c r="N29" i="20" s="1"/>
  <c r="O29" i="20" s="1"/>
  <c r="P29" i="20" s="1"/>
  <c r="Q29" i="20" s="1"/>
  <c r="R29" i="20" s="1"/>
  <c r="S29" i="20" s="1"/>
  <c r="T29" i="20" s="1"/>
  <c r="U29" i="20" s="1"/>
  <c r="V29" i="20" s="1"/>
  <c r="W29" i="20" s="1"/>
  <c r="X29" i="20" s="1"/>
  <c r="Y29" i="20" s="1"/>
  <c r="Z29" i="20" s="1"/>
  <c r="AA29" i="20" s="1"/>
  <c r="AB29" i="20" s="1"/>
  <c r="AC29" i="20" s="1"/>
  <c r="AD29" i="20" s="1"/>
  <c r="AE29" i="20" s="1"/>
  <c r="AF29" i="20" s="1"/>
  <c r="AG29" i="20" s="1"/>
  <c r="D26" i="20"/>
  <c r="D28" i="20" s="1"/>
  <c r="AA26" i="20"/>
  <c r="E26" i="20"/>
  <c r="E28" i="20" s="1"/>
  <c r="AC26" i="20"/>
  <c r="AB26" i="20"/>
  <c r="M26" i="20"/>
  <c r="R26" i="20"/>
  <c r="O26" i="20"/>
  <c r="I26" i="20"/>
  <c r="T26" i="20"/>
  <c r="AG26" i="20"/>
  <c r="AE26" i="20"/>
  <c r="W26" i="20"/>
  <c r="Y26" i="20"/>
  <c r="J26" i="20"/>
  <c r="AD26" i="20"/>
  <c r="S26" i="20"/>
  <c r="Z26" i="20"/>
  <c r="K26" i="20"/>
  <c r="G26" i="20"/>
  <c r="Q26" i="20"/>
  <c r="N26" i="20"/>
  <c r="AB26" i="19"/>
  <c r="Y26" i="19"/>
  <c r="AA26" i="19"/>
  <c r="X26" i="19"/>
  <c r="T26" i="19"/>
  <c r="S26" i="19"/>
  <c r="I26" i="19"/>
  <c r="L26" i="19"/>
  <c r="W26" i="19"/>
  <c r="M26" i="19"/>
  <c r="D26" i="19"/>
  <c r="D28" i="19" s="1"/>
  <c r="D29" i="19"/>
  <c r="E29" i="19" s="1"/>
  <c r="F29" i="19" s="1"/>
  <c r="G29" i="19" s="1"/>
  <c r="H29" i="19" s="1"/>
  <c r="I29" i="19" s="1"/>
  <c r="J29" i="19" s="1"/>
  <c r="K29" i="19" s="1"/>
  <c r="L29" i="19" s="1"/>
  <c r="M29" i="19" s="1"/>
  <c r="N29" i="19" s="1"/>
  <c r="O29" i="19" s="1"/>
  <c r="P29" i="19" s="1"/>
  <c r="Q29" i="19" s="1"/>
  <c r="R29" i="19" s="1"/>
  <c r="S29" i="19" s="1"/>
  <c r="T29" i="19" s="1"/>
  <c r="U29" i="19" s="1"/>
  <c r="V29" i="19" s="1"/>
  <c r="W29" i="19" s="1"/>
  <c r="X29" i="19" s="1"/>
  <c r="Y29" i="19" s="1"/>
  <c r="Z29" i="19" s="1"/>
  <c r="AA29" i="19" s="1"/>
  <c r="AB29" i="19" s="1"/>
  <c r="AC29" i="19" s="1"/>
  <c r="AD29" i="19" s="1"/>
  <c r="AE29" i="19" s="1"/>
  <c r="AF29" i="19" s="1"/>
  <c r="AG29" i="19" s="1"/>
  <c r="O26" i="19"/>
  <c r="E26" i="19"/>
  <c r="G26" i="19"/>
  <c r="AE26" i="19"/>
  <c r="Z26" i="19"/>
  <c r="AC26" i="19"/>
  <c r="J26" i="19"/>
  <c r="H26" i="19"/>
  <c r="U26" i="19"/>
  <c r="AD26" i="19"/>
  <c r="Q26" i="18"/>
  <c r="Y26" i="18"/>
  <c r="AD26" i="18"/>
  <c r="Z26" i="18"/>
  <c r="V26" i="18"/>
  <c r="W26" i="18"/>
  <c r="AE26" i="18"/>
  <c r="M29" i="18"/>
  <c r="N29" i="18" s="1"/>
  <c r="O29" i="18" s="1"/>
  <c r="P29" i="18" s="1"/>
  <c r="Q29" i="18" s="1"/>
  <c r="R29" i="18" s="1"/>
  <c r="S29" i="18" s="1"/>
  <c r="T29" i="18" s="1"/>
  <c r="U29" i="18" s="1"/>
  <c r="V29" i="18" s="1"/>
  <c r="W29" i="18" s="1"/>
  <c r="X29" i="18" s="1"/>
  <c r="Y29" i="18" s="1"/>
  <c r="Z29" i="18" s="1"/>
  <c r="AA29" i="18" s="1"/>
  <c r="AB29" i="18" s="1"/>
  <c r="AC29" i="18" s="1"/>
  <c r="AD29" i="18" s="1"/>
  <c r="AE29" i="18" s="1"/>
  <c r="AF29" i="18" s="1"/>
  <c r="AG29" i="18" s="1"/>
  <c r="M26" i="18"/>
  <c r="U26" i="18"/>
  <c r="H26" i="17"/>
  <c r="V26" i="17"/>
  <c r="Z26" i="17"/>
  <c r="M26" i="17"/>
  <c r="P26" i="17"/>
  <c r="F26" i="17"/>
  <c r="T26" i="17"/>
  <c r="E26" i="17"/>
  <c r="AA26" i="17"/>
  <c r="I26" i="17"/>
  <c r="L26" i="17"/>
  <c r="R26" i="17"/>
  <c r="AF26" i="17"/>
  <c r="G26" i="17"/>
  <c r="AB26" i="17"/>
  <c r="W26" i="17"/>
  <c r="S26" i="17"/>
  <c r="U26" i="17"/>
  <c r="J26" i="17"/>
  <c r="AE26" i="17"/>
  <c r="AD26" i="17"/>
  <c r="K26" i="17"/>
  <c r="D29" i="17"/>
  <c r="E29" i="17" s="1"/>
  <c r="F29" i="17" s="1"/>
  <c r="G29" i="17" s="1"/>
  <c r="H29" i="17" s="1"/>
  <c r="I29" i="17" s="1"/>
  <c r="J29" i="17" s="1"/>
  <c r="K29" i="17" s="1"/>
  <c r="L29" i="17" s="1"/>
  <c r="M29" i="17" s="1"/>
  <c r="N29" i="17" s="1"/>
  <c r="O29" i="17" s="1"/>
  <c r="P29" i="17" s="1"/>
  <c r="Q29" i="17" s="1"/>
  <c r="R29" i="17" s="1"/>
  <c r="S29" i="17" s="1"/>
  <c r="T29" i="17" s="1"/>
  <c r="U29" i="17" s="1"/>
  <c r="V29" i="17" s="1"/>
  <c r="W29" i="17" s="1"/>
  <c r="X29" i="17" s="1"/>
  <c r="Y29" i="17" s="1"/>
  <c r="Z29" i="17" s="1"/>
  <c r="AA29" i="17" s="1"/>
  <c r="AB29" i="17" s="1"/>
  <c r="AC29" i="17" s="1"/>
  <c r="AD29" i="17" s="1"/>
  <c r="AE29" i="17" s="1"/>
  <c r="AF29" i="17" s="1"/>
  <c r="AG29" i="17" s="1"/>
  <c r="D26" i="17"/>
  <c r="D28" i="17" s="1"/>
  <c r="X26" i="17"/>
  <c r="AG26" i="17"/>
  <c r="Q26" i="17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G25" i="10" s="1"/>
  <c r="E24" i="10"/>
  <c r="F24" i="10"/>
  <c r="G24" i="10"/>
  <c r="H24" i="10"/>
  <c r="I24" i="10"/>
  <c r="J24" i="10"/>
  <c r="K24" i="10"/>
  <c r="L24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E22" i="10"/>
  <c r="F22" i="10"/>
  <c r="G22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D21" i="10" s="1"/>
  <c r="AE20" i="10"/>
  <c r="AF20" i="10"/>
  <c r="AG20" i="10"/>
  <c r="E20" i="10"/>
  <c r="F20" i="10"/>
  <c r="G20" i="10"/>
  <c r="H20" i="10"/>
  <c r="I20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E18" i="10"/>
  <c r="F18" i="10"/>
  <c r="G18" i="10"/>
  <c r="H18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E16" i="10"/>
  <c r="F16" i="10"/>
  <c r="G16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D15" i="10" s="1"/>
  <c r="AE14" i="10"/>
  <c r="AF14" i="10"/>
  <c r="AG14" i="10"/>
  <c r="E14" i="10"/>
  <c r="F14" i="10"/>
  <c r="G14" i="10"/>
  <c r="H14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E12" i="10"/>
  <c r="F12" i="10"/>
  <c r="G12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E10" i="10"/>
  <c r="F10" i="10"/>
  <c r="G10" i="10"/>
  <c r="D24" i="10"/>
  <c r="D22" i="10"/>
  <c r="D20" i="10"/>
  <c r="D18" i="10"/>
  <c r="D16" i="10"/>
  <c r="D14" i="10"/>
  <c r="D12" i="10"/>
  <c r="D10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F9" i="10" s="1"/>
  <c r="AG8" i="10"/>
  <c r="E8" i="10"/>
  <c r="F8" i="10"/>
  <c r="G8" i="10"/>
  <c r="H8" i="10"/>
  <c r="I8" i="10"/>
  <c r="D8" i="10"/>
  <c r="AE25" i="10"/>
  <c r="AC25" i="10"/>
  <c r="AA23" i="10"/>
  <c r="AB21" i="10"/>
  <c r="AE19" i="10"/>
  <c r="AB17" i="10"/>
  <c r="AG15" i="10"/>
  <c r="AF13" i="10"/>
  <c r="AG11" i="10"/>
  <c r="AD9" i="10"/>
  <c r="E28" i="17" l="1"/>
  <c r="F28" i="24"/>
  <c r="G28" i="24" s="1"/>
  <c r="H28" i="24" s="1"/>
  <c r="I28" i="24" s="1"/>
  <c r="J28" i="24" s="1"/>
  <c r="K28" i="24" s="1"/>
  <c r="L28" i="24" s="1"/>
  <c r="M28" i="24" s="1"/>
  <c r="N28" i="24" s="1"/>
  <c r="O28" i="24" s="1"/>
  <c r="P28" i="24" s="1"/>
  <c r="Q28" i="24" s="1"/>
  <c r="R28" i="24" s="1"/>
  <c r="S28" i="24" s="1"/>
  <c r="T28" i="24" s="1"/>
  <c r="U28" i="24" s="1"/>
  <c r="V28" i="24" s="1"/>
  <c r="W28" i="24" s="1"/>
  <c r="X28" i="24" s="1"/>
  <c r="Y28" i="24" s="1"/>
  <c r="Z28" i="24" s="1"/>
  <c r="AA28" i="24" s="1"/>
  <c r="AB28" i="24" s="1"/>
  <c r="AC28" i="24" s="1"/>
  <c r="AD28" i="24" s="1"/>
  <c r="AE28" i="24" s="1"/>
  <c r="AF28" i="24" s="1"/>
  <c r="AG28" i="24" s="1"/>
  <c r="F28" i="23"/>
  <c r="G28" i="23" s="1"/>
  <c r="H28" i="23" s="1"/>
  <c r="I28" i="23" s="1"/>
  <c r="J28" i="23" s="1"/>
  <c r="K28" i="23" s="1"/>
  <c r="L28" i="23" s="1"/>
  <c r="M28" i="23" s="1"/>
  <c r="N28" i="23" s="1"/>
  <c r="O28" i="23" s="1"/>
  <c r="P28" i="23" s="1"/>
  <c r="Q28" i="23" s="1"/>
  <c r="R28" i="23" s="1"/>
  <c r="S28" i="23" s="1"/>
  <c r="T28" i="23" s="1"/>
  <c r="U28" i="23" s="1"/>
  <c r="V28" i="23" s="1"/>
  <c r="W28" i="23" s="1"/>
  <c r="X28" i="23" s="1"/>
  <c r="Y28" i="23" s="1"/>
  <c r="Z28" i="23" s="1"/>
  <c r="AA28" i="23" s="1"/>
  <c r="AB28" i="23" s="1"/>
  <c r="AC28" i="23" s="1"/>
  <c r="AD28" i="23" s="1"/>
  <c r="AE28" i="23" s="1"/>
  <c r="AF28" i="23" s="1"/>
  <c r="AG28" i="23" s="1"/>
  <c r="E28" i="22"/>
  <c r="F28" i="22" s="1"/>
  <c r="G28" i="22" s="1"/>
  <c r="H28" i="22" s="1"/>
  <c r="I28" i="22" s="1"/>
  <c r="J28" i="22" s="1"/>
  <c r="K28" i="22" s="1"/>
  <c r="L28" i="22" s="1"/>
  <c r="M28" i="22" s="1"/>
  <c r="N28" i="22" s="1"/>
  <c r="O28" i="22" s="1"/>
  <c r="P28" i="22" s="1"/>
  <c r="Q28" i="22" s="1"/>
  <c r="R28" i="22" s="1"/>
  <c r="S28" i="22" s="1"/>
  <c r="T28" i="22" s="1"/>
  <c r="U28" i="22" s="1"/>
  <c r="V28" i="22" s="1"/>
  <c r="W28" i="22" s="1"/>
  <c r="X28" i="22" s="1"/>
  <c r="Y28" i="22" s="1"/>
  <c r="Z28" i="22" s="1"/>
  <c r="AA28" i="22" s="1"/>
  <c r="AB28" i="22" s="1"/>
  <c r="AC28" i="22" s="1"/>
  <c r="AD28" i="22" s="1"/>
  <c r="AE28" i="22" s="1"/>
  <c r="AF28" i="22" s="1"/>
  <c r="AG28" i="22" s="1"/>
  <c r="F28" i="21"/>
  <c r="G28" i="21"/>
  <c r="H28" i="21" s="1"/>
  <c r="I28" i="21" s="1"/>
  <c r="J28" i="21" s="1"/>
  <c r="K28" i="21" s="1"/>
  <c r="L28" i="21" s="1"/>
  <c r="M28" i="21" s="1"/>
  <c r="N28" i="21" s="1"/>
  <c r="O28" i="21" s="1"/>
  <c r="P28" i="21" s="1"/>
  <c r="Q28" i="21" s="1"/>
  <c r="R28" i="21" s="1"/>
  <c r="S28" i="21" s="1"/>
  <c r="T28" i="21" s="1"/>
  <c r="U28" i="21" s="1"/>
  <c r="V28" i="21" s="1"/>
  <c r="W28" i="21" s="1"/>
  <c r="X28" i="21" s="1"/>
  <c r="Y28" i="21" s="1"/>
  <c r="Z28" i="21" s="1"/>
  <c r="AA28" i="21" s="1"/>
  <c r="AB28" i="21" s="1"/>
  <c r="AC28" i="21" s="1"/>
  <c r="AD28" i="21" s="1"/>
  <c r="AE28" i="21" s="1"/>
  <c r="AF28" i="21" s="1"/>
  <c r="AG28" i="21" s="1"/>
  <c r="F28" i="20"/>
  <c r="G28" i="20" s="1"/>
  <c r="H28" i="20" s="1"/>
  <c r="I28" i="20" s="1"/>
  <c r="J28" i="20" s="1"/>
  <c r="K28" i="20" s="1"/>
  <c r="L28" i="20" s="1"/>
  <c r="M28" i="20" s="1"/>
  <c r="N28" i="20" s="1"/>
  <c r="O28" i="20" s="1"/>
  <c r="P28" i="20" s="1"/>
  <c r="Q28" i="20" s="1"/>
  <c r="R28" i="20" s="1"/>
  <c r="S28" i="20" s="1"/>
  <c r="T28" i="20" s="1"/>
  <c r="U28" i="20" s="1"/>
  <c r="V28" i="20" s="1"/>
  <c r="W28" i="20" s="1"/>
  <c r="X28" i="20" s="1"/>
  <c r="Y28" i="20" s="1"/>
  <c r="Z28" i="20" s="1"/>
  <c r="AA28" i="20" s="1"/>
  <c r="AB28" i="20" s="1"/>
  <c r="AC28" i="20" s="1"/>
  <c r="AD28" i="20" s="1"/>
  <c r="AE28" i="20" s="1"/>
  <c r="AF28" i="20" s="1"/>
  <c r="AG28" i="20" s="1"/>
  <c r="E28" i="19"/>
  <c r="F28" i="19" s="1"/>
  <c r="G28" i="19" s="1"/>
  <c r="H28" i="19" s="1"/>
  <c r="I28" i="19" s="1"/>
  <c r="J28" i="19" s="1"/>
  <c r="K28" i="19" s="1"/>
  <c r="L28" i="19" s="1"/>
  <c r="M28" i="19" s="1"/>
  <c r="N28" i="19" s="1"/>
  <c r="O28" i="19" s="1"/>
  <c r="P28" i="19" s="1"/>
  <c r="Q28" i="19" s="1"/>
  <c r="R28" i="19" s="1"/>
  <c r="S28" i="19" s="1"/>
  <c r="T28" i="19" s="1"/>
  <c r="U28" i="19" s="1"/>
  <c r="V28" i="19" s="1"/>
  <c r="W28" i="19" s="1"/>
  <c r="X28" i="19" s="1"/>
  <c r="Y28" i="19" s="1"/>
  <c r="Z28" i="19" s="1"/>
  <c r="AA28" i="19" s="1"/>
  <c r="AB28" i="19" s="1"/>
  <c r="AC28" i="19" s="1"/>
  <c r="AD28" i="19" s="1"/>
  <c r="AE28" i="19" s="1"/>
  <c r="AF28" i="19" s="1"/>
  <c r="AG28" i="19" s="1"/>
  <c r="M28" i="18"/>
  <c r="N28" i="18" s="1"/>
  <c r="O28" i="18" s="1"/>
  <c r="P28" i="18" s="1"/>
  <c r="Q28" i="18" s="1"/>
  <c r="R28" i="18" s="1"/>
  <c r="S28" i="18" s="1"/>
  <c r="T28" i="18" s="1"/>
  <c r="U28" i="18" s="1"/>
  <c r="V28" i="18" s="1"/>
  <c r="W28" i="18" s="1"/>
  <c r="X28" i="18" s="1"/>
  <c r="Y28" i="18" s="1"/>
  <c r="Z28" i="18" s="1"/>
  <c r="AA28" i="18" s="1"/>
  <c r="AB28" i="18" s="1"/>
  <c r="AC28" i="18" s="1"/>
  <c r="AD28" i="18" s="1"/>
  <c r="AE28" i="18" s="1"/>
  <c r="AF28" i="18" s="1"/>
  <c r="AG28" i="18" s="1"/>
  <c r="F28" i="17"/>
  <c r="G28" i="17" s="1"/>
  <c r="H28" i="17" s="1"/>
  <c r="I28" i="17" s="1"/>
  <c r="J28" i="17" s="1"/>
  <c r="K28" i="17" s="1"/>
  <c r="L28" i="17" s="1"/>
  <c r="M28" i="17" s="1"/>
  <c r="N28" i="17" s="1"/>
  <c r="O28" i="17" s="1"/>
  <c r="P28" i="17" s="1"/>
  <c r="Q28" i="17" s="1"/>
  <c r="R28" i="17" s="1"/>
  <c r="S28" i="17" s="1"/>
  <c r="T28" i="17" s="1"/>
  <c r="U28" i="17" s="1"/>
  <c r="V28" i="17" s="1"/>
  <c r="W28" i="17" s="1"/>
  <c r="X28" i="17" s="1"/>
  <c r="Y28" i="17" s="1"/>
  <c r="Z28" i="17" s="1"/>
  <c r="AA28" i="17" s="1"/>
  <c r="AB28" i="17" s="1"/>
  <c r="AC28" i="17" s="1"/>
  <c r="AD28" i="17" s="1"/>
  <c r="AE28" i="17" s="1"/>
  <c r="AF28" i="17" s="1"/>
  <c r="AG28" i="17" s="1"/>
  <c r="AF19" i="10"/>
  <c r="AC23" i="10"/>
  <c r="AE23" i="10"/>
  <c r="AD23" i="10"/>
  <c r="AC9" i="10"/>
  <c r="AF23" i="10"/>
  <c r="AB9" i="10"/>
  <c r="AG23" i="10"/>
  <c r="AE9" i="10"/>
  <c r="AF25" i="10"/>
  <c r="AG19" i="10"/>
  <c r="AC21" i="10"/>
  <c r="AD19" i="10"/>
  <c r="AB13" i="10"/>
  <c r="AD25" i="10"/>
  <c r="AG9" i="10"/>
  <c r="AG13" i="10"/>
  <c r="AE15" i="10"/>
  <c r="AE21" i="10"/>
  <c r="AB25" i="10"/>
  <c r="AC13" i="10"/>
  <c r="AB15" i="10"/>
  <c r="AE13" i="10"/>
  <c r="AC15" i="10"/>
  <c r="AB11" i="10"/>
  <c r="D17" i="10"/>
  <c r="AD13" i="10"/>
  <c r="AC11" i="10"/>
  <c r="AF17" i="10"/>
  <c r="AE17" i="10"/>
  <c r="AC19" i="10"/>
  <c r="J17" i="10"/>
  <c r="AF11" i="10"/>
  <c r="AG17" i="10"/>
  <c r="AE11" i="10"/>
  <c r="AD17" i="10"/>
  <c r="AB19" i="10"/>
  <c r="AD11" i="10"/>
  <c r="AC17" i="10"/>
  <c r="AG21" i="10"/>
  <c r="AB23" i="10"/>
  <c r="AF15" i="10"/>
  <c r="T17" i="10"/>
  <c r="L17" i="10"/>
  <c r="AF21" i="10"/>
  <c r="X25" i="10"/>
  <c r="AA13" i="10"/>
  <c r="L15" i="10"/>
  <c r="U11" i="10"/>
  <c r="AA21" i="10"/>
  <c r="W9" i="10"/>
  <c r="F25" i="10"/>
  <c r="N25" i="10"/>
  <c r="D25" i="10"/>
  <c r="L25" i="10"/>
  <c r="P23" i="10"/>
  <c r="H23" i="10"/>
  <c r="E19" i="10"/>
  <c r="J19" i="10"/>
  <c r="R19" i="10"/>
  <c r="Z19" i="10"/>
  <c r="D19" i="10"/>
  <c r="L19" i="10"/>
  <c r="T19" i="10"/>
  <c r="F17" i="10"/>
  <c r="N17" i="10"/>
  <c r="H17" i="10"/>
  <c r="V17" i="10"/>
  <c r="N15" i="10"/>
  <c r="X15" i="10"/>
  <c r="F15" i="10"/>
  <c r="P15" i="10"/>
  <c r="V15" i="10"/>
  <c r="H15" i="10"/>
  <c r="L9" i="10"/>
  <c r="V9" i="10"/>
  <c r="I9" i="10"/>
  <c r="D9" i="10"/>
  <c r="T9" i="10"/>
  <c r="F9" i="10"/>
  <c r="N9" i="10"/>
  <c r="J9" i="10"/>
  <c r="R9" i="10"/>
  <c r="Z9" i="10"/>
  <c r="F11" i="10"/>
  <c r="N11" i="10"/>
  <c r="V11" i="10"/>
  <c r="D13" i="10"/>
  <c r="L13" i="10"/>
  <c r="T13" i="10"/>
  <c r="H9" i="10"/>
  <c r="P9" i="10"/>
  <c r="X9" i="10"/>
  <c r="G11" i="10"/>
  <c r="O11" i="10"/>
  <c r="W11" i="10"/>
  <c r="E13" i="10"/>
  <c r="M13" i="10"/>
  <c r="U13" i="10"/>
  <c r="D15" i="10"/>
  <c r="T15" i="10"/>
  <c r="R17" i="10"/>
  <c r="Z17" i="10"/>
  <c r="H19" i="10"/>
  <c r="P19" i="10"/>
  <c r="X19" i="10"/>
  <c r="F23" i="10"/>
  <c r="N23" i="10"/>
  <c r="V23" i="10"/>
  <c r="Q9" i="10"/>
  <c r="Y9" i="10"/>
  <c r="P11" i="10"/>
  <c r="X11" i="10"/>
  <c r="F13" i="10"/>
  <c r="N13" i="10"/>
  <c r="V13" i="10"/>
  <c r="W17" i="10"/>
  <c r="H21" i="10"/>
  <c r="P21" i="10"/>
  <c r="X21" i="10"/>
  <c r="V25" i="10"/>
  <c r="X23" i="10"/>
  <c r="J11" i="10"/>
  <c r="R11" i="10"/>
  <c r="Z11" i="10"/>
  <c r="H13" i="10"/>
  <c r="P13" i="10"/>
  <c r="X13" i="10"/>
  <c r="U19" i="10"/>
  <c r="J21" i="10"/>
  <c r="R21" i="10"/>
  <c r="Z21" i="10"/>
  <c r="I25" i="10"/>
  <c r="Q25" i="10"/>
  <c r="Y25" i="10"/>
  <c r="D11" i="10"/>
  <c r="L11" i="10"/>
  <c r="T11" i="10"/>
  <c r="H11" i="10"/>
  <c r="J13" i="10"/>
  <c r="R13" i="10"/>
  <c r="Z13" i="10"/>
  <c r="D21" i="10"/>
  <c r="L21" i="10"/>
  <c r="T21" i="10"/>
  <c r="J25" i="10"/>
  <c r="R25" i="10"/>
  <c r="Z25" i="10"/>
  <c r="P17" i="10"/>
  <c r="X17" i="10"/>
  <c r="F19" i="10"/>
  <c r="N19" i="10"/>
  <c r="V19" i="10"/>
  <c r="E21" i="10"/>
  <c r="M21" i="10"/>
  <c r="U21" i="10"/>
  <c r="D23" i="10"/>
  <c r="L23" i="10"/>
  <c r="T23" i="10"/>
  <c r="C29" i="10"/>
  <c r="C28" i="10" s="1"/>
  <c r="I17" i="10"/>
  <c r="Q17" i="10"/>
  <c r="Y17" i="10"/>
  <c r="G19" i="10"/>
  <c r="O19" i="10"/>
  <c r="W19" i="10"/>
  <c r="F21" i="10"/>
  <c r="N21" i="10"/>
  <c r="V21" i="10"/>
  <c r="T25" i="10"/>
  <c r="K9" i="10"/>
  <c r="S9" i="10"/>
  <c r="AA9" i="10"/>
  <c r="I11" i="10"/>
  <c r="Q11" i="10"/>
  <c r="Y11" i="10"/>
  <c r="G13" i="10"/>
  <c r="O13" i="10"/>
  <c r="W13" i="10"/>
  <c r="E15" i="10"/>
  <c r="M15" i="10"/>
  <c r="U15" i="10"/>
  <c r="K17" i="10"/>
  <c r="S17" i="10"/>
  <c r="AA17" i="10"/>
  <c r="I19" i="10"/>
  <c r="Q19" i="10"/>
  <c r="Y19" i="10"/>
  <c r="G21" i="10"/>
  <c r="O21" i="10"/>
  <c r="W21" i="10"/>
  <c r="E23" i="10"/>
  <c r="M23" i="10"/>
  <c r="U23" i="10"/>
  <c r="K25" i="10"/>
  <c r="S25" i="10"/>
  <c r="AA25" i="10"/>
  <c r="E9" i="10"/>
  <c r="M9" i="10"/>
  <c r="U9" i="10"/>
  <c r="K11" i="10"/>
  <c r="S11" i="10"/>
  <c r="AA11" i="10"/>
  <c r="I13" i="10"/>
  <c r="Q13" i="10"/>
  <c r="Y13" i="10"/>
  <c r="G15" i="10"/>
  <c r="O15" i="10"/>
  <c r="W15" i="10"/>
  <c r="E17" i="10"/>
  <c r="M17" i="10"/>
  <c r="U17" i="10"/>
  <c r="K19" i="10"/>
  <c r="S19" i="10"/>
  <c r="AA19" i="10"/>
  <c r="I21" i="10"/>
  <c r="Q21" i="10"/>
  <c r="Y21" i="10"/>
  <c r="G23" i="10"/>
  <c r="O23" i="10"/>
  <c r="W23" i="10"/>
  <c r="E25" i="10"/>
  <c r="M25" i="10"/>
  <c r="U25" i="10"/>
  <c r="G9" i="10"/>
  <c r="O9" i="10"/>
  <c r="E11" i="10"/>
  <c r="M11" i="10"/>
  <c r="K13" i="10"/>
  <c r="S13" i="10"/>
  <c r="I15" i="10"/>
  <c r="Q15" i="10"/>
  <c r="Y15" i="10"/>
  <c r="G17" i="10"/>
  <c r="O17" i="10"/>
  <c r="M19" i="10"/>
  <c r="K21" i="10"/>
  <c r="S21" i="10"/>
  <c r="I23" i="10"/>
  <c r="Q23" i="10"/>
  <c r="Y23" i="10"/>
  <c r="G25" i="10"/>
  <c r="O25" i="10"/>
  <c r="W25" i="10"/>
  <c r="J15" i="10"/>
  <c r="R15" i="10"/>
  <c r="Z15" i="10"/>
  <c r="J23" i="10"/>
  <c r="R23" i="10"/>
  <c r="Z23" i="10"/>
  <c r="H25" i="10"/>
  <c r="P25" i="10"/>
  <c r="K15" i="10"/>
  <c r="S15" i="10"/>
  <c r="AA15" i="10"/>
  <c r="K23" i="10"/>
  <c r="S23" i="10"/>
  <c r="AB27" i="10" l="1"/>
  <c r="AB26" i="10" s="1"/>
  <c r="AG27" i="10"/>
  <c r="AG26" i="10" s="1"/>
  <c r="AC27" i="10"/>
  <c r="AC26" i="10" s="1"/>
  <c r="AE27" i="10"/>
  <c r="AE26" i="10" s="1"/>
  <c r="AD27" i="10"/>
  <c r="AD26" i="10" s="1"/>
  <c r="AF27" i="10"/>
  <c r="AF26" i="10" s="1"/>
  <c r="E27" i="10"/>
  <c r="AA27" i="10"/>
  <c r="D27" i="10"/>
  <c r="D26" i="10" s="1"/>
  <c r="D28" i="10" s="1"/>
  <c r="X27" i="10"/>
  <c r="X26" i="10" s="1"/>
  <c r="I27" i="10"/>
  <c r="I26" i="10" s="1"/>
  <c r="S27" i="10"/>
  <c r="P27" i="10"/>
  <c r="P26" i="10" s="1"/>
  <c r="Z27" i="10"/>
  <c r="Z26" i="10" s="1"/>
  <c r="V27" i="10"/>
  <c r="V26" i="10" s="1"/>
  <c r="Q27" i="10"/>
  <c r="Q26" i="10" s="1"/>
  <c r="H27" i="10"/>
  <c r="H26" i="10" s="1"/>
  <c r="R27" i="10"/>
  <c r="R26" i="10" s="1"/>
  <c r="L27" i="10"/>
  <c r="L26" i="10" s="1"/>
  <c r="W27" i="10"/>
  <c r="W26" i="10" s="1"/>
  <c r="O27" i="10"/>
  <c r="O26" i="10" s="1"/>
  <c r="J27" i="10"/>
  <c r="J26" i="10" s="1"/>
  <c r="K27" i="10"/>
  <c r="K26" i="10" s="1"/>
  <c r="G27" i="10"/>
  <c r="N27" i="10"/>
  <c r="N26" i="10" s="1"/>
  <c r="U27" i="10"/>
  <c r="U26" i="10" s="1"/>
  <c r="F27" i="10"/>
  <c r="F26" i="10" s="1"/>
  <c r="M27" i="10"/>
  <c r="Y27" i="10"/>
  <c r="Y26" i="10" s="1"/>
  <c r="T27" i="10"/>
  <c r="T26" i="10" s="1"/>
  <c r="D29" i="10" l="1"/>
  <c r="E29" i="10" s="1"/>
  <c r="F29" i="10" s="1"/>
  <c r="G29" i="10" s="1"/>
  <c r="H29" i="10" s="1"/>
  <c r="I29" i="10" s="1"/>
  <c r="J29" i="10" s="1"/>
  <c r="K29" i="10" s="1"/>
  <c r="L29" i="10" s="1"/>
  <c r="M29" i="10" s="1"/>
  <c r="N29" i="10" s="1"/>
  <c r="O29" i="10" s="1"/>
  <c r="P29" i="10" s="1"/>
  <c r="Q29" i="10" s="1"/>
  <c r="R29" i="10" s="1"/>
  <c r="S29" i="10" s="1"/>
  <c r="T29" i="10" s="1"/>
  <c r="U29" i="10" s="1"/>
  <c r="V29" i="10" s="1"/>
  <c r="W29" i="10" s="1"/>
  <c r="X29" i="10" s="1"/>
  <c r="Y29" i="10" s="1"/>
  <c r="Z29" i="10" s="1"/>
  <c r="AA29" i="10" s="1"/>
  <c r="AB29" i="10" s="1"/>
  <c r="AC29" i="10" s="1"/>
  <c r="AD29" i="10" s="1"/>
  <c r="AE29" i="10" s="1"/>
  <c r="AF29" i="10" s="1"/>
  <c r="AG29" i="10" s="1"/>
  <c r="G26" i="10"/>
  <c r="AA26" i="10"/>
  <c r="M26" i="10"/>
  <c r="E26" i="10"/>
  <c r="E28" i="10" s="1"/>
  <c r="F28" i="10" s="1"/>
  <c r="S26" i="10"/>
  <c r="G28" i="10" l="1"/>
  <c r="H28" i="10" s="1"/>
  <c r="I28" i="10" s="1"/>
  <c r="J28" i="10" s="1"/>
  <c r="K28" i="10" s="1"/>
  <c r="L28" i="10" s="1"/>
  <c r="M28" i="10" s="1"/>
  <c r="N28" i="10" s="1"/>
  <c r="O28" i="10" s="1"/>
  <c r="P28" i="10" s="1"/>
  <c r="Q28" i="10" s="1"/>
  <c r="R28" i="10" s="1"/>
  <c r="S28" i="10" s="1"/>
  <c r="T28" i="10" s="1"/>
  <c r="U28" i="10" s="1"/>
  <c r="V28" i="10" s="1"/>
  <c r="W28" i="10" s="1"/>
  <c r="X28" i="10" s="1"/>
  <c r="Y28" i="10" s="1"/>
  <c r="Z28" i="10" s="1"/>
  <c r="AA28" i="10" s="1"/>
  <c r="AB28" i="10" s="1"/>
  <c r="AC28" i="10" s="1"/>
  <c r="AD28" i="10" s="1"/>
  <c r="AE28" i="10" s="1"/>
  <c r="AF28" i="10" s="1"/>
  <c r="AG28" i="10" s="1"/>
</calcChain>
</file>

<file path=xl/sharedStrings.xml><?xml version="1.0" encoding="utf-8"?>
<sst xmlns="http://schemas.openxmlformats.org/spreadsheetml/2006/main" count="256" uniqueCount="85">
  <si>
    <t>VALOR ACUMULADO</t>
  </si>
  <si>
    <t>PERCENTUAL GLOBAL ACUM.</t>
  </si>
  <si>
    <t>VALOR SIMPLES</t>
  </si>
  <si>
    <t>PERCENTUAL GLOBAL SIMPLES</t>
  </si>
  <si>
    <t>MESES</t>
  </si>
  <si>
    <t>SERVIÇOS</t>
  </si>
  <si>
    <t>ITEM</t>
  </si>
  <si>
    <t>CRONOGRAMA FÍSICO-FINANCEIRO</t>
  </si>
  <si>
    <t xml:space="preserve">GOINFRA - Agência Goiana de Infraestrutura e Transportes </t>
  </si>
  <si>
    <t>ADMINISTRAÇÃO LOCAL / INSTALAÇÕES PROVISÓRIAS</t>
  </si>
  <si>
    <t>DESCRIÇÃO</t>
  </si>
  <si>
    <t>UNIDADE</t>
  </si>
  <si>
    <t>QUANTIDADE</t>
  </si>
  <si>
    <t>PARTIC. MENSAL 
MÉDIA (%)</t>
  </si>
  <si>
    <t>CUSTO UNITÁRIO    T-269, T-267 e               T-271  (CIVIL)</t>
  </si>
  <si>
    <t>CUSTO TOTAL</t>
  </si>
  <si>
    <t>DIVISÃO DE ENGENHARIA</t>
  </si>
  <si>
    <t>Engenheiro de Produção / Civil (Eng. Júnior)</t>
  </si>
  <si>
    <t>mês</t>
  </si>
  <si>
    <t>TOTAL DIVISÃO DE ENGENHARIA :</t>
  </si>
  <si>
    <t>DIVISÃO DE SEGURANÇA E MEDICINA DO TRABALHO</t>
  </si>
  <si>
    <t>Técnico de Segurança do Trabalho</t>
  </si>
  <si>
    <t>TOTAL DIVISÃO DE SEGURANÇA E MEDICINA DO TRABALHO :</t>
  </si>
  <si>
    <t>DIVISÃO ADMINISTRATIVA</t>
  </si>
  <si>
    <t>Encarregado Administrativo</t>
  </si>
  <si>
    <t>Vigia</t>
  </si>
  <si>
    <t>TOTAL DIVISÃO ADMINISTRATIVA :</t>
  </si>
  <si>
    <t>MANUTENÇÃO DO CANTEIRO</t>
  </si>
  <si>
    <t>Material de Expediente / Cópias / Impressões</t>
  </si>
  <si>
    <t>Medicamentos</t>
  </si>
  <si>
    <t>TOTAL MANUTENÇÃO DO CANTEIRO:</t>
  </si>
  <si>
    <t>VEÍCULOS</t>
  </si>
  <si>
    <t>CAMINHONETE 4x4</t>
  </si>
  <si>
    <t>VAN - 120 A 140 CV (12 PESSOAS)</t>
  </si>
  <si>
    <t>TOTAL VEÍCULOS :</t>
  </si>
  <si>
    <t>EQUIPAMENTOS DIRETOS</t>
  </si>
  <si>
    <t>IMÓVEIS</t>
  </si>
  <si>
    <t>Escritório urbano (cidade)</t>
  </si>
  <si>
    <t>Alojamento (engenheiros)</t>
  </si>
  <si>
    <t>TOTAL IMÓVEIS :</t>
  </si>
  <si>
    <t>MOBILIÁRIO</t>
  </si>
  <si>
    <t>Mobiliário de Alojamento (engenheiros)</t>
  </si>
  <si>
    <t>Mobiliário de Escritório (inclusive eq. de informática)</t>
  </si>
  <si>
    <t>TOTAL MOBILIÁRIO :</t>
  </si>
  <si>
    <t>SERVIÇOS TÉCNICOS</t>
  </si>
  <si>
    <t>PGR (NR-18)</t>
  </si>
  <si>
    <t>und</t>
  </si>
  <si>
    <t>PCMSO (NR-7)</t>
  </si>
  <si>
    <t>Exames Admissionais/Demissionais</t>
  </si>
  <si>
    <t>Anotação de Responsabilidade Técnica</t>
  </si>
  <si>
    <t>TOTAL SERVIÇOS TÉCNICOS :</t>
  </si>
  <si>
    <t>OUTROS</t>
  </si>
  <si>
    <t>Banheiros Químicos (com lavatório)</t>
  </si>
  <si>
    <t>Tenda 6x6 m (refeitório)</t>
  </si>
  <si>
    <t>CONSUMO DE TELEFONIA/INTERNET FIXA</t>
  </si>
  <si>
    <t>TOTAL OUTROS :</t>
  </si>
  <si>
    <t>LICENÇAS AMBIENTAIS</t>
  </si>
  <si>
    <t>Licença de Instalação de Canteiro (fixo)</t>
  </si>
  <si>
    <t>Licença de Instalação de Canteiro (área)</t>
  </si>
  <si>
    <t>m2</t>
  </si>
  <si>
    <t>TOTAL LICENÇAS AMBIENTAIS :</t>
  </si>
  <si>
    <t>TOTAL ADMINISTRAÇÃO LOCAL :</t>
  </si>
  <si>
    <t>TOTAL ADMINISTRAÇÃO LOCAL COM BDI :</t>
  </si>
  <si>
    <t>TOTAL ADMINISTRAÇÃO LOCAL (MENSAL) :</t>
  </si>
  <si>
    <t>INSTALAÇÕES INDUSTRIAIS</t>
  </si>
  <si>
    <t>TOTAL INSTALAÇÕES INDUSTRIAIS :</t>
  </si>
  <si>
    <t>PREÇO  TOTAL   R$</t>
  </si>
  <si>
    <t>CAMINHÃO BASCULANTE 10 M3 - 15 T</t>
  </si>
  <si>
    <t>CAMINHÃO BASCULANTE 6 M3 - 10,5 T</t>
  </si>
  <si>
    <t>MOTONIVELADORA - CAT 120K OU EQUIVALENTE</t>
  </si>
  <si>
    <t>CAMINHÃO PRANCHA</t>
  </si>
  <si>
    <t>ROLO PÉ DE CARNEIRO AUTOPROPELIDO - CA 250 OU EQUIVALENTE</t>
  </si>
  <si>
    <t>CAMINHÃO TANQUE 10.000L</t>
  </si>
  <si>
    <t>RETRO ESCAVADEIRA DE PNEUS - CATERPILLAR 416E  OU EQUIVALENTE</t>
  </si>
  <si>
    <t>ADMINISTRAÇÃO LOCAL E INSTALAÇÕES PROVISÓRIAS - SEM DESONERAÇÃO (T289)</t>
  </si>
  <si>
    <t>ESCAVADEIRA HIDRÁULICA - 320DL OU EQUIVALENTE</t>
  </si>
  <si>
    <t>CONTRATAÇÃO DE PATRULHA MECANIZADA PARA ATENDIMENTO AOS MUNICÍPIOS DO ESTADO DE GOIÁS - LOTE 1</t>
  </si>
  <si>
    <t>CONTRATAÇÃO DE PATRULHA MECANIZADA PARA ATENDIMENTO AOS MUNICÍPIOS DO ESTADO DE GOIÁS - LOTE 2</t>
  </si>
  <si>
    <t>CONTRATAÇÃO DE PATRULHA MECANIZADA PARA ATENDIMENTO AOS MUNICÍPIOS DO ESTADO DE GOIÁS - LOTE 3</t>
  </si>
  <si>
    <t>CONTRATAÇÃO DE PATRULHA MECANIZADA PARA ATENDIMENTO AOS MUNICÍPIOS DO ESTADO DE GOIÁS - LOTE 4</t>
  </si>
  <si>
    <t>CONTRATAÇÃO DE PATRULHA MECANIZADA PARA ATENDIMENTO AOS MUNICÍPIOS DO ESTADO DE GOIÁS - LOTE 6</t>
  </si>
  <si>
    <t>CONTRATAÇÃO DE PATRULHA MECANIZADA PARA ATENDIMENTO AOS MUNICÍPIOS DO ESTADO DE GOIÁS - LOTE 5</t>
  </si>
  <si>
    <t>CONTRATAÇÃO DE PATRULHA MECANIZADA PARA ATENDIMENTO AOS MUNICÍPIOS DO ESTADO DE GOIÁS - LOTE 7</t>
  </si>
  <si>
    <t>CONTRATAÇÃO DE PATRULHA MECANIZADA PARA ATENDIMENTO AOS MUNICÍPIOS DO ESTADO DE GOIÁS - LOTE 8</t>
  </si>
  <si>
    <t>CONTRATAÇÃO DE PATRULHA MECANIZADA PARA ATENDIMENTO AOS MUNICÍPIOS DO ESTADO DE GOIÁS - LOTE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</si>
</sst>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#.00"/>
    <numFmt numFmtId="165" formatCode="0&quot;° MÊS&quot;"/>
    <numFmt numFmtId="166" formatCode="&quot;R$ &quot;#,##0.00"/>
    <numFmt numFmtId="167" formatCode="&quot;BDI: &quot;0.00%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rgb="FF000000"/>
      <name val="Arial"/>
      <family val="2"/>
    </font>
    <font>
      <b/>
      <sz val="14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4" tint="0.59999389629810485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 applyNumberFormat="0" applyFont="0" applyFill="0" applyBorder="0" applyAlignment="0" applyProtection="0"/>
    <xf numFmtId="0" fontId="1" fillId="0" borderId="0"/>
    <xf numFmtId="9" fontId="1" fillId="0" borderId="0" applyFill="0" applyBorder="0" applyAlignment="0" applyProtection="0"/>
    <xf numFmtId="0" fontId="1" fillId="0" borderId="0" applyNumberFormat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1" fillId="0" borderId="0"/>
    <xf numFmtId="0" fontId="13" fillId="0" borderId="0" applyNumberFormat="0" applyFont="0" applyFill="0" applyBorder="0" applyAlignment="0" applyProtection="0"/>
  </cellStyleXfs>
  <cellXfs count="90">
    <xf numFmtId="0" fontId="0" fillId="0" borderId="0" xfId="0"/>
    <xf numFmtId="0" fontId="1" fillId="0" borderId="0" xfId="2"/>
    <xf numFmtId="0" fontId="1" fillId="0" borderId="0" xfId="2" applyAlignment="1">
      <alignment vertical="center"/>
    </xf>
    <xf numFmtId="4" fontId="1" fillId="0" borderId="0" xfId="2" applyNumberFormat="1" applyAlignment="1">
      <alignment vertical="center"/>
    </xf>
    <xf numFmtId="10" fontId="1" fillId="0" borderId="0" xfId="2" applyNumberFormat="1" applyAlignment="1">
      <alignment vertical="center"/>
    </xf>
    <xf numFmtId="4" fontId="2" fillId="0" borderId="2" xfId="2" applyNumberFormat="1" applyFont="1" applyBorder="1" applyAlignment="1">
      <alignment horizontal="center" vertical="center"/>
    </xf>
    <xf numFmtId="0" fontId="1" fillId="0" borderId="0" xfId="0" applyFont="1"/>
    <xf numFmtId="0" fontId="10" fillId="2" borderId="2" xfId="4" applyFont="1" applyFill="1" applyBorder="1" applyAlignment="1">
      <alignment horizontal="left"/>
    </xf>
    <xf numFmtId="0" fontId="10" fillId="2" borderId="2" xfId="4" applyFont="1" applyFill="1" applyBorder="1" applyAlignment="1">
      <alignment horizontal="center"/>
    </xf>
    <xf numFmtId="4" fontId="10" fillId="2" borderId="2" xfId="4" applyNumberFormat="1" applyFont="1" applyFill="1" applyBorder="1" applyAlignment="1">
      <alignment horizontal="center"/>
    </xf>
    <xf numFmtId="10" fontId="10" fillId="2" borderId="2" xfId="4" applyNumberFormat="1" applyFont="1" applyFill="1" applyBorder="1" applyAlignment="1">
      <alignment horizontal="center"/>
    </xf>
    <xf numFmtId="166" fontId="10" fillId="2" borderId="2" xfId="4" applyNumberFormat="1" applyFont="1" applyFill="1" applyBorder="1" applyAlignment="1">
      <alignment horizontal="center" vertical="center"/>
    </xf>
    <xf numFmtId="166" fontId="10" fillId="2" borderId="2" xfId="4" applyNumberFormat="1" applyFont="1" applyFill="1" applyBorder="1" applyAlignment="1">
      <alignment horizontal="right"/>
    </xf>
    <xf numFmtId="166" fontId="9" fillId="2" borderId="2" xfId="4" applyNumberFormat="1" applyFont="1" applyFill="1" applyBorder="1" applyAlignment="1">
      <alignment horizontal="right"/>
    </xf>
    <xf numFmtId="0" fontId="10" fillId="2" borderId="2" xfId="4" applyFont="1" applyFill="1" applyBorder="1" applyAlignment="1">
      <alignment vertical="center" wrapText="1"/>
    </xf>
    <xf numFmtId="0" fontId="10" fillId="2" borderId="2" xfId="4" applyFont="1" applyFill="1" applyBorder="1" applyAlignment="1">
      <alignment horizontal="center" vertical="center" wrapText="1"/>
    </xf>
    <xf numFmtId="4" fontId="10" fillId="2" borderId="2" xfId="4" applyNumberFormat="1" applyFont="1" applyFill="1" applyBorder="1" applyAlignment="1">
      <alignment horizontal="center" vertical="center" wrapText="1"/>
    </xf>
    <xf numFmtId="10" fontId="10" fillId="2" borderId="2" xfId="4" applyNumberFormat="1" applyFont="1" applyFill="1" applyBorder="1" applyAlignment="1">
      <alignment horizontal="center" vertical="center" wrapText="1"/>
    </xf>
    <xf numFmtId="166" fontId="10" fillId="2" borderId="2" xfId="4" applyNumberFormat="1" applyFont="1" applyFill="1" applyBorder="1" applyAlignment="1">
      <alignment horizontal="right" vertical="center"/>
    </xf>
    <xf numFmtId="0" fontId="10" fillId="2" borderId="2" xfId="4" applyFont="1" applyFill="1" applyBorder="1" applyAlignment="1">
      <alignment vertical="center"/>
    </xf>
    <xf numFmtId="0" fontId="10" fillId="2" borderId="2" xfId="4" applyFont="1" applyFill="1" applyBorder="1" applyAlignment="1">
      <alignment horizontal="center" vertical="center"/>
    </xf>
    <xf numFmtId="4" fontId="10" fillId="2" borderId="2" xfId="4" applyNumberFormat="1" applyFont="1" applyFill="1" applyBorder="1" applyAlignment="1">
      <alignment horizontal="center" vertical="center"/>
    </xf>
    <xf numFmtId="10" fontId="10" fillId="2" borderId="2" xfId="4" applyNumberFormat="1" applyFont="1" applyFill="1" applyBorder="1" applyAlignment="1">
      <alignment horizontal="center" vertical="center"/>
    </xf>
    <xf numFmtId="0" fontId="10" fillId="9" borderId="2" xfId="4" applyFont="1" applyFill="1" applyBorder="1" applyAlignment="1">
      <alignment vertical="center" wrapText="1"/>
    </xf>
    <xf numFmtId="0" fontId="10" fillId="9" borderId="2" xfId="4" applyFont="1" applyFill="1" applyBorder="1" applyAlignment="1">
      <alignment horizontal="center" vertical="center"/>
    </xf>
    <xf numFmtId="4" fontId="10" fillId="9" borderId="2" xfId="4" applyNumberFormat="1" applyFont="1" applyFill="1" applyBorder="1" applyAlignment="1">
      <alignment horizontal="center" vertical="center"/>
    </xf>
    <xf numFmtId="166" fontId="10" fillId="9" borderId="2" xfId="4" applyNumberFormat="1" applyFont="1" applyFill="1" applyBorder="1" applyAlignment="1">
      <alignment horizontal="center" vertical="center"/>
    </xf>
    <xf numFmtId="166" fontId="10" fillId="9" borderId="2" xfId="4" applyNumberFormat="1" applyFont="1" applyFill="1" applyBorder="1" applyAlignment="1">
      <alignment horizontal="right"/>
    </xf>
    <xf numFmtId="0" fontId="10" fillId="2" borderId="2" xfId="4" applyFont="1" applyFill="1" applyBorder="1"/>
    <xf numFmtId="0" fontId="10" fillId="2" borderId="2" xfId="4" applyFont="1" applyFill="1" applyBorder="1" applyAlignment="1">
      <alignment wrapText="1"/>
    </xf>
    <xf numFmtId="4" fontId="10" fillId="9" borderId="2" xfId="4" applyNumberFormat="1" applyFont="1" applyFill="1" applyBorder="1" applyAlignment="1">
      <alignment horizontal="center"/>
    </xf>
    <xf numFmtId="0" fontId="1" fillId="2" borderId="0" xfId="4" applyFill="1" applyBorder="1"/>
    <xf numFmtId="4" fontId="10" fillId="2" borderId="0" xfId="4" applyNumberFormat="1" applyFont="1" applyFill="1" applyBorder="1" applyAlignment="1">
      <alignment horizontal="center"/>
    </xf>
    <xf numFmtId="166" fontId="10" fillId="2" borderId="0" xfId="4" applyNumberFormat="1" applyFont="1" applyFill="1" applyBorder="1" applyAlignment="1">
      <alignment horizontal="center" vertical="center"/>
    </xf>
    <xf numFmtId="0" fontId="9" fillId="2" borderId="0" xfId="4" applyFont="1" applyFill="1" applyBorder="1" applyAlignment="1">
      <alignment horizontal="center"/>
    </xf>
    <xf numFmtId="0" fontId="9" fillId="2" borderId="0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7" xfId="4" applyFill="1" applyBorder="1"/>
    <xf numFmtId="0" fontId="1" fillId="2" borderId="0" xfId="4" applyFont="1" applyFill="1" applyBorder="1" applyAlignment="1">
      <alignment vertical="center"/>
    </xf>
    <xf numFmtId="0" fontId="1" fillId="2" borderId="8" xfId="4" applyFill="1" applyBorder="1"/>
    <xf numFmtId="0" fontId="9" fillId="10" borderId="2" xfId="4" applyFont="1" applyFill="1" applyBorder="1" applyAlignment="1">
      <alignment horizontal="center" vertical="center"/>
    </xf>
    <xf numFmtId="4" fontId="9" fillId="10" borderId="2" xfId="4" applyNumberFormat="1" applyFont="1" applyFill="1" applyBorder="1" applyAlignment="1">
      <alignment horizontal="center" vertical="center"/>
    </xf>
    <xf numFmtId="4" fontId="9" fillId="10" borderId="2" xfId="4" applyNumberFormat="1" applyFont="1" applyFill="1" applyBorder="1" applyAlignment="1">
      <alignment horizontal="center" vertical="center" wrapText="1"/>
    </xf>
    <xf numFmtId="166" fontId="9" fillId="10" borderId="2" xfId="4" applyNumberFormat="1" applyFont="1" applyFill="1" applyBorder="1" applyAlignment="1">
      <alignment horizontal="center" vertical="center" wrapText="1"/>
    </xf>
    <xf numFmtId="0" fontId="0" fillId="5" borderId="0" xfId="0" applyFill="1"/>
    <xf numFmtId="0" fontId="10" fillId="2" borderId="7" xfId="4" applyFont="1" applyFill="1" applyBorder="1" applyAlignment="1">
      <alignment horizontal="left"/>
    </xf>
    <xf numFmtId="166" fontId="10" fillId="2" borderId="8" xfId="4" applyNumberFormat="1" applyFont="1" applyFill="1" applyBorder="1" applyAlignment="1">
      <alignment horizontal="right"/>
    </xf>
    <xf numFmtId="0" fontId="9" fillId="2" borderId="7" xfId="4" applyFont="1" applyFill="1" applyBorder="1" applyAlignment="1">
      <alignment horizontal="center"/>
    </xf>
    <xf numFmtId="0" fontId="9" fillId="2" borderId="8" xfId="4" applyFont="1" applyFill="1" applyBorder="1" applyAlignment="1">
      <alignment horizontal="center"/>
    </xf>
    <xf numFmtId="165" fontId="6" fillId="0" borderId="2" xfId="2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0" fontId="5" fillId="6" borderId="2" xfId="2" applyNumberFormat="1" applyFont="1" applyFill="1" applyBorder="1" applyAlignment="1">
      <alignment horizontal="center" vertical="center"/>
    </xf>
    <xf numFmtId="10" fontId="5" fillId="8" borderId="2" xfId="2" applyNumberFormat="1" applyFont="1" applyFill="1" applyBorder="1" applyAlignment="1">
      <alignment horizontal="center" vertical="center"/>
    </xf>
    <xf numFmtId="10" fontId="5" fillId="3" borderId="2" xfId="2" applyNumberFormat="1" applyFont="1" applyFill="1" applyBorder="1" applyAlignment="1">
      <alignment horizontal="center" vertical="center"/>
    </xf>
    <xf numFmtId="10" fontId="5" fillId="7" borderId="2" xfId="2" applyNumberFormat="1" applyFont="1" applyFill="1" applyBorder="1" applyAlignment="1">
      <alignment horizontal="center" vertical="center"/>
    </xf>
    <xf numFmtId="4" fontId="6" fillId="3" borderId="2" xfId="2" applyNumberFormat="1" applyFont="1" applyFill="1" applyBorder="1" applyAlignment="1">
      <alignment horizontal="center" vertical="center"/>
    </xf>
    <xf numFmtId="165" fontId="6" fillId="0" borderId="4" xfId="2" applyNumberFormat="1" applyFont="1" applyBorder="1" applyAlignment="1">
      <alignment horizontal="center" vertical="center"/>
    </xf>
    <xf numFmtId="10" fontId="5" fillId="6" borderId="4" xfId="2" applyNumberFormat="1" applyFont="1" applyFill="1" applyBorder="1" applyAlignment="1">
      <alignment horizontal="center" vertical="center"/>
    </xf>
    <xf numFmtId="4" fontId="2" fillId="0" borderId="4" xfId="2" applyNumberFormat="1" applyFont="1" applyBorder="1" applyAlignment="1">
      <alignment horizontal="center" vertical="center"/>
    </xf>
    <xf numFmtId="10" fontId="5" fillId="8" borderId="4" xfId="2" applyNumberFormat="1" applyFont="1" applyFill="1" applyBorder="1" applyAlignment="1">
      <alignment horizontal="center" vertical="center"/>
    </xf>
    <xf numFmtId="10" fontId="5" fillId="7" borderId="4" xfId="2" applyNumberFormat="1" applyFont="1" applyFill="1" applyBorder="1" applyAlignment="1">
      <alignment horizontal="center" vertical="center"/>
    </xf>
    <xf numFmtId="4" fontId="6" fillId="3" borderId="4" xfId="2" applyNumberFormat="1" applyFont="1" applyFill="1" applyBorder="1" applyAlignment="1">
      <alignment horizontal="center" vertical="center"/>
    </xf>
    <xf numFmtId="9" fontId="2" fillId="0" borderId="2" xfId="2" applyNumberFormat="1" applyFont="1" applyBorder="1" applyAlignment="1">
      <alignment horizontal="center" vertical="center"/>
    </xf>
    <xf numFmtId="0" fontId="9" fillId="5" borderId="7" xfId="4" applyFont="1" applyFill="1" applyBorder="1" applyAlignment="1">
      <alignment horizontal="left" vertical="center"/>
    </xf>
    <xf numFmtId="0" fontId="9" fillId="5" borderId="0" xfId="4" applyFont="1" applyFill="1" applyBorder="1" applyAlignment="1">
      <alignment horizontal="left" vertical="center"/>
    </xf>
    <xf numFmtId="0" fontId="9" fillId="5" borderId="8" xfId="4" applyFont="1" applyFill="1" applyBorder="1" applyAlignment="1">
      <alignment horizontal="left" vertical="center"/>
    </xf>
    <xf numFmtId="0" fontId="8" fillId="10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right" vertical="center"/>
    </xf>
    <xf numFmtId="0" fontId="9" fillId="5" borderId="1" xfId="4" applyFont="1" applyFill="1" applyBorder="1" applyAlignment="1">
      <alignment horizontal="left" vertical="center"/>
    </xf>
    <xf numFmtId="0" fontId="9" fillId="5" borderId="6" xfId="4" applyFont="1" applyFill="1" applyBorder="1" applyAlignment="1">
      <alignment horizontal="left" vertical="center"/>
    </xf>
    <xf numFmtId="0" fontId="9" fillId="5" borderId="4" xfId="4" applyFont="1" applyFill="1" applyBorder="1" applyAlignment="1">
      <alignment horizontal="left" vertical="center"/>
    </xf>
    <xf numFmtId="167" fontId="9" fillId="2" borderId="2" xfId="4" applyNumberFormat="1" applyFont="1" applyFill="1" applyBorder="1" applyAlignment="1">
      <alignment horizontal="right" vertical="center"/>
    </xf>
    <xf numFmtId="0" fontId="9" fillId="2" borderId="7" xfId="4" applyFont="1" applyFill="1" applyBorder="1" applyAlignment="1">
      <alignment horizontal="left" vertical="center"/>
    </xf>
    <xf numFmtId="0" fontId="9" fillId="2" borderId="0" xfId="4" applyFont="1" applyFill="1" applyBorder="1" applyAlignment="1">
      <alignment horizontal="left" vertical="center"/>
    </xf>
    <xf numFmtId="0" fontId="9" fillId="2" borderId="8" xfId="4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left" vertical="center" wrapText="1"/>
    </xf>
    <xf numFmtId="0" fontId="4" fillId="4" borderId="2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164" fontId="2" fillId="0" borderId="2" xfId="2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/>
    </xf>
  </cellXfs>
  <cellStyles count="10">
    <cellStyle name="Normal" xfId="0" builtinId="0"/>
    <cellStyle name="Normal 2" xfId="2" xr:uid="{00000000-0005-0000-0000-000001000000}"/>
    <cellStyle name="Normal 3" xfId="5" xr:uid="{C73F9603-BDE0-42FC-B943-271013EB3E88}"/>
    <cellStyle name="Normal 4" xfId="1" xr:uid="{00000000-0005-0000-0000-000002000000}"/>
    <cellStyle name="Normal 5" xfId="9" xr:uid="{7418F66E-3242-4496-9820-18CD2969617A}"/>
    <cellStyle name="Normal 6" xfId="4" xr:uid="{F7C485AC-6C63-4DC7-885D-29DFC0FA0B4A}"/>
    <cellStyle name="Normal 6 2" xfId="7" xr:uid="{5D2B4D74-15C8-4D25-B302-1E5C5A79DBC7}"/>
    <cellStyle name="Normal 9" xfId="8" xr:uid="{B30F3632-6804-4633-9F81-A8159C13B1A1}"/>
    <cellStyle name="Porcentagem 2" xfId="3" xr:uid="{00000000-0005-0000-0000-000003000000}"/>
    <cellStyle name="Porcentagem 3" xfId="6" xr:uid="{6093CC9E-E685-4025-8D01-4B04579D2E91}"/>
  </cellStyles>
  <dxfs count="0"/>
  <tableStyles count="0" defaultTableStyle="TableStyleMedium2" defaultPivotStyle="PivotStyleLight16"/>
  <colors>
    <mruColors>
      <color rgb="FF008000"/>
      <color rgb="FF1FB018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9F6D50-6B12-4B7B-8100-AAEB2CA4F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" y="31789"/>
          <a:ext cx="1530702" cy="7831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51B0331-5456-4807-B393-54148434F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9CD0EE-C795-4C42-AF2B-9388614BC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205A449-DB35-4A57-A753-900F4CA0A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A423606-2F23-4FE8-A15C-E5A88890C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2B3231A-773C-4AB2-9C4A-D88FB7860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6932D5-4321-429C-97D1-58D31880D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B35A7A-5685-4F6F-9488-A1D93B96E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31789</xdr:rowOff>
    </xdr:from>
    <xdr:to>
      <xdr:col>1</xdr:col>
      <xdr:colOff>1218705</xdr:colOff>
      <xdr:row>3</xdr:row>
      <xdr:rowOff>170392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65DB43B-3928-46BA-A0F6-986BFC8E2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" y="29884"/>
          <a:ext cx="1527315" cy="7729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PLANILHA CONTRATUAL"/>
      <sheetName val="Equipamentos"/>
      <sheetName val="8ª MP_BR-459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QuQuant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7200B-22AC-4AE0-9B9B-CC5EDD50861C}">
  <dimension ref="A2:H54"/>
  <sheetViews>
    <sheetView topLeftCell="A22" workbookViewId="0">
      <selection activeCell="E68" sqref="E68"/>
    </sheetView>
  </sheetViews>
  <sheetFormatPr defaultRowHeight="14.4" x14ac:dyDescent="0.3"/>
  <cols>
    <col min="2" max="2" width="40" customWidth="1"/>
    <col min="3" max="3" width="9" bestFit="1" customWidth="1"/>
    <col min="4" max="4" width="12.6640625" bestFit="1" customWidth="1"/>
    <col min="5" max="5" width="15.109375" customWidth="1"/>
    <col min="7" max="7" width="17.109375" style="6" customWidth="1"/>
    <col min="8" max="8" width="14.33203125" bestFit="1" customWidth="1"/>
  </cols>
  <sheetData>
    <row r="2" spans="1:8" ht="18" x14ac:dyDescent="0.3">
      <c r="B2" s="66" t="s">
        <v>9</v>
      </c>
      <c r="C2" s="66"/>
      <c r="D2" s="66"/>
      <c r="E2" s="66"/>
      <c r="F2" s="66"/>
      <c r="G2" s="66"/>
      <c r="H2" s="66"/>
    </row>
    <row r="3" spans="1:8" x14ac:dyDescent="0.3">
      <c r="A3" s="36"/>
      <c r="B3" s="37"/>
      <c r="C3" s="31"/>
      <c r="D3" s="31"/>
      <c r="E3" s="31"/>
      <c r="F3" s="31"/>
      <c r="G3" s="38"/>
      <c r="H3" s="39"/>
    </row>
    <row r="4" spans="1:8" ht="43.2" x14ac:dyDescent="0.3">
      <c r="B4" s="40" t="s">
        <v>10</v>
      </c>
      <c r="C4" s="40" t="s">
        <v>11</v>
      </c>
      <c r="D4" s="41" t="s">
        <v>12</v>
      </c>
      <c r="E4" s="42" t="s">
        <v>13</v>
      </c>
      <c r="F4" s="41" t="s">
        <v>4</v>
      </c>
      <c r="G4" s="42" t="s">
        <v>14</v>
      </c>
      <c r="H4" s="43" t="s">
        <v>15</v>
      </c>
    </row>
    <row r="5" spans="1:8" x14ac:dyDescent="0.3">
      <c r="A5" s="44"/>
      <c r="B5" s="63" t="s">
        <v>16</v>
      </c>
      <c r="C5" s="64"/>
      <c r="D5" s="64"/>
      <c r="E5" s="64"/>
      <c r="F5" s="64"/>
      <c r="G5" s="64"/>
      <c r="H5" s="65"/>
    </row>
    <row r="6" spans="1:8" x14ac:dyDescent="0.3">
      <c r="B6" s="7" t="s">
        <v>17</v>
      </c>
      <c r="C6" s="8" t="s">
        <v>18</v>
      </c>
      <c r="D6" s="9">
        <v>1</v>
      </c>
      <c r="E6" s="10">
        <v>1</v>
      </c>
      <c r="F6" s="9">
        <v>24</v>
      </c>
      <c r="G6" s="11">
        <v>20904.54</v>
      </c>
      <c r="H6" s="12">
        <v>501708.96</v>
      </c>
    </row>
    <row r="7" spans="1:8" x14ac:dyDescent="0.3">
      <c r="B7" s="67" t="s">
        <v>19</v>
      </c>
      <c r="C7" s="67"/>
      <c r="D7" s="67"/>
      <c r="E7" s="67"/>
      <c r="F7" s="67"/>
      <c r="G7" s="67"/>
      <c r="H7" s="13">
        <v>501708.96</v>
      </c>
    </row>
    <row r="8" spans="1:8" x14ac:dyDescent="0.3">
      <c r="A8" s="44"/>
      <c r="B8" s="63" t="s">
        <v>20</v>
      </c>
      <c r="C8" s="64"/>
      <c r="D8" s="64"/>
      <c r="E8" s="64"/>
      <c r="F8" s="64"/>
      <c r="G8" s="64"/>
      <c r="H8" s="65"/>
    </row>
    <row r="9" spans="1:8" x14ac:dyDescent="0.3">
      <c r="B9" s="7" t="s">
        <v>21</v>
      </c>
      <c r="C9" s="8" t="s">
        <v>18</v>
      </c>
      <c r="D9" s="9">
        <v>1</v>
      </c>
      <c r="E9" s="10">
        <v>1</v>
      </c>
      <c r="F9" s="9">
        <v>24</v>
      </c>
      <c r="G9" s="11">
        <v>5372.72</v>
      </c>
      <c r="H9" s="12">
        <v>128945.28</v>
      </c>
    </row>
    <row r="10" spans="1:8" x14ac:dyDescent="0.3">
      <c r="B10" s="67" t="s">
        <v>22</v>
      </c>
      <c r="C10" s="67"/>
      <c r="D10" s="67"/>
      <c r="E10" s="67"/>
      <c r="F10" s="67"/>
      <c r="G10" s="67"/>
      <c r="H10" s="13">
        <v>128945.28</v>
      </c>
    </row>
    <row r="11" spans="1:8" x14ac:dyDescent="0.3">
      <c r="A11" s="44"/>
      <c r="B11" s="63" t="s">
        <v>23</v>
      </c>
      <c r="C11" s="64"/>
      <c r="D11" s="64"/>
      <c r="E11" s="64"/>
      <c r="F11" s="64"/>
      <c r="G11" s="64"/>
      <c r="H11" s="65"/>
    </row>
    <row r="12" spans="1:8" x14ac:dyDescent="0.3">
      <c r="B12" s="7" t="s">
        <v>24</v>
      </c>
      <c r="C12" s="8" t="s">
        <v>18</v>
      </c>
      <c r="D12" s="9">
        <v>1</v>
      </c>
      <c r="E12" s="10">
        <v>1</v>
      </c>
      <c r="F12" s="9">
        <v>24</v>
      </c>
      <c r="G12" s="11">
        <v>4430</v>
      </c>
      <c r="H12" s="12">
        <v>106320</v>
      </c>
    </row>
    <row r="13" spans="1:8" x14ac:dyDescent="0.3">
      <c r="B13" s="7" t="s">
        <v>25</v>
      </c>
      <c r="C13" s="8" t="s">
        <v>18</v>
      </c>
      <c r="D13" s="9">
        <v>3</v>
      </c>
      <c r="E13" s="10">
        <v>1</v>
      </c>
      <c r="F13" s="9">
        <v>24</v>
      </c>
      <c r="G13" s="11">
        <v>2529.2399999999998</v>
      </c>
      <c r="H13" s="12">
        <v>182105.28</v>
      </c>
    </row>
    <row r="14" spans="1:8" x14ac:dyDescent="0.3">
      <c r="B14" s="67" t="s">
        <v>26</v>
      </c>
      <c r="C14" s="67"/>
      <c r="D14" s="67"/>
      <c r="E14" s="67"/>
      <c r="F14" s="67"/>
      <c r="G14" s="67"/>
      <c r="H14" s="13">
        <v>288425.28000000003</v>
      </c>
    </row>
    <row r="15" spans="1:8" x14ac:dyDescent="0.3">
      <c r="A15" s="44"/>
      <c r="B15" s="63" t="s">
        <v>27</v>
      </c>
      <c r="C15" s="64"/>
      <c r="D15" s="64"/>
      <c r="E15" s="64"/>
      <c r="F15" s="64"/>
      <c r="G15" s="64"/>
      <c r="H15" s="65"/>
    </row>
    <row r="16" spans="1:8" x14ac:dyDescent="0.3">
      <c r="B16" s="14" t="s">
        <v>28</v>
      </c>
      <c r="C16" s="15" t="s">
        <v>18</v>
      </c>
      <c r="D16" s="16">
        <v>1</v>
      </c>
      <c r="E16" s="17">
        <v>1</v>
      </c>
      <c r="F16" s="16">
        <v>24</v>
      </c>
      <c r="G16" s="11">
        <v>200</v>
      </c>
      <c r="H16" s="18">
        <v>4800</v>
      </c>
    </row>
    <row r="17" spans="1:8" x14ac:dyDescent="0.3">
      <c r="B17" s="19" t="s">
        <v>29</v>
      </c>
      <c r="C17" s="20" t="s">
        <v>18</v>
      </c>
      <c r="D17" s="21">
        <v>1</v>
      </c>
      <c r="E17" s="22">
        <v>1</v>
      </c>
      <c r="F17" s="21">
        <v>24</v>
      </c>
      <c r="G17" s="11">
        <v>50</v>
      </c>
      <c r="H17" s="12">
        <v>1200</v>
      </c>
    </row>
    <row r="18" spans="1:8" x14ac:dyDescent="0.3">
      <c r="B18" s="67" t="s">
        <v>30</v>
      </c>
      <c r="C18" s="67"/>
      <c r="D18" s="67"/>
      <c r="E18" s="67"/>
      <c r="F18" s="67"/>
      <c r="G18" s="67"/>
      <c r="H18" s="13">
        <v>6000</v>
      </c>
    </row>
    <row r="19" spans="1:8" x14ac:dyDescent="0.3">
      <c r="A19" s="44"/>
      <c r="B19" s="63" t="s">
        <v>31</v>
      </c>
      <c r="C19" s="64"/>
      <c r="D19" s="64"/>
      <c r="E19" s="64"/>
      <c r="F19" s="64"/>
      <c r="G19" s="64"/>
      <c r="H19" s="65"/>
    </row>
    <row r="20" spans="1:8" x14ac:dyDescent="0.3">
      <c r="B20" s="23" t="s">
        <v>32</v>
      </c>
      <c r="C20" s="24" t="s">
        <v>18</v>
      </c>
      <c r="D20" s="25">
        <v>1</v>
      </c>
      <c r="E20" s="22">
        <v>1</v>
      </c>
      <c r="F20" s="25">
        <v>24</v>
      </c>
      <c r="G20" s="26">
        <v>9172.9699999999993</v>
      </c>
      <c r="H20" s="27">
        <v>220151.28</v>
      </c>
    </row>
    <row r="21" spans="1:8" x14ac:dyDescent="0.3">
      <c r="B21" s="23" t="s">
        <v>33</v>
      </c>
      <c r="C21" s="24" t="s">
        <v>18</v>
      </c>
      <c r="D21" s="25">
        <v>2</v>
      </c>
      <c r="E21" s="22">
        <v>1</v>
      </c>
      <c r="F21" s="25">
        <v>24</v>
      </c>
      <c r="G21" s="26">
        <v>12068.91</v>
      </c>
      <c r="H21" s="27">
        <v>579307.68000000005</v>
      </c>
    </row>
    <row r="22" spans="1:8" x14ac:dyDescent="0.3">
      <c r="B22" s="67" t="s">
        <v>34</v>
      </c>
      <c r="C22" s="67"/>
      <c r="D22" s="67"/>
      <c r="E22" s="67"/>
      <c r="F22" s="67"/>
      <c r="G22" s="67"/>
      <c r="H22" s="13">
        <v>799458.96000000008</v>
      </c>
    </row>
    <row r="23" spans="1:8" x14ac:dyDescent="0.3">
      <c r="A23" s="44"/>
      <c r="B23" s="68" t="s">
        <v>35</v>
      </c>
      <c r="C23" s="69"/>
      <c r="D23" s="69"/>
      <c r="E23" s="69"/>
      <c r="F23" s="69"/>
      <c r="G23" s="69"/>
      <c r="H23" s="70"/>
    </row>
    <row r="24" spans="1:8" x14ac:dyDescent="0.3">
      <c r="A24" s="44"/>
      <c r="B24" s="63" t="s">
        <v>36</v>
      </c>
      <c r="C24" s="64"/>
      <c r="D24" s="64"/>
      <c r="E24" s="64"/>
      <c r="F24" s="64"/>
      <c r="G24" s="64"/>
      <c r="H24" s="65"/>
    </row>
    <row r="25" spans="1:8" x14ac:dyDescent="0.3">
      <c r="B25" s="14" t="s">
        <v>37</v>
      </c>
      <c r="C25" s="20" t="s">
        <v>18</v>
      </c>
      <c r="D25" s="21">
        <v>2</v>
      </c>
      <c r="E25" s="22">
        <v>1</v>
      </c>
      <c r="F25" s="21">
        <v>24</v>
      </c>
      <c r="G25" s="11">
        <v>3980.99</v>
      </c>
      <c r="H25" s="12">
        <v>191087.52</v>
      </c>
    </row>
    <row r="26" spans="1:8" x14ac:dyDescent="0.3">
      <c r="B26" s="28" t="s">
        <v>38</v>
      </c>
      <c r="C26" s="8" t="s">
        <v>18</v>
      </c>
      <c r="D26" s="9">
        <v>2</v>
      </c>
      <c r="E26" s="22">
        <v>1</v>
      </c>
      <c r="F26" s="9">
        <v>24</v>
      </c>
      <c r="G26" s="11">
        <v>5437.85</v>
      </c>
      <c r="H26" s="12">
        <v>261016.8</v>
      </c>
    </row>
    <row r="27" spans="1:8" x14ac:dyDescent="0.3">
      <c r="B27" s="67" t="s">
        <v>39</v>
      </c>
      <c r="C27" s="67"/>
      <c r="D27" s="67"/>
      <c r="E27" s="67"/>
      <c r="F27" s="67"/>
      <c r="G27" s="67"/>
      <c r="H27" s="13">
        <v>452104.31999999995</v>
      </c>
    </row>
    <row r="28" spans="1:8" x14ac:dyDescent="0.3">
      <c r="A28" s="44"/>
      <c r="B28" s="63" t="s">
        <v>40</v>
      </c>
      <c r="C28" s="64"/>
      <c r="D28" s="64"/>
      <c r="E28" s="64"/>
      <c r="F28" s="64"/>
      <c r="G28" s="64"/>
      <c r="H28" s="65"/>
    </row>
    <row r="29" spans="1:8" x14ac:dyDescent="0.3">
      <c r="B29" s="14" t="s">
        <v>41</v>
      </c>
      <c r="C29" s="20" t="s">
        <v>18</v>
      </c>
      <c r="D29" s="21">
        <v>2</v>
      </c>
      <c r="E29" s="22">
        <v>1</v>
      </c>
      <c r="F29" s="21">
        <v>24</v>
      </c>
      <c r="G29" s="11">
        <v>597.02</v>
      </c>
      <c r="H29" s="12">
        <v>28656.959999999999</v>
      </c>
    </row>
    <row r="30" spans="1:8" ht="28.8" x14ac:dyDescent="0.3">
      <c r="B30" s="29" t="s">
        <v>42</v>
      </c>
      <c r="C30" s="8" t="s">
        <v>18</v>
      </c>
      <c r="D30" s="9">
        <v>2</v>
      </c>
      <c r="E30" s="22">
        <v>1</v>
      </c>
      <c r="F30" s="9">
        <v>24</v>
      </c>
      <c r="G30" s="11">
        <v>5589.62</v>
      </c>
      <c r="H30" s="12">
        <v>268301.76</v>
      </c>
    </row>
    <row r="31" spans="1:8" x14ac:dyDescent="0.3">
      <c r="B31" s="67" t="s">
        <v>43</v>
      </c>
      <c r="C31" s="67"/>
      <c r="D31" s="67"/>
      <c r="E31" s="67"/>
      <c r="F31" s="67"/>
      <c r="G31" s="67"/>
      <c r="H31" s="13">
        <v>296958.72000000003</v>
      </c>
    </row>
    <row r="32" spans="1:8" x14ac:dyDescent="0.3">
      <c r="A32" s="44"/>
      <c r="B32" s="63" t="s">
        <v>44</v>
      </c>
      <c r="C32" s="64"/>
      <c r="D32" s="64"/>
      <c r="E32" s="64"/>
      <c r="F32" s="64"/>
      <c r="G32" s="64"/>
      <c r="H32" s="65"/>
    </row>
    <row r="33" spans="1:8" x14ac:dyDescent="0.3">
      <c r="B33" s="14" t="s">
        <v>45</v>
      </c>
      <c r="C33" s="20" t="s">
        <v>46</v>
      </c>
      <c r="D33" s="9">
        <v>1</v>
      </c>
      <c r="E33" s="22"/>
      <c r="F33" s="21"/>
      <c r="G33" s="11">
        <v>3166.67</v>
      </c>
      <c r="H33" s="12">
        <v>3166.67</v>
      </c>
    </row>
    <row r="34" spans="1:8" x14ac:dyDescent="0.3">
      <c r="B34" s="14" t="s">
        <v>47</v>
      </c>
      <c r="C34" s="20" t="s">
        <v>46</v>
      </c>
      <c r="D34" s="9">
        <v>1</v>
      </c>
      <c r="E34" s="22"/>
      <c r="F34" s="21"/>
      <c r="G34" s="11">
        <v>375</v>
      </c>
      <c r="H34" s="12">
        <v>375</v>
      </c>
    </row>
    <row r="35" spans="1:8" x14ac:dyDescent="0.3">
      <c r="B35" s="23" t="s">
        <v>48</v>
      </c>
      <c r="C35" s="24" t="s">
        <v>46</v>
      </c>
      <c r="D35" s="30">
        <v>56</v>
      </c>
      <c r="E35" s="22"/>
      <c r="F35" s="25"/>
      <c r="G35" s="11">
        <v>30.83</v>
      </c>
      <c r="H35" s="27">
        <v>1726.48</v>
      </c>
    </row>
    <row r="36" spans="1:8" x14ac:dyDescent="0.3">
      <c r="B36" s="14" t="s">
        <v>49</v>
      </c>
      <c r="C36" s="20" t="s">
        <v>46</v>
      </c>
      <c r="D36" s="9">
        <v>5</v>
      </c>
      <c r="E36" s="22"/>
      <c r="F36" s="21"/>
      <c r="G36" s="11">
        <v>262.55</v>
      </c>
      <c r="H36" s="12">
        <v>1312.75</v>
      </c>
    </row>
    <row r="37" spans="1:8" x14ac:dyDescent="0.3">
      <c r="B37" s="67" t="s">
        <v>50</v>
      </c>
      <c r="C37" s="67"/>
      <c r="D37" s="67"/>
      <c r="E37" s="67"/>
      <c r="F37" s="67"/>
      <c r="G37" s="67"/>
      <c r="H37" s="13">
        <v>6580.9</v>
      </c>
    </row>
    <row r="38" spans="1:8" x14ac:dyDescent="0.3">
      <c r="A38" s="44"/>
      <c r="B38" s="63" t="s">
        <v>51</v>
      </c>
      <c r="C38" s="64"/>
      <c r="D38" s="64"/>
      <c r="E38" s="64"/>
      <c r="F38" s="64"/>
      <c r="G38" s="64"/>
      <c r="H38" s="65"/>
    </row>
    <row r="39" spans="1:8" x14ac:dyDescent="0.3">
      <c r="B39" s="23" t="s">
        <v>52</v>
      </c>
      <c r="C39" s="24" t="s">
        <v>18</v>
      </c>
      <c r="D39" s="25">
        <v>2</v>
      </c>
      <c r="E39" s="22"/>
      <c r="F39" s="25">
        <v>24</v>
      </c>
      <c r="G39" s="11">
        <v>268.03399999999999</v>
      </c>
      <c r="H39" s="27">
        <v>12865.63</v>
      </c>
    </row>
    <row r="40" spans="1:8" x14ac:dyDescent="0.3">
      <c r="B40" s="23" t="s">
        <v>53</v>
      </c>
      <c r="C40" s="24" t="s">
        <v>18</v>
      </c>
      <c r="D40" s="25">
        <v>2</v>
      </c>
      <c r="E40" s="22"/>
      <c r="F40" s="25">
        <v>24</v>
      </c>
      <c r="G40" s="11">
        <v>203.52110606060606</v>
      </c>
      <c r="H40" s="27">
        <v>9769.01</v>
      </c>
    </row>
    <row r="41" spans="1:8" x14ac:dyDescent="0.3">
      <c r="B41" s="23" t="s">
        <v>54</v>
      </c>
      <c r="C41" s="24" t="s">
        <v>18</v>
      </c>
      <c r="D41" s="25">
        <v>10</v>
      </c>
      <c r="E41" s="22"/>
      <c r="F41" s="25">
        <v>24</v>
      </c>
      <c r="G41" s="11">
        <v>156.65</v>
      </c>
      <c r="H41" s="27">
        <v>37596</v>
      </c>
    </row>
    <row r="42" spans="1:8" x14ac:dyDescent="0.3">
      <c r="B42" s="67" t="s">
        <v>55</v>
      </c>
      <c r="C42" s="67"/>
      <c r="D42" s="67"/>
      <c r="E42" s="67"/>
      <c r="F42" s="67"/>
      <c r="G42" s="67"/>
      <c r="H42" s="13">
        <v>22634.639999999999</v>
      </c>
    </row>
    <row r="43" spans="1:8" x14ac:dyDescent="0.3">
      <c r="B43" s="72" t="s">
        <v>64</v>
      </c>
      <c r="C43" s="73"/>
      <c r="D43" s="73"/>
      <c r="E43" s="73"/>
      <c r="F43" s="73"/>
      <c r="G43" s="73"/>
      <c r="H43" s="74"/>
    </row>
    <row r="44" spans="1:8" x14ac:dyDescent="0.3">
      <c r="B44" s="67" t="s">
        <v>65</v>
      </c>
      <c r="C44" s="67"/>
      <c r="D44" s="67"/>
      <c r="E44" s="67"/>
      <c r="F44" s="67"/>
      <c r="G44" s="67"/>
      <c r="H44" s="13"/>
    </row>
    <row r="45" spans="1:8" x14ac:dyDescent="0.3">
      <c r="A45" s="44"/>
      <c r="B45" s="63" t="s">
        <v>56</v>
      </c>
      <c r="C45" s="64"/>
      <c r="D45" s="64"/>
      <c r="E45" s="64"/>
      <c r="F45" s="64"/>
      <c r="G45" s="64"/>
      <c r="H45" s="65"/>
    </row>
    <row r="46" spans="1:8" x14ac:dyDescent="0.3">
      <c r="B46" s="14" t="s">
        <v>57</v>
      </c>
      <c r="C46" s="20" t="s">
        <v>46</v>
      </c>
      <c r="D46" s="9">
        <v>2</v>
      </c>
      <c r="E46" s="22"/>
      <c r="F46" s="21"/>
      <c r="G46" s="11">
        <v>5403.04</v>
      </c>
      <c r="H46" s="12">
        <v>10806.08</v>
      </c>
    </row>
    <row r="47" spans="1:8" x14ac:dyDescent="0.3">
      <c r="B47" s="28" t="s">
        <v>58</v>
      </c>
      <c r="C47" s="20" t="s">
        <v>59</v>
      </c>
      <c r="D47" s="9">
        <v>2000</v>
      </c>
      <c r="E47" s="22"/>
      <c r="F47" s="21"/>
      <c r="G47" s="11">
        <v>0.4</v>
      </c>
      <c r="H47" s="12">
        <v>800</v>
      </c>
    </row>
    <row r="48" spans="1:8" x14ac:dyDescent="0.3">
      <c r="B48" s="67" t="s">
        <v>60</v>
      </c>
      <c r="C48" s="67"/>
      <c r="D48" s="67"/>
      <c r="E48" s="67"/>
      <c r="F48" s="67"/>
      <c r="G48" s="67"/>
      <c r="H48" s="13">
        <v>11606.08</v>
      </c>
    </row>
    <row r="49" spans="2:8" x14ac:dyDescent="0.3">
      <c r="B49" s="45"/>
      <c r="C49" s="31"/>
      <c r="D49" s="31"/>
      <c r="E49" s="31"/>
      <c r="F49" s="32"/>
      <c r="G49" s="33"/>
      <c r="H49" s="46"/>
    </row>
    <row r="50" spans="2:8" x14ac:dyDescent="0.3">
      <c r="B50" s="67" t="s">
        <v>61</v>
      </c>
      <c r="C50" s="67"/>
      <c r="D50" s="67"/>
      <c r="E50" s="67"/>
      <c r="F50" s="67"/>
      <c r="G50" s="67"/>
      <c r="H50" s="13">
        <v>2514423.14</v>
      </c>
    </row>
    <row r="51" spans="2:8" x14ac:dyDescent="0.3">
      <c r="B51" s="71">
        <v>0.15279999999999999</v>
      </c>
      <c r="C51" s="71"/>
      <c r="D51" s="71"/>
      <c r="E51" s="71"/>
      <c r="F51" s="71"/>
      <c r="G51" s="71"/>
      <c r="H51" s="13">
        <v>384203.85</v>
      </c>
    </row>
    <row r="52" spans="2:8" x14ac:dyDescent="0.3">
      <c r="B52" s="67" t="s">
        <v>62</v>
      </c>
      <c r="C52" s="67"/>
      <c r="D52" s="67"/>
      <c r="E52" s="67"/>
      <c r="F52" s="67"/>
      <c r="G52" s="67"/>
      <c r="H52" s="13">
        <v>2898626.99</v>
      </c>
    </row>
    <row r="53" spans="2:8" x14ac:dyDescent="0.3">
      <c r="B53" s="47"/>
      <c r="C53" s="34"/>
      <c r="D53" s="34"/>
      <c r="E53" s="34"/>
      <c r="F53" s="34"/>
      <c r="G53" s="35"/>
      <c r="H53" s="48"/>
    </row>
    <row r="54" spans="2:8" x14ac:dyDescent="0.3">
      <c r="B54" s="67" t="s">
        <v>63</v>
      </c>
      <c r="C54" s="67"/>
      <c r="D54" s="67"/>
      <c r="E54" s="67"/>
      <c r="F54" s="67"/>
      <c r="G54" s="67"/>
      <c r="H54" s="13">
        <v>120776.12</v>
      </c>
    </row>
  </sheetData>
  <mergeCells count="28">
    <mergeCell ref="B50:G50"/>
    <mergeCell ref="B51:G51"/>
    <mergeCell ref="B52:G52"/>
    <mergeCell ref="B54:G54"/>
    <mergeCell ref="B38:H38"/>
    <mergeCell ref="B42:G42"/>
    <mergeCell ref="B43:H43"/>
    <mergeCell ref="B44:G44"/>
    <mergeCell ref="B45:H45"/>
    <mergeCell ref="B48:G48"/>
    <mergeCell ref="B37:G37"/>
    <mergeCell ref="B14:G14"/>
    <mergeCell ref="B15:H15"/>
    <mergeCell ref="B18:G18"/>
    <mergeCell ref="B19:H19"/>
    <mergeCell ref="B22:G22"/>
    <mergeCell ref="B23:H23"/>
    <mergeCell ref="B24:H24"/>
    <mergeCell ref="B27:G27"/>
    <mergeCell ref="B28:H28"/>
    <mergeCell ref="B31:G31"/>
    <mergeCell ref="B32:H32"/>
    <mergeCell ref="B11:H11"/>
    <mergeCell ref="B2:H2"/>
    <mergeCell ref="B5:H5"/>
    <mergeCell ref="B7:G7"/>
    <mergeCell ref="B8:H8"/>
    <mergeCell ref="B10:G10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45ECB-85B3-4BA7-8F1F-85A05611B7B0}">
  <sheetPr>
    <tabColor theme="6" tint="0.59999389629810485"/>
    <pageSetUpPr fitToPage="1"/>
  </sheetPr>
  <dimension ref="A1:IF34"/>
  <sheetViews>
    <sheetView showGridLines="0" zoomScale="90" zoomScaleNormal="90" workbookViewId="0">
      <selection activeCell="C29" sqref="C29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76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A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ref="AB9:AG9" si="2">$C$8*AB8</f>
        <v>637894.40000000002</v>
      </c>
      <c r="AC9" s="5">
        <f t="shared" si="2"/>
        <v>637894.40000000002</v>
      </c>
      <c r="AD9" s="5">
        <f t="shared" si="2"/>
        <v>637894.40000000002</v>
      </c>
      <c r="AE9" s="5">
        <f t="shared" si="2"/>
        <v>637894.40000000002</v>
      </c>
      <c r="AF9" s="5">
        <f t="shared" si="2"/>
        <v>637894.40000000002</v>
      </c>
      <c r="AG9" s="5">
        <f t="shared" si="2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3">1/30</f>
        <v>3.3333333333333333E-2</v>
      </c>
      <c r="F10" s="51">
        <f t="shared" si="3"/>
        <v>3.3333333333333333E-2</v>
      </c>
      <c r="G10" s="51">
        <f t="shared" si="3"/>
        <v>3.3333333333333333E-2</v>
      </c>
      <c r="H10" s="51">
        <f t="shared" si="3"/>
        <v>3.3333333333333333E-2</v>
      </c>
      <c r="I10" s="51">
        <f t="shared" si="3"/>
        <v>3.3333333333333333E-2</v>
      </c>
      <c r="J10" s="51">
        <f t="shared" si="3"/>
        <v>3.3333333333333333E-2</v>
      </c>
      <c r="K10" s="51">
        <f t="shared" si="3"/>
        <v>3.3333333333333333E-2</v>
      </c>
      <c r="L10" s="51">
        <f t="shared" si="3"/>
        <v>3.3333333333333333E-2</v>
      </c>
      <c r="M10" s="51">
        <f t="shared" si="3"/>
        <v>3.3333333333333333E-2</v>
      </c>
      <c r="N10" s="51">
        <f t="shared" si="3"/>
        <v>3.3333333333333333E-2</v>
      </c>
      <c r="O10" s="51">
        <f t="shared" si="3"/>
        <v>3.3333333333333333E-2</v>
      </c>
      <c r="P10" s="51">
        <f t="shared" si="3"/>
        <v>3.3333333333333333E-2</v>
      </c>
      <c r="Q10" s="51">
        <f t="shared" si="3"/>
        <v>3.3333333333333333E-2</v>
      </c>
      <c r="R10" s="51">
        <f t="shared" si="3"/>
        <v>3.3333333333333333E-2</v>
      </c>
      <c r="S10" s="51">
        <f t="shared" si="3"/>
        <v>3.3333333333333333E-2</v>
      </c>
      <c r="T10" s="51">
        <f t="shared" si="3"/>
        <v>3.3333333333333333E-2</v>
      </c>
      <c r="U10" s="51">
        <f t="shared" si="3"/>
        <v>3.3333333333333333E-2</v>
      </c>
      <c r="V10" s="51">
        <f t="shared" si="3"/>
        <v>3.3333333333333333E-2</v>
      </c>
      <c r="W10" s="51">
        <f t="shared" si="3"/>
        <v>3.3333333333333333E-2</v>
      </c>
      <c r="X10" s="51">
        <f t="shared" si="3"/>
        <v>3.3333333333333333E-2</v>
      </c>
      <c r="Y10" s="51">
        <f t="shared" si="3"/>
        <v>3.3333333333333333E-2</v>
      </c>
      <c r="Z10" s="51">
        <f t="shared" si="3"/>
        <v>3.3333333333333333E-2</v>
      </c>
      <c r="AA10" s="51">
        <f t="shared" si="3"/>
        <v>3.3333333333333333E-2</v>
      </c>
      <c r="AB10" s="57">
        <f t="shared" si="3"/>
        <v>3.3333333333333333E-2</v>
      </c>
      <c r="AC10" s="51">
        <f t="shared" si="3"/>
        <v>3.3333333333333333E-2</v>
      </c>
      <c r="AD10" s="51">
        <f t="shared" si="3"/>
        <v>3.3333333333333333E-2</v>
      </c>
      <c r="AE10" s="51">
        <f t="shared" si="3"/>
        <v>3.3333333333333333E-2</v>
      </c>
      <c r="AF10" s="51">
        <f t="shared" si="3"/>
        <v>3.3333333333333333E-2</v>
      </c>
      <c r="AG10" s="51">
        <f t="shared" si="3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A11" si="4">$C$10*E10</f>
        <v>188399.2</v>
      </c>
      <c r="F11" s="5">
        <f t="shared" si="4"/>
        <v>188399.2</v>
      </c>
      <c r="G11" s="5">
        <f t="shared" si="4"/>
        <v>188399.2</v>
      </c>
      <c r="H11" s="5">
        <f t="shared" si="4"/>
        <v>188399.2</v>
      </c>
      <c r="I11" s="5">
        <f t="shared" si="4"/>
        <v>188399.2</v>
      </c>
      <c r="J11" s="5">
        <f t="shared" si="4"/>
        <v>188399.2</v>
      </c>
      <c r="K11" s="5">
        <f t="shared" si="4"/>
        <v>188399.2</v>
      </c>
      <c r="L11" s="5">
        <f t="shared" si="4"/>
        <v>188399.2</v>
      </c>
      <c r="M11" s="5">
        <f t="shared" si="4"/>
        <v>188399.2</v>
      </c>
      <c r="N11" s="5">
        <f t="shared" si="4"/>
        <v>188399.2</v>
      </c>
      <c r="O11" s="5">
        <f t="shared" si="4"/>
        <v>188399.2</v>
      </c>
      <c r="P11" s="5">
        <f t="shared" si="4"/>
        <v>188399.2</v>
      </c>
      <c r="Q11" s="5">
        <f t="shared" si="4"/>
        <v>188399.2</v>
      </c>
      <c r="R11" s="5">
        <f t="shared" si="4"/>
        <v>188399.2</v>
      </c>
      <c r="S11" s="5">
        <f t="shared" si="4"/>
        <v>188399.2</v>
      </c>
      <c r="T11" s="5">
        <f t="shared" si="4"/>
        <v>188399.2</v>
      </c>
      <c r="U11" s="5">
        <f t="shared" si="4"/>
        <v>188399.2</v>
      </c>
      <c r="V11" s="5">
        <f t="shared" si="4"/>
        <v>188399.2</v>
      </c>
      <c r="W11" s="5">
        <f t="shared" si="4"/>
        <v>188399.2</v>
      </c>
      <c r="X11" s="5">
        <f t="shared" si="4"/>
        <v>188399.2</v>
      </c>
      <c r="Y11" s="5">
        <f t="shared" si="4"/>
        <v>188399.2</v>
      </c>
      <c r="Z11" s="5">
        <f t="shared" si="4"/>
        <v>188399.2</v>
      </c>
      <c r="AA11" s="5">
        <f t="shared" si="4"/>
        <v>188399.2</v>
      </c>
      <c r="AB11" s="58">
        <f t="shared" ref="AB11:AG11" si="5">$C$10*AB10</f>
        <v>188399.2</v>
      </c>
      <c r="AC11" s="5">
        <f t="shared" si="5"/>
        <v>188399.2</v>
      </c>
      <c r="AD11" s="5">
        <f t="shared" si="5"/>
        <v>188399.2</v>
      </c>
      <c r="AE11" s="5">
        <f t="shared" si="5"/>
        <v>188399.2</v>
      </c>
      <c r="AF11" s="5">
        <f t="shared" si="5"/>
        <v>188399.2</v>
      </c>
      <c r="AG11" s="5">
        <f t="shared" si="5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6">1/30</f>
        <v>3.3333333333333333E-2</v>
      </c>
      <c r="F12" s="51">
        <f t="shared" si="6"/>
        <v>3.3333333333333333E-2</v>
      </c>
      <c r="G12" s="51">
        <f t="shared" si="6"/>
        <v>3.3333333333333333E-2</v>
      </c>
      <c r="H12" s="51">
        <f t="shared" si="6"/>
        <v>3.3333333333333333E-2</v>
      </c>
      <c r="I12" s="51">
        <f t="shared" si="6"/>
        <v>3.3333333333333333E-2</v>
      </c>
      <c r="J12" s="51">
        <f t="shared" si="6"/>
        <v>3.3333333333333333E-2</v>
      </c>
      <c r="K12" s="51">
        <f t="shared" si="6"/>
        <v>3.3333333333333333E-2</v>
      </c>
      <c r="L12" s="51">
        <f t="shared" si="6"/>
        <v>3.3333333333333333E-2</v>
      </c>
      <c r="M12" s="51">
        <f t="shared" si="6"/>
        <v>3.3333333333333333E-2</v>
      </c>
      <c r="N12" s="51">
        <f t="shared" si="6"/>
        <v>3.3333333333333333E-2</v>
      </c>
      <c r="O12" s="51">
        <f t="shared" si="6"/>
        <v>3.3333333333333333E-2</v>
      </c>
      <c r="P12" s="51">
        <f t="shared" si="6"/>
        <v>3.3333333333333333E-2</v>
      </c>
      <c r="Q12" s="51">
        <f t="shared" si="6"/>
        <v>3.3333333333333333E-2</v>
      </c>
      <c r="R12" s="51">
        <f t="shared" si="6"/>
        <v>3.3333333333333333E-2</v>
      </c>
      <c r="S12" s="51">
        <f t="shared" si="6"/>
        <v>3.3333333333333333E-2</v>
      </c>
      <c r="T12" s="51">
        <f t="shared" si="6"/>
        <v>3.3333333333333333E-2</v>
      </c>
      <c r="U12" s="51">
        <f t="shared" si="6"/>
        <v>3.3333333333333333E-2</v>
      </c>
      <c r="V12" s="51">
        <f t="shared" si="6"/>
        <v>3.3333333333333333E-2</v>
      </c>
      <c r="W12" s="51">
        <f t="shared" si="6"/>
        <v>3.3333333333333333E-2</v>
      </c>
      <c r="X12" s="51">
        <f t="shared" si="6"/>
        <v>3.3333333333333333E-2</v>
      </c>
      <c r="Y12" s="51">
        <f t="shared" si="6"/>
        <v>3.3333333333333333E-2</v>
      </c>
      <c r="Z12" s="51">
        <f t="shared" si="6"/>
        <v>3.3333333333333333E-2</v>
      </c>
      <c r="AA12" s="51">
        <f t="shared" si="6"/>
        <v>3.3333333333333333E-2</v>
      </c>
      <c r="AB12" s="57">
        <f t="shared" si="6"/>
        <v>3.3333333333333333E-2</v>
      </c>
      <c r="AC12" s="51">
        <f t="shared" si="6"/>
        <v>3.3333333333333333E-2</v>
      </c>
      <c r="AD12" s="51">
        <f t="shared" si="6"/>
        <v>3.3333333333333333E-2</v>
      </c>
      <c r="AE12" s="51">
        <f t="shared" si="6"/>
        <v>3.3333333333333333E-2</v>
      </c>
      <c r="AF12" s="51">
        <f t="shared" si="6"/>
        <v>3.3333333333333333E-2</v>
      </c>
      <c r="AG12" s="51">
        <f t="shared" si="6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A13" si="7">$C$12*E12</f>
        <v>300493.59999999998</v>
      </c>
      <c r="F13" s="5">
        <f t="shared" si="7"/>
        <v>300493.59999999998</v>
      </c>
      <c r="G13" s="5">
        <f t="shared" si="7"/>
        <v>300493.59999999998</v>
      </c>
      <c r="H13" s="5">
        <f t="shared" si="7"/>
        <v>300493.59999999998</v>
      </c>
      <c r="I13" s="5">
        <f t="shared" si="7"/>
        <v>300493.59999999998</v>
      </c>
      <c r="J13" s="5">
        <f t="shared" si="7"/>
        <v>300493.59999999998</v>
      </c>
      <c r="K13" s="5">
        <f t="shared" si="7"/>
        <v>300493.59999999998</v>
      </c>
      <c r="L13" s="5">
        <f t="shared" si="7"/>
        <v>300493.59999999998</v>
      </c>
      <c r="M13" s="5">
        <f t="shared" si="7"/>
        <v>300493.59999999998</v>
      </c>
      <c r="N13" s="5">
        <f t="shared" si="7"/>
        <v>300493.59999999998</v>
      </c>
      <c r="O13" s="5">
        <f t="shared" si="7"/>
        <v>300493.59999999998</v>
      </c>
      <c r="P13" s="5">
        <f t="shared" si="7"/>
        <v>300493.59999999998</v>
      </c>
      <c r="Q13" s="5">
        <f t="shared" si="7"/>
        <v>300493.59999999998</v>
      </c>
      <c r="R13" s="5">
        <f t="shared" si="7"/>
        <v>300493.59999999998</v>
      </c>
      <c r="S13" s="5">
        <f t="shared" si="7"/>
        <v>300493.59999999998</v>
      </c>
      <c r="T13" s="5">
        <f t="shared" si="7"/>
        <v>300493.59999999998</v>
      </c>
      <c r="U13" s="5">
        <f t="shared" si="7"/>
        <v>300493.59999999998</v>
      </c>
      <c r="V13" s="5">
        <f t="shared" si="7"/>
        <v>300493.59999999998</v>
      </c>
      <c r="W13" s="5">
        <f t="shared" si="7"/>
        <v>300493.59999999998</v>
      </c>
      <c r="X13" s="5">
        <f t="shared" si="7"/>
        <v>300493.59999999998</v>
      </c>
      <c r="Y13" s="5">
        <f t="shared" si="7"/>
        <v>300493.59999999998</v>
      </c>
      <c r="Z13" s="5">
        <f t="shared" si="7"/>
        <v>300493.59999999998</v>
      </c>
      <c r="AA13" s="5">
        <f t="shared" si="7"/>
        <v>300493.59999999998</v>
      </c>
      <c r="AB13" s="58">
        <f t="shared" ref="AB13:AG13" si="8">$C$12*AB12</f>
        <v>300493.59999999998</v>
      </c>
      <c r="AC13" s="5">
        <f t="shared" si="8"/>
        <v>300493.59999999998</v>
      </c>
      <c r="AD13" s="5">
        <f t="shared" si="8"/>
        <v>300493.59999999998</v>
      </c>
      <c r="AE13" s="5">
        <f t="shared" si="8"/>
        <v>300493.59999999998</v>
      </c>
      <c r="AF13" s="5">
        <f t="shared" si="8"/>
        <v>300493.59999999998</v>
      </c>
      <c r="AG13" s="5">
        <f t="shared" si="8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9">1/30</f>
        <v>3.3333333333333333E-2</v>
      </c>
      <c r="F14" s="51">
        <f t="shared" si="9"/>
        <v>3.3333333333333333E-2</v>
      </c>
      <c r="G14" s="51">
        <f t="shared" si="9"/>
        <v>3.3333333333333333E-2</v>
      </c>
      <c r="H14" s="51">
        <f t="shared" si="9"/>
        <v>3.3333333333333333E-2</v>
      </c>
      <c r="I14" s="51">
        <f t="shared" si="9"/>
        <v>3.3333333333333333E-2</v>
      </c>
      <c r="J14" s="51">
        <f t="shared" si="9"/>
        <v>3.3333333333333333E-2</v>
      </c>
      <c r="K14" s="51">
        <f t="shared" si="9"/>
        <v>3.3333333333333333E-2</v>
      </c>
      <c r="L14" s="51">
        <f t="shared" si="9"/>
        <v>3.3333333333333333E-2</v>
      </c>
      <c r="M14" s="51">
        <f t="shared" si="9"/>
        <v>3.3333333333333333E-2</v>
      </c>
      <c r="N14" s="51">
        <f t="shared" si="9"/>
        <v>3.3333333333333333E-2</v>
      </c>
      <c r="O14" s="51">
        <f t="shared" si="9"/>
        <v>3.3333333333333333E-2</v>
      </c>
      <c r="P14" s="51">
        <f t="shared" si="9"/>
        <v>3.3333333333333333E-2</v>
      </c>
      <c r="Q14" s="51">
        <f t="shared" si="9"/>
        <v>3.3333333333333333E-2</v>
      </c>
      <c r="R14" s="51">
        <f t="shared" si="9"/>
        <v>3.3333333333333333E-2</v>
      </c>
      <c r="S14" s="51">
        <f t="shared" si="9"/>
        <v>3.3333333333333333E-2</v>
      </c>
      <c r="T14" s="51">
        <f t="shared" si="9"/>
        <v>3.3333333333333333E-2</v>
      </c>
      <c r="U14" s="51">
        <f t="shared" si="9"/>
        <v>3.3333333333333333E-2</v>
      </c>
      <c r="V14" s="51">
        <f t="shared" si="9"/>
        <v>3.3333333333333333E-2</v>
      </c>
      <c r="W14" s="51">
        <f t="shared" si="9"/>
        <v>3.3333333333333333E-2</v>
      </c>
      <c r="X14" s="51">
        <f t="shared" si="9"/>
        <v>3.3333333333333333E-2</v>
      </c>
      <c r="Y14" s="51">
        <f t="shared" si="9"/>
        <v>3.3333333333333333E-2</v>
      </c>
      <c r="Z14" s="51">
        <f t="shared" si="9"/>
        <v>3.3333333333333333E-2</v>
      </c>
      <c r="AA14" s="51">
        <f t="shared" si="9"/>
        <v>3.3333333333333333E-2</v>
      </c>
      <c r="AB14" s="57">
        <f t="shared" si="9"/>
        <v>3.3333333333333333E-2</v>
      </c>
      <c r="AC14" s="51">
        <f t="shared" si="9"/>
        <v>3.3333333333333333E-2</v>
      </c>
      <c r="AD14" s="51">
        <f t="shared" si="9"/>
        <v>3.3333333333333333E-2</v>
      </c>
      <c r="AE14" s="51">
        <f t="shared" si="9"/>
        <v>3.3333333333333333E-2</v>
      </c>
      <c r="AF14" s="51">
        <f t="shared" si="9"/>
        <v>3.3333333333333333E-2</v>
      </c>
      <c r="AG14" s="51">
        <f t="shared" si="9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A15" si="10">$C$14*E14</f>
        <v>191738.8</v>
      </c>
      <c r="F15" s="5">
        <f t="shared" si="10"/>
        <v>191738.8</v>
      </c>
      <c r="G15" s="5">
        <f t="shared" si="10"/>
        <v>191738.8</v>
      </c>
      <c r="H15" s="5">
        <f t="shared" si="10"/>
        <v>191738.8</v>
      </c>
      <c r="I15" s="5">
        <f t="shared" si="10"/>
        <v>191738.8</v>
      </c>
      <c r="J15" s="5">
        <f t="shared" si="10"/>
        <v>191738.8</v>
      </c>
      <c r="K15" s="5">
        <f t="shared" si="10"/>
        <v>191738.8</v>
      </c>
      <c r="L15" s="5">
        <f t="shared" si="10"/>
        <v>191738.8</v>
      </c>
      <c r="M15" s="5">
        <f t="shared" si="10"/>
        <v>191738.8</v>
      </c>
      <c r="N15" s="5">
        <f t="shared" si="10"/>
        <v>191738.8</v>
      </c>
      <c r="O15" s="5">
        <f t="shared" si="10"/>
        <v>191738.8</v>
      </c>
      <c r="P15" s="5">
        <f t="shared" si="10"/>
        <v>191738.8</v>
      </c>
      <c r="Q15" s="5">
        <f t="shared" si="10"/>
        <v>191738.8</v>
      </c>
      <c r="R15" s="5">
        <f t="shared" si="10"/>
        <v>191738.8</v>
      </c>
      <c r="S15" s="5">
        <f t="shared" si="10"/>
        <v>191738.8</v>
      </c>
      <c r="T15" s="5">
        <f t="shared" si="10"/>
        <v>191738.8</v>
      </c>
      <c r="U15" s="5">
        <f t="shared" si="10"/>
        <v>191738.8</v>
      </c>
      <c r="V15" s="5">
        <f t="shared" si="10"/>
        <v>191738.8</v>
      </c>
      <c r="W15" s="5">
        <f t="shared" si="10"/>
        <v>191738.8</v>
      </c>
      <c r="X15" s="5">
        <f t="shared" si="10"/>
        <v>191738.8</v>
      </c>
      <c r="Y15" s="5">
        <f t="shared" si="10"/>
        <v>191738.8</v>
      </c>
      <c r="Z15" s="5">
        <f t="shared" si="10"/>
        <v>191738.8</v>
      </c>
      <c r="AA15" s="5">
        <f t="shared" si="10"/>
        <v>191738.8</v>
      </c>
      <c r="AB15" s="58">
        <f t="shared" ref="AB15:AG15" si="11">$C$14*AB14</f>
        <v>191738.8</v>
      </c>
      <c r="AC15" s="5">
        <f t="shared" si="11"/>
        <v>191738.8</v>
      </c>
      <c r="AD15" s="5">
        <f t="shared" si="11"/>
        <v>191738.8</v>
      </c>
      <c r="AE15" s="5">
        <f t="shared" si="11"/>
        <v>191738.8</v>
      </c>
      <c r="AF15" s="5">
        <f t="shared" si="11"/>
        <v>191738.8</v>
      </c>
      <c r="AG15" s="5">
        <f t="shared" si="11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12">1/30</f>
        <v>3.3333333333333333E-2</v>
      </c>
      <c r="F16" s="51">
        <f t="shared" si="12"/>
        <v>3.3333333333333333E-2</v>
      </c>
      <c r="G16" s="51">
        <f t="shared" si="12"/>
        <v>3.3333333333333333E-2</v>
      </c>
      <c r="H16" s="51">
        <f t="shared" si="12"/>
        <v>3.3333333333333333E-2</v>
      </c>
      <c r="I16" s="51">
        <f t="shared" si="12"/>
        <v>3.3333333333333333E-2</v>
      </c>
      <c r="J16" s="51">
        <f t="shared" si="12"/>
        <v>3.3333333333333333E-2</v>
      </c>
      <c r="K16" s="51">
        <f t="shared" si="12"/>
        <v>3.3333333333333333E-2</v>
      </c>
      <c r="L16" s="51">
        <f t="shared" si="12"/>
        <v>3.3333333333333333E-2</v>
      </c>
      <c r="M16" s="51">
        <f t="shared" si="12"/>
        <v>3.3333333333333333E-2</v>
      </c>
      <c r="N16" s="51">
        <f t="shared" si="12"/>
        <v>3.3333333333333333E-2</v>
      </c>
      <c r="O16" s="51">
        <f t="shared" si="12"/>
        <v>3.3333333333333333E-2</v>
      </c>
      <c r="P16" s="51">
        <f t="shared" si="12"/>
        <v>3.3333333333333333E-2</v>
      </c>
      <c r="Q16" s="51">
        <f t="shared" si="12"/>
        <v>3.3333333333333333E-2</v>
      </c>
      <c r="R16" s="51">
        <f t="shared" si="12"/>
        <v>3.3333333333333333E-2</v>
      </c>
      <c r="S16" s="51">
        <f t="shared" si="12"/>
        <v>3.3333333333333333E-2</v>
      </c>
      <c r="T16" s="51">
        <f t="shared" si="12"/>
        <v>3.3333333333333333E-2</v>
      </c>
      <c r="U16" s="51">
        <f t="shared" si="12"/>
        <v>3.3333333333333333E-2</v>
      </c>
      <c r="V16" s="51">
        <f t="shared" si="12"/>
        <v>3.3333333333333333E-2</v>
      </c>
      <c r="W16" s="51">
        <f t="shared" si="12"/>
        <v>3.3333333333333333E-2</v>
      </c>
      <c r="X16" s="51">
        <f t="shared" si="12"/>
        <v>3.3333333333333333E-2</v>
      </c>
      <c r="Y16" s="51">
        <f t="shared" si="12"/>
        <v>3.3333333333333333E-2</v>
      </c>
      <c r="Z16" s="51">
        <f t="shared" si="12"/>
        <v>3.3333333333333333E-2</v>
      </c>
      <c r="AA16" s="51">
        <f t="shared" si="12"/>
        <v>3.3333333333333333E-2</v>
      </c>
      <c r="AB16" s="57">
        <f t="shared" si="12"/>
        <v>3.3333333333333333E-2</v>
      </c>
      <c r="AC16" s="51">
        <f t="shared" si="12"/>
        <v>3.3333333333333333E-2</v>
      </c>
      <c r="AD16" s="51">
        <f t="shared" si="12"/>
        <v>3.3333333333333333E-2</v>
      </c>
      <c r="AE16" s="51">
        <f t="shared" si="12"/>
        <v>3.3333333333333333E-2</v>
      </c>
      <c r="AF16" s="51">
        <f t="shared" si="12"/>
        <v>3.3333333333333333E-2</v>
      </c>
      <c r="AG16" s="51">
        <f t="shared" si="12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A17" si="13">$C$16*E16</f>
        <v>121620.4</v>
      </c>
      <c r="F17" s="5">
        <f t="shared" si="13"/>
        <v>121620.4</v>
      </c>
      <c r="G17" s="5">
        <f t="shared" si="13"/>
        <v>121620.4</v>
      </c>
      <c r="H17" s="5">
        <f t="shared" si="13"/>
        <v>121620.4</v>
      </c>
      <c r="I17" s="5">
        <f t="shared" si="13"/>
        <v>121620.4</v>
      </c>
      <c r="J17" s="5">
        <f t="shared" si="13"/>
        <v>121620.4</v>
      </c>
      <c r="K17" s="5">
        <f t="shared" si="13"/>
        <v>121620.4</v>
      </c>
      <c r="L17" s="5">
        <f t="shared" si="13"/>
        <v>121620.4</v>
      </c>
      <c r="M17" s="5">
        <f t="shared" si="13"/>
        <v>121620.4</v>
      </c>
      <c r="N17" s="5">
        <f t="shared" si="13"/>
        <v>121620.4</v>
      </c>
      <c r="O17" s="5">
        <f t="shared" si="13"/>
        <v>121620.4</v>
      </c>
      <c r="P17" s="5">
        <f t="shared" si="13"/>
        <v>121620.4</v>
      </c>
      <c r="Q17" s="5">
        <f t="shared" si="13"/>
        <v>121620.4</v>
      </c>
      <c r="R17" s="5">
        <f t="shared" si="13"/>
        <v>121620.4</v>
      </c>
      <c r="S17" s="5">
        <f t="shared" si="13"/>
        <v>121620.4</v>
      </c>
      <c r="T17" s="5">
        <f t="shared" si="13"/>
        <v>121620.4</v>
      </c>
      <c r="U17" s="5">
        <f t="shared" si="13"/>
        <v>121620.4</v>
      </c>
      <c r="V17" s="5">
        <f t="shared" si="13"/>
        <v>121620.4</v>
      </c>
      <c r="W17" s="5">
        <f t="shared" si="13"/>
        <v>121620.4</v>
      </c>
      <c r="X17" s="5">
        <f t="shared" si="13"/>
        <v>121620.4</v>
      </c>
      <c r="Y17" s="5">
        <f t="shared" si="13"/>
        <v>121620.4</v>
      </c>
      <c r="Z17" s="5">
        <f t="shared" si="13"/>
        <v>121620.4</v>
      </c>
      <c r="AA17" s="5">
        <f t="shared" si="13"/>
        <v>121620.4</v>
      </c>
      <c r="AB17" s="58">
        <f t="shared" ref="AB17:AG17" si="14">$C$16*AB16</f>
        <v>121620.4</v>
      </c>
      <c r="AC17" s="5">
        <f t="shared" si="14"/>
        <v>121620.4</v>
      </c>
      <c r="AD17" s="5">
        <f t="shared" si="14"/>
        <v>121620.4</v>
      </c>
      <c r="AE17" s="5">
        <f t="shared" si="14"/>
        <v>121620.4</v>
      </c>
      <c r="AF17" s="5">
        <f t="shared" si="14"/>
        <v>121620.4</v>
      </c>
      <c r="AG17" s="5">
        <f t="shared" si="14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5">1/30</f>
        <v>3.3333333333333333E-2</v>
      </c>
      <c r="F18" s="51">
        <f t="shared" si="15"/>
        <v>3.3333333333333333E-2</v>
      </c>
      <c r="G18" s="51">
        <f t="shared" si="15"/>
        <v>3.3333333333333333E-2</v>
      </c>
      <c r="H18" s="51">
        <f t="shared" si="15"/>
        <v>3.3333333333333333E-2</v>
      </c>
      <c r="I18" s="51">
        <f t="shared" si="15"/>
        <v>3.3333333333333333E-2</v>
      </c>
      <c r="J18" s="51">
        <f t="shared" si="15"/>
        <v>3.3333333333333333E-2</v>
      </c>
      <c r="K18" s="51">
        <f t="shared" si="15"/>
        <v>3.3333333333333333E-2</v>
      </c>
      <c r="L18" s="51">
        <f t="shared" si="15"/>
        <v>3.3333333333333333E-2</v>
      </c>
      <c r="M18" s="51">
        <f t="shared" si="15"/>
        <v>3.3333333333333333E-2</v>
      </c>
      <c r="N18" s="51">
        <f t="shared" si="15"/>
        <v>3.3333333333333333E-2</v>
      </c>
      <c r="O18" s="51">
        <f t="shared" si="15"/>
        <v>3.3333333333333333E-2</v>
      </c>
      <c r="P18" s="51">
        <f t="shared" si="15"/>
        <v>3.3333333333333333E-2</v>
      </c>
      <c r="Q18" s="51">
        <f t="shared" si="15"/>
        <v>3.3333333333333333E-2</v>
      </c>
      <c r="R18" s="51">
        <f t="shared" si="15"/>
        <v>3.3333333333333333E-2</v>
      </c>
      <c r="S18" s="51">
        <f t="shared" si="15"/>
        <v>3.3333333333333333E-2</v>
      </c>
      <c r="T18" s="51">
        <f t="shared" si="15"/>
        <v>3.3333333333333333E-2</v>
      </c>
      <c r="U18" s="51">
        <f t="shared" si="15"/>
        <v>3.3333333333333333E-2</v>
      </c>
      <c r="V18" s="51">
        <f t="shared" si="15"/>
        <v>3.3333333333333333E-2</v>
      </c>
      <c r="W18" s="51">
        <f t="shared" si="15"/>
        <v>3.3333333333333333E-2</v>
      </c>
      <c r="X18" s="51">
        <f t="shared" si="15"/>
        <v>3.3333333333333333E-2</v>
      </c>
      <c r="Y18" s="51">
        <f t="shared" si="15"/>
        <v>3.3333333333333333E-2</v>
      </c>
      <c r="Z18" s="51">
        <f t="shared" si="15"/>
        <v>3.3333333333333333E-2</v>
      </c>
      <c r="AA18" s="51">
        <f t="shared" si="15"/>
        <v>3.3333333333333333E-2</v>
      </c>
      <c r="AB18" s="57">
        <f t="shared" si="15"/>
        <v>3.3333333333333333E-2</v>
      </c>
      <c r="AC18" s="51">
        <f t="shared" si="15"/>
        <v>3.3333333333333333E-2</v>
      </c>
      <c r="AD18" s="51">
        <f t="shared" si="15"/>
        <v>3.3333333333333333E-2</v>
      </c>
      <c r="AE18" s="51">
        <f t="shared" si="15"/>
        <v>3.3333333333333333E-2</v>
      </c>
      <c r="AF18" s="51">
        <f t="shared" si="15"/>
        <v>3.3333333333333333E-2</v>
      </c>
      <c r="AG18" s="51">
        <f t="shared" si="15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A19" si="16">$C$18*E18</f>
        <v>156468.4</v>
      </c>
      <c r="F19" s="5">
        <f t="shared" si="16"/>
        <v>156468.4</v>
      </c>
      <c r="G19" s="5">
        <f t="shared" si="16"/>
        <v>156468.4</v>
      </c>
      <c r="H19" s="5">
        <f t="shared" si="16"/>
        <v>156468.4</v>
      </c>
      <c r="I19" s="5">
        <f t="shared" si="16"/>
        <v>156468.4</v>
      </c>
      <c r="J19" s="5">
        <f t="shared" si="16"/>
        <v>156468.4</v>
      </c>
      <c r="K19" s="5">
        <f t="shared" si="16"/>
        <v>156468.4</v>
      </c>
      <c r="L19" s="5">
        <f t="shared" si="16"/>
        <v>156468.4</v>
      </c>
      <c r="M19" s="5">
        <f t="shared" si="16"/>
        <v>156468.4</v>
      </c>
      <c r="N19" s="5">
        <f t="shared" si="16"/>
        <v>156468.4</v>
      </c>
      <c r="O19" s="5">
        <f t="shared" si="16"/>
        <v>156468.4</v>
      </c>
      <c r="P19" s="5">
        <f t="shared" si="16"/>
        <v>156468.4</v>
      </c>
      <c r="Q19" s="5">
        <f t="shared" si="16"/>
        <v>156468.4</v>
      </c>
      <c r="R19" s="5">
        <f t="shared" si="16"/>
        <v>156468.4</v>
      </c>
      <c r="S19" s="5">
        <f t="shared" si="16"/>
        <v>156468.4</v>
      </c>
      <c r="T19" s="5">
        <f t="shared" si="16"/>
        <v>156468.4</v>
      </c>
      <c r="U19" s="5">
        <f t="shared" si="16"/>
        <v>156468.4</v>
      </c>
      <c r="V19" s="5">
        <f t="shared" si="16"/>
        <v>156468.4</v>
      </c>
      <c r="W19" s="5">
        <f t="shared" si="16"/>
        <v>156468.4</v>
      </c>
      <c r="X19" s="5">
        <f t="shared" si="16"/>
        <v>156468.4</v>
      </c>
      <c r="Y19" s="5">
        <f t="shared" si="16"/>
        <v>156468.4</v>
      </c>
      <c r="Z19" s="5">
        <f t="shared" si="16"/>
        <v>156468.4</v>
      </c>
      <c r="AA19" s="5">
        <f t="shared" si="16"/>
        <v>156468.4</v>
      </c>
      <c r="AB19" s="58">
        <f t="shared" ref="AB19:AG19" si="17">$C$18*AB18</f>
        <v>156468.4</v>
      </c>
      <c r="AC19" s="5">
        <f t="shared" si="17"/>
        <v>156468.4</v>
      </c>
      <c r="AD19" s="5">
        <f t="shared" si="17"/>
        <v>156468.4</v>
      </c>
      <c r="AE19" s="5">
        <f t="shared" si="17"/>
        <v>156468.4</v>
      </c>
      <c r="AF19" s="5">
        <f t="shared" si="17"/>
        <v>156468.4</v>
      </c>
      <c r="AG19" s="5">
        <f t="shared" si="17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8">1/30</f>
        <v>3.3333333333333333E-2</v>
      </c>
      <c r="F20" s="51">
        <f t="shared" si="18"/>
        <v>3.3333333333333333E-2</v>
      </c>
      <c r="G20" s="51">
        <f t="shared" si="18"/>
        <v>3.3333333333333333E-2</v>
      </c>
      <c r="H20" s="51">
        <f t="shared" si="18"/>
        <v>3.3333333333333333E-2</v>
      </c>
      <c r="I20" s="51">
        <f t="shared" si="18"/>
        <v>3.3333333333333333E-2</v>
      </c>
      <c r="J20" s="51">
        <f t="shared" si="18"/>
        <v>3.3333333333333333E-2</v>
      </c>
      <c r="K20" s="51">
        <f t="shared" si="18"/>
        <v>3.3333333333333333E-2</v>
      </c>
      <c r="L20" s="51">
        <f t="shared" si="18"/>
        <v>3.3333333333333333E-2</v>
      </c>
      <c r="M20" s="51">
        <f t="shared" si="18"/>
        <v>3.3333333333333333E-2</v>
      </c>
      <c r="N20" s="51">
        <f t="shared" si="18"/>
        <v>3.3333333333333333E-2</v>
      </c>
      <c r="O20" s="51">
        <f t="shared" si="18"/>
        <v>3.3333333333333333E-2</v>
      </c>
      <c r="P20" s="51">
        <f t="shared" si="18"/>
        <v>3.3333333333333333E-2</v>
      </c>
      <c r="Q20" s="51">
        <f t="shared" si="18"/>
        <v>3.3333333333333333E-2</v>
      </c>
      <c r="R20" s="51">
        <f t="shared" si="18"/>
        <v>3.3333333333333333E-2</v>
      </c>
      <c r="S20" s="51">
        <f t="shared" si="18"/>
        <v>3.3333333333333333E-2</v>
      </c>
      <c r="T20" s="51">
        <f t="shared" si="18"/>
        <v>3.3333333333333333E-2</v>
      </c>
      <c r="U20" s="51">
        <f t="shared" si="18"/>
        <v>3.3333333333333333E-2</v>
      </c>
      <c r="V20" s="51">
        <f t="shared" si="18"/>
        <v>3.3333333333333333E-2</v>
      </c>
      <c r="W20" s="51">
        <f t="shared" si="18"/>
        <v>3.3333333333333333E-2</v>
      </c>
      <c r="X20" s="51">
        <f t="shared" si="18"/>
        <v>3.3333333333333333E-2</v>
      </c>
      <c r="Y20" s="51">
        <f t="shared" si="18"/>
        <v>3.3333333333333333E-2</v>
      </c>
      <c r="Z20" s="51">
        <f t="shared" si="18"/>
        <v>3.3333333333333333E-2</v>
      </c>
      <c r="AA20" s="51">
        <f t="shared" si="18"/>
        <v>3.3333333333333333E-2</v>
      </c>
      <c r="AB20" s="57">
        <f t="shared" si="18"/>
        <v>3.3333333333333333E-2</v>
      </c>
      <c r="AC20" s="51">
        <f t="shared" si="18"/>
        <v>3.3333333333333333E-2</v>
      </c>
      <c r="AD20" s="51">
        <f t="shared" si="18"/>
        <v>3.3333333333333333E-2</v>
      </c>
      <c r="AE20" s="51">
        <f t="shared" si="18"/>
        <v>3.3333333333333333E-2</v>
      </c>
      <c r="AF20" s="51">
        <f t="shared" si="18"/>
        <v>3.3333333333333333E-2</v>
      </c>
      <c r="AG20" s="51">
        <f t="shared" si="18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A21" si="19">$C$20*E20</f>
        <v>169171.20000000001</v>
      </c>
      <c r="F21" s="5">
        <f t="shared" si="19"/>
        <v>169171.20000000001</v>
      </c>
      <c r="G21" s="5">
        <f t="shared" si="19"/>
        <v>169171.20000000001</v>
      </c>
      <c r="H21" s="5">
        <f t="shared" si="19"/>
        <v>169171.20000000001</v>
      </c>
      <c r="I21" s="5">
        <f t="shared" si="19"/>
        <v>169171.20000000001</v>
      </c>
      <c r="J21" s="5">
        <f t="shared" si="19"/>
        <v>169171.20000000001</v>
      </c>
      <c r="K21" s="5">
        <f t="shared" si="19"/>
        <v>169171.20000000001</v>
      </c>
      <c r="L21" s="5">
        <f t="shared" si="19"/>
        <v>169171.20000000001</v>
      </c>
      <c r="M21" s="5">
        <f t="shared" si="19"/>
        <v>169171.20000000001</v>
      </c>
      <c r="N21" s="5">
        <f t="shared" si="19"/>
        <v>169171.20000000001</v>
      </c>
      <c r="O21" s="5">
        <f t="shared" si="19"/>
        <v>169171.20000000001</v>
      </c>
      <c r="P21" s="5">
        <f t="shared" si="19"/>
        <v>169171.20000000001</v>
      </c>
      <c r="Q21" s="5">
        <f t="shared" si="19"/>
        <v>169171.20000000001</v>
      </c>
      <c r="R21" s="5">
        <f t="shared" si="19"/>
        <v>169171.20000000001</v>
      </c>
      <c r="S21" s="5">
        <f t="shared" si="19"/>
        <v>169171.20000000001</v>
      </c>
      <c r="T21" s="5">
        <f t="shared" si="19"/>
        <v>169171.20000000001</v>
      </c>
      <c r="U21" s="5">
        <f t="shared" si="19"/>
        <v>169171.20000000001</v>
      </c>
      <c r="V21" s="5">
        <f t="shared" si="19"/>
        <v>169171.20000000001</v>
      </c>
      <c r="W21" s="5">
        <f t="shared" si="19"/>
        <v>169171.20000000001</v>
      </c>
      <c r="X21" s="5">
        <f t="shared" si="19"/>
        <v>169171.20000000001</v>
      </c>
      <c r="Y21" s="5">
        <f t="shared" si="19"/>
        <v>169171.20000000001</v>
      </c>
      <c r="Z21" s="5">
        <f t="shared" si="19"/>
        <v>169171.20000000001</v>
      </c>
      <c r="AA21" s="5">
        <f t="shared" si="19"/>
        <v>169171.20000000001</v>
      </c>
      <c r="AB21" s="58">
        <f t="shared" ref="AB21:AG21" si="20">$C$20*AB20</f>
        <v>169171.20000000001</v>
      </c>
      <c r="AC21" s="5">
        <f t="shared" si="20"/>
        <v>169171.20000000001</v>
      </c>
      <c r="AD21" s="5">
        <f t="shared" si="20"/>
        <v>169171.20000000001</v>
      </c>
      <c r="AE21" s="5">
        <f t="shared" si="20"/>
        <v>169171.20000000001</v>
      </c>
      <c r="AF21" s="5">
        <f t="shared" si="20"/>
        <v>169171.20000000001</v>
      </c>
      <c r="AG21" s="5">
        <f t="shared" si="20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21">1/30</f>
        <v>3.3333333333333333E-2</v>
      </c>
      <c r="F22" s="51">
        <f t="shared" si="21"/>
        <v>3.3333333333333333E-2</v>
      </c>
      <c r="G22" s="51">
        <f t="shared" si="21"/>
        <v>3.3333333333333333E-2</v>
      </c>
      <c r="H22" s="51">
        <f t="shared" si="21"/>
        <v>3.3333333333333333E-2</v>
      </c>
      <c r="I22" s="51">
        <f t="shared" si="21"/>
        <v>3.3333333333333333E-2</v>
      </c>
      <c r="J22" s="51">
        <f t="shared" si="21"/>
        <v>3.3333333333333333E-2</v>
      </c>
      <c r="K22" s="51">
        <f t="shared" si="21"/>
        <v>3.3333333333333333E-2</v>
      </c>
      <c r="L22" s="51">
        <f t="shared" si="21"/>
        <v>3.3333333333333333E-2</v>
      </c>
      <c r="M22" s="51">
        <f t="shared" si="21"/>
        <v>3.3333333333333333E-2</v>
      </c>
      <c r="N22" s="51">
        <f t="shared" si="21"/>
        <v>3.3333333333333333E-2</v>
      </c>
      <c r="O22" s="51">
        <f t="shared" si="21"/>
        <v>3.3333333333333333E-2</v>
      </c>
      <c r="P22" s="51">
        <f t="shared" si="21"/>
        <v>3.3333333333333333E-2</v>
      </c>
      <c r="Q22" s="51">
        <f t="shared" si="21"/>
        <v>3.3333333333333333E-2</v>
      </c>
      <c r="R22" s="51">
        <f t="shared" si="21"/>
        <v>3.3333333333333333E-2</v>
      </c>
      <c r="S22" s="51">
        <f t="shared" si="21"/>
        <v>3.3333333333333333E-2</v>
      </c>
      <c r="T22" s="51">
        <f t="shared" si="21"/>
        <v>3.3333333333333333E-2</v>
      </c>
      <c r="U22" s="51">
        <f t="shared" si="21"/>
        <v>3.3333333333333333E-2</v>
      </c>
      <c r="V22" s="51">
        <f t="shared" si="21"/>
        <v>3.3333333333333333E-2</v>
      </c>
      <c r="W22" s="51">
        <f t="shared" si="21"/>
        <v>3.3333333333333333E-2</v>
      </c>
      <c r="X22" s="51">
        <f t="shared" si="21"/>
        <v>3.3333333333333333E-2</v>
      </c>
      <c r="Y22" s="51">
        <f t="shared" si="21"/>
        <v>3.3333333333333333E-2</v>
      </c>
      <c r="Z22" s="51">
        <f t="shared" si="21"/>
        <v>3.3333333333333333E-2</v>
      </c>
      <c r="AA22" s="51">
        <f t="shared" si="21"/>
        <v>3.3333333333333333E-2</v>
      </c>
      <c r="AB22" s="57">
        <f t="shared" si="21"/>
        <v>3.3333333333333333E-2</v>
      </c>
      <c r="AC22" s="51">
        <f t="shared" si="21"/>
        <v>3.3333333333333333E-2</v>
      </c>
      <c r="AD22" s="51">
        <f t="shared" si="21"/>
        <v>3.3333333333333333E-2</v>
      </c>
      <c r="AE22" s="51">
        <f t="shared" si="21"/>
        <v>3.3333333333333333E-2</v>
      </c>
      <c r="AF22" s="51">
        <f t="shared" si="21"/>
        <v>3.3333333333333333E-2</v>
      </c>
      <c r="AG22" s="51">
        <f t="shared" si="21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A23" si="22">$C$22*E22</f>
        <v>82530.8</v>
      </c>
      <c r="F23" s="5">
        <f t="shared" si="22"/>
        <v>82530.8</v>
      </c>
      <c r="G23" s="5">
        <f t="shared" si="22"/>
        <v>82530.8</v>
      </c>
      <c r="H23" s="5">
        <f t="shared" si="22"/>
        <v>82530.8</v>
      </c>
      <c r="I23" s="5">
        <f t="shared" si="22"/>
        <v>82530.8</v>
      </c>
      <c r="J23" s="5">
        <f t="shared" si="22"/>
        <v>82530.8</v>
      </c>
      <c r="K23" s="5">
        <f t="shared" si="22"/>
        <v>82530.8</v>
      </c>
      <c r="L23" s="5">
        <f t="shared" si="22"/>
        <v>82530.8</v>
      </c>
      <c r="M23" s="5">
        <f t="shared" si="22"/>
        <v>82530.8</v>
      </c>
      <c r="N23" s="5">
        <f t="shared" si="22"/>
        <v>82530.8</v>
      </c>
      <c r="O23" s="5">
        <f t="shared" si="22"/>
        <v>82530.8</v>
      </c>
      <c r="P23" s="5">
        <f t="shared" si="22"/>
        <v>82530.8</v>
      </c>
      <c r="Q23" s="5">
        <f t="shared" si="22"/>
        <v>82530.8</v>
      </c>
      <c r="R23" s="5">
        <f t="shared" si="22"/>
        <v>82530.8</v>
      </c>
      <c r="S23" s="5">
        <f t="shared" si="22"/>
        <v>82530.8</v>
      </c>
      <c r="T23" s="5">
        <f t="shared" si="22"/>
        <v>82530.8</v>
      </c>
      <c r="U23" s="5">
        <f t="shared" si="22"/>
        <v>82530.8</v>
      </c>
      <c r="V23" s="5">
        <f t="shared" si="22"/>
        <v>82530.8</v>
      </c>
      <c r="W23" s="5">
        <f t="shared" si="22"/>
        <v>82530.8</v>
      </c>
      <c r="X23" s="5">
        <f t="shared" si="22"/>
        <v>82530.8</v>
      </c>
      <c r="Y23" s="5">
        <f t="shared" si="22"/>
        <v>82530.8</v>
      </c>
      <c r="Z23" s="5">
        <f t="shared" si="22"/>
        <v>82530.8</v>
      </c>
      <c r="AA23" s="5">
        <f t="shared" si="22"/>
        <v>82530.8</v>
      </c>
      <c r="AB23" s="58">
        <f t="shared" ref="AB23:AG23" si="23">$C$22*AB22</f>
        <v>82530.8</v>
      </c>
      <c r="AC23" s="5">
        <f t="shared" si="23"/>
        <v>82530.8</v>
      </c>
      <c r="AD23" s="5">
        <f t="shared" si="23"/>
        <v>82530.8</v>
      </c>
      <c r="AE23" s="5">
        <f t="shared" si="23"/>
        <v>82530.8</v>
      </c>
      <c r="AF23" s="5">
        <f t="shared" si="23"/>
        <v>82530.8</v>
      </c>
      <c r="AG23" s="5">
        <f t="shared" si="23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24">1/30</f>
        <v>3.3333333333333333E-2</v>
      </c>
      <c r="F24" s="51">
        <f t="shared" si="24"/>
        <v>3.3333333333333333E-2</v>
      </c>
      <c r="G24" s="51">
        <f t="shared" si="24"/>
        <v>3.3333333333333333E-2</v>
      </c>
      <c r="H24" s="51">
        <f t="shared" si="24"/>
        <v>3.3333333333333333E-2</v>
      </c>
      <c r="I24" s="51">
        <f t="shared" si="24"/>
        <v>3.3333333333333333E-2</v>
      </c>
      <c r="J24" s="51">
        <f t="shared" si="24"/>
        <v>3.3333333333333333E-2</v>
      </c>
      <c r="K24" s="51">
        <f t="shared" si="24"/>
        <v>3.3333333333333333E-2</v>
      </c>
      <c r="L24" s="51">
        <f t="shared" si="24"/>
        <v>3.3333333333333333E-2</v>
      </c>
      <c r="M24" s="51">
        <f t="shared" si="24"/>
        <v>3.3333333333333333E-2</v>
      </c>
      <c r="N24" s="51">
        <f t="shared" si="24"/>
        <v>3.3333333333333333E-2</v>
      </c>
      <c r="O24" s="51">
        <f t="shared" si="24"/>
        <v>3.3333333333333333E-2</v>
      </c>
      <c r="P24" s="51">
        <f t="shared" si="24"/>
        <v>3.3333333333333333E-2</v>
      </c>
      <c r="Q24" s="51">
        <f t="shared" si="24"/>
        <v>3.3333333333333333E-2</v>
      </c>
      <c r="R24" s="51">
        <f t="shared" si="24"/>
        <v>3.3333333333333333E-2</v>
      </c>
      <c r="S24" s="51">
        <f t="shared" si="24"/>
        <v>3.3333333333333333E-2</v>
      </c>
      <c r="T24" s="51">
        <f t="shared" si="24"/>
        <v>3.3333333333333333E-2</v>
      </c>
      <c r="U24" s="51">
        <f t="shared" si="24"/>
        <v>3.3333333333333333E-2</v>
      </c>
      <c r="V24" s="51">
        <f t="shared" si="24"/>
        <v>3.3333333333333333E-2</v>
      </c>
      <c r="W24" s="51">
        <f t="shared" si="24"/>
        <v>3.3333333333333333E-2</v>
      </c>
      <c r="X24" s="51">
        <f t="shared" si="24"/>
        <v>3.3333333333333333E-2</v>
      </c>
      <c r="Y24" s="51">
        <f t="shared" si="24"/>
        <v>3.3333333333333333E-2</v>
      </c>
      <c r="Z24" s="51">
        <f t="shared" si="24"/>
        <v>3.3333333333333333E-2</v>
      </c>
      <c r="AA24" s="51">
        <f t="shared" si="24"/>
        <v>3.3333333333333333E-2</v>
      </c>
      <c r="AB24" s="57">
        <f t="shared" si="24"/>
        <v>3.3333333333333333E-2</v>
      </c>
      <c r="AC24" s="51">
        <f t="shared" si="24"/>
        <v>3.3333333333333333E-2</v>
      </c>
      <c r="AD24" s="51">
        <f t="shared" si="24"/>
        <v>3.3333333333333333E-2</v>
      </c>
      <c r="AE24" s="51">
        <f t="shared" si="24"/>
        <v>3.3333333333333333E-2</v>
      </c>
      <c r="AF24" s="51">
        <f t="shared" si="24"/>
        <v>3.3333333333333333E-2</v>
      </c>
      <c r="AG24" s="51">
        <f t="shared" si="24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A25" si="25">$C$24*E24</f>
        <v>170399.79833333334</v>
      </c>
      <c r="F25" s="5">
        <f t="shared" si="25"/>
        <v>170399.79833333334</v>
      </c>
      <c r="G25" s="5">
        <f t="shared" si="25"/>
        <v>170399.79833333334</v>
      </c>
      <c r="H25" s="5">
        <f t="shared" si="25"/>
        <v>170399.79833333334</v>
      </c>
      <c r="I25" s="5">
        <f t="shared" si="25"/>
        <v>170399.79833333334</v>
      </c>
      <c r="J25" s="5">
        <f t="shared" si="25"/>
        <v>170399.79833333334</v>
      </c>
      <c r="K25" s="5">
        <f t="shared" si="25"/>
        <v>170399.79833333334</v>
      </c>
      <c r="L25" s="5">
        <f t="shared" si="25"/>
        <v>170399.79833333334</v>
      </c>
      <c r="M25" s="5">
        <f t="shared" si="25"/>
        <v>170399.79833333334</v>
      </c>
      <c r="N25" s="5">
        <f t="shared" si="25"/>
        <v>170399.79833333334</v>
      </c>
      <c r="O25" s="5">
        <f t="shared" si="25"/>
        <v>170399.79833333334</v>
      </c>
      <c r="P25" s="5">
        <f t="shared" si="25"/>
        <v>170399.79833333334</v>
      </c>
      <c r="Q25" s="5">
        <f t="shared" si="25"/>
        <v>170399.79833333334</v>
      </c>
      <c r="R25" s="5">
        <f t="shared" si="25"/>
        <v>170399.79833333334</v>
      </c>
      <c r="S25" s="5">
        <f t="shared" si="25"/>
        <v>170399.79833333334</v>
      </c>
      <c r="T25" s="5">
        <f t="shared" si="25"/>
        <v>170399.79833333334</v>
      </c>
      <c r="U25" s="5">
        <f t="shared" si="25"/>
        <v>170399.79833333334</v>
      </c>
      <c r="V25" s="5">
        <f t="shared" si="25"/>
        <v>170399.79833333334</v>
      </c>
      <c r="W25" s="5">
        <f t="shared" si="25"/>
        <v>170399.79833333334</v>
      </c>
      <c r="X25" s="5">
        <f t="shared" si="25"/>
        <v>170399.79833333334</v>
      </c>
      <c r="Y25" s="5">
        <f t="shared" si="25"/>
        <v>170399.79833333334</v>
      </c>
      <c r="Z25" s="5">
        <f t="shared" si="25"/>
        <v>170399.79833333334</v>
      </c>
      <c r="AA25" s="5">
        <f t="shared" si="25"/>
        <v>170399.79833333334</v>
      </c>
      <c r="AB25" s="58">
        <f t="shared" ref="AB25:AG25" si="26">$C$24*AB24</f>
        <v>170399.79833333334</v>
      </c>
      <c r="AC25" s="5">
        <f t="shared" si="26"/>
        <v>170399.79833333334</v>
      </c>
      <c r="AD25" s="5">
        <f t="shared" si="26"/>
        <v>170399.79833333334</v>
      </c>
      <c r="AE25" s="5">
        <f t="shared" si="26"/>
        <v>170399.79833333334</v>
      </c>
      <c r="AF25" s="5">
        <f t="shared" si="26"/>
        <v>170399.79833333334</v>
      </c>
      <c r="AG25" s="5">
        <f t="shared" si="26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27">E27/$C$29</f>
        <v>3.3333333333333333E-2</v>
      </c>
      <c r="F26" s="52">
        <f t="shared" si="27"/>
        <v>3.3333333333333333E-2</v>
      </c>
      <c r="G26" s="52">
        <f t="shared" si="27"/>
        <v>3.3333333333333333E-2</v>
      </c>
      <c r="H26" s="52">
        <f t="shared" si="27"/>
        <v>3.3333333333333333E-2</v>
      </c>
      <c r="I26" s="52">
        <f t="shared" si="27"/>
        <v>3.3333333333333333E-2</v>
      </c>
      <c r="J26" s="52">
        <f t="shared" si="27"/>
        <v>3.3333333333333333E-2</v>
      </c>
      <c r="K26" s="52">
        <f t="shared" si="27"/>
        <v>3.3333333333333333E-2</v>
      </c>
      <c r="L26" s="52">
        <f t="shared" si="27"/>
        <v>3.3333333333333333E-2</v>
      </c>
      <c r="M26" s="52">
        <f t="shared" si="27"/>
        <v>3.3333333333333333E-2</v>
      </c>
      <c r="N26" s="52">
        <f t="shared" si="27"/>
        <v>3.3333333333333333E-2</v>
      </c>
      <c r="O26" s="52">
        <f t="shared" si="27"/>
        <v>3.3333333333333333E-2</v>
      </c>
      <c r="P26" s="52">
        <f t="shared" si="27"/>
        <v>3.3333333333333333E-2</v>
      </c>
      <c r="Q26" s="52">
        <f t="shared" si="27"/>
        <v>3.3333333333333333E-2</v>
      </c>
      <c r="R26" s="52">
        <f t="shared" si="27"/>
        <v>3.3333333333333333E-2</v>
      </c>
      <c r="S26" s="52">
        <f t="shared" si="27"/>
        <v>3.3333333333333333E-2</v>
      </c>
      <c r="T26" s="52">
        <f t="shared" si="27"/>
        <v>3.3333333333333333E-2</v>
      </c>
      <c r="U26" s="52">
        <f t="shared" si="27"/>
        <v>3.3333333333333333E-2</v>
      </c>
      <c r="V26" s="52">
        <f t="shared" si="27"/>
        <v>3.3333333333333333E-2</v>
      </c>
      <c r="W26" s="52">
        <f t="shared" si="27"/>
        <v>3.3333333333333333E-2</v>
      </c>
      <c r="X26" s="52">
        <f t="shared" si="27"/>
        <v>3.3333333333333333E-2</v>
      </c>
      <c r="Y26" s="52">
        <f t="shared" si="27"/>
        <v>3.3333333333333333E-2</v>
      </c>
      <c r="Z26" s="52">
        <f t="shared" si="27"/>
        <v>3.3333333333333333E-2</v>
      </c>
      <c r="AA26" s="52">
        <f t="shared" si="27"/>
        <v>3.3333333333333333E-2</v>
      </c>
      <c r="AB26" s="59">
        <f t="shared" si="27"/>
        <v>3.3333333333333333E-2</v>
      </c>
      <c r="AC26" s="52">
        <f t="shared" si="27"/>
        <v>3.3333333333333333E-2</v>
      </c>
      <c r="AD26" s="52">
        <f t="shared" si="27"/>
        <v>3.3333333333333333E-2</v>
      </c>
      <c r="AE26" s="52">
        <f t="shared" si="27"/>
        <v>3.3333333333333333E-2</v>
      </c>
      <c r="AF26" s="52">
        <f t="shared" si="27"/>
        <v>3.3333333333333333E-2</v>
      </c>
      <c r="AG26" s="52">
        <f t="shared" si="27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A27" si="28">E9+E11+E13+E15+E17+E19+E21+E23+E25</f>
        <v>2018716.5983333334</v>
      </c>
      <c r="F27" s="5">
        <f t="shared" si="28"/>
        <v>2018716.5983333334</v>
      </c>
      <c r="G27" s="5">
        <f t="shared" si="28"/>
        <v>2018716.5983333334</v>
      </c>
      <c r="H27" s="5">
        <f t="shared" si="28"/>
        <v>2018716.5983333334</v>
      </c>
      <c r="I27" s="5">
        <f t="shared" si="28"/>
        <v>2018716.5983333334</v>
      </c>
      <c r="J27" s="5">
        <f t="shared" si="28"/>
        <v>2018716.5983333334</v>
      </c>
      <c r="K27" s="5">
        <f t="shared" si="28"/>
        <v>2018716.5983333334</v>
      </c>
      <c r="L27" s="5">
        <f t="shared" si="28"/>
        <v>2018716.5983333334</v>
      </c>
      <c r="M27" s="5">
        <f t="shared" si="28"/>
        <v>2018716.5983333334</v>
      </c>
      <c r="N27" s="5">
        <f t="shared" si="28"/>
        <v>2018716.5983333334</v>
      </c>
      <c r="O27" s="5">
        <f t="shared" si="28"/>
        <v>2018716.5983333334</v>
      </c>
      <c r="P27" s="5">
        <f t="shared" si="28"/>
        <v>2018716.5983333334</v>
      </c>
      <c r="Q27" s="5">
        <f t="shared" si="28"/>
        <v>2018716.5983333334</v>
      </c>
      <c r="R27" s="5">
        <f t="shared" si="28"/>
        <v>2018716.5983333334</v>
      </c>
      <c r="S27" s="5">
        <f t="shared" si="28"/>
        <v>2018716.5983333334</v>
      </c>
      <c r="T27" s="5">
        <f t="shared" si="28"/>
        <v>2018716.5983333334</v>
      </c>
      <c r="U27" s="5">
        <f t="shared" si="28"/>
        <v>2018716.5983333334</v>
      </c>
      <c r="V27" s="5">
        <f t="shared" si="28"/>
        <v>2018716.5983333334</v>
      </c>
      <c r="W27" s="5">
        <f t="shared" si="28"/>
        <v>2018716.5983333334</v>
      </c>
      <c r="X27" s="5">
        <f t="shared" si="28"/>
        <v>2018716.5983333334</v>
      </c>
      <c r="Y27" s="5">
        <f t="shared" si="28"/>
        <v>2018716.5983333334</v>
      </c>
      <c r="Z27" s="5">
        <f t="shared" si="28"/>
        <v>2018716.5983333334</v>
      </c>
      <c r="AA27" s="5">
        <f t="shared" si="28"/>
        <v>2018716.5983333334</v>
      </c>
      <c r="AB27" s="58">
        <f t="shared" ref="AB27:AG27" si="29">AB9+AB11+AB13+AB15+AB17+AB19+AB21+AB23+AB25</f>
        <v>2018716.5983333334</v>
      </c>
      <c r="AC27" s="5">
        <f t="shared" si="29"/>
        <v>2018716.5983333334</v>
      </c>
      <c r="AD27" s="5">
        <f t="shared" si="29"/>
        <v>2018716.5983333334</v>
      </c>
      <c r="AE27" s="5">
        <f t="shared" si="29"/>
        <v>2018716.5983333334</v>
      </c>
      <c r="AF27" s="5">
        <f t="shared" si="29"/>
        <v>2018716.5983333334</v>
      </c>
      <c r="AG27" s="5">
        <f t="shared" si="2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A29" si="30">F26+E28</f>
        <v>0.1</v>
      </c>
      <c r="G28" s="54">
        <f t="shared" si="30"/>
        <v>0.13333333333333333</v>
      </c>
      <c r="H28" s="54">
        <f t="shared" si="30"/>
        <v>0.16666666666666666</v>
      </c>
      <c r="I28" s="54">
        <f t="shared" si="30"/>
        <v>0.19999999999999998</v>
      </c>
      <c r="J28" s="54">
        <f t="shared" si="30"/>
        <v>0.23333333333333331</v>
      </c>
      <c r="K28" s="54">
        <f t="shared" si="30"/>
        <v>0.26666666666666666</v>
      </c>
      <c r="L28" s="54">
        <f t="shared" si="30"/>
        <v>0.3</v>
      </c>
      <c r="M28" s="54">
        <f t="shared" si="30"/>
        <v>0.33333333333333331</v>
      </c>
      <c r="N28" s="54">
        <f t="shared" si="30"/>
        <v>0.36666666666666664</v>
      </c>
      <c r="O28" s="54">
        <f t="shared" si="30"/>
        <v>0.39999999999999997</v>
      </c>
      <c r="P28" s="54">
        <f t="shared" si="30"/>
        <v>0.43333333333333329</v>
      </c>
      <c r="Q28" s="54">
        <f t="shared" si="30"/>
        <v>0.46666666666666662</v>
      </c>
      <c r="R28" s="54">
        <f t="shared" si="30"/>
        <v>0.49999999999999994</v>
      </c>
      <c r="S28" s="54">
        <f t="shared" si="30"/>
        <v>0.53333333333333333</v>
      </c>
      <c r="T28" s="54">
        <f t="shared" si="30"/>
        <v>0.56666666666666665</v>
      </c>
      <c r="U28" s="54">
        <f t="shared" si="30"/>
        <v>0.6</v>
      </c>
      <c r="V28" s="54">
        <f t="shared" si="30"/>
        <v>0.6333333333333333</v>
      </c>
      <c r="W28" s="54">
        <f t="shared" si="30"/>
        <v>0.66666666666666663</v>
      </c>
      <c r="X28" s="54">
        <f t="shared" si="30"/>
        <v>0.7</v>
      </c>
      <c r="Y28" s="54">
        <f t="shared" si="30"/>
        <v>0.73333333333333328</v>
      </c>
      <c r="Z28" s="54">
        <f t="shared" si="30"/>
        <v>0.76666666666666661</v>
      </c>
      <c r="AA28" s="54">
        <f t="shared" si="30"/>
        <v>0.79999999999999993</v>
      </c>
      <c r="AB28" s="60">
        <f t="shared" ref="AB28:AB29" si="31">AB26+AA28</f>
        <v>0.83333333333333326</v>
      </c>
      <c r="AC28" s="54">
        <f t="shared" ref="AC28:AC29" si="32">AC26+AB28</f>
        <v>0.86666666666666659</v>
      </c>
      <c r="AD28" s="54">
        <f t="shared" ref="AD28:AD29" si="33">AD26+AC28</f>
        <v>0.89999999999999991</v>
      </c>
      <c r="AE28" s="54">
        <f t="shared" ref="AE28:AE29" si="34">AE26+AD28</f>
        <v>0.93333333333333324</v>
      </c>
      <c r="AF28" s="54">
        <f t="shared" ref="AF28:AF29" si="35">AF26+AE28</f>
        <v>0.96666666666666656</v>
      </c>
      <c r="AG28" s="54">
        <f t="shared" ref="AG28:AG29" si="36">AG26+AF28</f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30"/>
        <v>8074866.3933333335</v>
      </c>
      <c r="H29" s="55">
        <f t="shared" si="30"/>
        <v>10093582.991666667</v>
      </c>
      <c r="I29" s="55">
        <f t="shared" si="30"/>
        <v>12112299.59</v>
      </c>
      <c r="J29" s="55">
        <f t="shared" si="30"/>
        <v>14131016.188333333</v>
      </c>
      <c r="K29" s="55">
        <f t="shared" si="30"/>
        <v>16149732.786666665</v>
      </c>
      <c r="L29" s="55">
        <f t="shared" si="30"/>
        <v>18168449.384999998</v>
      </c>
      <c r="M29" s="55">
        <f t="shared" si="30"/>
        <v>20187165.983333331</v>
      </c>
      <c r="N29" s="55">
        <f t="shared" si="30"/>
        <v>22205882.581666663</v>
      </c>
      <c r="O29" s="55">
        <f t="shared" si="30"/>
        <v>24224599.179999996</v>
      </c>
      <c r="P29" s="55">
        <f t="shared" si="30"/>
        <v>26243315.778333329</v>
      </c>
      <c r="Q29" s="55">
        <f t="shared" si="30"/>
        <v>28262032.376666661</v>
      </c>
      <c r="R29" s="55">
        <f t="shared" si="30"/>
        <v>30280748.974999994</v>
      </c>
      <c r="S29" s="55">
        <f t="shared" si="30"/>
        <v>32299465.573333327</v>
      </c>
      <c r="T29" s="55">
        <f t="shared" si="30"/>
        <v>34318182.171666659</v>
      </c>
      <c r="U29" s="55">
        <f t="shared" si="30"/>
        <v>36336898.769999996</v>
      </c>
      <c r="V29" s="55">
        <f t="shared" si="30"/>
        <v>38355615.368333332</v>
      </c>
      <c r="W29" s="55">
        <f t="shared" si="30"/>
        <v>40374331.966666669</v>
      </c>
      <c r="X29" s="55">
        <f t="shared" si="30"/>
        <v>42393048.565000005</v>
      </c>
      <c r="Y29" s="55">
        <f t="shared" si="30"/>
        <v>44411765.163333341</v>
      </c>
      <c r="Z29" s="55">
        <f t="shared" si="30"/>
        <v>46430481.761666678</v>
      </c>
      <c r="AA29" s="55">
        <f t="shared" si="30"/>
        <v>48449198.360000014</v>
      </c>
      <c r="AB29" s="61">
        <f t="shared" si="31"/>
        <v>50467914.958333351</v>
      </c>
      <c r="AC29" s="55">
        <f t="shared" si="32"/>
        <v>52486631.556666687</v>
      </c>
      <c r="AD29" s="55">
        <f t="shared" si="33"/>
        <v>54505348.155000024</v>
      </c>
      <c r="AE29" s="55">
        <f t="shared" si="34"/>
        <v>56524064.75333336</v>
      </c>
      <c r="AF29" s="55">
        <f t="shared" si="35"/>
        <v>58542781.351666696</v>
      </c>
      <c r="AG29" s="55">
        <f t="shared" si="36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29:B29"/>
    <mergeCell ref="A26:B26"/>
    <mergeCell ref="A27:B27"/>
    <mergeCell ref="A28:B28"/>
    <mergeCell ref="A24:A25"/>
    <mergeCell ref="B24:B25"/>
    <mergeCell ref="C24:C25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1:J4"/>
    <mergeCell ref="A6:A7"/>
    <mergeCell ref="B6:B7"/>
    <mergeCell ref="C6:C7"/>
    <mergeCell ref="K1:AG4"/>
    <mergeCell ref="A5:AG5"/>
    <mergeCell ref="D6:AG6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ignoredErrors>
    <ignoredError sqref="D9:AA9 D11:AA11 D13:AA13 D15:AA15 D17:AA17 D19:AA19 D21:AA21 D23:AA23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04C9-D805-4977-9CF0-3314119367EF}">
  <sheetPr>
    <tabColor theme="6" tint="0.59999389629810485"/>
    <pageSetUpPr fitToPage="1"/>
  </sheetPr>
  <dimension ref="A1:IF34"/>
  <sheetViews>
    <sheetView showGridLines="0" zoomScale="90" zoomScaleNormal="90" workbookViewId="0">
      <selection activeCell="C34" sqref="C34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77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075B3-16A2-4232-86AC-067D08806FA3}">
  <sheetPr>
    <tabColor theme="6" tint="0.59999389629810485"/>
    <pageSetUpPr fitToPage="1"/>
  </sheetPr>
  <dimension ref="A1:IF34"/>
  <sheetViews>
    <sheetView showGridLines="0" zoomScale="90" zoomScaleNormal="90" workbookViewId="0">
      <selection activeCell="F23" sqref="F23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78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4529-3EA5-4877-98BF-06F2289DF479}">
  <sheetPr>
    <tabColor theme="6" tint="0.59999389629810485"/>
    <pageSetUpPr fitToPage="1"/>
  </sheetPr>
  <dimension ref="A1:IF34"/>
  <sheetViews>
    <sheetView showGridLines="0" zoomScale="90" zoomScaleNormal="90" workbookViewId="0">
      <selection activeCell="B20" sqref="B20:B21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79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BA24F-BABF-497B-B551-F8B720DEC40A}">
  <sheetPr>
    <tabColor theme="6" tint="0.59999389629810485"/>
    <pageSetUpPr fitToPage="1"/>
  </sheetPr>
  <dimension ref="A1:IF34"/>
  <sheetViews>
    <sheetView showGridLines="0" zoomScale="90" zoomScaleNormal="90" workbookViewId="0">
      <selection activeCell="F36" sqref="F36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81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8F241-504C-4AE8-ADD6-E83A70F95D3C}">
  <sheetPr>
    <tabColor theme="6" tint="0.59999389629810485"/>
    <pageSetUpPr fitToPage="1"/>
  </sheetPr>
  <dimension ref="A1:IF34"/>
  <sheetViews>
    <sheetView showGridLines="0" zoomScale="90" zoomScaleNormal="90" workbookViewId="0">
      <selection activeCell="F33" sqref="F33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80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FC9D3-6989-49F2-A9B7-ACCD9A31DCC8}">
  <sheetPr>
    <tabColor theme="6" tint="0.59999389629810485"/>
    <pageSetUpPr fitToPage="1"/>
  </sheetPr>
  <dimension ref="A1:IF34"/>
  <sheetViews>
    <sheetView showGridLines="0" zoomScale="90" zoomScaleNormal="90" workbookViewId="0">
      <selection activeCell="D36" sqref="D36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82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4195A-3987-4737-A451-09460D591DC3}">
  <sheetPr>
    <tabColor theme="6" tint="0.59999389629810485"/>
    <pageSetUpPr fitToPage="1"/>
  </sheetPr>
  <dimension ref="A1:IF34"/>
  <sheetViews>
    <sheetView showGridLines="0" zoomScale="90" zoomScaleNormal="90" workbookViewId="0">
      <selection activeCell="D34" sqref="D34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83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5254-9B06-4F7C-B514-F92E74EB3726}">
  <sheetPr>
    <tabColor theme="6" tint="0.59999389629810485"/>
    <pageSetUpPr fitToPage="1"/>
  </sheetPr>
  <dimension ref="A1:IF34"/>
  <sheetViews>
    <sheetView showGridLines="0" tabSelected="1" zoomScale="90" zoomScaleNormal="90" workbookViewId="0">
      <selection activeCell="B36" sqref="B36"/>
    </sheetView>
  </sheetViews>
  <sheetFormatPr defaultRowHeight="17.25" customHeight="1" x14ac:dyDescent="0.25"/>
  <cols>
    <col min="1" max="1" width="4.88671875" style="2" bestFit="1" customWidth="1"/>
    <col min="2" max="2" width="45" style="2" customWidth="1"/>
    <col min="3" max="3" width="22.109375" style="2" bestFit="1" customWidth="1"/>
    <col min="4" max="33" width="12.77734375" style="2" customWidth="1"/>
    <col min="34" max="37" width="12.21875" style="2" bestFit="1" customWidth="1"/>
    <col min="38" max="225" width="8.88671875" style="2"/>
    <col min="226" max="256" width="8.88671875" style="1"/>
    <col min="257" max="257" width="5.109375" style="1" customWidth="1"/>
    <col min="258" max="258" width="24.33203125" style="1" customWidth="1"/>
    <col min="259" max="259" width="7.109375" style="1" customWidth="1"/>
    <col min="260" max="260" width="11.109375" style="1" customWidth="1"/>
    <col min="261" max="272" width="11.5546875" style="1" customWidth="1"/>
    <col min="273" max="273" width="9.109375" style="1" customWidth="1"/>
    <col min="274" max="280" width="16.88671875" style="1" customWidth="1"/>
    <col min="281" max="512" width="8.88671875" style="1"/>
    <col min="513" max="513" width="5.109375" style="1" customWidth="1"/>
    <col min="514" max="514" width="24.33203125" style="1" customWidth="1"/>
    <col min="515" max="515" width="7.109375" style="1" customWidth="1"/>
    <col min="516" max="516" width="11.109375" style="1" customWidth="1"/>
    <col min="517" max="528" width="11.5546875" style="1" customWidth="1"/>
    <col min="529" max="529" width="9.109375" style="1" customWidth="1"/>
    <col min="530" max="536" width="16.88671875" style="1" customWidth="1"/>
    <col min="537" max="768" width="8.88671875" style="1"/>
    <col min="769" max="769" width="5.109375" style="1" customWidth="1"/>
    <col min="770" max="770" width="24.33203125" style="1" customWidth="1"/>
    <col min="771" max="771" width="7.109375" style="1" customWidth="1"/>
    <col min="772" max="772" width="11.109375" style="1" customWidth="1"/>
    <col min="773" max="784" width="11.5546875" style="1" customWidth="1"/>
    <col min="785" max="785" width="9.109375" style="1" customWidth="1"/>
    <col min="786" max="792" width="16.88671875" style="1" customWidth="1"/>
    <col min="793" max="1024" width="8.88671875" style="1"/>
    <col min="1025" max="1025" width="5.109375" style="1" customWidth="1"/>
    <col min="1026" max="1026" width="24.33203125" style="1" customWidth="1"/>
    <col min="1027" max="1027" width="7.109375" style="1" customWidth="1"/>
    <col min="1028" max="1028" width="11.109375" style="1" customWidth="1"/>
    <col min="1029" max="1040" width="11.5546875" style="1" customWidth="1"/>
    <col min="1041" max="1041" width="9.109375" style="1" customWidth="1"/>
    <col min="1042" max="1048" width="16.88671875" style="1" customWidth="1"/>
    <col min="1049" max="1280" width="8.88671875" style="1"/>
    <col min="1281" max="1281" width="5.109375" style="1" customWidth="1"/>
    <col min="1282" max="1282" width="24.33203125" style="1" customWidth="1"/>
    <col min="1283" max="1283" width="7.109375" style="1" customWidth="1"/>
    <col min="1284" max="1284" width="11.109375" style="1" customWidth="1"/>
    <col min="1285" max="1296" width="11.5546875" style="1" customWidth="1"/>
    <col min="1297" max="1297" width="9.109375" style="1" customWidth="1"/>
    <col min="1298" max="1304" width="16.88671875" style="1" customWidth="1"/>
    <col min="1305" max="1536" width="8.88671875" style="1"/>
    <col min="1537" max="1537" width="5.109375" style="1" customWidth="1"/>
    <col min="1538" max="1538" width="24.33203125" style="1" customWidth="1"/>
    <col min="1539" max="1539" width="7.109375" style="1" customWidth="1"/>
    <col min="1540" max="1540" width="11.109375" style="1" customWidth="1"/>
    <col min="1541" max="1552" width="11.5546875" style="1" customWidth="1"/>
    <col min="1553" max="1553" width="9.109375" style="1" customWidth="1"/>
    <col min="1554" max="1560" width="16.88671875" style="1" customWidth="1"/>
    <col min="1561" max="1792" width="8.88671875" style="1"/>
    <col min="1793" max="1793" width="5.109375" style="1" customWidth="1"/>
    <col min="1794" max="1794" width="24.33203125" style="1" customWidth="1"/>
    <col min="1795" max="1795" width="7.109375" style="1" customWidth="1"/>
    <col min="1796" max="1796" width="11.109375" style="1" customWidth="1"/>
    <col min="1797" max="1808" width="11.5546875" style="1" customWidth="1"/>
    <col min="1809" max="1809" width="9.109375" style="1" customWidth="1"/>
    <col min="1810" max="1816" width="16.88671875" style="1" customWidth="1"/>
    <col min="1817" max="2048" width="8.88671875" style="1"/>
    <col min="2049" max="2049" width="5.109375" style="1" customWidth="1"/>
    <col min="2050" max="2050" width="24.33203125" style="1" customWidth="1"/>
    <col min="2051" max="2051" width="7.109375" style="1" customWidth="1"/>
    <col min="2052" max="2052" width="11.109375" style="1" customWidth="1"/>
    <col min="2053" max="2064" width="11.5546875" style="1" customWidth="1"/>
    <col min="2065" max="2065" width="9.109375" style="1" customWidth="1"/>
    <col min="2066" max="2072" width="16.88671875" style="1" customWidth="1"/>
    <col min="2073" max="2304" width="8.88671875" style="1"/>
    <col min="2305" max="2305" width="5.109375" style="1" customWidth="1"/>
    <col min="2306" max="2306" width="24.33203125" style="1" customWidth="1"/>
    <col min="2307" max="2307" width="7.109375" style="1" customWidth="1"/>
    <col min="2308" max="2308" width="11.109375" style="1" customWidth="1"/>
    <col min="2309" max="2320" width="11.5546875" style="1" customWidth="1"/>
    <col min="2321" max="2321" width="9.109375" style="1" customWidth="1"/>
    <col min="2322" max="2328" width="16.88671875" style="1" customWidth="1"/>
    <col min="2329" max="2560" width="8.88671875" style="1"/>
    <col min="2561" max="2561" width="5.109375" style="1" customWidth="1"/>
    <col min="2562" max="2562" width="24.33203125" style="1" customWidth="1"/>
    <col min="2563" max="2563" width="7.109375" style="1" customWidth="1"/>
    <col min="2564" max="2564" width="11.109375" style="1" customWidth="1"/>
    <col min="2565" max="2576" width="11.5546875" style="1" customWidth="1"/>
    <col min="2577" max="2577" width="9.109375" style="1" customWidth="1"/>
    <col min="2578" max="2584" width="16.88671875" style="1" customWidth="1"/>
    <col min="2585" max="2816" width="8.88671875" style="1"/>
    <col min="2817" max="2817" width="5.109375" style="1" customWidth="1"/>
    <col min="2818" max="2818" width="24.33203125" style="1" customWidth="1"/>
    <col min="2819" max="2819" width="7.109375" style="1" customWidth="1"/>
    <col min="2820" max="2820" width="11.109375" style="1" customWidth="1"/>
    <col min="2821" max="2832" width="11.5546875" style="1" customWidth="1"/>
    <col min="2833" max="2833" width="9.109375" style="1" customWidth="1"/>
    <col min="2834" max="2840" width="16.88671875" style="1" customWidth="1"/>
    <col min="2841" max="3072" width="8.88671875" style="1"/>
    <col min="3073" max="3073" width="5.109375" style="1" customWidth="1"/>
    <col min="3074" max="3074" width="24.33203125" style="1" customWidth="1"/>
    <col min="3075" max="3075" width="7.109375" style="1" customWidth="1"/>
    <col min="3076" max="3076" width="11.109375" style="1" customWidth="1"/>
    <col min="3077" max="3088" width="11.5546875" style="1" customWidth="1"/>
    <col min="3089" max="3089" width="9.109375" style="1" customWidth="1"/>
    <col min="3090" max="3096" width="16.88671875" style="1" customWidth="1"/>
    <col min="3097" max="3328" width="8.88671875" style="1"/>
    <col min="3329" max="3329" width="5.109375" style="1" customWidth="1"/>
    <col min="3330" max="3330" width="24.33203125" style="1" customWidth="1"/>
    <col min="3331" max="3331" width="7.109375" style="1" customWidth="1"/>
    <col min="3332" max="3332" width="11.109375" style="1" customWidth="1"/>
    <col min="3333" max="3344" width="11.5546875" style="1" customWidth="1"/>
    <col min="3345" max="3345" width="9.109375" style="1" customWidth="1"/>
    <col min="3346" max="3352" width="16.88671875" style="1" customWidth="1"/>
    <col min="3353" max="3584" width="8.88671875" style="1"/>
    <col min="3585" max="3585" width="5.109375" style="1" customWidth="1"/>
    <col min="3586" max="3586" width="24.33203125" style="1" customWidth="1"/>
    <col min="3587" max="3587" width="7.109375" style="1" customWidth="1"/>
    <col min="3588" max="3588" width="11.109375" style="1" customWidth="1"/>
    <col min="3589" max="3600" width="11.5546875" style="1" customWidth="1"/>
    <col min="3601" max="3601" width="9.109375" style="1" customWidth="1"/>
    <col min="3602" max="3608" width="16.88671875" style="1" customWidth="1"/>
    <col min="3609" max="3840" width="8.88671875" style="1"/>
    <col min="3841" max="3841" width="5.109375" style="1" customWidth="1"/>
    <col min="3842" max="3842" width="24.33203125" style="1" customWidth="1"/>
    <col min="3843" max="3843" width="7.109375" style="1" customWidth="1"/>
    <col min="3844" max="3844" width="11.109375" style="1" customWidth="1"/>
    <col min="3845" max="3856" width="11.5546875" style="1" customWidth="1"/>
    <col min="3857" max="3857" width="9.109375" style="1" customWidth="1"/>
    <col min="3858" max="3864" width="16.88671875" style="1" customWidth="1"/>
    <col min="3865" max="4096" width="8.88671875" style="1"/>
    <col min="4097" max="4097" width="5.109375" style="1" customWidth="1"/>
    <col min="4098" max="4098" width="24.33203125" style="1" customWidth="1"/>
    <col min="4099" max="4099" width="7.109375" style="1" customWidth="1"/>
    <col min="4100" max="4100" width="11.109375" style="1" customWidth="1"/>
    <col min="4101" max="4112" width="11.5546875" style="1" customWidth="1"/>
    <col min="4113" max="4113" width="9.109375" style="1" customWidth="1"/>
    <col min="4114" max="4120" width="16.88671875" style="1" customWidth="1"/>
    <col min="4121" max="4352" width="8.88671875" style="1"/>
    <col min="4353" max="4353" width="5.109375" style="1" customWidth="1"/>
    <col min="4354" max="4354" width="24.33203125" style="1" customWidth="1"/>
    <col min="4355" max="4355" width="7.109375" style="1" customWidth="1"/>
    <col min="4356" max="4356" width="11.109375" style="1" customWidth="1"/>
    <col min="4357" max="4368" width="11.5546875" style="1" customWidth="1"/>
    <col min="4369" max="4369" width="9.109375" style="1" customWidth="1"/>
    <col min="4370" max="4376" width="16.88671875" style="1" customWidth="1"/>
    <col min="4377" max="4608" width="8.88671875" style="1"/>
    <col min="4609" max="4609" width="5.109375" style="1" customWidth="1"/>
    <col min="4610" max="4610" width="24.33203125" style="1" customWidth="1"/>
    <col min="4611" max="4611" width="7.109375" style="1" customWidth="1"/>
    <col min="4612" max="4612" width="11.109375" style="1" customWidth="1"/>
    <col min="4613" max="4624" width="11.5546875" style="1" customWidth="1"/>
    <col min="4625" max="4625" width="9.109375" style="1" customWidth="1"/>
    <col min="4626" max="4632" width="16.88671875" style="1" customWidth="1"/>
    <col min="4633" max="4864" width="8.88671875" style="1"/>
    <col min="4865" max="4865" width="5.109375" style="1" customWidth="1"/>
    <col min="4866" max="4866" width="24.33203125" style="1" customWidth="1"/>
    <col min="4867" max="4867" width="7.109375" style="1" customWidth="1"/>
    <col min="4868" max="4868" width="11.109375" style="1" customWidth="1"/>
    <col min="4869" max="4880" width="11.5546875" style="1" customWidth="1"/>
    <col min="4881" max="4881" width="9.109375" style="1" customWidth="1"/>
    <col min="4882" max="4888" width="16.88671875" style="1" customWidth="1"/>
    <col min="4889" max="5120" width="8.88671875" style="1"/>
    <col min="5121" max="5121" width="5.109375" style="1" customWidth="1"/>
    <col min="5122" max="5122" width="24.33203125" style="1" customWidth="1"/>
    <col min="5123" max="5123" width="7.109375" style="1" customWidth="1"/>
    <col min="5124" max="5124" width="11.109375" style="1" customWidth="1"/>
    <col min="5125" max="5136" width="11.5546875" style="1" customWidth="1"/>
    <col min="5137" max="5137" width="9.109375" style="1" customWidth="1"/>
    <col min="5138" max="5144" width="16.88671875" style="1" customWidth="1"/>
    <col min="5145" max="5376" width="8.88671875" style="1"/>
    <col min="5377" max="5377" width="5.109375" style="1" customWidth="1"/>
    <col min="5378" max="5378" width="24.33203125" style="1" customWidth="1"/>
    <col min="5379" max="5379" width="7.109375" style="1" customWidth="1"/>
    <col min="5380" max="5380" width="11.109375" style="1" customWidth="1"/>
    <col min="5381" max="5392" width="11.5546875" style="1" customWidth="1"/>
    <col min="5393" max="5393" width="9.109375" style="1" customWidth="1"/>
    <col min="5394" max="5400" width="16.88671875" style="1" customWidth="1"/>
    <col min="5401" max="5632" width="8.88671875" style="1"/>
    <col min="5633" max="5633" width="5.109375" style="1" customWidth="1"/>
    <col min="5634" max="5634" width="24.33203125" style="1" customWidth="1"/>
    <col min="5635" max="5635" width="7.109375" style="1" customWidth="1"/>
    <col min="5636" max="5636" width="11.109375" style="1" customWidth="1"/>
    <col min="5637" max="5648" width="11.5546875" style="1" customWidth="1"/>
    <col min="5649" max="5649" width="9.109375" style="1" customWidth="1"/>
    <col min="5650" max="5656" width="16.88671875" style="1" customWidth="1"/>
    <col min="5657" max="5888" width="8.88671875" style="1"/>
    <col min="5889" max="5889" width="5.109375" style="1" customWidth="1"/>
    <col min="5890" max="5890" width="24.33203125" style="1" customWidth="1"/>
    <col min="5891" max="5891" width="7.109375" style="1" customWidth="1"/>
    <col min="5892" max="5892" width="11.109375" style="1" customWidth="1"/>
    <col min="5893" max="5904" width="11.5546875" style="1" customWidth="1"/>
    <col min="5905" max="5905" width="9.109375" style="1" customWidth="1"/>
    <col min="5906" max="5912" width="16.88671875" style="1" customWidth="1"/>
    <col min="5913" max="6144" width="8.88671875" style="1"/>
    <col min="6145" max="6145" width="5.109375" style="1" customWidth="1"/>
    <col min="6146" max="6146" width="24.33203125" style="1" customWidth="1"/>
    <col min="6147" max="6147" width="7.109375" style="1" customWidth="1"/>
    <col min="6148" max="6148" width="11.109375" style="1" customWidth="1"/>
    <col min="6149" max="6160" width="11.5546875" style="1" customWidth="1"/>
    <col min="6161" max="6161" width="9.109375" style="1" customWidth="1"/>
    <col min="6162" max="6168" width="16.88671875" style="1" customWidth="1"/>
    <col min="6169" max="6400" width="8.88671875" style="1"/>
    <col min="6401" max="6401" width="5.109375" style="1" customWidth="1"/>
    <col min="6402" max="6402" width="24.33203125" style="1" customWidth="1"/>
    <col min="6403" max="6403" width="7.109375" style="1" customWidth="1"/>
    <col min="6404" max="6404" width="11.109375" style="1" customWidth="1"/>
    <col min="6405" max="6416" width="11.5546875" style="1" customWidth="1"/>
    <col min="6417" max="6417" width="9.109375" style="1" customWidth="1"/>
    <col min="6418" max="6424" width="16.88671875" style="1" customWidth="1"/>
    <col min="6425" max="6656" width="8.88671875" style="1"/>
    <col min="6657" max="6657" width="5.109375" style="1" customWidth="1"/>
    <col min="6658" max="6658" width="24.33203125" style="1" customWidth="1"/>
    <col min="6659" max="6659" width="7.109375" style="1" customWidth="1"/>
    <col min="6660" max="6660" width="11.109375" style="1" customWidth="1"/>
    <col min="6661" max="6672" width="11.5546875" style="1" customWidth="1"/>
    <col min="6673" max="6673" width="9.109375" style="1" customWidth="1"/>
    <col min="6674" max="6680" width="16.88671875" style="1" customWidth="1"/>
    <col min="6681" max="6912" width="8.88671875" style="1"/>
    <col min="6913" max="6913" width="5.109375" style="1" customWidth="1"/>
    <col min="6914" max="6914" width="24.33203125" style="1" customWidth="1"/>
    <col min="6915" max="6915" width="7.109375" style="1" customWidth="1"/>
    <col min="6916" max="6916" width="11.109375" style="1" customWidth="1"/>
    <col min="6917" max="6928" width="11.5546875" style="1" customWidth="1"/>
    <col min="6929" max="6929" width="9.109375" style="1" customWidth="1"/>
    <col min="6930" max="6936" width="16.88671875" style="1" customWidth="1"/>
    <col min="6937" max="7168" width="8.88671875" style="1"/>
    <col min="7169" max="7169" width="5.109375" style="1" customWidth="1"/>
    <col min="7170" max="7170" width="24.33203125" style="1" customWidth="1"/>
    <col min="7171" max="7171" width="7.109375" style="1" customWidth="1"/>
    <col min="7172" max="7172" width="11.109375" style="1" customWidth="1"/>
    <col min="7173" max="7184" width="11.5546875" style="1" customWidth="1"/>
    <col min="7185" max="7185" width="9.109375" style="1" customWidth="1"/>
    <col min="7186" max="7192" width="16.88671875" style="1" customWidth="1"/>
    <col min="7193" max="7424" width="8.88671875" style="1"/>
    <col min="7425" max="7425" width="5.109375" style="1" customWidth="1"/>
    <col min="7426" max="7426" width="24.33203125" style="1" customWidth="1"/>
    <col min="7427" max="7427" width="7.109375" style="1" customWidth="1"/>
    <col min="7428" max="7428" width="11.109375" style="1" customWidth="1"/>
    <col min="7429" max="7440" width="11.5546875" style="1" customWidth="1"/>
    <col min="7441" max="7441" width="9.109375" style="1" customWidth="1"/>
    <col min="7442" max="7448" width="16.88671875" style="1" customWidth="1"/>
    <col min="7449" max="7680" width="8.88671875" style="1"/>
    <col min="7681" max="7681" width="5.109375" style="1" customWidth="1"/>
    <col min="7682" max="7682" width="24.33203125" style="1" customWidth="1"/>
    <col min="7683" max="7683" width="7.109375" style="1" customWidth="1"/>
    <col min="7684" max="7684" width="11.109375" style="1" customWidth="1"/>
    <col min="7685" max="7696" width="11.5546875" style="1" customWidth="1"/>
    <col min="7697" max="7697" width="9.109375" style="1" customWidth="1"/>
    <col min="7698" max="7704" width="16.88671875" style="1" customWidth="1"/>
    <col min="7705" max="7936" width="8.88671875" style="1"/>
    <col min="7937" max="7937" width="5.109375" style="1" customWidth="1"/>
    <col min="7938" max="7938" width="24.33203125" style="1" customWidth="1"/>
    <col min="7939" max="7939" width="7.109375" style="1" customWidth="1"/>
    <col min="7940" max="7940" width="11.109375" style="1" customWidth="1"/>
    <col min="7941" max="7952" width="11.5546875" style="1" customWidth="1"/>
    <col min="7953" max="7953" width="9.109375" style="1" customWidth="1"/>
    <col min="7954" max="7960" width="16.88671875" style="1" customWidth="1"/>
    <col min="7961" max="8192" width="8.88671875" style="1"/>
    <col min="8193" max="8193" width="5.109375" style="1" customWidth="1"/>
    <col min="8194" max="8194" width="24.33203125" style="1" customWidth="1"/>
    <col min="8195" max="8195" width="7.109375" style="1" customWidth="1"/>
    <col min="8196" max="8196" width="11.109375" style="1" customWidth="1"/>
    <col min="8197" max="8208" width="11.5546875" style="1" customWidth="1"/>
    <col min="8209" max="8209" width="9.109375" style="1" customWidth="1"/>
    <col min="8210" max="8216" width="16.88671875" style="1" customWidth="1"/>
    <col min="8217" max="8448" width="8.88671875" style="1"/>
    <col min="8449" max="8449" width="5.109375" style="1" customWidth="1"/>
    <col min="8450" max="8450" width="24.33203125" style="1" customWidth="1"/>
    <col min="8451" max="8451" width="7.109375" style="1" customWidth="1"/>
    <col min="8452" max="8452" width="11.109375" style="1" customWidth="1"/>
    <col min="8453" max="8464" width="11.5546875" style="1" customWidth="1"/>
    <col min="8465" max="8465" width="9.109375" style="1" customWidth="1"/>
    <col min="8466" max="8472" width="16.88671875" style="1" customWidth="1"/>
    <col min="8473" max="8704" width="8.88671875" style="1"/>
    <col min="8705" max="8705" width="5.109375" style="1" customWidth="1"/>
    <col min="8706" max="8706" width="24.33203125" style="1" customWidth="1"/>
    <col min="8707" max="8707" width="7.109375" style="1" customWidth="1"/>
    <col min="8708" max="8708" width="11.109375" style="1" customWidth="1"/>
    <col min="8709" max="8720" width="11.5546875" style="1" customWidth="1"/>
    <col min="8721" max="8721" width="9.109375" style="1" customWidth="1"/>
    <col min="8722" max="8728" width="16.88671875" style="1" customWidth="1"/>
    <col min="8729" max="8960" width="8.88671875" style="1"/>
    <col min="8961" max="8961" width="5.109375" style="1" customWidth="1"/>
    <col min="8962" max="8962" width="24.33203125" style="1" customWidth="1"/>
    <col min="8963" max="8963" width="7.109375" style="1" customWidth="1"/>
    <col min="8964" max="8964" width="11.109375" style="1" customWidth="1"/>
    <col min="8965" max="8976" width="11.5546875" style="1" customWidth="1"/>
    <col min="8977" max="8977" width="9.109375" style="1" customWidth="1"/>
    <col min="8978" max="8984" width="16.88671875" style="1" customWidth="1"/>
    <col min="8985" max="9216" width="8.88671875" style="1"/>
    <col min="9217" max="9217" width="5.109375" style="1" customWidth="1"/>
    <col min="9218" max="9218" width="24.33203125" style="1" customWidth="1"/>
    <col min="9219" max="9219" width="7.109375" style="1" customWidth="1"/>
    <col min="9220" max="9220" width="11.109375" style="1" customWidth="1"/>
    <col min="9221" max="9232" width="11.5546875" style="1" customWidth="1"/>
    <col min="9233" max="9233" width="9.109375" style="1" customWidth="1"/>
    <col min="9234" max="9240" width="16.88671875" style="1" customWidth="1"/>
    <col min="9241" max="9472" width="8.88671875" style="1"/>
    <col min="9473" max="9473" width="5.109375" style="1" customWidth="1"/>
    <col min="9474" max="9474" width="24.33203125" style="1" customWidth="1"/>
    <col min="9475" max="9475" width="7.109375" style="1" customWidth="1"/>
    <col min="9476" max="9476" width="11.109375" style="1" customWidth="1"/>
    <col min="9477" max="9488" width="11.5546875" style="1" customWidth="1"/>
    <col min="9489" max="9489" width="9.109375" style="1" customWidth="1"/>
    <col min="9490" max="9496" width="16.88671875" style="1" customWidth="1"/>
    <col min="9497" max="9728" width="8.88671875" style="1"/>
    <col min="9729" max="9729" width="5.109375" style="1" customWidth="1"/>
    <col min="9730" max="9730" width="24.33203125" style="1" customWidth="1"/>
    <col min="9731" max="9731" width="7.109375" style="1" customWidth="1"/>
    <col min="9732" max="9732" width="11.109375" style="1" customWidth="1"/>
    <col min="9733" max="9744" width="11.5546875" style="1" customWidth="1"/>
    <col min="9745" max="9745" width="9.109375" style="1" customWidth="1"/>
    <col min="9746" max="9752" width="16.88671875" style="1" customWidth="1"/>
    <col min="9753" max="9984" width="8.88671875" style="1"/>
    <col min="9985" max="9985" width="5.109375" style="1" customWidth="1"/>
    <col min="9986" max="9986" width="24.33203125" style="1" customWidth="1"/>
    <col min="9987" max="9987" width="7.109375" style="1" customWidth="1"/>
    <col min="9988" max="9988" width="11.109375" style="1" customWidth="1"/>
    <col min="9989" max="10000" width="11.5546875" style="1" customWidth="1"/>
    <col min="10001" max="10001" width="9.109375" style="1" customWidth="1"/>
    <col min="10002" max="10008" width="16.88671875" style="1" customWidth="1"/>
    <col min="10009" max="10240" width="8.88671875" style="1"/>
    <col min="10241" max="10241" width="5.109375" style="1" customWidth="1"/>
    <col min="10242" max="10242" width="24.33203125" style="1" customWidth="1"/>
    <col min="10243" max="10243" width="7.109375" style="1" customWidth="1"/>
    <col min="10244" max="10244" width="11.109375" style="1" customWidth="1"/>
    <col min="10245" max="10256" width="11.5546875" style="1" customWidth="1"/>
    <col min="10257" max="10257" width="9.109375" style="1" customWidth="1"/>
    <col min="10258" max="10264" width="16.88671875" style="1" customWidth="1"/>
    <col min="10265" max="10496" width="8.88671875" style="1"/>
    <col min="10497" max="10497" width="5.109375" style="1" customWidth="1"/>
    <col min="10498" max="10498" width="24.33203125" style="1" customWidth="1"/>
    <col min="10499" max="10499" width="7.109375" style="1" customWidth="1"/>
    <col min="10500" max="10500" width="11.109375" style="1" customWidth="1"/>
    <col min="10501" max="10512" width="11.5546875" style="1" customWidth="1"/>
    <col min="10513" max="10513" width="9.109375" style="1" customWidth="1"/>
    <col min="10514" max="10520" width="16.88671875" style="1" customWidth="1"/>
    <col min="10521" max="10752" width="8.88671875" style="1"/>
    <col min="10753" max="10753" width="5.109375" style="1" customWidth="1"/>
    <col min="10754" max="10754" width="24.33203125" style="1" customWidth="1"/>
    <col min="10755" max="10755" width="7.109375" style="1" customWidth="1"/>
    <col min="10756" max="10756" width="11.109375" style="1" customWidth="1"/>
    <col min="10757" max="10768" width="11.5546875" style="1" customWidth="1"/>
    <col min="10769" max="10769" width="9.109375" style="1" customWidth="1"/>
    <col min="10770" max="10776" width="16.88671875" style="1" customWidth="1"/>
    <col min="10777" max="11008" width="8.88671875" style="1"/>
    <col min="11009" max="11009" width="5.109375" style="1" customWidth="1"/>
    <col min="11010" max="11010" width="24.33203125" style="1" customWidth="1"/>
    <col min="11011" max="11011" width="7.109375" style="1" customWidth="1"/>
    <col min="11012" max="11012" width="11.109375" style="1" customWidth="1"/>
    <col min="11013" max="11024" width="11.5546875" style="1" customWidth="1"/>
    <col min="11025" max="11025" width="9.109375" style="1" customWidth="1"/>
    <col min="11026" max="11032" width="16.88671875" style="1" customWidth="1"/>
    <col min="11033" max="11264" width="8.88671875" style="1"/>
    <col min="11265" max="11265" width="5.109375" style="1" customWidth="1"/>
    <col min="11266" max="11266" width="24.33203125" style="1" customWidth="1"/>
    <col min="11267" max="11267" width="7.109375" style="1" customWidth="1"/>
    <col min="11268" max="11268" width="11.109375" style="1" customWidth="1"/>
    <col min="11269" max="11280" width="11.5546875" style="1" customWidth="1"/>
    <col min="11281" max="11281" width="9.109375" style="1" customWidth="1"/>
    <col min="11282" max="11288" width="16.88671875" style="1" customWidth="1"/>
    <col min="11289" max="11520" width="8.88671875" style="1"/>
    <col min="11521" max="11521" width="5.109375" style="1" customWidth="1"/>
    <col min="11522" max="11522" width="24.33203125" style="1" customWidth="1"/>
    <col min="11523" max="11523" width="7.109375" style="1" customWidth="1"/>
    <col min="11524" max="11524" width="11.109375" style="1" customWidth="1"/>
    <col min="11525" max="11536" width="11.5546875" style="1" customWidth="1"/>
    <col min="11537" max="11537" width="9.109375" style="1" customWidth="1"/>
    <col min="11538" max="11544" width="16.88671875" style="1" customWidth="1"/>
    <col min="11545" max="11776" width="8.88671875" style="1"/>
    <col min="11777" max="11777" width="5.109375" style="1" customWidth="1"/>
    <col min="11778" max="11778" width="24.33203125" style="1" customWidth="1"/>
    <col min="11779" max="11779" width="7.109375" style="1" customWidth="1"/>
    <col min="11780" max="11780" width="11.109375" style="1" customWidth="1"/>
    <col min="11781" max="11792" width="11.5546875" style="1" customWidth="1"/>
    <col min="11793" max="11793" width="9.109375" style="1" customWidth="1"/>
    <col min="11794" max="11800" width="16.88671875" style="1" customWidth="1"/>
    <col min="11801" max="12032" width="8.88671875" style="1"/>
    <col min="12033" max="12033" width="5.109375" style="1" customWidth="1"/>
    <col min="12034" max="12034" width="24.33203125" style="1" customWidth="1"/>
    <col min="12035" max="12035" width="7.109375" style="1" customWidth="1"/>
    <col min="12036" max="12036" width="11.109375" style="1" customWidth="1"/>
    <col min="12037" max="12048" width="11.5546875" style="1" customWidth="1"/>
    <col min="12049" max="12049" width="9.109375" style="1" customWidth="1"/>
    <col min="12050" max="12056" width="16.88671875" style="1" customWidth="1"/>
    <col min="12057" max="12288" width="8.88671875" style="1"/>
    <col min="12289" max="12289" width="5.109375" style="1" customWidth="1"/>
    <col min="12290" max="12290" width="24.33203125" style="1" customWidth="1"/>
    <col min="12291" max="12291" width="7.109375" style="1" customWidth="1"/>
    <col min="12292" max="12292" width="11.109375" style="1" customWidth="1"/>
    <col min="12293" max="12304" width="11.5546875" style="1" customWidth="1"/>
    <col min="12305" max="12305" width="9.109375" style="1" customWidth="1"/>
    <col min="12306" max="12312" width="16.88671875" style="1" customWidth="1"/>
    <col min="12313" max="12544" width="8.88671875" style="1"/>
    <col min="12545" max="12545" width="5.109375" style="1" customWidth="1"/>
    <col min="12546" max="12546" width="24.33203125" style="1" customWidth="1"/>
    <col min="12547" max="12547" width="7.109375" style="1" customWidth="1"/>
    <col min="12548" max="12548" width="11.109375" style="1" customWidth="1"/>
    <col min="12549" max="12560" width="11.5546875" style="1" customWidth="1"/>
    <col min="12561" max="12561" width="9.109375" style="1" customWidth="1"/>
    <col min="12562" max="12568" width="16.88671875" style="1" customWidth="1"/>
    <col min="12569" max="12800" width="8.88671875" style="1"/>
    <col min="12801" max="12801" width="5.109375" style="1" customWidth="1"/>
    <col min="12802" max="12802" width="24.33203125" style="1" customWidth="1"/>
    <col min="12803" max="12803" width="7.109375" style="1" customWidth="1"/>
    <col min="12804" max="12804" width="11.109375" style="1" customWidth="1"/>
    <col min="12805" max="12816" width="11.5546875" style="1" customWidth="1"/>
    <col min="12817" max="12817" width="9.109375" style="1" customWidth="1"/>
    <col min="12818" max="12824" width="16.88671875" style="1" customWidth="1"/>
    <col min="12825" max="13056" width="8.88671875" style="1"/>
    <col min="13057" max="13057" width="5.109375" style="1" customWidth="1"/>
    <col min="13058" max="13058" width="24.33203125" style="1" customWidth="1"/>
    <col min="13059" max="13059" width="7.109375" style="1" customWidth="1"/>
    <col min="13060" max="13060" width="11.109375" style="1" customWidth="1"/>
    <col min="13061" max="13072" width="11.5546875" style="1" customWidth="1"/>
    <col min="13073" max="13073" width="9.109375" style="1" customWidth="1"/>
    <col min="13074" max="13080" width="16.88671875" style="1" customWidth="1"/>
    <col min="13081" max="13312" width="8.88671875" style="1"/>
    <col min="13313" max="13313" width="5.109375" style="1" customWidth="1"/>
    <col min="13314" max="13314" width="24.33203125" style="1" customWidth="1"/>
    <col min="13315" max="13315" width="7.109375" style="1" customWidth="1"/>
    <col min="13316" max="13316" width="11.109375" style="1" customWidth="1"/>
    <col min="13317" max="13328" width="11.5546875" style="1" customWidth="1"/>
    <col min="13329" max="13329" width="9.109375" style="1" customWidth="1"/>
    <col min="13330" max="13336" width="16.88671875" style="1" customWidth="1"/>
    <col min="13337" max="13568" width="8.88671875" style="1"/>
    <col min="13569" max="13569" width="5.109375" style="1" customWidth="1"/>
    <col min="13570" max="13570" width="24.33203125" style="1" customWidth="1"/>
    <col min="13571" max="13571" width="7.109375" style="1" customWidth="1"/>
    <col min="13572" max="13572" width="11.109375" style="1" customWidth="1"/>
    <col min="13573" max="13584" width="11.5546875" style="1" customWidth="1"/>
    <col min="13585" max="13585" width="9.109375" style="1" customWidth="1"/>
    <col min="13586" max="13592" width="16.88671875" style="1" customWidth="1"/>
    <col min="13593" max="13824" width="8.88671875" style="1"/>
    <col min="13825" max="13825" width="5.109375" style="1" customWidth="1"/>
    <col min="13826" max="13826" width="24.33203125" style="1" customWidth="1"/>
    <col min="13827" max="13827" width="7.109375" style="1" customWidth="1"/>
    <col min="13828" max="13828" width="11.109375" style="1" customWidth="1"/>
    <col min="13829" max="13840" width="11.5546875" style="1" customWidth="1"/>
    <col min="13841" max="13841" width="9.109375" style="1" customWidth="1"/>
    <col min="13842" max="13848" width="16.88671875" style="1" customWidth="1"/>
    <col min="13849" max="14080" width="8.88671875" style="1"/>
    <col min="14081" max="14081" width="5.109375" style="1" customWidth="1"/>
    <col min="14082" max="14082" width="24.33203125" style="1" customWidth="1"/>
    <col min="14083" max="14083" width="7.109375" style="1" customWidth="1"/>
    <col min="14084" max="14084" width="11.109375" style="1" customWidth="1"/>
    <col min="14085" max="14096" width="11.5546875" style="1" customWidth="1"/>
    <col min="14097" max="14097" width="9.109375" style="1" customWidth="1"/>
    <col min="14098" max="14104" width="16.88671875" style="1" customWidth="1"/>
    <col min="14105" max="14336" width="8.88671875" style="1"/>
    <col min="14337" max="14337" width="5.109375" style="1" customWidth="1"/>
    <col min="14338" max="14338" width="24.33203125" style="1" customWidth="1"/>
    <col min="14339" max="14339" width="7.109375" style="1" customWidth="1"/>
    <col min="14340" max="14340" width="11.109375" style="1" customWidth="1"/>
    <col min="14341" max="14352" width="11.5546875" style="1" customWidth="1"/>
    <col min="14353" max="14353" width="9.109375" style="1" customWidth="1"/>
    <col min="14354" max="14360" width="16.88671875" style="1" customWidth="1"/>
    <col min="14361" max="14592" width="8.88671875" style="1"/>
    <col min="14593" max="14593" width="5.109375" style="1" customWidth="1"/>
    <col min="14594" max="14594" width="24.33203125" style="1" customWidth="1"/>
    <col min="14595" max="14595" width="7.109375" style="1" customWidth="1"/>
    <col min="14596" max="14596" width="11.109375" style="1" customWidth="1"/>
    <col min="14597" max="14608" width="11.5546875" style="1" customWidth="1"/>
    <col min="14609" max="14609" width="9.109375" style="1" customWidth="1"/>
    <col min="14610" max="14616" width="16.88671875" style="1" customWidth="1"/>
    <col min="14617" max="14848" width="8.88671875" style="1"/>
    <col min="14849" max="14849" width="5.109375" style="1" customWidth="1"/>
    <col min="14850" max="14850" width="24.33203125" style="1" customWidth="1"/>
    <col min="14851" max="14851" width="7.109375" style="1" customWidth="1"/>
    <col min="14852" max="14852" width="11.109375" style="1" customWidth="1"/>
    <col min="14853" max="14864" width="11.5546875" style="1" customWidth="1"/>
    <col min="14865" max="14865" width="9.109375" style="1" customWidth="1"/>
    <col min="14866" max="14872" width="16.88671875" style="1" customWidth="1"/>
    <col min="14873" max="15104" width="8.88671875" style="1"/>
    <col min="15105" max="15105" width="5.109375" style="1" customWidth="1"/>
    <col min="15106" max="15106" width="24.33203125" style="1" customWidth="1"/>
    <col min="15107" max="15107" width="7.109375" style="1" customWidth="1"/>
    <col min="15108" max="15108" width="11.109375" style="1" customWidth="1"/>
    <col min="15109" max="15120" width="11.5546875" style="1" customWidth="1"/>
    <col min="15121" max="15121" width="9.109375" style="1" customWidth="1"/>
    <col min="15122" max="15128" width="16.88671875" style="1" customWidth="1"/>
    <col min="15129" max="15360" width="8.88671875" style="1"/>
    <col min="15361" max="15361" width="5.109375" style="1" customWidth="1"/>
    <col min="15362" max="15362" width="24.33203125" style="1" customWidth="1"/>
    <col min="15363" max="15363" width="7.109375" style="1" customWidth="1"/>
    <col min="15364" max="15364" width="11.109375" style="1" customWidth="1"/>
    <col min="15365" max="15376" width="11.5546875" style="1" customWidth="1"/>
    <col min="15377" max="15377" width="9.109375" style="1" customWidth="1"/>
    <col min="15378" max="15384" width="16.88671875" style="1" customWidth="1"/>
    <col min="15385" max="15616" width="8.88671875" style="1"/>
    <col min="15617" max="15617" width="5.109375" style="1" customWidth="1"/>
    <col min="15618" max="15618" width="24.33203125" style="1" customWidth="1"/>
    <col min="15619" max="15619" width="7.109375" style="1" customWidth="1"/>
    <col min="15620" max="15620" width="11.109375" style="1" customWidth="1"/>
    <col min="15621" max="15632" width="11.5546875" style="1" customWidth="1"/>
    <col min="15633" max="15633" width="9.109375" style="1" customWidth="1"/>
    <col min="15634" max="15640" width="16.88671875" style="1" customWidth="1"/>
    <col min="15641" max="15872" width="8.88671875" style="1"/>
    <col min="15873" max="15873" width="5.109375" style="1" customWidth="1"/>
    <col min="15874" max="15874" width="24.33203125" style="1" customWidth="1"/>
    <col min="15875" max="15875" width="7.109375" style="1" customWidth="1"/>
    <col min="15876" max="15876" width="11.109375" style="1" customWidth="1"/>
    <col min="15877" max="15888" width="11.5546875" style="1" customWidth="1"/>
    <col min="15889" max="15889" width="9.109375" style="1" customWidth="1"/>
    <col min="15890" max="15896" width="16.88671875" style="1" customWidth="1"/>
    <col min="15897" max="16128" width="8.88671875" style="1"/>
    <col min="16129" max="16129" width="5.109375" style="1" customWidth="1"/>
    <col min="16130" max="16130" width="24.33203125" style="1" customWidth="1"/>
    <col min="16131" max="16131" width="7.109375" style="1" customWidth="1"/>
    <col min="16132" max="16132" width="11.109375" style="1" customWidth="1"/>
    <col min="16133" max="16144" width="11.5546875" style="1" customWidth="1"/>
    <col min="16145" max="16145" width="9.109375" style="1" customWidth="1"/>
    <col min="16146" max="16152" width="16.88671875" style="1" customWidth="1"/>
    <col min="16153" max="16384" width="8.88671875" style="1"/>
  </cols>
  <sheetData>
    <row r="1" spans="1:240" ht="17.25" customHeight="1" x14ac:dyDescent="0.25">
      <c r="A1" s="75" t="s">
        <v>8</v>
      </c>
      <c r="B1" s="75"/>
      <c r="C1" s="75"/>
      <c r="D1" s="75"/>
      <c r="E1" s="75"/>
      <c r="F1" s="75"/>
      <c r="G1" s="75"/>
      <c r="H1" s="75"/>
      <c r="I1" s="75"/>
      <c r="J1" s="75"/>
      <c r="K1" s="80" t="s">
        <v>84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240" ht="17.2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</row>
    <row r="3" spans="1:240" ht="17.25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</row>
    <row r="4" spans="1:240" ht="17.2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</row>
    <row r="5" spans="1:240" s="2" customFormat="1" ht="24.9" customHeight="1" x14ac:dyDescent="0.25">
      <c r="A5" s="81" t="s">
        <v>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240" s="2" customFormat="1" ht="20.100000000000001" customHeight="1" x14ac:dyDescent="0.25">
      <c r="A6" s="76" t="s">
        <v>6</v>
      </c>
      <c r="B6" s="76" t="s">
        <v>5</v>
      </c>
      <c r="C6" s="78" t="s">
        <v>66</v>
      </c>
      <c r="D6" s="82" t="s">
        <v>4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240" s="2" customFormat="1" ht="20.100000000000001" customHeight="1" x14ac:dyDescent="0.25">
      <c r="A7" s="77"/>
      <c r="B7" s="77"/>
      <c r="C7" s="79"/>
      <c r="D7" s="49">
        <v>1</v>
      </c>
      <c r="E7" s="49">
        <v>2</v>
      </c>
      <c r="F7" s="49">
        <v>3</v>
      </c>
      <c r="G7" s="49">
        <v>4</v>
      </c>
      <c r="H7" s="49">
        <v>5</v>
      </c>
      <c r="I7" s="49">
        <v>6</v>
      </c>
      <c r="J7" s="49">
        <v>7</v>
      </c>
      <c r="K7" s="49">
        <v>8</v>
      </c>
      <c r="L7" s="49">
        <v>9</v>
      </c>
      <c r="M7" s="49">
        <v>10</v>
      </c>
      <c r="N7" s="49">
        <v>11</v>
      </c>
      <c r="O7" s="49">
        <v>12</v>
      </c>
      <c r="P7" s="49">
        <v>13</v>
      </c>
      <c r="Q7" s="49">
        <v>14</v>
      </c>
      <c r="R7" s="49">
        <v>15</v>
      </c>
      <c r="S7" s="49">
        <v>16</v>
      </c>
      <c r="T7" s="49">
        <v>17</v>
      </c>
      <c r="U7" s="49">
        <v>18</v>
      </c>
      <c r="V7" s="49">
        <v>19</v>
      </c>
      <c r="W7" s="49">
        <v>20</v>
      </c>
      <c r="X7" s="49">
        <v>21</v>
      </c>
      <c r="Y7" s="49">
        <v>22</v>
      </c>
      <c r="Z7" s="49">
        <v>23</v>
      </c>
      <c r="AA7" s="49">
        <v>24</v>
      </c>
      <c r="AB7" s="56">
        <v>25</v>
      </c>
      <c r="AC7" s="49">
        <v>26</v>
      </c>
      <c r="AD7" s="49">
        <v>27</v>
      </c>
      <c r="AE7" s="49">
        <v>28</v>
      </c>
      <c r="AF7" s="49">
        <v>29</v>
      </c>
      <c r="AG7" s="49">
        <v>30</v>
      </c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</row>
    <row r="8" spans="1:240" s="2" customFormat="1" ht="13.2" x14ac:dyDescent="0.25">
      <c r="A8" s="84">
        <v>1</v>
      </c>
      <c r="B8" s="85" t="s">
        <v>67</v>
      </c>
      <c r="C8" s="87">
        <v>19136832</v>
      </c>
      <c r="D8" s="51">
        <f>1/30</f>
        <v>3.3333333333333333E-2</v>
      </c>
      <c r="E8" s="51">
        <f t="shared" ref="E8:AG8" si="0">1/30</f>
        <v>3.3333333333333333E-2</v>
      </c>
      <c r="F8" s="51">
        <f t="shared" si="0"/>
        <v>3.3333333333333333E-2</v>
      </c>
      <c r="G8" s="51">
        <f t="shared" si="0"/>
        <v>3.3333333333333333E-2</v>
      </c>
      <c r="H8" s="51">
        <f t="shared" si="0"/>
        <v>3.3333333333333333E-2</v>
      </c>
      <c r="I8" s="51">
        <f t="shared" si="0"/>
        <v>3.3333333333333333E-2</v>
      </c>
      <c r="J8" s="51">
        <f t="shared" si="0"/>
        <v>3.3333333333333333E-2</v>
      </c>
      <c r="K8" s="51">
        <f t="shared" si="0"/>
        <v>3.3333333333333333E-2</v>
      </c>
      <c r="L8" s="51">
        <f t="shared" si="0"/>
        <v>3.3333333333333333E-2</v>
      </c>
      <c r="M8" s="51">
        <f t="shared" si="0"/>
        <v>3.3333333333333333E-2</v>
      </c>
      <c r="N8" s="51">
        <f t="shared" si="0"/>
        <v>3.3333333333333333E-2</v>
      </c>
      <c r="O8" s="51">
        <f t="shared" si="0"/>
        <v>3.3333333333333333E-2</v>
      </c>
      <c r="P8" s="51">
        <f t="shared" si="0"/>
        <v>3.3333333333333333E-2</v>
      </c>
      <c r="Q8" s="51">
        <f t="shared" si="0"/>
        <v>3.3333333333333333E-2</v>
      </c>
      <c r="R8" s="51">
        <f t="shared" si="0"/>
        <v>3.3333333333333333E-2</v>
      </c>
      <c r="S8" s="51">
        <f t="shared" si="0"/>
        <v>3.3333333333333333E-2</v>
      </c>
      <c r="T8" s="51">
        <f t="shared" si="0"/>
        <v>3.3333333333333333E-2</v>
      </c>
      <c r="U8" s="51">
        <f t="shared" si="0"/>
        <v>3.3333333333333333E-2</v>
      </c>
      <c r="V8" s="51">
        <f t="shared" si="0"/>
        <v>3.3333333333333333E-2</v>
      </c>
      <c r="W8" s="51">
        <f t="shared" si="0"/>
        <v>3.3333333333333333E-2</v>
      </c>
      <c r="X8" s="51">
        <f t="shared" si="0"/>
        <v>3.3333333333333333E-2</v>
      </c>
      <c r="Y8" s="51">
        <f t="shared" si="0"/>
        <v>3.3333333333333333E-2</v>
      </c>
      <c r="Z8" s="51">
        <f t="shared" si="0"/>
        <v>3.3333333333333333E-2</v>
      </c>
      <c r="AA8" s="51">
        <f t="shared" si="0"/>
        <v>3.3333333333333333E-2</v>
      </c>
      <c r="AB8" s="57">
        <f t="shared" si="0"/>
        <v>3.3333333333333333E-2</v>
      </c>
      <c r="AC8" s="51">
        <f t="shared" si="0"/>
        <v>3.3333333333333333E-2</v>
      </c>
      <c r="AD8" s="51">
        <f t="shared" si="0"/>
        <v>3.3333333333333333E-2</v>
      </c>
      <c r="AE8" s="51">
        <f t="shared" si="0"/>
        <v>3.3333333333333333E-2</v>
      </c>
      <c r="AF8" s="51">
        <f t="shared" si="0"/>
        <v>3.3333333333333333E-2</v>
      </c>
      <c r="AG8" s="51">
        <f t="shared" si="0"/>
        <v>3.3333333333333333E-2</v>
      </c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</row>
    <row r="9" spans="1:240" s="2" customFormat="1" ht="13.2" x14ac:dyDescent="0.25">
      <c r="A9" s="84"/>
      <c r="B9" s="86"/>
      <c r="C9" s="87"/>
      <c r="D9" s="5">
        <f>$C$8*D8</f>
        <v>637894.40000000002</v>
      </c>
      <c r="E9" s="5">
        <f t="shared" ref="E9:AG9" si="1">$C$8*E8</f>
        <v>637894.40000000002</v>
      </c>
      <c r="F9" s="5">
        <f t="shared" si="1"/>
        <v>637894.40000000002</v>
      </c>
      <c r="G9" s="5">
        <f t="shared" si="1"/>
        <v>637894.40000000002</v>
      </c>
      <c r="H9" s="5">
        <f t="shared" si="1"/>
        <v>637894.40000000002</v>
      </c>
      <c r="I9" s="5">
        <f t="shared" si="1"/>
        <v>637894.40000000002</v>
      </c>
      <c r="J9" s="5">
        <f t="shared" si="1"/>
        <v>637894.40000000002</v>
      </c>
      <c r="K9" s="5">
        <f t="shared" si="1"/>
        <v>637894.40000000002</v>
      </c>
      <c r="L9" s="5">
        <f t="shared" si="1"/>
        <v>637894.40000000002</v>
      </c>
      <c r="M9" s="5">
        <f t="shared" si="1"/>
        <v>637894.40000000002</v>
      </c>
      <c r="N9" s="5">
        <f t="shared" si="1"/>
        <v>637894.40000000002</v>
      </c>
      <c r="O9" s="5">
        <f t="shared" si="1"/>
        <v>637894.40000000002</v>
      </c>
      <c r="P9" s="5">
        <f t="shared" si="1"/>
        <v>637894.40000000002</v>
      </c>
      <c r="Q9" s="5">
        <f t="shared" si="1"/>
        <v>637894.40000000002</v>
      </c>
      <c r="R9" s="5">
        <f t="shared" si="1"/>
        <v>637894.40000000002</v>
      </c>
      <c r="S9" s="5">
        <f t="shared" si="1"/>
        <v>637894.40000000002</v>
      </c>
      <c r="T9" s="5">
        <f t="shared" si="1"/>
        <v>637894.40000000002</v>
      </c>
      <c r="U9" s="5">
        <f t="shared" si="1"/>
        <v>637894.40000000002</v>
      </c>
      <c r="V9" s="5">
        <f t="shared" si="1"/>
        <v>637894.40000000002</v>
      </c>
      <c r="W9" s="5">
        <f t="shared" si="1"/>
        <v>637894.40000000002</v>
      </c>
      <c r="X9" s="5">
        <f t="shared" si="1"/>
        <v>637894.40000000002</v>
      </c>
      <c r="Y9" s="5">
        <f t="shared" si="1"/>
        <v>637894.40000000002</v>
      </c>
      <c r="Z9" s="5">
        <f t="shared" si="1"/>
        <v>637894.40000000002</v>
      </c>
      <c r="AA9" s="5">
        <f t="shared" si="1"/>
        <v>637894.40000000002</v>
      </c>
      <c r="AB9" s="58">
        <f t="shared" si="1"/>
        <v>637894.40000000002</v>
      </c>
      <c r="AC9" s="5">
        <f t="shared" si="1"/>
        <v>637894.40000000002</v>
      </c>
      <c r="AD9" s="5">
        <f t="shared" si="1"/>
        <v>637894.40000000002</v>
      </c>
      <c r="AE9" s="5">
        <f t="shared" si="1"/>
        <v>637894.40000000002</v>
      </c>
      <c r="AF9" s="5">
        <f t="shared" si="1"/>
        <v>637894.40000000002</v>
      </c>
      <c r="AG9" s="5">
        <f t="shared" si="1"/>
        <v>637894.40000000002</v>
      </c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</row>
    <row r="10" spans="1:240" s="2" customFormat="1" ht="13.2" x14ac:dyDescent="0.25">
      <c r="A10" s="84">
        <v>2</v>
      </c>
      <c r="B10" s="88" t="s">
        <v>68</v>
      </c>
      <c r="C10" s="87">
        <v>5651976</v>
      </c>
      <c r="D10" s="51">
        <f>1/30</f>
        <v>3.3333333333333333E-2</v>
      </c>
      <c r="E10" s="51">
        <f t="shared" ref="E10:AG10" si="2">1/30</f>
        <v>3.3333333333333333E-2</v>
      </c>
      <c r="F10" s="51">
        <f t="shared" si="2"/>
        <v>3.3333333333333333E-2</v>
      </c>
      <c r="G10" s="51">
        <f t="shared" si="2"/>
        <v>3.3333333333333333E-2</v>
      </c>
      <c r="H10" s="51">
        <f t="shared" si="2"/>
        <v>3.3333333333333333E-2</v>
      </c>
      <c r="I10" s="51">
        <f t="shared" si="2"/>
        <v>3.3333333333333333E-2</v>
      </c>
      <c r="J10" s="51">
        <f t="shared" si="2"/>
        <v>3.3333333333333333E-2</v>
      </c>
      <c r="K10" s="51">
        <f t="shared" si="2"/>
        <v>3.3333333333333333E-2</v>
      </c>
      <c r="L10" s="51">
        <f t="shared" si="2"/>
        <v>3.3333333333333333E-2</v>
      </c>
      <c r="M10" s="51">
        <f t="shared" si="2"/>
        <v>3.3333333333333333E-2</v>
      </c>
      <c r="N10" s="51">
        <f t="shared" si="2"/>
        <v>3.3333333333333333E-2</v>
      </c>
      <c r="O10" s="51">
        <f t="shared" si="2"/>
        <v>3.3333333333333333E-2</v>
      </c>
      <c r="P10" s="51">
        <f t="shared" si="2"/>
        <v>3.3333333333333333E-2</v>
      </c>
      <c r="Q10" s="51">
        <f t="shared" si="2"/>
        <v>3.3333333333333333E-2</v>
      </c>
      <c r="R10" s="51">
        <f t="shared" si="2"/>
        <v>3.3333333333333333E-2</v>
      </c>
      <c r="S10" s="51">
        <f t="shared" si="2"/>
        <v>3.3333333333333333E-2</v>
      </c>
      <c r="T10" s="51">
        <f t="shared" si="2"/>
        <v>3.3333333333333333E-2</v>
      </c>
      <c r="U10" s="51">
        <f t="shared" si="2"/>
        <v>3.3333333333333333E-2</v>
      </c>
      <c r="V10" s="51">
        <f t="shared" si="2"/>
        <v>3.3333333333333333E-2</v>
      </c>
      <c r="W10" s="51">
        <f t="shared" si="2"/>
        <v>3.3333333333333333E-2</v>
      </c>
      <c r="X10" s="51">
        <f t="shared" si="2"/>
        <v>3.3333333333333333E-2</v>
      </c>
      <c r="Y10" s="51">
        <f t="shared" si="2"/>
        <v>3.3333333333333333E-2</v>
      </c>
      <c r="Z10" s="51">
        <f t="shared" si="2"/>
        <v>3.3333333333333333E-2</v>
      </c>
      <c r="AA10" s="51">
        <f t="shared" si="2"/>
        <v>3.3333333333333333E-2</v>
      </c>
      <c r="AB10" s="57">
        <f t="shared" si="2"/>
        <v>3.3333333333333333E-2</v>
      </c>
      <c r="AC10" s="51">
        <f t="shared" si="2"/>
        <v>3.3333333333333333E-2</v>
      </c>
      <c r="AD10" s="51">
        <f t="shared" si="2"/>
        <v>3.3333333333333333E-2</v>
      </c>
      <c r="AE10" s="51">
        <f t="shared" si="2"/>
        <v>3.3333333333333333E-2</v>
      </c>
      <c r="AF10" s="51">
        <f t="shared" si="2"/>
        <v>3.3333333333333333E-2</v>
      </c>
      <c r="AG10" s="51">
        <f t="shared" si="2"/>
        <v>3.3333333333333333E-2</v>
      </c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</row>
    <row r="11" spans="1:240" s="2" customFormat="1" ht="13.2" x14ac:dyDescent="0.25">
      <c r="A11" s="84"/>
      <c r="B11" s="88"/>
      <c r="C11" s="87"/>
      <c r="D11" s="5">
        <f>$C$10*D10</f>
        <v>188399.2</v>
      </c>
      <c r="E11" s="5">
        <f t="shared" ref="E11:AG11" si="3">$C$10*E10</f>
        <v>188399.2</v>
      </c>
      <c r="F11" s="5">
        <f t="shared" si="3"/>
        <v>188399.2</v>
      </c>
      <c r="G11" s="5">
        <f t="shared" si="3"/>
        <v>188399.2</v>
      </c>
      <c r="H11" s="5">
        <f t="shared" si="3"/>
        <v>188399.2</v>
      </c>
      <c r="I11" s="5">
        <f t="shared" si="3"/>
        <v>188399.2</v>
      </c>
      <c r="J11" s="5">
        <f t="shared" si="3"/>
        <v>188399.2</v>
      </c>
      <c r="K11" s="5">
        <f t="shared" si="3"/>
        <v>188399.2</v>
      </c>
      <c r="L11" s="5">
        <f t="shared" si="3"/>
        <v>188399.2</v>
      </c>
      <c r="M11" s="5">
        <f t="shared" si="3"/>
        <v>188399.2</v>
      </c>
      <c r="N11" s="5">
        <f t="shared" si="3"/>
        <v>188399.2</v>
      </c>
      <c r="O11" s="5">
        <f t="shared" si="3"/>
        <v>188399.2</v>
      </c>
      <c r="P11" s="5">
        <f t="shared" si="3"/>
        <v>188399.2</v>
      </c>
      <c r="Q11" s="5">
        <f t="shared" si="3"/>
        <v>188399.2</v>
      </c>
      <c r="R11" s="5">
        <f t="shared" si="3"/>
        <v>188399.2</v>
      </c>
      <c r="S11" s="5">
        <f t="shared" si="3"/>
        <v>188399.2</v>
      </c>
      <c r="T11" s="5">
        <f t="shared" si="3"/>
        <v>188399.2</v>
      </c>
      <c r="U11" s="5">
        <f t="shared" si="3"/>
        <v>188399.2</v>
      </c>
      <c r="V11" s="5">
        <f t="shared" si="3"/>
        <v>188399.2</v>
      </c>
      <c r="W11" s="5">
        <f t="shared" si="3"/>
        <v>188399.2</v>
      </c>
      <c r="X11" s="5">
        <f t="shared" si="3"/>
        <v>188399.2</v>
      </c>
      <c r="Y11" s="5">
        <f t="shared" si="3"/>
        <v>188399.2</v>
      </c>
      <c r="Z11" s="5">
        <f t="shared" si="3"/>
        <v>188399.2</v>
      </c>
      <c r="AA11" s="5">
        <f t="shared" si="3"/>
        <v>188399.2</v>
      </c>
      <c r="AB11" s="58">
        <f t="shared" si="3"/>
        <v>188399.2</v>
      </c>
      <c r="AC11" s="5">
        <f t="shared" si="3"/>
        <v>188399.2</v>
      </c>
      <c r="AD11" s="5">
        <f t="shared" si="3"/>
        <v>188399.2</v>
      </c>
      <c r="AE11" s="5">
        <f t="shared" si="3"/>
        <v>188399.2</v>
      </c>
      <c r="AF11" s="5">
        <f t="shared" si="3"/>
        <v>188399.2</v>
      </c>
      <c r="AG11" s="5">
        <f t="shared" si="3"/>
        <v>188399.2</v>
      </c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</row>
    <row r="12" spans="1:240" s="2" customFormat="1" ht="13.2" x14ac:dyDescent="0.25">
      <c r="A12" s="84">
        <v>3</v>
      </c>
      <c r="B12" s="85" t="s">
        <v>69</v>
      </c>
      <c r="C12" s="87">
        <v>9014808</v>
      </c>
      <c r="D12" s="51">
        <f>1/30</f>
        <v>3.3333333333333333E-2</v>
      </c>
      <c r="E12" s="51">
        <f t="shared" ref="E12:AG12" si="4">1/30</f>
        <v>3.3333333333333333E-2</v>
      </c>
      <c r="F12" s="51">
        <f t="shared" si="4"/>
        <v>3.3333333333333333E-2</v>
      </c>
      <c r="G12" s="51">
        <f t="shared" si="4"/>
        <v>3.3333333333333333E-2</v>
      </c>
      <c r="H12" s="51">
        <f t="shared" si="4"/>
        <v>3.3333333333333333E-2</v>
      </c>
      <c r="I12" s="51">
        <f t="shared" si="4"/>
        <v>3.3333333333333333E-2</v>
      </c>
      <c r="J12" s="51">
        <f t="shared" si="4"/>
        <v>3.3333333333333333E-2</v>
      </c>
      <c r="K12" s="51">
        <f t="shared" si="4"/>
        <v>3.3333333333333333E-2</v>
      </c>
      <c r="L12" s="51">
        <f t="shared" si="4"/>
        <v>3.3333333333333333E-2</v>
      </c>
      <c r="M12" s="51">
        <f t="shared" si="4"/>
        <v>3.3333333333333333E-2</v>
      </c>
      <c r="N12" s="51">
        <f t="shared" si="4"/>
        <v>3.3333333333333333E-2</v>
      </c>
      <c r="O12" s="51">
        <f t="shared" si="4"/>
        <v>3.3333333333333333E-2</v>
      </c>
      <c r="P12" s="51">
        <f t="shared" si="4"/>
        <v>3.3333333333333333E-2</v>
      </c>
      <c r="Q12" s="51">
        <f t="shared" si="4"/>
        <v>3.3333333333333333E-2</v>
      </c>
      <c r="R12" s="51">
        <f t="shared" si="4"/>
        <v>3.3333333333333333E-2</v>
      </c>
      <c r="S12" s="51">
        <f t="shared" si="4"/>
        <v>3.3333333333333333E-2</v>
      </c>
      <c r="T12" s="51">
        <f t="shared" si="4"/>
        <v>3.3333333333333333E-2</v>
      </c>
      <c r="U12" s="51">
        <f t="shared" si="4"/>
        <v>3.3333333333333333E-2</v>
      </c>
      <c r="V12" s="51">
        <f t="shared" si="4"/>
        <v>3.3333333333333333E-2</v>
      </c>
      <c r="W12" s="51">
        <f t="shared" si="4"/>
        <v>3.3333333333333333E-2</v>
      </c>
      <c r="X12" s="51">
        <f t="shared" si="4"/>
        <v>3.3333333333333333E-2</v>
      </c>
      <c r="Y12" s="51">
        <f t="shared" si="4"/>
        <v>3.3333333333333333E-2</v>
      </c>
      <c r="Z12" s="51">
        <f t="shared" si="4"/>
        <v>3.3333333333333333E-2</v>
      </c>
      <c r="AA12" s="51">
        <f t="shared" si="4"/>
        <v>3.3333333333333333E-2</v>
      </c>
      <c r="AB12" s="57">
        <f t="shared" si="4"/>
        <v>3.3333333333333333E-2</v>
      </c>
      <c r="AC12" s="51">
        <f t="shared" si="4"/>
        <v>3.3333333333333333E-2</v>
      </c>
      <c r="AD12" s="51">
        <f t="shared" si="4"/>
        <v>3.3333333333333333E-2</v>
      </c>
      <c r="AE12" s="51">
        <f t="shared" si="4"/>
        <v>3.3333333333333333E-2</v>
      </c>
      <c r="AF12" s="51">
        <f t="shared" si="4"/>
        <v>3.3333333333333333E-2</v>
      </c>
      <c r="AG12" s="51">
        <f t="shared" si="4"/>
        <v>3.3333333333333333E-2</v>
      </c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</row>
    <row r="13" spans="1:240" s="2" customFormat="1" ht="13.8" customHeight="1" x14ac:dyDescent="0.25">
      <c r="A13" s="84"/>
      <c r="B13" s="86"/>
      <c r="C13" s="87"/>
      <c r="D13" s="5">
        <f>$C$12*D12</f>
        <v>300493.59999999998</v>
      </c>
      <c r="E13" s="5">
        <f t="shared" ref="E13:AG13" si="5">$C$12*E12</f>
        <v>300493.59999999998</v>
      </c>
      <c r="F13" s="5">
        <f t="shared" si="5"/>
        <v>300493.59999999998</v>
      </c>
      <c r="G13" s="5">
        <f t="shared" si="5"/>
        <v>300493.59999999998</v>
      </c>
      <c r="H13" s="5">
        <f t="shared" si="5"/>
        <v>300493.59999999998</v>
      </c>
      <c r="I13" s="5">
        <f t="shared" si="5"/>
        <v>300493.59999999998</v>
      </c>
      <c r="J13" s="5">
        <f t="shared" si="5"/>
        <v>300493.59999999998</v>
      </c>
      <c r="K13" s="5">
        <f t="shared" si="5"/>
        <v>300493.59999999998</v>
      </c>
      <c r="L13" s="5">
        <f t="shared" si="5"/>
        <v>300493.59999999998</v>
      </c>
      <c r="M13" s="5">
        <f t="shared" si="5"/>
        <v>300493.59999999998</v>
      </c>
      <c r="N13" s="5">
        <f t="shared" si="5"/>
        <v>300493.59999999998</v>
      </c>
      <c r="O13" s="5">
        <f t="shared" si="5"/>
        <v>300493.59999999998</v>
      </c>
      <c r="P13" s="5">
        <f t="shared" si="5"/>
        <v>300493.59999999998</v>
      </c>
      <c r="Q13" s="5">
        <f t="shared" si="5"/>
        <v>300493.59999999998</v>
      </c>
      <c r="R13" s="5">
        <f t="shared" si="5"/>
        <v>300493.59999999998</v>
      </c>
      <c r="S13" s="5">
        <f t="shared" si="5"/>
        <v>300493.59999999998</v>
      </c>
      <c r="T13" s="5">
        <f t="shared" si="5"/>
        <v>300493.59999999998</v>
      </c>
      <c r="U13" s="5">
        <f t="shared" si="5"/>
        <v>300493.59999999998</v>
      </c>
      <c r="V13" s="5">
        <f t="shared" si="5"/>
        <v>300493.59999999998</v>
      </c>
      <c r="W13" s="5">
        <f t="shared" si="5"/>
        <v>300493.59999999998</v>
      </c>
      <c r="X13" s="5">
        <f t="shared" si="5"/>
        <v>300493.59999999998</v>
      </c>
      <c r="Y13" s="5">
        <f t="shared" si="5"/>
        <v>300493.59999999998</v>
      </c>
      <c r="Z13" s="5">
        <f t="shared" si="5"/>
        <v>300493.59999999998</v>
      </c>
      <c r="AA13" s="5">
        <f t="shared" si="5"/>
        <v>300493.59999999998</v>
      </c>
      <c r="AB13" s="58">
        <f t="shared" si="5"/>
        <v>300493.59999999998</v>
      </c>
      <c r="AC13" s="5">
        <f t="shared" si="5"/>
        <v>300493.59999999998</v>
      </c>
      <c r="AD13" s="5">
        <f t="shared" si="5"/>
        <v>300493.59999999998</v>
      </c>
      <c r="AE13" s="5">
        <f t="shared" si="5"/>
        <v>300493.59999999998</v>
      </c>
      <c r="AF13" s="5">
        <f t="shared" si="5"/>
        <v>300493.59999999998</v>
      </c>
      <c r="AG13" s="5">
        <f t="shared" si="5"/>
        <v>300493.59999999998</v>
      </c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</row>
    <row r="14" spans="1:240" s="2" customFormat="1" ht="13.2" x14ac:dyDescent="0.25">
      <c r="A14" s="84">
        <v>4</v>
      </c>
      <c r="B14" s="88" t="s">
        <v>70</v>
      </c>
      <c r="C14" s="87">
        <v>5752164</v>
      </c>
      <c r="D14" s="51">
        <f>1/30</f>
        <v>3.3333333333333333E-2</v>
      </c>
      <c r="E14" s="51">
        <f t="shared" ref="E14:AG14" si="6">1/30</f>
        <v>3.3333333333333333E-2</v>
      </c>
      <c r="F14" s="51">
        <f t="shared" si="6"/>
        <v>3.3333333333333333E-2</v>
      </c>
      <c r="G14" s="51">
        <f t="shared" si="6"/>
        <v>3.3333333333333333E-2</v>
      </c>
      <c r="H14" s="51">
        <f t="shared" si="6"/>
        <v>3.3333333333333333E-2</v>
      </c>
      <c r="I14" s="51">
        <f t="shared" si="6"/>
        <v>3.3333333333333333E-2</v>
      </c>
      <c r="J14" s="51">
        <f t="shared" si="6"/>
        <v>3.3333333333333333E-2</v>
      </c>
      <c r="K14" s="51">
        <f t="shared" si="6"/>
        <v>3.3333333333333333E-2</v>
      </c>
      <c r="L14" s="51">
        <f t="shared" si="6"/>
        <v>3.3333333333333333E-2</v>
      </c>
      <c r="M14" s="51">
        <f t="shared" si="6"/>
        <v>3.3333333333333333E-2</v>
      </c>
      <c r="N14" s="51">
        <f t="shared" si="6"/>
        <v>3.3333333333333333E-2</v>
      </c>
      <c r="O14" s="51">
        <f t="shared" si="6"/>
        <v>3.3333333333333333E-2</v>
      </c>
      <c r="P14" s="51">
        <f t="shared" si="6"/>
        <v>3.3333333333333333E-2</v>
      </c>
      <c r="Q14" s="51">
        <f t="shared" si="6"/>
        <v>3.3333333333333333E-2</v>
      </c>
      <c r="R14" s="51">
        <f t="shared" si="6"/>
        <v>3.3333333333333333E-2</v>
      </c>
      <c r="S14" s="51">
        <f t="shared" si="6"/>
        <v>3.3333333333333333E-2</v>
      </c>
      <c r="T14" s="51">
        <f t="shared" si="6"/>
        <v>3.3333333333333333E-2</v>
      </c>
      <c r="U14" s="51">
        <f t="shared" si="6"/>
        <v>3.3333333333333333E-2</v>
      </c>
      <c r="V14" s="51">
        <f t="shared" si="6"/>
        <v>3.3333333333333333E-2</v>
      </c>
      <c r="W14" s="51">
        <f t="shared" si="6"/>
        <v>3.3333333333333333E-2</v>
      </c>
      <c r="X14" s="51">
        <f t="shared" si="6"/>
        <v>3.3333333333333333E-2</v>
      </c>
      <c r="Y14" s="51">
        <f t="shared" si="6"/>
        <v>3.3333333333333333E-2</v>
      </c>
      <c r="Z14" s="51">
        <f t="shared" si="6"/>
        <v>3.3333333333333333E-2</v>
      </c>
      <c r="AA14" s="51">
        <f t="shared" si="6"/>
        <v>3.3333333333333333E-2</v>
      </c>
      <c r="AB14" s="57">
        <f t="shared" si="6"/>
        <v>3.3333333333333333E-2</v>
      </c>
      <c r="AC14" s="51">
        <f t="shared" si="6"/>
        <v>3.3333333333333333E-2</v>
      </c>
      <c r="AD14" s="51">
        <f t="shared" si="6"/>
        <v>3.3333333333333333E-2</v>
      </c>
      <c r="AE14" s="51">
        <f t="shared" si="6"/>
        <v>3.3333333333333333E-2</v>
      </c>
      <c r="AF14" s="51">
        <f t="shared" si="6"/>
        <v>3.3333333333333333E-2</v>
      </c>
      <c r="AG14" s="51">
        <f t="shared" si="6"/>
        <v>3.3333333333333333E-2</v>
      </c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40" s="2" customFormat="1" ht="13.2" x14ac:dyDescent="0.25">
      <c r="A15" s="84"/>
      <c r="B15" s="88"/>
      <c r="C15" s="87"/>
      <c r="D15" s="5">
        <f>$C$14*D14</f>
        <v>191738.8</v>
      </c>
      <c r="E15" s="5">
        <f t="shared" ref="E15:AG15" si="7">$C$14*E14</f>
        <v>191738.8</v>
      </c>
      <c r="F15" s="5">
        <f t="shared" si="7"/>
        <v>191738.8</v>
      </c>
      <c r="G15" s="5">
        <f t="shared" si="7"/>
        <v>191738.8</v>
      </c>
      <c r="H15" s="5">
        <f t="shared" si="7"/>
        <v>191738.8</v>
      </c>
      <c r="I15" s="5">
        <f t="shared" si="7"/>
        <v>191738.8</v>
      </c>
      <c r="J15" s="5">
        <f t="shared" si="7"/>
        <v>191738.8</v>
      </c>
      <c r="K15" s="5">
        <f t="shared" si="7"/>
        <v>191738.8</v>
      </c>
      <c r="L15" s="5">
        <f t="shared" si="7"/>
        <v>191738.8</v>
      </c>
      <c r="M15" s="5">
        <f t="shared" si="7"/>
        <v>191738.8</v>
      </c>
      <c r="N15" s="5">
        <f t="shared" si="7"/>
        <v>191738.8</v>
      </c>
      <c r="O15" s="5">
        <f t="shared" si="7"/>
        <v>191738.8</v>
      </c>
      <c r="P15" s="5">
        <f t="shared" si="7"/>
        <v>191738.8</v>
      </c>
      <c r="Q15" s="5">
        <f t="shared" si="7"/>
        <v>191738.8</v>
      </c>
      <c r="R15" s="5">
        <f t="shared" si="7"/>
        <v>191738.8</v>
      </c>
      <c r="S15" s="5">
        <f t="shared" si="7"/>
        <v>191738.8</v>
      </c>
      <c r="T15" s="5">
        <f t="shared" si="7"/>
        <v>191738.8</v>
      </c>
      <c r="U15" s="5">
        <f t="shared" si="7"/>
        <v>191738.8</v>
      </c>
      <c r="V15" s="5">
        <f t="shared" si="7"/>
        <v>191738.8</v>
      </c>
      <c r="W15" s="5">
        <f t="shared" si="7"/>
        <v>191738.8</v>
      </c>
      <c r="X15" s="5">
        <f t="shared" si="7"/>
        <v>191738.8</v>
      </c>
      <c r="Y15" s="5">
        <f t="shared" si="7"/>
        <v>191738.8</v>
      </c>
      <c r="Z15" s="5">
        <f t="shared" si="7"/>
        <v>191738.8</v>
      </c>
      <c r="AA15" s="5">
        <f t="shared" si="7"/>
        <v>191738.8</v>
      </c>
      <c r="AB15" s="58">
        <f t="shared" si="7"/>
        <v>191738.8</v>
      </c>
      <c r="AC15" s="5">
        <f t="shared" si="7"/>
        <v>191738.8</v>
      </c>
      <c r="AD15" s="5">
        <f t="shared" si="7"/>
        <v>191738.8</v>
      </c>
      <c r="AE15" s="5">
        <f t="shared" si="7"/>
        <v>191738.8</v>
      </c>
      <c r="AF15" s="5">
        <f t="shared" si="7"/>
        <v>191738.8</v>
      </c>
      <c r="AG15" s="5">
        <f t="shared" si="7"/>
        <v>191738.8</v>
      </c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</row>
    <row r="16" spans="1:240" s="2" customFormat="1" ht="13.2" x14ac:dyDescent="0.25">
      <c r="A16" s="84">
        <v>5</v>
      </c>
      <c r="B16" s="85" t="s">
        <v>71</v>
      </c>
      <c r="C16" s="87">
        <v>3648612</v>
      </c>
      <c r="D16" s="51">
        <f>1/30</f>
        <v>3.3333333333333333E-2</v>
      </c>
      <c r="E16" s="51">
        <f t="shared" ref="E16:AG16" si="8">1/30</f>
        <v>3.3333333333333333E-2</v>
      </c>
      <c r="F16" s="51">
        <f t="shared" si="8"/>
        <v>3.3333333333333333E-2</v>
      </c>
      <c r="G16" s="51">
        <f t="shared" si="8"/>
        <v>3.3333333333333333E-2</v>
      </c>
      <c r="H16" s="51">
        <f t="shared" si="8"/>
        <v>3.3333333333333333E-2</v>
      </c>
      <c r="I16" s="51">
        <f t="shared" si="8"/>
        <v>3.3333333333333333E-2</v>
      </c>
      <c r="J16" s="51">
        <f t="shared" si="8"/>
        <v>3.3333333333333333E-2</v>
      </c>
      <c r="K16" s="51">
        <f t="shared" si="8"/>
        <v>3.3333333333333333E-2</v>
      </c>
      <c r="L16" s="51">
        <f t="shared" si="8"/>
        <v>3.3333333333333333E-2</v>
      </c>
      <c r="M16" s="51">
        <f t="shared" si="8"/>
        <v>3.3333333333333333E-2</v>
      </c>
      <c r="N16" s="51">
        <f t="shared" si="8"/>
        <v>3.3333333333333333E-2</v>
      </c>
      <c r="O16" s="51">
        <f t="shared" si="8"/>
        <v>3.3333333333333333E-2</v>
      </c>
      <c r="P16" s="51">
        <f t="shared" si="8"/>
        <v>3.3333333333333333E-2</v>
      </c>
      <c r="Q16" s="51">
        <f t="shared" si="8"/>
        <v>3.3333333333333333E-2</v>
      </c>
      <c r="R16" s="51">
        <f t="shared" si="8"/>
        <v>3.3333333333333333E-2</v>
      </c>
      <c r="S16" s="51">
        <f t="shared" si="8"/>
        <v>3.3333333333333333E-2</v>
      </c>
      <c r="T16" s="51">
        <f t="shared" si="8"/>
        <v>3.3333333333333333E-2</v>
      </c>
      <c r="U16" s="51">
        <f t="shared" si="8"/>
        <v>3.3333333333333333E-2</v>
      </c>
      <c r="V16" s="51">
        <f t="shared" si="8"/>
        <v>3.3333333333333333E-2</v>
      </c>
      <c r="W16" s="51">
        <f t="shared" si="8"/>
        <v>3.3333333333333333E-2</v>
      </c>
      <c r="X16" s="51">
        <f t="shared" si="8"/>
        <v>3.3333333333333333E-2</v>
      </c>
      <c r="Y16" s="51">
        <f t="shared" si="8"/>
        <v>3.3333333333333333E-2</v>
      </c>
      <c r="Z16" s="51">
        <f t="shared" si="8"/>
        <v>3.3333333333333333E-2</v>
      </c>
      <c r="AA16" s="51">
        <f t="shared" si="8"/>
        <v>3.3333333333333333E-2</v>
      </c>
      <c r="AB16" s="57">
        <f t="shared" si="8"/>
        <v>3.3333333333333333E-2</v>
      </c>
      <c r="AC16" s="51">
        <f t="shared" si="8"/>
        <v>3.3333333333333333E-2</v>
      </c>
      <c r="AD16" s="51">
        <f t="shared" si="8"/>
        <v>3.3333333333333333E-2</v>
      </c>
      <c r="AE16" s="51">
        <f t="shared" si="8"/>
        <v>3.3333333333333333E-2</v>
      </c>
      <c r="AF16" s="51">
        <f t="shared" si="8"/>
        <v>3.3333333333333333E-2</v>
      </c>
      <c r="AG16" s="51">
        <f t="shared" si="8"/>
        <v>3.3333333333333333E-2</v>
      </c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</row>
    <row r="17" spans="1:240" s="2" customFormat="1" ht="13.2" x14ac:dyDescent="0.25">
      <c r="A17" s="84"/>
      <c r="B17" s="86"/>
      <c r="C17" s="87"/>
      <c r="D17" s="5">
        <f>$C$16*D16</f>
        <v>121620.4</v>
      </c>
      <c r="E17" s="5">
        <f t="shared" ref="E17:AG17" si="9">$C$16*E16</f>
        <v>121620.4</v>
      </c>
      <c r="F17" s="5">
        <f t="shared" si="9"/>
        <v>121620.4</v>
      </c>
      <c r="G17" s="5">
        <f t="shared" si="9"/>
        <v>121620.4</v>
      </c>
      <c r="H17" s="5">
        <f t="shared" si="9"/>
        <v>121620.4</v>
      </c>
      <c r="I17" s="5">
        <f t="shared" si="9"/>
        <v>121620.4</v>
      </c>
      <c r="J17" s="5">
        <f t="shared" si="9"/>
        <v>121620.4</v>
      </c>
      <c r="K17" s="5">
        <f t="shared" si="9"/>
        <v>121620.4</v>
      </c>
      <c r="L17" s="5">
        <f t="shared" si="9"/>
        <v>121620.4</v>
      </c>
      <c r="M17" s="5">
        <f t="shared" si="9"/>
        <v>121620.4</v>
      </c>
      <c r="N17" s="5">
        <f t="shared" si="9"/>
        <v>121620.4</v>
      </c>
      <c r="O17" s="5">
        <f t="shared" si="9"/>
        <v>121620.4</v>
      </c>
      <c r="P17" s="5">
        <f t="shared" si="9"/>
        <v>121620.4</v>
      </c>
      <c r="Q17" s="5">
        <f t="shared" si="9"/>
        <v>121620.4</v>
      </c>
      <c r="R17" s="5">
        <f t="shared" si="9"/>
        <v>121620.4</v>
      </c>
      <c r="S17" s="5">
        <f t="shared" si="9"/>
        <v>121620.4</v>
      </c>
      <c r="T17" s="5">
        <f t="shared" si="9"/>
        <v>121620.4</v>
      </c>
      <c r="U17" s="5">
        <f t="shared" si="9"/>
        <v>121620.4</v>
      </c>
      <c r="V17" s="5">
        <f t="shared" si="9"/>
        <v>121620.4</v>
      </c>
      <c r="W17" s="5">
        <f t="shared" si="9"/>
        <v>121620.4</v>
      </c>
      <c r="X17" s="5">
        <f t="shared" si="9"/>
        <v>121620.4</v>
      </c>
      <c r="Y17" s="5">
        <f t="shared" si="9"/>
        <v>121620.4</v>
      </c>
      <c r="Z17" s="5">
        <f t="shared" si="9"/>
        <v>121620.4</v>
      </c>
      <c r="AA17" s="5">
        <f t="shared" si="9"/>
        <v>121620.4</v>
      </c>
      <c r="AB17" s="58">
        <f t="shared" si="9"/>
        <v>121620.4</v>
      </c>
      <c r="AC17" s="5">
        <f t="shared" si="9"/>
        <v>121620.4</v>
      </c>
      <c r="AD17" s="5">
        <f t="shared" si="9"/>
        <v>121620.4</v>
      </c>
      <c r="AE17" s="5">
        <f t="shared" si="9"/>
        <v>121620.4</v>
      </c>
      <c r="AF17" s="5">
        <f t="shared" si="9"/>
        <v>121620.4</v>
      </c>
      <c r="AG17" s="5">
        <f t="shared" si="9"/>
        <v>121620.4</v>
      </c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</row>
    <row r="18" spans="1:240" s="2" customFormat="1" ht="13.2" x14ac:dyDescent="0.25">
      <c r="A18" s="84">
        <v>6</v>
      </c>
      <c r="B18" s="88" t="s">
        <v>75</v>
      </c>
      <c r="C18" s="87">
        <v>4694052</v>
      </c>
      <c r="D18" s="51">
        <f>1/30</f>
        <v>3.3333333333333333E-2</v>
      </c>
      <c r="E18" s="51">
        <f t="shared" ref="E18:AG18" si="10">1/30</f>
        <v>3.3333333333333333E-2</v>
      </c>
      <c r="F18" s="51">
        <f t="shared" si="10"/>
        <v>3.3333333333333333E-2</v>
      </c>
      <c r="G18" s="51">
        <f t="shared" si="10"/>
        <v>3.3333333333333333E-2</v>
      </c>
      <c r="H18" s="51">
        <f t="shared" si="10"/>
        <v>3.3333333333333333E-2</v>
      </c>
      <c r="I18" s="51">
        <f t="shared" si="10"/>
        <v>3.3333333333333333E-2</v>
      </c>
      <c r="J18" s="51">
        <f t="shared" si="10"/>
        <v>3.3333333333333333E-2</v>
      </c>
      <c r="K18" s="51">
        <f t="shared" si="10"/>
        <v>3.3333333333333333E-2</v>
      </c>
      <c r="L18" s="51">
        <f t="shared" si="10"/>
        <v>3.3333333333333333E-2</v>
      </c>
      <c r="M18" s="51">
        <f t="shared" si="10"/>
        <v>3.3333333333333333E-2</v>
      </c>
      <c r="N18" s="51">
        <f t="shared" si="10"/>
        <v>3.3333333333333333E-2</v>
      </c>
      <c r="O18" s="51">
        <f t="shared" si="10"/>
        <v>3.3333333333333333E-2</v>
      </c>
      <c r="P18" s="51">
        <f t="shared" si="10"/>
        <v>3.3333333333333333E-2</v>
      </c>
      <c r="Q18" s="51">
        <f t="shared" si="10"/>
        <v>3.3333333333333333E-2</v>
      </c>
      <c r="R18" s="51">
        <f t="shared" si="10"/>
        <v>3.3333333333333333E-2</v>
      </c>
      <c r="S18" s="51">
        <f t="shared" si="10"/>
        <v>3.3333333333333333E-2</v>
      </c>
      <c r="T18" s="51">
        <f t="shared" si="10"/>
        <v>3.3333333333333333E-2</v>
      </c>
      <c r="U18" s="51">
        <f t="shared" si="10"/>
        <v>3.3333333333333333E-2</v>
      </c>
      <c r="V18" s="51">
        <f t="shared" si="10"/>
        <v>3.3333333333333333E-2</v>
      </c>
      <c r="W18" s="51">
        <f t="shared" si="10"/>
        <v>3.3333333333333333E-2</v>
      </c>
      <c r="X18" s="51">
        <f t="shared" si="10"/>
        <v>3.3333333333333333E-2</v>
      </c>
      <c r="Y18" s="51">
        <f t="shared" si="10"/>
        <v>3.3333333333333333E-2</v>
      </c>
      <c r="Z18" s="51">
        <f t="shared" si="10"/>
        <v>3.3333333333333333E-2</v>
      </c>
      <c r="AA18" s="51">
        <f t="shared" si="10"/>
        <v>3.3333333333333333E-2</v>
      </c>
      <c r="AB18" s="57">
        <f t="shared" si="10"/>
        <v>3.3333333333333333E-2</v>
      </c>
      <c r="AC18" s="51">
        <f t="shared" si="10"/>
        <v>3.3333333333333333E-2</v>
      </c>
      <c r="AD18" s="51">
        <f t="shared" si="10"/>
        <v>3.3333333333333333E-2</v>
      </c>
      <c r="AE18" s="51">
        <f t="shared" si="10"/>
        <v>3.3333333333333333E-2</v>
      </c>
      <c r="AF18" s="51">
        <f t="shared" si="10"/>
        <v>3.3333333333333333E-2</v>
      </c>
      <c r="AG18" s="51">
        <f t="shared" si="10"/>
        <v>3.3333333333333333E-2</v>
      </c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</row>
    <row r="19" spans="1:240" s="2" customFormat="1" ht="13.2" x14ac:dyDescent="0.25">
      <c r="A19" s="84"/>
      <c r="B19" s="88"/>
      <c r="C19" s="87"/>
      <c r="D19" s="5">
        <f>$C$18*D18</f>
        <v>156468.4</v>
      </c>
      <c r="E19" s="5">
        <f t="shared" ref="E19:AG19" si="11">$C$18*E18</f>
        <v>156468.4</v>
      </c>
      <c r="F19" s="5">
        <f t="shared" si="11"/>
        <v>156468.4</v>
      </c>
      <c r="G19" s="5">
        <f t="shared" si="11"/>
        <v>156468.4</v>
      </c>
      <c r="H19" s="5">
        <f t="shared" si="11"/>
        <v>156468.4</v>
      </c>
      <c r="I19" s="5">
        <f t="shared" si="11"/>
        <v>156468.4</v>
      </c>
      <c r="J19" s="5">
        <f t="shared" si="11"/>
        <v>156468.4</v>
      </c>
      <c r="K19" s="5">
        <f t="shared" si="11"/>
        <v>156468.4</v>
      </c>
      <c r="L19" s="5">
        <f t="shared" si="11"/>
        <v>156468.4</v>
      </c>
      <c r="M19" s="5">
        <f t="shared" si="11"/>
        <v>156468.4</v>
      </c>
      <c r="N19" s="5">
        <f t="shared" si="11"/>
        <v>156468.4</v>
      </c>
      <c r="O19" s="5">
        <f t="shared" si="11"/>
        <v>156468.4</v>
      </c>
      <c r="P19" s="5">
        <f t="shared" si="11"/>
        <v>156468.4</v>
      </c>
      <c r="Q19" s="5">
        <f t="shared" si="11"/>
        <v>156468.4</v>
      </c>
      <c r="R19" s="5">
        <f t="shared" si="11"/>
        <v>156468.4</v>
      </c>
      <c r="S19" s="5">
        <f t="shared" si="11"/>
        <v>156468.4</v>
      </c>
      <c r="T19" s="5">
        <f t="shared" si="11"/>
        <v>156468.4</v>
      </c>
      <c r="U19" s="5">
        <f t="shared" si="11"/>
        <v>156468.4</v>
      </c>
      <c r="V19" s="5">
        <f t="shared" si="11"/>
        <v>156468.4</v>
      </c>
      <c r="W19" s="5">
        <f t="shared" si="11"/>
        <v>156468.4</v>
      </c>
      <c r="X19" s="5">
        <f t="shared" si="11"/>
        <v>156468.4</v>
      </c>
      <c r="Y19" s="5">
        <f t="shared" si="11"/>
        <v>156468.4</v>
      </c>
      <c r="Z19" s="5">
        <f t="shared" si="11"/>
        <v>156468.4</v>
      </c>
      <c r="AA19" s="5">
        <f t="shared" si="11"/>
        <v>156468.4</v>
      </c>
      <c r="AB19" s="58">
        <f t="shared" si="11"/>
        <v>156468.4</v>
      </c>
      <c r="AC19" s="5">
        <f t="shared" si="11"/>
        <v>156468.4</v>
      </c>
      <c r="AD19" s="5">
        <f t="shared" si="11"/>
        <v>156468.4</v>
      </c>
      <c r="AE19" s="5">
        <f t="shared" si="11"/>
        <v>156468.4</v>
      </c>
      <c r="AF19" s="5">
        <f t="shared" si="11"/>
        <v>156468.4</v>
      </c>
      <c r="AG19" s="5">
        <f t="shared" si="11"/>
        <v>156468.4</v>
      </c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</row>
    <row r="20" spans="1:240" s="2" customFormat="1" ht="13.2" x14ac:dyDescent="0.25">
      <c r="A20" s="84">
        <v>7</v>
      </c>
      <c r="B20" s="85" t="s">
        <v>72</v>
      </c>
      <c r="C20" s="87">
        <v>5075136</v>
      </c>
      <c r="D20" s="51">
        <f>1/30</f>
        <v>3.3333333333333333E-2</v>
      </c>
      <c r="E20" s="51">
        <f t="shared" ref="E20:AG20" si="12">1/30</f>
        <v>3.3333333333333333E-2</v>
      </c>
      <c r="F20" s="51">
        <f t="shared" si="12"/>
        <v>3.3333333333333333E-2</v>
      </c>
      <c r="G20" s="51">
        <f t="shared" si="12"/>
        <v>3.3333333333333333E-2</v>
      </c>
      <c r="H20" s="51">
        <f t="shared" si="12"/>
        <v>3.3333333333333333E-2</v>
      </c>
      <c r="I20" s="51">
        <f t="shared" si="12"/>
        <v>3.3333333333333333E-2</v>
      </c>
      <c r="J20" s="51">
        <f t="shared" si="12"/>
        <v>3.3333333333333333E-2</v>
      </c>
      <c r="K20" s="51">
        <f t="shared" si="12"/>
        <v>3.3333333333333333E-2</v>
      </c>
      <c r="L20" s="51">
        <f t="shared" si="12"/>
        <v>3.3333333333333333E-2</v>
      </c>
      <c r="M20" s="51">
        <f t="shared" si="12"/>
        <v>3.3333333333333333E-2</v>
      </c>
      <c r="N20" s="51">
        <f t="shared" si="12"/>
        <v>3.3333333333333333E-2</v>
      </c>
      <c r="O20" s="51">
        <f t="shared" si="12"/>
        <v>3.3333333333333333E-2</v>
      </c>
      <c r="P20" s="51">
        <f t="shared" si="12"/>
        <v>3.3333333333333333E-2</v>
      </c>
      <c r="Q20" s="51">
        <f t="shared" si="12"/>
        <v>3.3333333333333333E-2</v>
      </c>
      <c r="R20" s="51">
        <f t="shared" si="12"/>
        <v>3.3333333333333333E-2</v>
      </c>
      <c r="S20" s="51">
        <f t="shared" si="12"/>
        <v>3.3333333333333333E-2</v>
      </c>
      <c r="T20" s="51">
        <f t="shared" si="12"/>
        <v>3.3333333333333333E-2</v>
      </c>
      <c r="U20" s="51">
        <f t="shared" si="12"/>
        <v>3.3333333333333333E-2</v>
      </c>
      <c r="V20" s="51">
        <f t="shared" si="12"/>
        <v>3.3333333333333333E-2</v>
      </c>
      <c r="W20" s="51">
        <f t="shared" si="12"/>
        <v>3.3333333333333333E-2</v>
      </c>
      <c r="X20" s="51">
        <f t="shared" si="12"/>
        <v>3.3333333333333333E-2</v>
      </c>
      <c r="Y20" s="51">
        <f t="shared" si="12"/>
        <v>3.3333333333333333E-2</v>
      </c>
      <c r="Z20" s="51">
        <f t="shared" si="12"/>
        <v>3.3333333333333333E-2</v>
      </c>
      <c r="AA20" s="51">
        <f t="shared" si="12"/>
        <v>3.3333333333333333E-2</v>
      </c>
      <c r="AB20" s="57">
        <f t="shared" si="12"/>
        <v>3.3333333333333333E-2</v>
      </c>
      <c r="AC20" s="51">
        <f t="shared" si="12"/>
        <v>3.3333333333333333E-2</v>
      </c>
      <c r="AD20" s="51">
        <f t="shared" si="12"/>
        <v>3.3333333333333333E-2</v>
      </c>
      <c r="AE20" s="51">
        <f t="shared" si="12"/>
        <v>3.3333333333333333E-2</v>
      </c>
      <c r="AF20" s="51">
        <f t="shared" si="12"/>
        <v>3.3333333333333333E-2</v>
      </c>
      <c r="AG20" s="51">
        <f t="shared" si="12"/>
        <v>3.3333333333333333E-2</v>
      </c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</row>
    <row r="21" spans="1:240" s="2" customFormat="1" ht="13.2" x14ac:dyDescent="0.25">
      <c r="A21" s="84"/>
      <c r="B21" s="86"/>
      <c r="C21" s="87"/>
      <c r="D21" s="5">
        <f>$C$20*D20</f>
        <v>169171.20000000001</v>
      </c>
      <c r="E21" s="5">
        <f t="shared" ref="E21:AG21" si="13">$C$20*E20</f>
        <v>169171.20000000001</v>
      </c>
      <c r="F21" s="5">
        <f t="shared" si="13"/>
        <v>169171.20000000001</v>
      </c>
      <c r="G21" s="5">
        <f t="shared" si="13"/>
        <v>169171.20000000001</v>
      </c>
      <c r="H21" s="5">
        <f t="shared" si="13"/>
        <v>169171.20000000001</v>
      </c>
      <c r="I21" s="5">
        <f t="shared" si="13"/>
        <v>169171.20000000001</v>
      </c>
      <c r="J21" s="5">
        <f t="shared" si="13"/>
        <v>169171.20000000001</v>
      </c>
      <c r="K21" s="5">
        <f t="shared" si="13"/>
        <v>169171.20000000001</v>
      </c>
      <c r="L21" s="5">
        <f t="shared" si="13"/>
        <v>169171.20000000001</v>
      </c>
      <c r="M21" s="5">
        <f t="shared" si="13"/>
        <v>169171.20000000001</v>
      </c>
      <c r="N21" s="5">
        <f t="shared" si="13"/>
        <v>169171.20000000001</v>
      </c>
      <c r="O21" s="5">
        <f t="shared" si="13"/>
        <v>169171.20000000001</v>
      </c>
      <c r="P21" s="5">
        <f t="shared" si="13"/>
        <v>169171.20000000001</v>
      </c>
      <c r="Q21" s="5">
        <f t="shared" si="13"/>
        <v>169171.20000000001</v>
      </c>
      <c r="R21" s="5">
        <f t="shared" si="13"/>
        <v>169171.20000000001</v>
      </c>
      <c r="S21" s="5">
        <f t="shared" si="13"/>
        <v>169171.20000000001</v>
      </c>
      <c r="T21" s="5">
        <f t="shared" si="13"/>
        <v>169171.20000000001</v>
      </c>
      <c r="U21" s="5">
        <f t="shared" si="13"/>
        <v>169171.20000000001</v>
      </c>
      <c r="V21" s="5">
        <f t="shared" si="13"/>
        <v>169171.20000000001</v>
      </c>
      <c r="W21" s="5">
        <f t="shared" si="13"/>
        <v>169171.20000000001</v>
      </c>
      <c r="X21" s="5">
        <f t="shared" si="13"/>
        <v>169171.20000000001</v>
      </c>
      <c r="Y21" s="5">
        <f t="shared" si="13"/>
        <v>169171.20000000001</v>
      </c>
      <c r="Z21" s="5">
        <f t="shared" si="13"/>
        <v>169171.20000000001</v>
      </c>
      <c r="AA21" s="5">
        <f t="shared" si="13"/>
        <v>169171.20000000001</v>
      </c>
      <c r="AB21" s="58">
        <f t="shared" si="13"/>
        <v>169171.20000000001</v>
      </c>
      <c r="AC21" s="5">
        <f t="shared" si="13"/>
        <v>169171.20000000001</v>
      </c>
      <c r="AD21" s="5">
        <f t="shared" si="13"/>
        <v>169171.20000000001</v>
      </c>
      <c r="AE21" s="5">
        <f t="shared" si="13"/>
        <v>169171.20000000001</v>
      </c>
      <c r="AF21" s="5">
        <f t="shared" si="13"/>
        <v>169171.20000000001</v>
      </c>
      <c r="AG21" s="5">
        <f t="shared" si="13"/>
        <v>169171.20000000001</v>
      </c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</row>
    <row r="22" spans="1:240" s="2" customFormat="1" ht="13.2" x14ac:dyDescent="0.25">
      <c r="A22" s="84">
        <v>8</v>
      </c>
      <c r="B22" s="88" t="s">
        <v>73</v>
      </c>
      <c r="C22" s="87">
        <v>2475924</v>
      </c>
      <c r="D22" s="51">
        <f>1/30</f>
        <v>3.3333333333333333E-2</v>
      </c>
      <c r="E22" s="51">
        <f t="shared" ref="E22:AG22" si="14">1/30</f>
        <v>3.3333333333333333E-2</v>
      </c>
      <c r="F22" s="51">
        <f t="shared" si="14"/>
        <v>3.3333333333333333E-2</v>
      </c>
      <c r="G22" s="51">
        <f t="shared" si="14"/>
        <v>3.3333333333333333E-2</v>
      </c>
      <c r="H22" s="51">
        <f t="shared" si="14"/>
        <v>3.3333333333333333E-2</v>
      </c>
      <c r="I22" s="51">
        <f t="shared" si="14"/>
        <v>3.3333333333333333E-2</v>
      </c>
      <c r="J22" s="51">
        <f t="shared" si="14"/>
        <v>3.3333333333333333E-2</v>
      </c>
      <c r="K22" s="51">
        <f t="shared" si="14"/>
        <v>3.3333333333333333E-2</v>
      </c>
      <c r="L22" s="51">
        <f t="shared" si="14"/>
        <v>3.3333333333333333E-2</v>
      </c>
      <c r="M22" s="51">
        <f t="shared" si="14"/>
        <v>3.3333333333333333E-2</v>
      </c>
      <c r="N22" s="51">
        <f t="shared" si="14"/>
        <v>3.3333333333333333E-2</v>
      </c>
      <c r="O22" s="51">
        <f t="shared" si="14"/>
        <v>3.3333333333333333E-2</v>
      </c>
      <c r="P22" s="51">
        <f t="shared" si="14"/>
        <v>3.3333333333333333E-2</v>
      </c>
      <c r="Q22" s="51">
        <f t="shared" si="14"/>
        <v>3.3333333333333333E-2</v>
      </c>
      <c r="R22" s="51">
        <f t="shared" si="14"/>
        <v>3.3333333333333333E-2</v>
      </c>
      <c r="S22" s="51">
        <f t="shared" si="14"/>
        <v>3.3333333333333333E-2</v>
      </c>
      <c r="T22" s="51">
        <f t="shared" si="14"/>
        <v>3.3333333333333333E-2</v>
      </c>
      <c r="U22" s="51">
        <f t="shared" si="14"/>
        <v>3.3333333333333333E-2</v>
      </c>
      <c r="V22" s="51">
        <f t="shared" si="14"/>
        <v>3.3333333333333333E-2</v>
      </c>
      <c r="W22" s="51">
        <f t="shared" si="14"/>
        <v>3.3333333333333333E-2</v>
      </c>
      <c r="X22" s="51">
        <f t="shared" si="14"/>
        <v>3.3333333333333333E-2</v>
      </c>
      <c r="Y22" s="51">
        <f t="shared" si="14"/>
        <v>3.3333333333333333E-2</v>
      </c>
      <c r="Z22" s="51">
        <f t="shared" si="14"/>
        <v>3.3333333333333333E-2</v>
      </c>
      <c r="AA22" s="51">
        <f t="shared" si="14"/>
        <v>3.3333333333333333E-2</v>
      </c>
      <c r="AB22" s="57">
        <f t="shared" si="14"/>
        <v>3.3333333333333333E-2</v>
      </c>
      <c r="AC22" s="51">
        <f t="shared" si="14"/>
        <v>3.3333333333333333E-2</v>
      </c>
      <c r="AD22" s="51">
        <f t="shared" si="14"/>
        <v>3.3333333333333333E-2</v>
      </c>
      <c r="AE22" s="51">
        <f t="shared" si="14"/>
        <v>3.3333333333333333E-2</v>
      </c>
      <c r="AF22" s="51">
        <f t="shared" si="14"/>
        <v>3.3333333333333333E-2</v>
      </c>
      <c r="AG22" s="51">
        <f t="shared" si="14"/>
        <v>3.3333333333333333E-2</v>
      </c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</row>
    <row r="23" spans="1:240" s="2" customFormat="1" ht="13.2" x14ac:dyDescent="0.25">
      <c r="A23" s="84"/>
      <c r="B23" s="88"/>
      <c r="C23" s="87"/>
      <c r="D23" s="5">
        <f>$C$22*D22</f>
        <v>82530.8</v>
      </c>
      <c r="E23" s="5">
        <f t="shared" ref="E23:AG23" si="15">$C$22*E22</f>
        <v>82530.8</v>
      </c>
      <c r="F23" s="5">
        <f t="shared" si="15"/>
        <v>82530.8</v>
      </c>
      <c r="G23" s="5">
        <f t="shared" si="15"/>
        <v>82530.8</v>
      </c>
      <c r="H23" s="5">
        <f t="shared" si="15"/>
        <v>82530.8</v>
      </c>
      <c r="I23" s="5">
        <f t="shared" si="15"/>
        <v>82530.8</v>
      </c>
      <c r="J23" s="5">
        <f t="shared" si="15"/>
        <v>82530.8</v>
      </c>
      <c r="K23" s="5">
        <f t="shared" si="15"/>
        <v>82530.8</v>
      </c>
      <c r="L23" s="5">
        <f t="shared" si="15"/>
        <v>82530.8</v>
      </c>
      <c r="M23" s="5">
        <f t="shared" si="15"/>
        <v>82530.8</v>
      </c>
      <c r="N23" s="5">
        <f t="shared" si="15"/>
        <v>82530.8</v>
      </c>
      <c r="O23" s="5">
        <f t="shared" si="15"/>
        <v>82530.8</v>
      </c>
      <c r="P23" s="5">
        <f t="shared" si="15"/>
        <v>82530.8</v>
      </c>
      <c r="Q23" s="5">
        <f t="shared" si="15"/>
        <v>82530.8</v>
      </c>
      <c r="R23" s="5">
        <f t="shared" si="15"/>
        <v>82530.8</v>
      </c>
      <c r="S23" s="5">
        <f t="shared" si="15"/>
        <v>82530.8</v>
      </c>
      <c r="T23" s="5">
        <f t="shared" si="15"/>
        <v>82530.8</v>
      </c>
      <c r="U23" s="5">
        <f t="shared" si="15"/>
        <v>82530.8</v>
      </c>
      <c r="V23" s="5">
        <f t="shared" si="15"/>
        <v>82530.8</v>
      </c>
      <c r="W23" s="5">
        <f t="shared" si="15"/>
        <v>82530.8</v>
      </c>
      <c r="X23" s="5">
        <f t="shared" si="15"/>
        <v>82530.8</v>
      </c>
      <c r="Y23" s="5">
        <f t="shared" si="15"/>
        <v>82530.8</v>
      </c>
      <c r="Z23" s="5">
        <f t="shared" si="15"/>
        <v>82530.8</v>
      </c>
      <c r="AA23" s="5">
        <f t="shared" si="15"/>
        <v>82530.8</v>
      </c>
      <c r="AB23" s="58">
        <f t="shared" si="15"/>
        <v>82530.8</v>
      </c>
      <c r="AC23" s="5">
        <f t="shared" si="15"/>
        <v>82530.8</v>
      </c>
      <c r="AD23" s="5">
        <f t="shared" si="15"/>
        <v>82530.8</v>
      </c>
      <c r="AE23" s="5">
        <f t="shared" si="15"/>
        <v>82530.8</v>
      </c>
      <c r="AF23" s="5">
        <f t="shared" si="15"/>
        <v>82530.8</v>
      </c>
      <c r="AG23" s="5">
        <f t="shared" si="15"/>
        <v>82530.8</v>
      </c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</row>
    <row r="24" spans="1:240" s="2" customFormat="1" ht="13.2" x14ac:dyDescent="0.25">
      <c r="A24" s="84">
        <v>9</v>
      </c>
      <c r="B24" s="85" t="s">
        <v>74</v>
      </c>
      <c r="C24" s="87">
        <v>5111993.95</v>
      </c>
      <c r="D24" s="51">
        <f>1/30</f>
        <v>3.3333333333333333E-2</v>
      </c>
      <c r="E24" s="51">
        <f t="shared" ref="E24:AG24" si="16">1/30</f>
        <v>3.3333333333333333E-2</v>
      </c>
      <c r="F24" s="51">
        <f t="shared" si="16"/>
        <v>3.3333333333333333E-2</v>
      </c>
      <c r="G24" s="51">
        <f t="shared" si="16"/>
        <v>3.3333333333333333E-2</v>
      </c>
      <c r="H24" s="51">
        <f t="shared" si="16"/>
        <v>3.3333333333333333E-2</v>
      </c>
      <c r="I24" s="51">
        <f t="shared" si="16"/>
        <v>3.3333333333333333E-2</v>
      </c>
      <c r="J24" s="51">
        <f t="shared" si="16"/>
        <v>3.3333333333333333E-2</v>
      </c>
      <c r="K24" s="51">
        <f t="shared" si="16"/>
        <v>3.3333333333333333E-2</v>
      </c>
      <c r="L24" s="51">
        <f t="shared" si="16"/>
        <v>3.3333333333333333E-2</v>
      </c>
      <c r="M24" s="51">
        <f t="shared" si="16"/>
        <v>3.3333333333333333E-2</v>
      </c>
      <c r="N24" s="51">
        <f t="shared" si="16"/>
        <v>3.3333333333333333E-2</v>
      </c>
      <c r="O24" s="51">
        <f t="shared" si="16"/>
        <v>3.3333333333333333E-2</v>
      </c>
      <c r="P24" s="51">
        <f t="shared" si="16"/>
        <v>3.3333333333333333E-2</v>
      </c>
      <c r="Q24" s="51">
        <f t="shared" si="16"/>
        <v>3.3333333333333333E-2</v>
      </c>
      <c r="R24" s="51">
        <f t="shared" si="16"/>
        <v>3.3333333333333333E-2</v>
      </c>
      <c r="S24" s="51">
        <f t="shared" si="16"/>
        <v>3.3333333333333333E-2</v>
      </c>
      <c r="T24" s="51">
        <f t="shared" si="16"/>
        <v>3.3333333333333333E-2</v>
      </c>
      <c r="U24" s="51">
        <f t="shared" si="16"/>
        <v>3.3333333333333333E-2</v>
      </c>
      <c r="V24" s="51">
        <f t="shared" si="16"/>
        <v>3.3333333333333333E-2</v>
      </c>
      <c r="W24" s="51">
        <f t="shared" si="16"/>
        <v>3.3333333333333333E-2</v>
      </c>
      <c r="X24" s="51">
        <f t="shared" si="16"/>
        <v>3.3333333333333333E-2</v>
      </c>
      <c r="Y24" s="51">
        <f t="shared" si="16"/>
        <v>3.3333333333333333E-2</v>
      </c>
      <c r="Z24" s="51">
        <f t="shared" si="16"/>
        <v>3.3333333333333333E-2</v>
      </c>
      <c r="AA24" s="51">
        <f t="shared" si="16"/>
        <v>3.3333333333333333E-2</v>
      </c>
      <c r="AB24" s="57">
        <f t="shared" si="16"/>
        <v>3.3333333333333333E-2</v>
      </c>
      <c r="AC24" s="51">
        <f t="shared" si="16"/>
        <v>3.3333333333333333E-2</v>
      </c>
      <c r="AD24" s="51">
        <f t="shared" si="16"/>
        <v>3.3333333333333333E-2</v>
      </c>
      <c r="AE24" s="51">
        <f t="shared" si="16"/>
        <v>3.3333333333333333E-2</v>
      </c>
      <c r="AF24" s="51">
        <f t="shared" si="16"/>
        <v>3.3333333333333333E-2</v>
      </c>
      <c r="AG24" s="51">
        <f t="shared" si="16"/>
        <v>3.3333333333333333E-2</v>
      </c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40" s="2" customFormat="1" ht="13.2" x14ac:dyDescent="0.25">
      <c r="A25" s="84"/>
      <c r="B25" s="86"/>
      <c r="C25" s="87"/>
      <c r="D25" s="5">
        <f>$C$24*D24</f>
        <v>170399.79833333334</v>
      </c>
      <c r="E25" s="5">
        <f t="shared" ref="E25:AG25" si="17">$C$24*E24</f>
        <v>170399.79833333334</v>
      </c>
      <c r="F25" s="5">
        <f t="shared" si="17"/>
        <v>170399.79833333334</v>
      </c>
      <c r="G25" s="5">
        <f t="shared" si="17"/>
        <v>170399.79833333334</v>
      </c>
      <c r="H25" s="5">
        <f t="shared" si="17"/>
        <v>170399.79833333334</v>
      </c>
      <c r="I25" s="5">
        <f t="shared" si="17"/>
        <v>170399.79833333334</v>
      </c>
      <c r="J25" s="5">
        <f t="shared" si="17"/>
        <v>170399.79833333334</v>
      </c>
      <c r="K25" s="5">
        <f t="shared" si="17"/>
        <v>170399.79833333334</v>
      </c>
      <c r="L25" s="5">
        <f t="shared" si="17"/>
        <v>170399.79833333334</v>
      </c>
      <c r="M25" s="5">
        <f t="shared" si="17"/>
        <v>170399.79833333334</v>
      </c>
      <c r="N25" s="5">
        <f t="shared" si="17"/>
        <v>170399.79833333334</v>
      </c>
      <c r="O25" s="5">
        <f t="shared" si="17"/>
        <v>170399.79833333334</v>
      </c>
      <c r="P25" s="5">
        <f t="shared" si="17"/>
        <v>170399.79833333334</v>
      </c>
      <c r="Q25" s="5">
        <f t="shared" si="17"/>
        <v>170399.79833333334</v>
      </c>
      <c r="R25" s="5">
        <f t="shared" si="17"/>
        <v>170399.79833333334</v>
      </c>
      <c r="S25" s="5">
        <f t="shared" si="17"/>
        <v>170399.79833333334</v>
      </c>
      <c r="T25" s="5">
        <f t="shared" si="17"/>
        <v>170399.79833333334</v>
      </c>
      <c r="U25" s="5">
        <f t="shared" si="17"/>
        <v>170399.79833333334</v>
      </c>
      <c r="V25" s="5">
        <f t="shared" si="17"/>
        <v>170399.79833333334</v>
      </c>
      <c r="W25" s="5">
        <f t="shared" si="17"/>
        <v>170399.79833333334</v>
      </c>
      <c r="X25" s="5">
        <f t="shared" si="17"/>
        <v>170399.79833333334</v>
      </c>
      <c r="Y25" s="5">
        <f t="shared" si="17"/>
        <v>170399.79833333334</v>
      </c>
      <c r="Z25" s="5">
        <f t="shared" si="17"/>
        <v>170399.79833333334</v>
      </c>
      <c r="AA25" s="5">
        <f t="shared" si="17"/>
        <v>170399.79833333334</v>
      </c>
      <c r="AB25" s="58">
        <f t="shared" si="17"/>
        <v>170399.79833333334</v>
      </c>
      <c r="AC25" s="5">
        <f t="shared" si="17"/>
        <v>170399.79833333334</v>
      </c>
      <c r="AD25" s="5">
        <f t="shared" si="17"/>
        <v>170399.79833333334</v>
      </c>
      <c r="AE25" s="5">
        <f t="shared" si="17"/>
        <v>170399.79833333334</v>
      </c>
      <c r="AF25" s="5">
        <f t="shared" si="17"/>
        <v>170399.79833333334</v>
      </c>
      <c r="AG25" s="5">
        <f t="shared" si="17"/>
        <v>170399.79833333334</v>
      </c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</row>
    <row r="26" spans="1:240" s="2" customFormat="1" ht="20.100000000000001" customHeight="1" x14ac:dyDescent="0.25">
      <c r="A26" s="84" t="s">
        <v>3</v>
      </c>
      <c r="B26" s="84"/>
      <c r="C26" s="62">
        <v>1</v>
      </c>
      <c r="D26" s="52">
        <f>D27/$C$29</f>
        <v>3.3333333333333333E-2</v>
      </c>
      <c r="E26" s="52">
        <f t="shared" ref="E26:AG26" si="18">E27/$C$29</f>
        <v>3.3333333333333333E-2</v>
      </c>
      <c r="F26" s="52">
        <f t="shared" si="18"/>
        <v>3.3333333333333333E-2</v>
      </c>
      <c r="G26" s="52">
        <f t="shared" si="18"/>
        <v>3.3333333333333333E-2</v>
      </c>
      <c r="H26" s="52">
        <f t="shared" si="18"/>
        <v>3.3333333333333333E-2</v>
      </c>
      <c r="I26" s="52">
        <f t="shared" si="18"/>
        <v>3.3333333333333333E-2</v>
      </c>
      <c r="J26" s="52">
        <f t="shared" si="18"/>
        <v>3.3333333333333333E-2</v>
      </c>
      <c r="K26" s="52">
        <f t="shared" si="18"/>
        <v>3.3333333333333333E-2</v>
      </c>
      <c r="L26" s="52">
        <f t="shared" si="18"/>
        <v>3.3333333333333333E-2</v>
      </c>
      <c r="M26" s="52">
        <f t="shared" si="18"/>
        <v>3.3333333333333333E-2</v>
      </c>
      <c r="N26" s="52">
        <f t="shared" si="18"/>
        <v>3.3333333333333333E-2</v>
      </c>
      <c r="O26" s="52">
        <f t="shared" si="18"/>
        <v>3.3333333333333333E-2</v>
      </c>
      <c r="P26" s="52">
        <f t="shared" si="18"/>
        <v>3.3333333333333333E-2</v>
      </c>
      <c r="Q26" s="52">
        <f t="shared" si="18"/>
        <v>3.3333333333333333E-2</v>
      </c>
      <c r="R26" s="52">
        <f t="shared" si="18"/>
        <v>3.3333333333333333E-2</v>
      </c>
      <c r="S26" s="52">
        <f t="shared" si="18"/>
        <v>3.3333333333333333E-2</v>
      </c>
      <c r="T26" s="52">
        <f t="shared" si="18"/>
        <v>3.3333333333333333E-2</v>
      </c>
      <c r="U26" s="52">
        <f t="shared" si="18"/>
        <v>3.3333333333333333E-2</v>
      </c>
      <c r="V26" s="52">
        <f t="shared" si="18"/>
        <v>3.3333333333333333E-2</v>
      </c>
      <c r="W26" s="52">
        <f t="shared" si="18"/>
        <v>3.3333333333333333E-2</v>
      </c>
      <c r="X26" s="52">
        <f t="shared" si="18"/>
        <v>3.3333333333333333E-2</v>
      </c>
      <c r="Y26" s="52">
        <f t="shared" si="18"/>
        <v>3.3333333333333333E-2</v>
      </c>
      <c r="Z26" s="52">
        <f t="shared" si="18"/>
        <v>3.3333333333333333E-2</v>
      </c>
      <c r="AA26" s="52">
        <f t="shared" si="18"/>
        <v>3.3333333333333333E-2</v>
      </c>
      <c r="AB26" s="59">
        <f t="shared" si="18"/>
        <v>3.3333333333333333E-2</v>
      </c>
      <c r="AC26" s="52">
        <f t="shared" si="18"/>
        <v>3.3333333333333333E-2</v>
      </c>
      <c r="AD26" s="52">
        <f t="shared" si="18"/>
        <v>3.3333333333333333E-2</v>
      </c>
      <c r="AE26" s="52">
        <f t="shared" si="18"/>
        <v>3.3333333333333333E-2</v>
      </c>
      <c r="AF26" s="52">
        <f t="shared" si="18"/>
        <v>3.3333333333333333E-2</v>
      </c>
      <c r="AG26" s="52">
        <f t="shared" si="18"/>
        <v>3.3333333333333333E-2</v>
      </c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</row>
    <row r="27" spans="1:240" s="2" customFormat="1" ht="20.100000000000001" customHeight="1" x14ac:dyDescent="0.25">
      <c r="A27" s="84" t="s">
        <v>2</v>
      </c>
      <c r="B27" s="84"/>
      <c r="C27" s="50">
        <f>SUM(C8:C25)</f>
        <v>60561497.950000003</v>
      </c>
      <c r="D27" s="5">
        <f>D9+D11+D13+D15+D17+D19+D21+D23+D25</f>
        <v>2018716.5983333334</v>
      </c>
      <c r="E27" s="5">
        <f t="shared" ref="E27:AG27" si="19">E9+E11+E13+E15+E17+E19+E21+E23+E25</f>
        <v>2018716.5983333334</v>
      </c>
      <c r="F27" s="5">
        <f t="shared" si="19"/>
        <v>2018716.5983333334</v>
      </c>
      <c r="G27" s="5">
        <f t="shared" si="19"/>
        <v>2018716.5983333334</v>
      </c>
      <c r="H27" s="5">
        <f t="shared" si="19"/>
        <v>2018716.5983333334</v>
      </c>
      <c r="I27" s="5">
        <f t="shared" si="19"/>
        <v>2018716.5983333334</v>
      </c>
      <c r="J27" s="5">
        <f t="shared" si="19"/>
        <v>2018716.5983333334</v>
      </c>
      <c r="K27" s="5">
        <f t="shared" si="19"/>
        <v>2018716.5983333334</v>
      </c>
      <c r="L27" s="5">
        <f t="shared" si="19"/>
        <v>2018716.5983333334</v>
      </c>
      <c r="M27" s="5">
        <f t="shared" si="19"/>
        <v>2018716.5983333334</v>
      </c>
      <c r="N27" s="5">
        <f t="shared" si="19"/>
        <v>2018716.5983333334</v>
      </c>
      <c r="O27" s="5">
        <f t="shared" si="19"/>
        <v>2018716.5983333334</v>
      </c>
      <c r="P27" s="5">
        <f t="shared" si="19"/>
        <v>2018716.5983333334</v>
      </c>
      <c r="Q27" s="5">
        <f t="shared" si="19"/>
        <v>2018716.5983333334</v>
      </c>
      <c r="R27" s="5">
        <f t="shared" si="19"/>
        <v>2018716.5983333334</v>
      </c>
      <c r="S27" s="5">
        <f t="shared" si="19"/>
        <v>2018716.5983333334</v>
      </c>
      <c r="T27" s="5">
        <f t="shared" si="19"/>
        <v>2018716.5983333334</v>
      </c>
      <c r="U27" s="5">
        <f t="shared" si="19"/>
        <v>2018716.5983333334</v>
      </c>
      <c r="V27" s="5">
        <f t="shared" si="19"/>
        <v>2018716.5983333334</v>
      </c>
      <c r="W27" s="5">
        <f t="shared" si="19"/>
        <v>2018716.5983333334</v>
      </c>
      <c r="X27" s="5">
        <f t="shared" si="19"/>
        <v>2018716.5983333334</v>
      </c>
      <c r="Y27" s="5">
        <f t="shared" si="19"/>
        <v>2018716.5983333334</v>
      </c>
      <c r="Z27" s="5">
        <f t="shared" si="19"/>
        <v>2018716.5983333334</v>
      </c>
      <c r="AA27" s="5">
        <f t="shared" si="19"/>
        <v>2018716.5983333334</v>
      </c>
      <c r="AB27" s="58">
        <f t="shared" si="19"/>
        <v>2018716.5983333334</v>
      </c>
      <c r="AC27" s="5">
        <f t="shared" si="19"/>
        <v>2018716.5983333334</v>
      </c>
      <c r="AD27" s="5">
        <f t="shared" si="19"/>
        <v>2018716.5983333334</v>
      </c>
      <c r="AE27" s="5">
        <f t="shared" si="19"/>
        <v>2018716.5983333334</v>
      </c>
      <c r="AF27" s="5">
        <f t="shared" si="19"/>
        <v>2018716.5983333334</v>
      </c>
      <c r="AG27" s="5">
        <f t="shared" si="19"/>
        <v>2018716.5983333334</v>
      </c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</row>
    <row r="28" spans="1:240" s="2" customFormat="1" ht="20.100000000000001" customHeight="1" x14ac:dyDescent="0.25">
      <c r="A28" s="89" t="s">
        <v>1</v>
      </c>
      <c r="B28" s="89"/>
      <c r="C28" s="53">
        <f>SUM(C8:C25)/C29</f>
        <v>1</v>
      </c>
      <c r="D28" s="54">
        <f>D26</f>
        <v>3.3333333333333333E-2</v>
      </c>
      <c r="E28" s="54">
        <f>E26+D28</f>
        <v>6.6666666666666666E-2</v>
      </c>
      <c r="F28" s="54">
        <f t="shared" ref="F28:AG29" si="20">F26+E28</f>
        <v>0.1</v>
      </c>
      <c r="G28" s="54">
        <f t="shared" si="20"/>
        <v>0.13333333333333333</v>
      </c>
      <c r="H28" s="54">
        <f t="shared" si="20"/>
        <v>0.16666666666666666</v>
      </c>
      <c r="I28" s="54">
        <f t="shared" si="20"/>
        <v>0.19999999999999998</v>
      </c>
      <c r="J28" s="54">
        <f t="shared" si="20"/>
        <v>0.23333333333333331</v>
      </c>
      <c r="K28" s="54">
        <f t="shared" si="20"/>
        <v>0.26666666666666666</v>
      </c>
      <c r="L28" s="54">
        <f t="shared" si="20"/>
        <v>0.3</v>
      </c>
      <c r="M28" s="54">
        <f t="shared" si="20"/>
        <v>0.33333333333333331</v>
      </c>
      <c r="N28" s="54">
        <f t="shared" si="20"/>
        <v>0.36666666666666664</v>
      </c>
      <c r="O28" s="54">
        <f t="shared" si="20"/>
        <v>0.39999999999999997</v>
      </c>
      <c r="P28" s="54">
        <f t="shared" si="20"/>
        <v>0.43333333333333329</v>
      </c>
      <c r="Q28" s="54">
        <f t="shared" si="20"/>
        <v>0.46666666666666662</v>
      </c>
      <c r="R28" s="54">
        <f t="shared" si="20"/>
        <v>0.49999999999999994</v>
      </c>
      <c r="S28" s="54">
        <f t="shared" si="20"/>
        <v>0.53333333333333333</v>
      </c>
      <c r="T28" s="54">
        <f t="shared" si="20"/>
        <v>0.56666666666666665</v>
      </c>
      <c r="U28" s="54">
        <f t="shared" si="20"/>
        <v>0.6</v>
      </c>
      <c r="V28" s="54">
        <f t="shared" si="20"/>
        <v>0.6333333333333333</v>
      </c>
      <c r="W28" s="54">
        <f t="shared" si="20"/>
        <v>0.66666666666666663</v>
      </c>
      <c r="X28" s="54">
        <f t="shared" si="20"/>
        <v>0.7</v>
      </c>
      <c r="Y28" s="54">
        <f t="shared" si="20"/>
        <v>0.73333333333333328</v>
      </c>
      <c r="Z28" s="54">
        <f t="shared" si="20"/>
        <v>0.76666666666666661</v>
      </c>
      <c r="AA28" s="54">
        <f t="shared" si="20"/>
        <v>0.79999999999999993</v>
      </c>
      <c r="AB28" s="60">
        <f t="shared" si="20"/>
        <v>0.83333333333333326</v>
      </c>
      <c r="AC28" s="54">
        <f t="shared" si="20"/>
        <v>0.86666666666666659</v>
      </c>
      <c r="AD28" s="54">
        <f t="shared" si="20"/>
        <v>0.89999999999999991</v>
      </c>
      <c r="AE28" s="54">
        <f t="shared" si="20"/>
        <v>0.93333333333333324</v>
      </c>
      <c r="AF28" s="54">
        <f t="shared" si="20"/>
        <v>0.96666666666666656</v>
      </c>
      <c r="AG28" s="54">
        <f t="shared" si="20"/>
        <v>0.99999999999999989</v>
      </c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</row>
    <row r="29" spans="1:240" s="2" customFormat="1" ht="20.100000000000001" customHeight="1" x14ac:dyDescent="0.25">
      <c r="A29" s="89" t="s">
        <v>0</v>
      </c>
      <c r="B29" s="89"/>
      <c r="C29" s="55">
        <f>SUM(C8:C25)</f>
        <v>60561497.950000003</v>
      </c>
      <c r="D29" s="55">
        <f>D27</f>
        <v>2018716.5983333334</v>
      </c>
      <c r="E29" s="55">
        <f>E27+D29</f>
        <v>4037433.1966666668</v>
      </c>
      <c r="F29" s="55">
        <f>F27+E29</f>
        <v>6056149.7949999999</v>
      </c>
      <c r="G29" s="55">
        <f t="shared" si="20"/>
        <v>8074866.3933333335</v>
      </c>
      <c r="H29" s="55">
        <f t="shared" si="20"/>
        <v>10093582.991666667</v>
      </c>
      <c r="I29" s="55">
        <f t="shared" si="20"/>
        <v>12112299.59</v>
      </c>
      <c r="J29" s="55">
        <f t="shared" si="20"/>
        <v>14131016.188333333</v>
      </c>
      <c r="K29" s="55">
        <f t="shared" si="20"/>
        <v>16149732.786666665</v>
      </c>
      <c r="L29" s="55">
        <f t="shared" si="20"/>
        <v>18168449.384999998</v>
      </c>
      <c r="M29" s="55">
        <f t="shared" si="20"/>
        <v>20187165.983333331</v>
      </c>
      <c r="N29" s="55">
        <f t="shared" si="20"/>
        <v>22205882.581666663</v>
      </c>
      <c r="O29" s="55">
        <f t="shared" si="20"/>
        <v>24224599.179999996</v>
      </c>
      <c r="P29" s="55">
        <f t="shared" si="20"/>
        <v>26243315.778333329</v>
      </c>
      <c r="Q29" s="55">
        <f t="shared" si="20"/>
        <v>28262032.376666661</v>
      </c>
      <c r="R29" s="55">
        <f t="shared" si="20"/>
        <v>30280748.974999994</v>
      </c>
      <c r="S29" s="55">
        <f t="shared" si="20"/>
        <v>32299465.573333327</v>
      </c>
      <c r="T29" s="55">
        <f t="shared" si="20"/>
        <v>34318182.171666659</v>
      </c>
      <c r="U29" s="55">
        <f t="shared" si="20"/>
        <v>36336898.769999996</v>
      </c>
      <c r="V29" s="55">
        <f t="shared" si="20"/>
        <v>38355615.368333332</v>
      </c>
      <c r="W29" s="55">
        <f t="shared" si="20"/>
        <v>40374331.966666669</v>
      </c>
      <c r="X29" s="55">
        <f t="shared" si="20"/>
        <v>42393048.565000005</v>
      </c>
      <c r="Y29" s="55">
        <f t="shared" si="20"/>
        <v>44411765.163333341</v>
      </c>
      <c r="Z29" s="55">
        <f t="shared" si="20"/>
        <v>46430481.761666678</v>
      </c>
      <c r="AA29" s="55">
        <f t="shared" si="20"/>
        <v>48449198.360000014</v>
      </c>
      <c r="AB29" s="61">
        <f t="shared" si="20"/>
        <v>50467914.958333351</v>
      </c>
      <c r="AC29" s="55">
        <f t="shared" si="20"/>
        <v>52486631.556666687</v>
      </c>
      <c r="AD29" s="55">
        <f t="shared" si="20"/>
        <v>54505348.155000024</v>
      </c>
      <c r="AE29" s="55">
        <f t="shared" si="20"/>
        <v>56524064.75333336</v>
      </c>
      <c r="AF29" s="55">
        <f t="shared" si="20"/>
        <v>58542781.351666696</v>
      </c>
      <c r="AG29" s="55">
        <f t="shared" si="20"/>
        <v>60561497.950000033</v>
      </c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</row>
    <row r="30" spans="1:240" s="2" customFormat="1" ht="15" customHeight="1" x14ac:dyDescent="0.25">
      <c r="C30" s="3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1:240" s="2" customFormat="1" ht="15" customHeight="1" x14ac:dyDescent="0.25"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1:240" ht="17.25" customHeight="1" x14ac:dyDescent="0.25">
      <c r="D32" s="4"/>
      <c r="E32" s="4"/>
      <c r="G32" s="4"/>
    </row>
    <row r="34" spans="4:33" ht="17.25" customHeight="1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</sheetData>
  <sheetProtection selectLockedCells="1" selectUnlockedCells="1"/>
  <mergeCells count="38">
    <mergeCell ref="A1:J4"/>
    <mergeCell ref="K1:AG4"/>
    <mergeCell ref="A5:AG5"/>
    <mergeCell ref="A6:A7"/>
    <mergeCell ref="B6:B7"/>
    <mergeCell ref="C6:C7"/>
    <mergeCell ref="D6:AG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9:B29"/>
    <mergeCell ref="A24:A25"/>
    <mergeCell ref="B24:B25"/>
    <mergeCell ref="C24:C25"/>
    <mergeCell ref="A26:B26"/>
    <mergeCell ref="A27:B27"/>
    <mergeCell ref="A28:B28"/>
  </mergeCells>
  <printOptions horizontalCentered="1"/>
  <pageMargins left="0.39374999999999999" right="0.39374999999999999" top="0.78749999999999998" bottom="0.39374999999999999" header="0.51180555555555551" footer="0.51180555555555551"/>
  <pageSetup paperSize="8" scale="44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18</vt:i4>
      </vt:variant>
    </vt:vector>
  </HeadingPairs>
  <TitlesOfParts>
    <vt:vector size="28" baseType="lpstr">
      <vt:lpstr>Planilha2</vt:lpstr>
      <vt:lpstr>CRONOGRAMA LOTE 1</vt:lpstr>
      <vt:lpstr>CRONOGRAMA LOTE 2</vt:lpstr>
      <vt:lpstr>CRONOGRAMA LOTE 3</vt:lpstr>
      <vt:lpstr>CRONOGRAMA LOTE 4</vt:lpstr>
      <vt:lpstr>CRONOGRAMA LOTE 5</vt:lpstr>
      <vt:lpstr>CRONOGRAMA LOTE 6</vt:lpstr>
      <vt:lpstr>CRONOGRAMA LOTE 7</vt:lpstr>
      <vt:lpstr>CRONOGRAMA LOTE 8</vt:lpstr>
      <vt:lpstr>CRONOGRAMA LOTE 9</vt:lpstr>
      <vt:lpstr>'CRONOGRAMA LOTE 1'!Area_de_impressao</vt:lpstr>
      <vt:lpstr>'CRONOGRAMA LOTE 2'!Area_de_impressao</vt:lpstr>
      <vt:lpstr>'CRONOGRAMA LOTE 3'!Area_de_impressao</vt:lpstr>
      <vt:lpstr>'CRONOGRAMA LOTE 4'!Area_de_impressao</vt:lpstr>
      <vt:lpstr>'CRONOGRAMA LOTE 5'!Area_de_impressao</vt:lpstr>
      <vt:lpstr>'CRONOGRAMA LOTE 6'!Area_de_impressao</vt:lpstr>
      <vt:lpstr>'CRONOGRAMA LOTE 7'!Area_de_impressao</vt:lpstr>
      <vt:lpstr>'CRONOGRAMA LOTE 8'!Area_de_impressao</vt:lpstr>
      <vt:lpstr>'CRONOGRAMA LOTE 9'!Area_de_impressao</vt:lpstr>
      <vt:lpstr>'CRONOGRAMA LOTE 1'!Excel_BuiltIn_Print_Area</vt:lpstr>
      <vt:lpstr>'CRONOGRAMA LOTE 2'!Excel_BuiltIn_Print_Area</vt:lpstr>
      <vt:lpstr>'CRONOGRAMA LOTE 3'!Excel_BuiltIn_Print_Area</vt:lpstr>
      <vt:lpstr>'CRONOGRAMA LOTE 4'!Excel_BuiltIn_Print_Area</vt:lpstr>
      <vt:lpstr>'CRONOGRAMA LOTE 5'!Excel_BuiltIn_Print_Area</vt:lpstr>
      <vt:lpstr>'CRONOGRAMA LOTE 6'!Excel_BuiltIn_Print_Area</vt:lpstr>
      <vt:lpstr>'CRONOGRAMA LOTE 7'!Excel_BuiltIn_Print_Area</vt:lpstr>
      <vt:lpstr>'CRONOGRAMA LOTE 8'!Excel_BuiltIn_Print_Area</vt:lpstr>
      <vt:lpstr>'CRONOGRAMA LOTE 9'!Excel_BuiltIn_Print_Area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Bruno Pereira Lôbo</dc:creator>
  <cp:lastModifiedBy>Lucas Souza Duarte</cp:lastModifiedBy>
  <cp:lastPrinted>2025-06-04T11:55:56Z</cp:lastPrinted>
  <dcterms:created xsi:type="dcterms:W3CDTF">2022-01-21T12:05:13Z</dcterms:created>
  <dcterms:modified xsi:type="dcterms:W3CDTF">2025-07-15T17:38:16Z</dcterms:modified>
</cp:coreProperties>
</file>