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sefazarquivos\SGPF\GALS\SS Servicos\SETRAC\Tiago Teixeira\Contratações\Vigilância Armada\"/>
    </mc:Choice>
  </mc:AlternateContent>
  <bookViews>
    <workbookView xWindow="0" yWindow="0" windowWidth="15825" windowHeight="12240" tabRatio="931"/>
  </bookViews>
  <sheets>
    <sheet name="Resumo" sheetId="2" r:id="rId1"/>
    <sheet name="BASE PADRÃO" sheetId="26" state="hidden" r:id="rId2"/>
    <sheet name="1. Posto Diurno" sheetId="38" r:id="rId3"/>
    <sheet name="2. Posto Noturno" sheetId="39" r:id="rId4"/>
    <sheet name="3. Uniformes" sheetId="27" r:id="rId5"/>
    <sheet name="4. Materiais" sheetId="22" r:id="rId6"/>
    <sheet name="5. Equipamentos" sheetId="29" r:id="rId7"/>
    <sheet name="Cotação ISSQN" sheetId="37" r:id="rId8"/>
  </sheets>
  <definedNames>
    <definedName name="_xlnm.Print_Area" localSheetId="2">'1. Posto Diurno'!$A$1:$I$134</definedName>
    <definedName name="_xlnm.Print_Area" localSheetId="3">'2. Posto Noturno'!$A$1:$I$134</definedName>
    <definedName name="_xlnm.Print_Area" localSheetId="0">Resumo!$B$2:$J$19</definedName>
    <definedName name="Result" localSheetId="2">'5. Equipamentos'!#REF!,'5. Equipamentos'!#REF!</definedName>
    <definedName name="Result" localSheetId="3">'5. Equipamentos'!#REF!,'5. Equipamentos'!#REF!</definedName>
    <definedName name="Result">'5. Equipamentos'!#REF!,'5. Equipamentos'!#REF!</definedName>
    <definedName name="UN" localSheetId="2">!#REF!</definedName>
    <definedName name="UN" localSheetId="3">!#REF!</definedName>
    <definedName name="UN">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29" l="1"/>
  <c r="N10" i="29" l="1"/>
  <c r="O10" i="29"/>
  <c r="J9" i="22" l="1"/>
  <c r="K9" i="22" s="1"/>
  <c r="L9" i="22" s="1"/>
  <c r="J8" i="22"/>
  <c r="K8" i="22" s="1"/>
  <c r="L8" i="22" s="1"/>
  <c r="J7" i="22"/>
  <c r="K7" i="22" s="1"/>
  <c r="L7" i="22" s="1"/>
  <c r="J6" i="22"/>
  <c r="K6" i="22" s="1"/>
  <c r="L6" i="22" s="1"/>
  <c r="J5" i="22"/>
  <c r="K5" i="22" s="1"/>
  <c r="L5" i="22" s="1"/>
  <c r="J4" i="22"/>
  <c r="K4" i="22" s="1"/>
  <c r="L4" i="22" s="1"/>
  <c r="J3" i="22"/>
  <c r="J10" i="22" s="1"/>
  <c r="J12" i="27"/>
  <c r="K3" i="22" l="1"/>
  <c r="K10" i="22" l="1"/>
  <c r="L3" i="22"/>
  <c r="L10" i="22" s="1"/>
  <c r="K12" i="27"/>
  <c r="L12" i="27"/>
  <c r="E14" i="2" l="1"/>
  <c r="E13" i="2"/>
  <c r="B15" i="39"/>
  <c r="H69" i="38"/>
  <c r="H27" i="38"/>
  <c r="B15" i="38"/>
  <c r="C15" i="37"/>
  <c r="B15" i="37"/>
  <c r="H67" i="38" l="1"/>
  <c r="H43" i="39" l="1"/>
  <c r="H43" i="38"/>
  <c r="H68" i="38" l="1"/>
  <c r="H70" i="38" s="1"/>
  <c r="H114" i="26" l="1"/>
  <c r="H133" i="26" s="1"/>
  <c r="G59" i="26" l="1"/>
  <c r="H59" i="26" s="1"/>
  <c r="G58" i="26"/>
  <c r="G120" i="26" l="1"/>
  <c r="H100" i="26"/>
  <c r="H105" i="26" s="1"/>
  <c r="G80" i="26"/>
  <c r="G78" i="26"/>
  <c r="G79" i="26" s="1"/>
  <c r="H66" i="26"/>
  <c r="H65" i="26"/>
  <c r="H64" i="26"/>
  <c r="H63" i="26"/>
  <c r="H62" i="26"/>
  <c r="H61" i="26"/>
  <c r="H60" i="26"/>
  <c r="G54" i="26"/>
  <c r="G42" i="26"/>
  <c r="G22" i="26"/>
  <c r="H28" i="26" s="1"/>
  <c r="H34" i="26" s="1"/>
  <c r="H33" i="26" l="1"/>
  <c r="H32" i="26"/>
  <c r="H31" i="26"/>
  <c r="H30" i="26"/>
  <c r="H29" i="26"/>
  <c r="H58" i="26" s="1"/>
  <c r="G95" i="26"/>
  <c r="G81" i="26"/>
  <c r="H67" i="26" l="1"/>
  <c r="H73" i="26" s="1"/>
  <c r="H93" i="26"/>
  <c r="H129" i="26"/>
  <c r="H92" i="26"/>
  <c r="H91" i="26"/>
  <c r="H90" i="26"/>
  <c r="H89" i="26"/>
  <c r="H88" i="26"/>
  <c r="H82" i="26"/>
  <c r="H40" i="26"/>
  <c r="H79" i="26"/>
  <c r="H41" i="26"/>
  <c r="H80" i="26"/>
  <c r="H94" i="26"/>
  <c r="H39" i="26"/>
  <c r="H78" i="26"/>
  <c r="H83" i="26" s="1"/>
  <c r="H81" i="26"/>
  <c r="G83" i="26"/>
  <c r="H42" i="26" l="1"/>
  <c r="H95" i="26"/>
  <c r="H104" i="26" s="1"/>
  <c r="H131" i="26"/>
  <c r="H106" i="26" l="1"/>
  <c r="H132" i="26" s="1"/>
  <c r="H71" i="26"/>
  <c r="H74" i="26" s="1"/>
  <c r="H44" i="26"/>
  <c r="H48" i="26" l="1"/>
  <c r="H49" i="26"/>
  <c r="H50" i="26"/>
  <c r="H46" i="26"/>
  <c r="H51" i="26"/>
  <c r="H47" i="26"/>
  <c r="H52" i="26"/>
  <c r="H53" i="26"/>
  <c r="H54" i="26" l="1"/>
  <c r="H72" i="26" s="1"/>
  <c r="H130" i="26" s="1"/>
  <c r="H134" i="26" s="1"/>
  <c r="H119" i="26" s="1"/>
  <c r="H118" i="26" l="1"/>
  <c r="H122" i="26" l="1"/>
  <c r="H123" i="26" l="1"/>
  <c r="H124" i="26"/>
  <c r="H121" i="26"/>
  <c r="H125" i="26" l="1"/>
  <c r="H135" i="26" s="1"/>
  <c r="H136" i="26" s="1"/>
  <c r="H137" i="26" s="1"/>
  <c r="H138" i="26" s="1"/>
</calcChain>
</file>

<file path=xl/comments1.xml><?xml version="1.0" encoding="utf-8"?>
<comments xmlns="http://schemas.openxmlformats.org/spreadsheetml/2006/main">
  <authors>
    <author>Tiago Ferreira Teixeira</author>
  </authors>
  <commentList>
    <comment ref="H57" authorId="0" shapeId="0">
      <text>
        <r>
          <rPr>
            <b/>
            <sz val="9"/>
            <color indexed="81"/>
            <rFont val="Segoe UI"/>
            <charset val="1"/>
          </rPr>
          <t>Equipe de Planejamento:</t>
        </r>
        <r>
          <rPr>
            <sz val="9"/>
            <color indexed="81"/>
            <rFont val="Segoe UI"/>
            <charset val="1"/>
          </rPr>
          <t xml:space="preserve">
VT x Vales por dia x Dias trabalhados - Desconto da parte do empregado.
</t>
        </r>
      </text>
    </comment>
    <comment ref="H58" authorId="0" shapeId="0">
      <text>
        <r>
          <rPr>
            <b/>
            <sz val="9"/>
            <color indexed="81"/>
            <rFont val="Segoe UI"/>
            <charset val="1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Valores encontrados na CCT MR075149/2024.
(Valor por dia*16)- valor descontado do trabalhador (8,5% - CCT).</t>
        </r>
      </text>
    </comment>
    <comment ref="H59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>CCT permite desconto de $4.00, mas o valor é menor.</t>
        </r>
      </text>
    </comment>
    <comment ref="H60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>Valores encontrados na CCT MR075149/2024.</t>
        </r>
      </text>
    </comment>
    <comment ref="H74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 xml:space="preserve">Remuneração/12 vezes a porcentagem de dispensa sem justa causa com aviso </t>
        </r>
        <r>
          <rPr>
            <b/>
            <sz val="9"/>
            <color indexed="81"/>
            <rFont val="Segoe UI"/>
            <family val="2"/>
          </rPr>
          <t xml:space="preserve">prévio indenizado </t>
        </r>
        <r>
          <rPr>
            <sz val="9"/>
            <color indexed="81"/>
            <rFont val="Segoe UI"/>
            <family val="2"/>
          </rPr>
          <t>(Modelo STJ).</t>
        </r>
      </text>
    </comment>
    <comment ref="H76" authorId="0" shapeId="0">
      <text>
        <r>
          <rPr>
            <b/>
            <sz val="9"/>
            <color indexed="81"/>
            <rFont val="Segoe UI"/>
            <family val="2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Na disciplina aplicada à conta vinculada pela IN 05/2017 o percentual de multa sobre o FGTS é único e não consta desmembrado entre a multa referente ao aviso-prévio trabalhando ou aviso-prévio indenizado, assim, zeramos a alínea "C" e o percentual em sua totalidade será alocado na alínea "F" desse mesmo módulo.
</t>
        </r>
      </text>
    </comment>
    <comment ref="H78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 xml:space="preserve">Aviso prévio trabalhado x Incidência do Submódulo 2.2.
</t>
        </r>
      </text>
    </comment>
    <comment ref="H79" authorId="0" shapeId="0">
      <text>
        <r>
          <rPr>
            <b/>
            <sz val="9"/>
            <color indexed="81"/>
            <rFont val="Segoe UI"/>
            <family val="2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Total da remuneração x 4% Anexo XII da IN nº 05.</t>
        </r>
      </text>
    </comment>
  </commentList>
</comments>
</file>

<file path=xl/comments2.xml><?xml version="1.0" encoding="utf-8"?>
<comments xmlns="http://schemas.openxmlformats.org/spreadsheetml/2006/main">
  <authors>
    <author>Tiago Ferreira Teixeira</author>
  </authors>
  <commentList>
    <comment ref="H57" authorId="0" shapeId="0">
      <text>
        <r>
          <rPr>
            <b/>
            <sz val="9"/>
            <color indexed="81"/>
            <rFont val="Segoe UI"/>
            <charset val="1"/>
          </rPr>
          <t>Equipe de Planejamento:</t>
        </r>
        <r>
          <rPr>
            <sz val="9"/>
            <color indexed="81"/>
            <rFont val="Segoe UI"/>
            <charset val="1"/>
          </rPr>
          <t xml:space="preserve">
VT x Vales por dia x Dias trabalhados - Desconto da parte do empregado.
</t>
        </r>
      </text>
    </comment>
    <comment ref="H58" authorId="0" shapeId="0">
      <text>
        <r>
          <rPr>
            <b/>
            <sz val="9"/>
            <color indexed="81"/>
            <rFont val="Segoe UI"/>
            <charset val="1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Valores encontrados na CCT MR075149/2024.
(Valor por dia*16)- valor descontado do trabalhador (8,5% - CCT).</t>
        </r>
      </text>
    </comment>
    <comment ref="H60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>Valores encontrados na CCT MR075149/2024.</t>
        </r>
      </text>
    </comment>
    <comment ref="H74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 xml:space="preserve">Remuneração/12 vezes a porcentagem de dispensa sem justa causa com aviso </t>
        </r>
        <r>
          <rPr>
            <b/>
            <sz val="9"/>
            <color indexed="81"/>
            <rFont val="Segoe UI"/>
            <family val="2"/>
          </rPr>
          <t xml:space="preserve">prévio indenizado </t>
        </r>
        <r>
          <rPr>
            <sz val="9"/>
            <color indexed="81"/>
            <rFont val="Segoe UI"/>
            <family val="2"/>
          </rPr>
          <t>(Modelo STJ).</t>
        </r>
      </text>
    </comment>
    <comment ref="H76" authorId="0" shapeId="0">
      <text>
        <r>
          <rPr>
            <b/>
            <sz val="9"/>
            <color indexed="81"/>
            <rFont val="Segoe UI"/>
            <family val="2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Na disciplina aplicada à conta vinculada pela IN 05/2017 o percentual de multa sobre o FGTS é único e não consta desmembrado entre a multa referente ao aviso-prévio trabalhando ou aviso-prévio indenizado, assim, zeramos a alínea "C" e o percentual em sua totalidade será alocado na alínea "F" desse mesmo módulo.
</t>
        </r>
      </text>
    </comment>
    <comment ref="H78" authorId="0" shapeId="0">
      <text>
        <r>
          <rPr>
            <b/>
            <sz val="9"/>
            <color indexed="81"/>
            <rFont val="Segoe UI"/>
            <family val="2"/>
          </rPr>
          <t xml:space="preserve">Equipe de Planejamento: </t>
        </r>
        <r>
          <rPr>
            <sz val="9"/>
            <color indexed="81"/>
            <rFont val="Segoe UI"/>
            <family val="2"/>
          </rPr>
          <t xml:space="preserve">Aviso prévio trabalhado x Incidência do Submódulo 2.2.
</t>
        </r>
      </text>
    </comment>
    <comment ref="H79" authorId="0" shapeId="0">
      <text>
        <r>
          <rPr>
            <b/>
            <sz val="9"/>
            <color indexed="81"/>
            <rFont val="Segoe UI"/>
            <family val="2"/>
          </rPr>
          <t>Equipe de Planejamento:</t>
        </r>
        <r>
          <rPr>
            <sz val="9"/>
            <color indexed="81"/>
            <rFont val="Segoe UI"/>
            <family val="2"/>
          </rPr>
          <t xml:space="preserve"> Total da remuneração x 4% Anexo XII da IN nº 05.</t>
        </r>
      </text>
    </comment>
  </commentList>
</comments>
</file>

<file path=xl/sharedStrings.xml><?xml version="1.0" encoding="utf-8"?>
<sst xmlns="http://schemas.openxmlformats.org/spreadsheetml/2006/main" count="780" uniqueCount="251">
  <si>
    <t>PLANILHA COM VALOR MENSAL E ANUAL</t>
  </si>
  <si>
    <t>Item</t>
  </si>
  <si>
    <t>Descrição</t>
  </si>
  <si>
    <t>Quantidade de Postos</t>
  </si>
  <si>
    <t>Prazo de Vigência</t>
  </si>
  <si>
    <t xml:space="preserve">Valor do Posto </t>
  </si>
  <si>
    <t xml:space="preserve">Valor Mensal </t>
  </si>
  <si>
    <t xml:space="preserve">Valor  Anual </t>
  </si>
  <si>
    <t>Copeira</t>
  </si>
  <si>
    <t>PLANILHA DE CUSTOS E FORMAÇÃO DE PREÇOS</t>
  </si>
  <si>
    <t xml:space="preserve">Nº Processo: </t>
  </si>
  <si>
    <t>Licitação:</t>
  </si>
  <si>
    <t>07/2024</t>
  </si>
  <si>
    <t>Descrição do Serviço</t>
  </si>
  <si>
    <t>SERVIÇOS GERAIS (VÁRIOS)</t>
  </si>
  <si>
    <t>DISCRIMINAÇÃO DOS SERVIÇOS (DADOS REFERENTES À CONTRATAÇÃO)</t>
  </si>
  <si>
    <t>A</t>
  </si>
  <si>
    <t>Data da apresentação da proposta:</t>
  </si>
  <si>
    <t>B</t>
  </si>
  <si>
    <t>Município/UF</t>
  </si>
  <si>
    <t>Goiânia</t>
  </si>
  <si>
    <t>C</t>
  </si>
  <si>
    <t>Ano - Acordo, Convenção ou Sentença Normativa em dissídio Coletivo</t>
  </si>
  <si>
    <t>D</t>
  </si>
  <si>
    <t>Número de meses de execução contratual</t>
  </si>
  <si>
    <t>IDENTIFICAÇÃO DO SERVIÇO</t>
  </si>
  <si>
    <t>Tipo de Serviço</t>
  </si>
  <si>
    <t>Unidade de Medida</t>
  </si>
  <si>
    <t>Quantidade total a contratar</t>
  </si>
  <si>
    <t>Posto de 44 Hs semanais</t>
  </si>
  <si>
    <t>MÃO-DE-OBRA</t>
  </si>
  <si>
    <t>Dados Complementares para Composição dos Custos Referentes à Mão-de-obra</t>
  </si>
  <si>
    <t>Tipo de Serviço (mesmo serviço com características distintas)</t>
  </si>
  <si>
    <t>Classificação Brasileira de Ocupações (CBO)</t>
  </si>
  <si>
    <t>Salário Normativo da Categoria Profissional - Piso salarial</t>
  </si>
  <si>
    <t>Categoria Profissional (vinculada à execução contratual)</t>
  </si>
  <si>
    <t>Data base da categoria (dia/mês/ano)</t>
  </si>
  <si>
    <t>MÓDULO 1 - COMPOSIÇÃO DA REMUNERAÇÃO</t>
  </si>
  <si>
    <t>item</t>
  </si>
  <si>
    <t>descrição</t>
  </si>
  <si>
    <t>%</t>
  </si>
  <si>
    <t>Valor (R$)</t>
  </si>
  <si>
    <t>Salário Base</t>
  </si>
  <si>
    <t>Adicional de Periculosidade</t>
  </si>
  <si>
    <t>Adicional de Insalubridade</t>
  </si>
  <si>
    <t>Adicional Noturno</t>
  </si>
  <si>
    <t>E</t>
  </si>
  <si>
    <t>Adicional de Hora Noturna Reduzida</t>
  </si>
  <si>
    <t>F</t>
  </si>
  <si>
    <t>Outros (especificar)</t>
  </si>
  <si>
    <t>TOTAL MÓDULO 1</t>
  </si>
  <si>
    <t>MÓDULO 2 - ENCARGOS E BENEFÍCIOS ANUAIS, MENSAIS E DIÁRIOS</t>
  </si>
  <si>
    <t>Submódulo 2.1 - 13º Salário, Férias  e Adicional de Férias</t>
  </si>
  <si>
    <t>VALOR (R$)</t>
  </si>
  <si>
    <t>13º Salário</t>
  </si>
  <si>
    <t>Adicional de Férias (seguno Anexo XII da  IN 5 e  no caderno para contas vinculadas)</t>
  </si>
  <si>
    <t xml:space="preserve">  Férias </t>
  </si>
  <si>
    <t>Total 2.1</t>
  </si>
  <si>
    <t>Submódulo 2.2 - Encargos Previdenciários, FGTS e Outras Contribuições</t>
  </si>
  <si>
    <t>BASE DE CALCULO</t>
  </si>
  <si>
    <t>INSS</t>
  </si>
  <si>
    <t>Salário Educação</t>
  </si>
  <si>
    <t>Risco Ambiental de Trabalho (SAT x FAP)</t>
  </si>
  <si>
    <t>SESI ou SESC</t>
  </si>
  <si>
    <t>SENAI ou SENAC</t>
  </si>
  <si>
    <t>SEBRAE</t>
  </si>
  <si>
    <t>G</t>
  </si>
  <si>
    <t>INCRA</t>
  </si>
  <si>
    <t>H</t>
  </si>
  <si>
    <t>FGTS</t>
  </si>
  <si>
    <t>Total 2.2</t>
  </si>
  <si>
    <t>Submódulo 2.3 - Benefícios Mensais e Diários</t>
  </si>
  <si>
    <t>VALOR(R$)</t>
  </si>
  <si>
    <t>Transporte</t>
  </si>
  <si>
    <t>Auxílio-Refeição/Alimentação</t>
  </si>
  <si>
    <t>Plano de Saúde</t>
  </si>
  <si>
    <t>Plano Odontológico</t>
  </si>
  <si>
    <t>Outros - CCT - Seguro de Vida</t>
  </si>
  <si>
    <t>Outros - CCT - Do Apoio, Auxílio e Serviços aos Trabalhadores</t>
  </si>
  <si>
    <t>Outros (1)</t>
  </si>
  <si>
    <t>Outros (2)</t>
  </si>
  <si>
    <t>I</t>
  </si>
  <si>
    <t>Outros (3)</t>
  </si>
  <si>
    <t>Total</t>
  </si>
  <si>
    <t>Quadro-Resumo do Módulo 2 – Encargos e Benefícios Anuais, Mensais e Diários</t>
  </si>
  <si>
    <t>Encargos  e Benefícios  Anuais, Mensais e Diários</t>
  </si>
  <si>
    <t>2.1</t>
  </si>
  <si>
    <t>13º (décimo terceiro) Salário, Férias e Adicional de Férias</t>
  </si>
  <si>
    <t>2.2</t>
  </si>
  <si>
    <t>GPS, FGTS e outras contribuições</t>
  </si>
  <si>
    <t>2.3</t>
  </si>
  <si>
    <t>Benefícios Mensais e Diários</t>
  </si>
  <si>
    <t>MÓDULO 3 - PROVISÃO PARA RESCISÃO</t>
  </si>
  <si>
    <t>Aviso Prévio Indenizado</t>
  </si>
  <si>
    <t>Incidência do FGTS sobre API</t>
  </si>
  <si>
    <t>Aviso Prévio Trabalhado</t>
  </si>
  <si>
    <t>Incidência de GPS, FGTS e outras contribuições sobre o APT</t>
  </si>
  <si>
    <t>Multa do FGTS  sobre o API e APT</t>
  </si>
  <si>
    <t>MÓDULO 4 - CUSTO DE REPOSIÇÃO DO PROFISSIONAL AUSENTE</t>
  </si>
  <si>
    <t>Submódulo 4.1 - Substitutos nas Ausências Legais</t>
  </si>
  <si>
    <t>Substituto na cobertura de Férias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</si>
  <si>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</si>
  <si>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</si>
  <si>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</si>
  <si>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Afastamento Maternidade</t>
  </si>
  <si>
    <t>Outros</t>
  </si>
  <si>
    <t>Incidência do Submódulo 2.2 sobre férias</t>
  </si>
  <si>
    <t>Submódulo 4.2 - Substituto na Intrajornada</t>
  </si>
  <si>
    <t>Substituto na cobertura de Intervalo para repouso ou alimentação</t>
  </si>
  <si>
    <t>Quadro-Resumo do Módulo 4 – Custo de Reposição do Profissional Ausente</t>
  </si>
  <si>
    <t>Custo de Reposição do Profissional Ausente</t>
  </si>
  <si>
    <t>4.1</t>
  </si>
  <si>
    <t>Substituto nas Ausências Legais</t>
  </si>
  <si>
    <t>4.2</t>
  </si>
  <si>
    <t>Substituto na Intrajornada</t>
  </si>
  <si>
    <t>MÓDULO 5 - INSUMOS DIVERSOS</t>
  </si>
  <si>
    <t>Uniforme</t>
  </si>
  <si>
    <t>Materiais de Consumo</t>
  </si>
  <si>
    <t>Utensílios e Equipamentos</t>
  </si>
  <si>
    <t>Ponto eletrônico</t>
  </si>
  <si>
    <t>MÓDULO 6 - CUSTOS INDIRETOS, TRIBUTOS E LUCRO</t>
  </si>
  <si>
    <t>Custos Indiretos</t>
  </si>
  <si>
    <t>Lucro</t>
  </si>
  <si>
    <t>Tributos</t>
  </si>
  <si>
    <t>C.1.1 Tributos Federais (PIS)</t>
  </si>
  <si>
    <t>C.1.2 Tributos Federais (COFINS)</t>
  </si>
  <si>
    <t>C.1.3 Tributos Tributos Federais CPRB)</t>
  </si>
  <si>
    <t>C.3 Tributos Municipais (ISS)</t>
  </si>
  <si>
    <t>QUADRO-RESUMO DO CUSTO POR EMPREGADO</t>
  </si>
  <si>
    <t>módulo</t>
  </si>
  <si>
    <t>Módulo 1</t>
  </si>
  <si>
    <t>COMPOSIÇÃO DA REMUNERAÇÃO</t>
  </si>
  <si>
    <t>Módulo 2</t>
  </si>
  <si>
    <t>ENCARGOS E BENEFÍCIOS ANUAIS, MENSAIS E DIÁRIOS</t>
  </si>
  <si>
    <t>Módulo 3</t>
  </si>
  <si>
    <t>PROVISÃO PARA RESCISÃO</t>
  </si>
  <si>
    <t>Módulo 4</t>
  </si>
  <si>
    <t>CUSTO DE REPOSIÇÃO DO PROFISSIONAL AUSENTE</t>
  </si>
  <si>
    <t>Módulo 5</t>
  </si>
  <si>
    <t>INSUMOS DIVERSOS</t>
  </si>
  <si>
    <t>Subtotal (A + B + C+ D + E)</t>
  </si>
  <si>
    <t>Módulo 6</t>
  </si>
  <si>
    <t>CUSTOS INDIRETOS, TRIBUTOS E LUCRO</t>
  </si>
  <si>
    <t>Valor Total individual por Empregado (Mês)</t>
  </si>
  <si>
    <t>Valor Total por Posto (Mês)</t>
  </si>
  <si>
    <t>Valor Total 60 meses</t>
  </si>
  <si>
    <t>ITEM</t>
  </si>
  <si>
    <t xml:space="preserve">Adicional de Periculosidade </t>
  </si>
  <si>
    <t>Vigilante</t>
  </si>
  <si>
    <t>MATERIAIS - VIGILANTE ARMADO</t>
  </si>
  <si>
    <t>ESPECIFICAÇÃO</t>
  </si>
  <si>
    <t>QUANT.</t>
  </si>
  <si>
    <t>CALÇA PROTEÇÃO INDIVIDUAL, material: poliéster e algodão, tipo de uso: Geral, Tamnho: sob medida do funcionário, características adicionais: 270 G/M², para amida, 88-12, fechamento de botão reta, na cor e padrão da empresa. </t>
  </si>
  <si>
    <t>CAMISA UNIFORME: CAMISA MANGA LONGA: material: 67% Poliéster e  33% algodão, Cor: padrão da empresa, logo da empresa no bolso. </t>
  </si>
  <si>
    <t>CAMISA UNIFORME: CAMISA MANGA CURTA: material: 67% Poliéster e  33% algodão, Tipo de colarinho: italiana, Cor: padrão da emrpesa, Quantidade de Bolsos: 2 Unid, Tipo de Bolsos: Fontais superiores, Tamanho: sob medida, Com logo da empresa em um bolso.</t>
  </si>
  <si>
    <t>PAR DE MEIAS: Material de algodão, Tamanho: sob medida, Cor: preta. </t>
  </si>
  <si>
    <t>PAR DE BOTINA: Tipo: coturno, Materia: Lona semi-impermeável, Cor : preta, Tipo de fechamento Ziper, Sola: Leve.</t>
  </si>
  <si>
    <t>QUEPE OU BONÉ: Tecido: super cap com logo da empresa na frente. </t>
  </si>
  <si>
    <t xml:space="preserve">CAPA DE CHUVA: Material: PVC com forro com ao menos 3mm de espessura, comprimento 1.70m, Tipo de mangas: longa, Cor: padrão da empresa ou cor preta. </t>
  </si>
  <si>
    <t>Livro de ocorrências</t>
  </si>
  <si>
    <t>Lanterna com bateria recarregável, entrada USB, 3.000 Lúmens e alcance para 500 metros.</t>
  </si>
  <si>
    <t>Cassetete tipo Tonfa, material em fibra de carbono, comprimento: 58 CM, cor preta.</t>
  </si>
  <si>
    <t>Apito em aço inoxidável, de uso profissional.</t>
  </si>
  <si>
    <t>LED Estrobo para Motocicleta</t>
  </si>
  <si>
    <t>Seguro de Vida, Invalidez e Funeral</t>
  </si>
  <si>
    <t>Amparo Familiar, Auxílio e Serviços aos Trabalhadores</t>
  </si>
  <si>
    <t>Adicional Intrajornada</t>
  </si>
  <si>
    <t>Materiais</t>
  </si>
  <si>
    <t>Equipamentos</t>
  </si>
  <si>
    <t>Adicional de Férias</t>
  </si>
  <si>
    <t>Férias</t>
  </si>
  <si>
    <t>Referência</t>
  </si>
  <si>
    <t>Multa sobre o FGTS e Contribuições Sociais sobre o API</t>
  </si>
  <si>
    <t>Multa sobre o FGTS e Contribuições Sociais sobre o APT</t>
  </si>
  <si>
    <t>Incidência dos Encargos do Submódulo 2.2 sobre a cobertura intrajornada</t>
  </si>
  <si>
    <t>Vigilância Armada</t>
  </si>
  <si>
    <t>Capa de Colete Balístico com coldre
velado, tecido Ripstop, como costuras do painel balístico em fio de Kevlar, com coldre velado, cor preta, tamanho sob medida (P,M, G ou GG)</t>
  </si>
  <si>
    <t>Placa Balística, categoria II-A.</t>
  </si>
  <si>
    <t>Revólver calibre .38 SPL, capacidade de 06 (seis) tiros, mira fixa, acabamento oxidado fosco, sistema de segurança contra disparo acidental (barra de percussão).</t>
  </si>
  <si>
    <t>Cofre para arma .38 e balas.</t>
  </si>
  <si>
    <t>Rádio transceptor portátil digital com fontes, bases de carga + bateria reserva original e capas de proteção.</t>
  </si>
  <si>
    <t>Categoria Profissional</t>
  </si>
  <si>
    <t>LOTE 01 - SERVIÇOS DE VIGILÂNCIA ARMADA</t>
  </si>
  <si>
    <t>Jornada de Trabalho</t>
  </si>
  <si>
    <t>12x36</t>
  </si>
  <si>
    <t>Vigilante Armado Diurno</t>
  </si>
  <si>
    <t>Vigilante Armado Noturno</t>
  </si>
  <si>
    <t>Incidência dos Encargos do Submódulo 2.2 sobre a cobertura nas ausencias legais</t>
  </si>
  <si>
    <t>Módulo</t>
  </si>
  <si>
    <t>Fiel tático para pistola, feito em nylon injetado e cordão de poliamida, com ao menos 100 (cem) cm de comprimento, com gancho na ponta do cordão, trava no passador de cinto e limitador de travamento e trava secundária.</t>
  </si>
  <si>
    <t>Município</t>
  </si>
  <si>
    <t>Postos Diurnos</t>
  </si>
  <si>
    <t>Postos Noturnos</t>
  </si>
  <si>
    <t>Alíquota ISS (%)</t>
  </si>
  <si>
    <t>Fonte</t>
  </si>
  <si>
    <t>https://www.goiania.go.gov.br/download/financas/novoctm.pdf</t>
  </si>
  <si>
    <t>Cidade de Goiás</t>
  </si>
  <si>
    <t>https://goias.go.gov.br/publicacoes/leis/codigo_tributario.pdf</t>
  </si>
  <si>
    <t>Morrinhos</t>
  </si>
  <si>
    <t>https://morrinhos.go.gov.br/wp-content/uploads/2023/11/LC-081-ISS.pdf</t>
  </si>
  <si>
    <t>Porangatu</t>
  </si>
  <si>
    <t>https://leis.camaraporangatu.go.gov.br/media/sapl/public/normajuridica/2014/520/lei_municipal_n_2.654_de_2014_-_altera_a_lei_municipal_no_1.581-92.pdf</t>
  </si>
  <si>
    <t>Jataí</t>
  </si>
  <si>
    <t>https://www.jatai.go.gov.br/download/codigo-tributario-municipal/</t>
  </si>
  <si>
    <t>Formosa</t>
  </si>
  <si>
    <t>https://www.formosa.go.leg.br/leis/mais-acessadas/codigo-tributario-1</t>
  </si>
  <si>
    <t>Goianésia</t>
  </si>
  <si>
    <t>https://transparencia.camaragoianesia.go.gov.br/wp-content/uploads/2024/04/lei-nc-1876-2000-aprova-o-novo-cyodigo-tributyirio-do-municyapio-de-goianyysia-e-dyi-outras-providya.pdf</t>
  </si>
  <si>
    <t>Itumbiara</t>
  </si>
  <si>
    <t>https://camaradeitumbiara.go.gov.br/leis/tributario.pdf</t>
  </si>
  <si>
    <t>Luziânia</t>
  </si>
  <si>
    <t>https://www.luziania.go.gov.br/tag/codigo-tributario/</t>
  </si>
  <si>
    <t>Anápolis</t>
  </si>
  <si>
    <t>https://sapl.anapolis.go.leg.br/media/sapl/public/normajuridica/2006/218/218_texto_integral.pdf</t>
  </si>
  <si>
    <t>Aparecida de Goiânia</t>
  </si>
  <si>
    <t>https://www.aparecida.go.gov.br/wp-content/uploads/2023/08/VALORES-DAS-LICENCAS-CODIGO-TRIBUTARIO.pdf</t>
  </si>
  <si>
    <t>Rio Verde</t>
  </si>
  <si>
    <t>https://www.rioverde.go.gov.br/wp-uploads/2019/09/CODIGO-TRIBUTARIO-consolidado-at%C3%A9-LC-126-2018.pdf</t>
  </si>
  <si>
    <t>Catalão</t>
  </si>
  <si>
    <t>https://www.catalao.go.gov.br/storage/legislacao/3d19df05d7d378f641afa69016dbe593.pdf</t>
  </si>
  <si>
    <t>TOTAL</t>
  </si>
  <si>
    <t>ISSQN</t>
  </si>
  <si>
    <t>Inciso I - Nota Fiscal Eletrônica</t>
  </si>
  <si>
    <t>Inciso II - Comprasnet</t>
  </si>
  <si>
    <t>Inciso III - Ferramenta de Pesquisa de Preços Públicos</t>
  </si>
  <si>
    <t>Inciso IV - Mídia Especializada</t>
  </si>
  <si>
    <t>Inciso V - Contratações Similares</t>
  </si>
  <si>
    <t>Inciso VI - Pesquisa com Fornecedores</t>
  </si>
  <si>
    <t>MÉDIA SANEADA</t>
  </si>
  <si>
    <t>EQUIPAMENTOS - VIGILANTE ARMADO</t>
  </si>
  <si>
    <t>Subtotal Postos Diurno</t>
  </si>
  <si>
    <t>Subtotal Postos Noturno</t>
  </si>
  <si>
    <t>Total Anual Diurno</t>
  </si>
  <si>
    <t>Total Anual Noturno</t>
  </si>
  <si>
    <t>Valor Total Estimado Anual</t>
  </si>
  <si>
    <t>VALOR POR POSTO AO MÊS</t>
  </si>
  <si>
    <t>TOTAL UNIFORMES</t>
  </si>
  <si>
    <t>JAQUETA: material Nylon resinado tela, Modelo: Zipper, Acabamento: com forro, Tipo de Bolso: Laterais embutidos, Tipo de botão: de pressão,  Cor: padrão da empresa, com logo da empresa. </t>
  </si>
  <si>
    <t>UNIFORMES - VIGILANTE ARMADO</t>
  </si>
  <si>
    <t>CINTO TÁTICO: Material: Nylon, Comprimento aproximado de 1,30 M, Largura: 55 CM, Características Adicionais: Porta-Carregador Duplo, Porta-Lanterna,  porta cassetete, Cor: preta.</t>
  </si>
  <si>
    <t>Projéteis de Munição para calibre .38 SPL (Compatível com o armamento)</t>
  </si>
  <si>
    <t xml:space="preserve">Ciclomotor elétrico. </t>
  </si>
  <si>
    <t>TOTAL EQUIPAMENTOS</t>
  </si>
  <si>
    <t>DEPRECIAÇÃO</t>
  </si>
  <si>
    <t>Vida útil (anos)</t>
  </si>
  <si>
    <t>Taxa (anual)</t>
  </si>
  <si>
    <t>Valor (ano)</t>
  </si>
  <si>
    <t>Profissionais por posto</t>
  </si>
  <si>
    <t>Valor Total por Profissional (Mês)</t>
  </si>
  <si>
    <t>Cota de Aprendizagem - CCT</t>
  </si>
  <si>
    <t>TOTAL MATERIAIS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</si>
</sst>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 R$ &quot;#,##0.00&quot; &quot;;&quot; R$ (&quot;#,##0.00&quot;)&quot;;&quot; R$ -&quot;#&quot; &quot;;@&quot; &quot;"/>
    <numFmt numFmtId="165" formatCode="&quot; R$ &quot;#,##0.00&quot; &quot;;&quot;-R$ &quot;#,##0.00&quot; &quot;;&quot; R$ -&quot;#&quot; &quot;;@&quot; &quot;"/>
    <numFmt numFmtId="166" formatCode="#,##0.00&quot; &quot;;&quot;(&quot;#,##0.00&quot;)&quot;;&quot;-&quot;#&quot; &quot;;@&quot; &quot;"/>
    <numFmt numFmtId="167" formatCode="_-[$R$-416]\ * #,##0.00_-;\-[$R$-416]\ * #,##0.00_-;_-[$R$-416]\ * &quot;-&quot;??_-;_-@_-"/>
  </numFmts>
  <fonts count="35">
    <font>
      <sz val="10"/>
      <color rgb="FF000000"/>
      <name val="Arial1"/>
    </font>
    <font>
      <sz val="11"/>
      <color theme="1"/>
      <name val="Calibri"/>
      <family val="2"/>
      <scheme val="minor"/>
    </font>
    <font>
      <sz val="10"/>
      <color rgb="FF000000"/>
      <name val="Arial1"/>
    </font>
    <font>
      <sz val="10"/>
      <color rgb="FFFFFFFF"/>
      <name val="Mangal"/>
      <family val="1"/>
    </font>
    <font>
      <sz val="10"/>
      <color rgb="FF000000"/>
      <name val="Mangal"/>
      <family val="1"/>
    </font>
    <font>
      <sz val="10"/>
      <color rgb="FFCC0000"/>
      <name val="Mangal"/>
      <family val="1"/>
    </font>
    <font>
      <sz val="11"/>
      <color rgb="FF333333"/>
      <name val="Calibri"/>
      <family val="2"/>
    </font>
    <font>
      <sz val="10"/>
      <color rgb="FF808080"/>
      <name val="Mangal"/>
      <family val="1"/>
    </font>
    <font>
      <sz val="10"/>
      <color rgb="FF006600"/>
      <name val="Mangal"/>
      <family val="1"/>
    </font>
    <font>
      <u/>
      <sz val="10"/>
      <color rgb="FF0000EE"/>
      <name val="Mangal"/>
      <family val="1"/>
    </font>
    <font>
      <sz val="12"/>
      <color rgb="FF000000"/>
      <name val="Times New Roman"/>
      <family val="1"/>
    </font>
    <font>
      <sz val="10"/>
      <color rgb="FF996600"/>
      <name val="Mangal"/>
      <family val="1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333333"/>
      <name val="Mangal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8"/>
      <color rgb="FF000000"/>
      <name val="Arial"/>
      <family val="2"/>
    </font>
    <font>
      <b/>
      <sz val="10"/>
      <color rgb="FF000000"/>
      <name val="Arial"/>
      <family val="2"/>
    </font>
    <font>
      <sz val="9"/>
      <color indexed="81"/>
      <name val="Segoe U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indexed="81"/>
      <name val="Segoe UI"/>
      <family val="2"/>
    </font>
    <font>
      <sz val="11"/>
      <name val="Arial"/>
      <family val="2"/>
    </font>
    <font>
      <sz val="11"/>
      <color rgb="FF000000"/>
      <name val="Arial1"/>
    </font>
    <font>
      <vertAlign val="superscript"/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9"/>
      <color indexed="81"/>
      <name val="Segoe UI"/>
      <charset val="1"/>
    </font>
    <font>
      <sz val="9"/>
      <color indexed="81"/>
      <name val="Segoe UI"/>
      <charset val="1"/>
    </font>
    <font>
      <u/>
      <sz val="11"/>
      <color theme="10"/>
      <name val="Calibri"/>
      <family val="2"/>
    </font>
    <font>
      <u/>
      <sz val="11"/>
      <color theme="10"/>
      <name val="Arial"/>
      <family val="2"/>
    </font>
    <font>
      <b/>
      <sz val="11"/>
      <color theme="0"/>
      <name val="Arial"/>
      <family val="2"/>
    </font>
    <font>
      <b/>
      <sz val="14"/>
      <color rgb="FF000000"/>
      <name val="Arial"/>
      <family val="2"/>
    </font>
    <font>
      <sz val="10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rgb="FFB2B2B2"/>
      </patternFill>
    </fill>
    <fill>
      <patternFill patternType="solid">
        <fgColor theme="9" tint="0.39997558519241921"/>
        <bgColor rgb="FFB2B2B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rgb="FFB2B2B2"/>
      </patternFill>
    </fill>
  </fills>
  <borders count="11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1">
    <xf numFmtId="0" fontId="0" fillId="0" borderId="0"/>
    <xf numFmtId="166" fontId="2" fillId="0" borderId="0" applyFont="0" applyBorder="0" applyProtection="0"/>
    <xf numFmtId="164" fontId="10" fillId="0" borderId="0" applyBorder="0" applyProtection="0"/>
    <xf numFmtId="9" fontId="2" fillId="0" borderId="0" applyFont="0" applyFill="0" applyBorder="0" applyAlignment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4" fillId="4" borderId="0" applyNumberFormat="0" applyBorder="0" applyProtection="0"/>
    <xf numFmtId="0" fontId="4" fillId="0" borderId="0" applyNumberFormat="0" applyBorder="0" applyProtection="0"/>
    <xf numFmtId="0" fontId="5" fillId="5" borderId="0" applyNumberFormat="0" applyBorder="0" applyProtection="0"/>
    <xf numFmtId="0" fontId="3" fillId="6" borderId="0" applyNumberFormat="0" applyBorder="0" applyProtection="0"/>
    <xf numFmtId="164" fontId="6" fillId="0" borderId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9" fillId="0" borderId="0" applyNumberFormat="0" applyBorder="0" applyProtection="0"/>
    <xf numFmtId="0" fontId="11" fillId="8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3" fillId="0" borderId="0" applyNumberFormat="0" applyBorder="0" applyProtection="0"/>
    <xf numFmtId="0" fontId="13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14" fillId="8" borderId="1" applyNumberFormat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5" fillId="0" borderId="0" applyNumberFormat="0" applyBorder="0" applyProtection="0"/>
    <xf numFmtId="0" fontId="2" fillId="0" borderId="0"/>
    <xf numFmtId="0" fontId="1" fillId="0" borderId="0"/>
    <xf numFmtId="0" fontId="30" fillId="0" borderId="0" applyNumberFormat="0" applyFill="0" applyBorder="0" applyAlignment="0" applyProtection="0">
      <alignment vertical="top"/>
      <protection locked="0"/>
    </xf>
  </cellStyleXfs>
  <cellXfs count="554">
    <xf numFmtId="0" fontId="0" fillId="0" borderId="0" xfId="0"/>
    <xf numFmtId="0" fontId="16" fillId="0" borderId="6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16" fillId="0" borderId="18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vertical="center" wrapText="1"/>
    </xf>
    <xf numFmtId="44" fontId="16" fillId="12" borderId="44" xfId="0" applyNumberFormat="1" applyFont="1" applyFill="1" applyBorder="1" applyAlignment="1">
      <alignment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8" fillId="11" borderId="48" xfId="0" applyFont="1" applyFill="1" applyBorder="1" applyAlignment="1">
      <alignment horizontal="center" vertical="center" wrapText="1"/>
    </xf>
    <xf numFmtId="0" fontId="18" fillId="11" borderId="11" xfId="0" applyFont="1" applyFill="1" applyBorder="1" applyAlignment="1">
      <alignment horizontal="center" vertical="center" wrapText="1"/>
    </xf>
    <xf numFmtId="0" fontId="18" fillId="11" borderId="36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44" fontId="13" fillId="0" borderId="36" xfId="0" applyNumberFormat="1" applyFont="1" applyBorder="1" applyAlignment="1">
      <alignment vertical="center" wrapText="1"/>
    </xf>
    <xf numFmtId="44" fontId="13" fillId="0" borderId="43" xfId="0" applyNumberFormat="1" applyFont="1" applyBorder="1" applyAlignment="1">
      <alignment vertical="center" wrapText="1"/>
    </xf>
    <xf numFmtId="164" fontId="18" fillId="11" borderId="52" xfId="0" applyNumberFormat="1" applyFont="1" applyFill="1" applyBorder="1" applyAlignment="1">
      <alignment vertical="center" wrapText="1"/>
    </xf>
    <xf numFmtId="44" fontId="18" fillId="11" borderId="41" xfId="0" applyNumberFormat="1" applyFont="1" applyFill="1" applyBorder="1" applyAlignment="1">
      <alignment vertical="center" wrapText="1"/>
    </xf>
    <xf numFmtId="0" fontId="18" fillId="11" borderId="57" xfId="0" applyFont="1" applyFill="1" applyBorder="1" applyAlignment="1">
      <alignment horizontal="center" vertical="center" wrapText="1"/>
    </xf>
    <xf numFmtId="0" fontId="18" fillId="11" borderId="8" xfId="0" applyFont="1" applyFill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10" fontId="18" fillId="13" borderId="8" xfId="0" applyNumberFormat="1" applyFont="1" applyFill="1" applyBorder="1" applyAlignment="1">
      <alignment horizontal="center" vertical="center" wrapText="1"/>
    </xf>
    <xf numFmtId="44" fontId="18" fillId="13" borderId="36" xfId="0" applyNumberFormat="1" applyFont="1" applyFill="1" applyBorder="1" applyAlignment="1">
      <alignment vertical="center" wrapText="1"/>
    </xf>
    <xf numFmtId="0" fontId="18" fillId="11" borderId="8" xfId="0" applyFont="1" applyFill="1" applyBorder="1" applyAlignment="1">
      <alignment vertical="center" wrapText="1"/>
    </xf>
    <xf numFmtId="44" fontId="18" fillId="11" borderId="36" xfId="0" applyNumberFormat="1" applyFont="1" applyFill="1" applyBorder="1" applyAlignment="1">
      <alignment vertical="center" wrapText="1"/>
    </xf>
    <xf numFmtId="0" fontId="13" fillId="10" borderId="57" xfId="0" applyFont="1" applyFill="1" applyBorder="1" applyAlignment="1">
      <alignment horizontal="center" vertical="center" wrapText="1"/>
    </xf>
    <xf numFmtId="10" fontId="18" fillId="11" borderId="8" xfId="0" applyNumberFormat="1" applyFont="1" applyFill="1" applyBorder="1" applyAlignment="1">
      <alignment horizontal="center" vertical="center" wrapText="1"/>
    </xf>
    <xf numFmtId="44" fontId="18" fillId="12" borderId="59" xfId="0" applyNumberFormat="1" applyFont="1" applyFill="1" applyBorder="1" applyAlignment="1">
      <alignment vertical="center" wrapText="1"/>
    </xf>
    <xf numFmtId="0" fontId="18" fillId="11" borderId="35" xfId="0" applyFont="1" applyFill="1" applyBorder="1" applyAlignment="1">
      <alignment horizontal="center" vertical="center" wrapText="1"/>
    </xf>
    <xf numFmtId="0" fontId="18" fillId="11" borderId="9" xfId="0" applyFont="1" applyFill="1" applyBorder="1" applyAlignment="1">
      <alignment horizontal="center" vertical="center" wrapText="1"/>
    </xf>
    <xf numFmtId="0" fontId="18" fillId="11" borderId="50" xfId="0" applyFont="1" applyFill="1" applyBorder="1" applyAlignment="1">
      <alignment horizontal="center" vertical="center" wrapText="1"/>
    </xf>
    <xf numFmtId="10" fontId="18" fillId="12" borderId="24" xfId="0" applyNumberFormat="1" applyFont="1" applyFill="1" applyBorder="1" applyAlignment="1">
      <alignment horizontal="center" vertical="center" wrapText="1"/>
    </xf>
    <xf numFmtId="44" fontId="18" fillId="12" borderId="44" xfId="0" applyNumberFormat="1" applyFont="1" applyFill="1" applyBorder="1" applyAlignment="1">
      <alignment vertical="center" wrapText="1"/>
    </xf>
    <xf numFmtId="10" fontId="18" fillId="11" borderId="2" xfId="0" applyNumberFormat="1" applyFont="1" applyFill="1" applyBorder="1" applyAlignment="1">
      <alignment horizontal="center" vertical="center" wrapText="1"/>
    </xf>
    <xf numFmtId="44" fontId="18" fillId="11" borderId="43" xfId="0" applyNumberFormat="1" applyFont="1" applyFill="1" applyBorder="1" applyAlignment="1">
      <alignment vertical="center" wrapText="1"/>
    </xf>
    <xf numFmtId="10" fontId="18" fillId="11" borderId="6" xfId="0" applyNumberFormat="1" applyFont="1" applyFill="1" applyBorder="1" applyAlignment="1">
      <alignment horizontal="center" vertical="center" wrapText="1"/>
    </xf>
    <xf numFmtId="0" fontId="18" fillId="11" borderId="43" xfId="0" applyFont="1" applyFill="1" applyBorder="1" applyAlignment="1">
      <alignment horizontal="center" vertical="center" wrapText="1"/>
    </xf>
    <xf numFmtId="10" fontId="18" fillId="12" borderId="23" xfId="0" applyNumberFormat="1" applyFont="1" applyFill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164" fontId="18" fillId="12" borderId="23" xfId="0" applyNumberFormat="1" applyFont="1" applyFill="1" applyBorder="1" applyAlignment="1">
      <alignment vertical="center" wrapText="1"/>
    </xf>
    <xf numFmtId="0" fontId="18" fillId="11" borderId="35" xfId="0" applyFont="1" applyFill="1" applyBorder="1" applyAlignment="1">
      <alignment vertical="center" wrapText="1"/>
    </xf>
    <xf numFmtId="0" fontId="15" fillId="13" borderId="62" xfId="0" applyFont="1" applyFill="1" applyBorder="1" applyAlignment="1">
      <alignment vertical="center" wrapText="1"/>
    </xf>
    <xf numFmtId="0" fontId="15" fillId="13" borderId="65" xfId="0" applyFont="1" applyFill="1" applyBorder="1" applyAlignment="1">
      <alignment vertical="center" wrapText="1"/>
    </xf>
    <xf numFmtId="0" fontId="15" fillId="13" borderId="61" xfId="0" applyFont="1" applyFill="1" applyBorder="1" applyAlignment="1">
      <alignment vertical="center" wrapText="1"/>
    </xf>
    <xf numFmtId="0" fontId="15" fillId="13" borderId="63" xfId="0" applyFont="1" applyFill="1" applyBorder="1" applyAlignment="1">
      <alignment wrapText="1"/>
    </xf>
    <xf numFmtId="0" fontId="15" fillId="13" borderId="64" xfId="0" applyFont="1" applyFill="1" applyBorder="1" applyAlignment="1">
      <alignment vertical="center" wrapText="1"/>
    </xf>
    <xf numFmtId="0" fontId="15" fillId="13" borderId="65" xfId="0" applyFont="1" applyFill="1" applyBorder="1" applyAlignment="1">
      <alignment wrapText="1"/>
    </xf>
    <xf numFmtId="10" fontId="15" fillId="0" borderId="0" xfId="3" applyNumberFormat="1" applyFont="1" applyAlignment="1">
      <alignment wrapText="1"/>
    </xf>
    <xf numFmtId="10" fontId="15" fillId="0" borderId="0" xfId="3" applyNumberFormat="1" applyFont="1" applyAlignment="1">
      <alignment horizontal="center" vertical="center" wrapText="1"/>
    </xf>
    <xf numFmtId="4" fontId="15" fillId="0" borderId="0" xfId="0" applyNumberFormat="1" applyFont="1" applyAlignment="1">
      <alignment wrapText="1"/>
    </xf>
    <xf numFmtId="0" fontId="13" fillId="0" borderId="0" xfId="0" applyFont="1"/>
    <xf numFmtId="164" fontId="13" fillId="0" borderId="8" xfId="2" applyFont="1" applyBorder="1"/>
    <xf numFmtId="44" fontId="13" fillId="16" borderId="43" xfId="0" applyNumberFormat="1" applyFont="1" applyFill="1" applyBorder="1" applyAlignment="1">
      <alignment vertical="center" wrapText="1"/>
    </xf>
    <xf numFmtId="44" fontId="13" fillId="15" borderId="36" xfId="0" applyNumberFormat="1" applyFont="1" applyFill="1" applyBorder="1" applyAlignment="1">
      <alignment vertical="center" wrapText="1"/>
    </xf>
    <xf numFmtId="10" fontId="13" fillId="15" borderId="2" xfId="0" applyNumberFormat="1" applyFont="1" applyFill="1" applyBorder="1" applyAlignment="1">
      <alignment horizontal="center" vertical="center" wrapText="1"/>
    </xf>
    <xf numFmtId="44" fontId="13" fillId="15" borderId="50" xfId="0" applyNumberFormat="1" applyFont="1" applyFill="1" applyBorder="1" applyAlignment="1">
      <alignment vertical="center" wrapText="1"/>
    </xf>
    <xf numFmtId="10" fontId="13" fillId="15" borderId="7" xfId="0" applyNumberFormat="1" applyFont="1" applyFill="1" applyBorder="1" applyAlignment="1">
      <alignment horizontal="center" vertical="center" wrapText="1"/>
    </xf>
    <xf numFmtId="10" fontId="13" fillId="15" borderId="8" xfId="0" applyNumberFormat="1" applyFont="1" applyFill="1" applyBorder="1" applyAlignment="1">
      <alignment horizontal="center" vertical="center" wrapText="1"/>
    </xf>
    <xf numFmtId="44" fontId="13" fillId="16" borderId="36" xfId="0" applyNumberFormat="1" applyFont="1" applyFill="1" applyBorder="1" applyAlignment="1">
      <alignment vertical="center" wrapText="1"/>
    </xf>
    <xf numFmtId="44" fontId="13" fillId="15" borderId="43" xfId="0" applyNumberFormat="1" applyFont="1" applyFill="1" applyBorder="1" applyAlignment="1">
      <alignment vertical="center" wrapText="1"/>
    </xf>
    <xf numFmtId="10" fontId="13" fillId="15" borderId="4" xfId="3" applyNumberFormat="1" applyFont="1" applyFill="1" applyBorder="1" applyAlignment="1">
      <alignment horizontal="center" vertical="center" wrapText="1"/>
    </xf>
    <xf numFmtId="0" fontId="18" fillId="15" borderId="35" xfId="0" applyFont="1" applyFill="1" applyBorder="1" applyAlignment="1">
      <alignment horizontal="center" vertical="center" wrapText="1"/>
    </xf>
    <xf numFmtId="0" fontId="13" fillId="15" borderId="35" xfId="0" applyFont="1" applyFill="1" applyBorder="1" applyAlignment="1">
      <alignment horizontal="center" vertical="center" wrapText="1"/>
    </xf>
    <xf numFmtId="10" fontId="13" fillId="15" borderId="9" xfId="0" applyNumberFormat="1" applyFont="1" applyFill="1" applyBorder="1" applyAlignment="1">
      <alignment horizontal="center" vertical="center" wrapText="1"/>
    </xf>
    <xf numFmtId="10" fontId="18" fillId="15" borderId="2" xfId="0" applyNumberFormat="1" applyFont="1" applyFill="1" applyBorder="1" applyAlignment="1">
      <alignment horizontal="center" vertical="center" wrapText="1"/>
    </xf>
    <xf numFmtId="0" fontId="17" fillId="9" borderId="14" xfId="0" applyFont="1" applyFill="1" applyBorder="1" applyAlignment="1">
      <alignment vertical="center" wrapText="1"/>
    </xf>
    <xf numFmtId="0" fontId="17" fillId="9" borderId="15" xfId="0" applyFont="1" applyFill="1" applyBorder="1" applyAlignment="1">
      <alignment vertical="center" wrapText="1"/>
    </xf>
    <xf numFmtId="0" fontId="17" fillId="9" borderId="18" xfId="0" applyFont="1" applyFill="1" applyBorder="1" applyAlignment="1">
      <alignment vertical="center" wrapText="1"/>
    </xf>
    <xf numFmtId="0" fontId="17" fillId="9" borderId="13" xfId="0" applyFont="1" applyFill="1" applyBorder="1" applyAlignment="1">
      <alignment vertical="center" wrapText="1"/>
    </xf>
    <xf numFmtId="0" fontId="16" fillId="9" borderId="18" xfId="0" applyFont="1" applyFill="1" applyBorder="1" applyAlignment="1">
      <alignment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6" fillId="9" borderId="21" xfId="0" applyFont="1" applyFill="1" applyBorder="1" applyAlignment="1">
      <alignment vertical="center" wrapText="1"/>
    </xf>
    <xf numFmtId="0" fontId="16" fillId="9" borderId="22" xfId="0" applyFont="1" applyFill="1" applyBorder="1" applyAlignment="1">
      <alignment horizontal="center" vertical="center" wrapText="1"/>
    </xf>
    <xf numFmtId="44" fontId="15" fillId="0" borderId="0" xfId="0" applyNumberFormat="1" applyFont="1" applyAlignment="1">
      <alignment wrapText="1"/>
    </xf>
    <xf numFmtId="44" fontId="15" fillId="0" borderId="0" xfId="0" applyNumberFormat="1" applyFont="1" applyAlignment="1">
      <alignment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justify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3" fillId="0" borderId="8" xfId="0" applyFont="1" applyBorder="1" applyAlignment="1">
      <alignment vertical="center" wrapText="1"/>
    </xf>
    <xf numFmtId="167" fontId="15" fillId="0" borderId="0" xfId="0" applyNumberFormat="1" applyFont="1" applyAlignment="1">
      <alignment wrapText="1"/>
    </xf>
    <xf numFmtId="167" fontId="16" fillId="12" borderId="44" xfId="0" applyNumberFormat="1" applyFont="1" applyFill="1" applyBorder="1" applyAlignment="1">
      <alignment vertical="center" wrapText="1"/>
    </xf>
    <xf numFmtId="0" fontId="13" fillId="9" borderId="0" xfId="0" applyFont="1" applyFill="1"/>
    <xf numFmtId="10" fontId="15" fillId="0" borderId="0" xfId="0" applyNumberFormat="1" applyFont="1" applyAlignment="1">
      <alignment wrapText="1"/>
    </xf>
    <xf numFmtId="0" fontId="16" fillId="0" borderId="14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6" fillId="11" borderId="48" xfId="0" applyFont="1" applyFill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10" fontId="15" fillId="9" borderId="8" xfId="0" applyNumberFormat="1" applyFont="1" applyFill="1" applyBorder="1" applyAlignment="1">
      <alignment horizontal="center" vertical="center" wrapText="1"/>
    </xf>
    <xf numFmtId="44" fontId="15" fillId="9" borderId="36" xfId="0" applyNumberFormat="1" applyFont="1" applyFill="1" applyBorder="1" applyAlignment="1">
      <alignment vertical="center" wrapText="1"/>
    </xf>
    <xf numFmtId="10" fontId="23" fillId="9" borderId="8" xfId="0" applyNumberFormat="1" applyFont="1" applyFill="1" applyBorder="1" applyAlignment="1">
      <alignment horizontal="center" vertical="center" wrapText="1"/>
    </xf>
    <xf numFmtId="10" fontId="16" fillId="13" borderId="8" xfId="0" applyNumberFormat="1" applyFont="1" applyFill="1" applyBorder="1" applyAlignment="1">
      <alignment horizontal="center" vertical="center" wrapText="1"/>
    </xf>
    <xf numFmtId="44" fontId="16" fillId="13" borderId="36" xfId="0" applyNumberFormat="1" applyFont="1" applyFill="1" applyBorder="1" applyAlignment="1">
      <alignment vertical="center" wrapText="1"/>
    </xf>
    <xf numFmtId="44" fontId="16" fillId="11" borderId="36" xfId="0" applyNumberFormat="1" applyFont="1" applyFill="1" applyBorder="1" applyAlignment="1">
      <alignment vertical="center" wrapText="1"/>
    </xf>
    <xf numFmtId="0" fontId="15" fillId="9" borderId="57" xfId="0" applyFont="1" applyFill="1" applyBorder="1" applyAlignment="1">
      <alignment horizontal="center" vertical="center" wrapText="1"/>
    </xf>
    <xf numFmtId="10" fontId="16" fillId="11" borderId="8" xfId="0" applyNumberFormat="1" applyFont="1" applyFill="1" applyBorder="1" applyAlignment="1">
      <alignment horizontal="center" vertical="center" wrapText="1"/>
    </xf>
    <xf numFmtId="167" fontId="15" fillId="9" borderId="36" xfId="0" applyNumberFormat="1" applyFont="1" applyFill="1" applyBorder="1" applyAlignment="1">
      <alignment vertical="center" wrapText="1"/>
    </xf>
    <xf numFmtId="167" fontId="16" fillId="11" borderId="36" xfId="0" applyNumberFormat="1" applyFont="1" applyFill="1" applyBorder="1" applyAlignment="1">
      <alignment vertical="center" wrapText="1"/>
    </xf>
    <xf numFmtId="10" fontId="16" fillId="12" borderId="52" xfId="0" applyNumberFormat="1" applyFont="1" applyFill="1" applyBorder="1" applyAlignment="1">
      <alignment horizontal="center" vertical="center" wrapText="1"/>
    </xf>
    <xf numFmtId="167" fontId="16" fillId="12" borderId="59" xfId="0" applyNumberFormat="1" applyFont="1" applyFill="1" applyBorder="1" applyAlignment="1">
      <alignment vertical="center" wrapText="1"/>
    </xf>
    <xf numFmtId="0" fontId="16" fillId="11" borderId="9" xfId="0" applyFont="1" applyFill="1" applyBorder="1" applyAlignment="1">
      <alignment horizontal="center" vertical="center" wrapText="1"/>
    </xf>
    <xf numFmtId="0" fontId="16" fillId="11" borderId="50" xfId="0" applyFont="1" applyFill="1" applyBorder="1" applyAlignment="1">
      <alignment horizontal="center" vertical="center" wrapText="1"/>
    </xf>
    <xf numFmtId="0" fontId="15" fillId="9" borderId="35" xfId="0" applyFont="1" applyFill="1" applyBorder="1" applyAlignment="1">
      <alignment horizontal="center" vertical="center" wrapText="1"/>
    </xf>
    <xf numFmtId="10" fontId="15" fillId="9" borderId="2" xfId="0" applyNumberFormat="1" applyFont="1" applyFill="1" applyBorder="1" applyAlignment="1">
      <alignment horizontal="center" vertical="center" wrapText="1"/>
    </xf>
    <xf numFmtId="167" fontId="15" fillId="9" borderId="43" xfId="0" applyNumberFormat="1" applyFont="1" applyFill="1" applyBorder="1" applyAlignment="1">
      <alignment vertical="center" wrapText="1"/>
    </xf>
    <xf numFmtId="167" fontId="15" fillId="0" borderId="43" xfId="0" applyNumberFormat="1" applyFont="1" applyBorder="1" applyAlignment="1">
      <alignment vertical="center" wrapText="1"/>
    </xf>
    <xf numFmtId="10" fontId="23" fillId="9" borderId="2" xfId="0" applyNumberFormat="1" applyFont="1" applyFill="1" applyBorder="1" applyAlignment="1">
      <alignment horizontal="center" vertical="center" wrapText="1"/>
    </xf>
    <xf numFmtId="10" fontId="16" fillId="12" borderId="24" xfId="0" applyNumberFormat="1" applyFont="1" applyFill="1" applyBorder="1" applyAlignment="1">
      <alignment horizontal="center" vertical="center" wrapText="1"/>
    </xf>
    <xf numFmtId="10" fontId="15" fillId="9" borderId="4" xfId="3" applyNumberFormat="1" applyFont="1" applyFill="1" applyBorder="1" applyAlignment="1">
      <alignment horizontal="center" vertical="center" wrapText="1"/>
    </xf>
    <xf numFmtId="0" fontId="24" fillId="0" borderId="0" xfId="0" applyFont="1"/>
    <xf numFmtId="10" fontId="23" fillId="0" borderId="4" xfId="3" applyNumberFormat="1" applyFont="1" applyFill="1" applyBorder="1" applyAlignment="1">
      <alignment horizontal="center" vertical="center" wrapText="1"/>
    </xf>
    <xf numFmtId="10" fontId="15" fillId="0" borderId="4" xfId="3" applyNumberFormat="1" applyFont="1" applyFill="1" applyBorder="1" applyAlignment="1">
      <alignment horizontal="center" vertical="center" wrapText="1"/>
    </xf>
    <xf numFmtId="10" fontId="16" fillId="11" borderId="2" xfId="0" applyNumberFormat="1" applyFont="1" applyFill="1" applyBorder="1" applyAlignment="1">
      <alignment horizontal="center" vertical="center" wrapText="1"/>
    </xf>
    <xf numFmtId="167" fontId="16" fillId="11" borderId="43" xfId="0" applyNumberFormat="1" applyFont="1" applyFill="1" applyBorder="1" applyAlignment="1">
      <alignment vertical="center" wrapText="1"/>
    </xf>
    <xf numFmtId="0" fontId="16" fillId="9" borderId="35" xfId="0" applyFont="1" applyFill="1" applyBorder="1" applyAlignment="1">
      <alignment horizontal="center" vertical="center" wrapText="1"/>
    </xf>
    <xf numFmtId="10" fontId="16" fillId="11" borderId="6" xfId="0" applyNumberFormat="1" applyFont="1" applyFill="1" applyBorder="1" applyAlignment="1">
      <alignment horizontal="center" vertical="center" wrapText="1"/>
    </xf>
    <xf numFmtId="0" fontId="15" fillId="9" borderId="5" xfId="0" applyFont="1" applyFill="1" applyBorder="1" applyAlignment="1">
      <alignment horizontal="center" vertical="center" wrapText="1"/>
    </xf>
    <xf numFmtId="165" fontId="15" fillId="9" borderId="6" xfId="0" applyNumberFormat="1" applyFont="1" applyFill="1" applyBorder="1" applyAlignment="1">
      <alignment horizontal="center" vertical="center" wrapText="1"/>
    </xf>
    <xf numFmtId="165" fontId="15" fillId="9" borderId="6" xfId="10" applyNumberFormat="1" applyFont="1" applyFill="1" applyBorder="1" applyAlignment="1">
      <alignment horizontal="center" vertical="center" wrapText="1"/>
    </xf>
    <xf numFmtId="10" fontId="16" fillId="12" borderId="23" xfId="0" applyNumberFormat="1" applyFont="1" applyFill="1" applyBorder="1" applyAlignment="1">
      <alignment horizontal="center" vertical="center" wrapText="1"/>
    </xf>
    <xf numFmtId="44" fontId="15" fillId="9" borderId="43" xfId="0" applyNumberFormat="1" applyFont="1" applyFill="1" applyBorder="1" applyAlignment="1">
      <alignment vertical="center" wrapText="1"/>
    </xf>
    <xf numFmtId="164" fontId="16" fillId="12" borderId="23" xfId="0" applyNumberFormat="1" applyFont="1" applyFill="1" applyBorder="1" applyAlignment="1">
      <alignment vertical="center" wrapText="1"/>
    </xf>
    <xf numFmtId="0" fontId="15" fillId="9" borderId="49" xfId="0" applyFont="1" applyFill="1" applyBorder="1" applyAlignment="1">
      <alignment horizontal="center" vertical="center" wrapText="1"/>
    </xf>
    <xf numFmtId="10" fontId="15" fillId="9" borderId="9" xfId="0" applyNumberFormat="1" applyFont="1" applyFill="1" applyBorder="1" applyAlignment="1">
      <alignment horizontal="center" vertical="center" wrapText="1"/>
    </xf>
    <xf numFmtId="44" fontId="15" fillId="9" borderId="50" xfId="0" applyNumberFormat="1" applyFont="1" applyFill="1" applyBorder="1" applyAlignment="1">
      <alignment vertical="center" wrapText="1"/>
    </xf>
    <xf numFmtId="10" fontId="16" fillId="9" borderId="2" xfId="0" applyNumberFormat="1" applyFont="1" applyFill="1" applyBorder="1" applyAlignment="1">
      <alignment horizontal="center" vertical="center" wrapText="1"/>
    </xf>
    <xf numFmtId="44" fontId="15" fillId="13" borderId="43" xfId="0" applyNumberFormat="1" applyFont="1" applyFill="1" applyBorder="1" applyAlignment="1">
      <alignment vertical="center" wrapText="1"/>
    </xf>
    <xf numFmtId="44" fontId="16" fillId="11" borderId="36" xfId="0" applyNumberFormat="1" applyFont="1" applyFill="1" applyBorder="1" applyAlignment="1">
      <alignment horizontal="center" vertical="center" wrapText="1"/>
    </xf>
    <xf numFmtId="44" fontId="15" fillId="9" borderId="8" xfId="0" applyNumberFormat="1" applyFont="1" applyFill="1" applyBorder="1" applyAlignment="1">
      <alignment horizontal="center" vertical="center" wrapText="1"/>
    </xf>
    <xf numFmtId="44" fontId="15" fillId="9" borderId="8" xfId="0" applyNumberFormat="1" applyFont="1" applyFill="1" applyBorder="1" applyAlignment="1">
      <alignment vertical="center" wrapText="1"/>
    </xf>
    <xf numFmtId="0" fontId="15" fillId="0" borderId="71" xfId="0" applyFont="1" applyBorder="1" applyAlignment="1">
      <alignment horizontal="center" vertical="center" wrapText="1"/>
    </xf>
    <xf numFmtId="0" fontId="27" fillId="0" borderId="57" xfId="0" applyFont="1" applyBorder="1" applyAlignment="1">
      <alignment horizontal="center"/>
    </xf>
    <xf numFmtId="0" fontId="15" fillId="9" borderId="86" xfId="0" applyFont="1" applyFill="1" applyBorder="1" applyAlignment="1">
      <alignment horizontal="center" vertical="center" wrapText="1"/>
    </xf>
    <xf numFmtId="167" fontId="15" fillId="9" borderId="89" xfId="0" applyNumberFormat="1" applyFont="1" applyFill="1" applyBorder="1" applyAlignment="1">
      <alignment vertical="center" wrapText="1"/>
    </xf>
    <xf numFmtId="0" fontId="15" fillId="0" borderId="0" xfId="0" applyFont="1"/>
    <xf numFmtId="44" fontId="13" fillId="0" borderId="8" xfId="0" applyNumberFormat="1" applyFont="1" applyBorder="1" applyAlignment="1">
      <alignment horizontal="center" vertical="center"/>
    </xf>
    <xf numFmtId="9" fontId="15" fillId="0" borderId="0" xfId="0" applyNumberFormat="1" applyFont="1" applyAlignment="1">
      <alignment vertical="center" wrapText="1"/>
    </xf>
    <xf numFmtId="0" fontId="16" fillId="11" borderId="35" xfId="0" applyFont="1" applyFill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center" vertical="center" wrapText="1"/>
    </xf>
    <xf numFmtId="0" fontId="16" fillId="11" borderId="8" xfId="0" applyFont="1" applyFill="1" applyBorder="1" applyAlignment="1">
      <alignment horizontal="center" vertical="center" wrapText="1"/>
    </xf>
    <xf numFmtId="0" fontId="16" fillId="11" borderId="43" xfId="0" applyFont="1" applyFill="1" applyBorder="1" applyAlignment="1">
      <alignment horizontal="center" vertical="center" wrapText="1"/>
    </xf>
    <xf numFmtId="0" fontId="16" fillId="11" borderId="57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16" fillId="11" borderId="36" xfId="0" applyFont="1" applyFill="1" applyBorder="1" applyAlignment="1">
      <alignment horizontal="center" vertical="center" wrapText="1"/>
    </xf>
    <xf numFmtId="0" fontId="16" fillId="11" borderId="11" xfId="0" applyFont="1" applyFill="1" applyBorder="1" applyAlignment="1">
      <alignment horizontal="center" vertical="center" wrapText="1"/>
    </xf>
    <xf numFmtId="0" fontId="32" fillId="19" borderId="99" xfId="0" applyFont="1" applyFill="1" applyBorder="1" applyAlignment="1">
      <alignment horizontal="center"/>
    </xf>
    <xf numFmtId="0" fontId="32" fillId="19" borderId="0" xfId="0" applyFont="1" applyFill="1" applyAlignment="1">
      <alignment horizontal="center"/>
    </xf>
    <xf numFmtId="0" fontId="13" fillId="9" borderId="45" xfId="0" applyFont="1" applyFill="1" applyBorder="1"/>
    <xf numFmtId="0" fontId="13" fillId="9" borderId="46" xfId="0" applyFont="1" applyFill="1" applyBorder="1" applyAlignment="1">
      <alignment horizontal="center"/>
    </xf>
    <xf numFmtId="0" fontId="13" fillId="9" borderId="57" xfId="0" applyFont="1" applyFill="1" applyBorder="1"/>
    <xf numFmtId="0" fontId="13" fillId="9" borderId="8" xfId="0" applyFont="1" applyFill="1" applyBorder="1" applyAlignment="1">
      <alignment horizontal="center"/>
    </xf>
    <xf numFmtId="0" fontId="13" fillId="9" borderId="58" xfId="0" applyFont="1" applyFill="1" applyBorder="1"/>
    <xf numFmtId="0" fontId="13" fillId="9" borderId="52" xfId="0" applyFont="1" applyFill="1" applyBorder="1" applyAlignment="1">
      <alignment horizontal="center"/>
    </xf>
    <xf numFmtId="0" fontId="32" fillId="19" borderId="93" xfId="0" applyFont="1" applyFill="1" applyBorder="1" applyAlignment="1">
      <alignment horizontal="center" vertical="top"/>
    </xf>
    <xf numFmtId="0" fontId="32" fillId="19" borderId="94" xfId="0" applyFont="1" applyFill="1" applyBorder="1" applyAlignment="1">
      <alignment horizontal="center" vertical="top"/>
    </xf>
    <xf numFmtId="0" fontId="13" fillId="9" borderId="97" xfId="0" applyFont="1" applyFill="1" applyBorder="1"/>
    <xf numFmtId="0" fontId="13" fillId="9" borderId="98" xfId="0" applyFont="1" applyFill="1" applyBorder="1" applyAlignment="1">
      <alignment horizontal="center"/>
    </xf>
    <xf numFmtId="0" fontId="13" fillId="0" borderId="8" xfId="0" applyFont="1" applyBorder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52" xfId="0" applyFont="1" applyBorder="1" applyAlignment="1">
      <alignment horizontal="left"/>
    </xf>
    <xf numFmtId="0" fontId="13" fillId="0" borderId="52" xfId="0" applyFont="1" applyBorder="1"/>
    <xf numFmtId="0" fontId="13" fillId="0" borderId="82" xfId="0" applyFont="1" applyBorder="1"/>
    <xf numFmtId="0" fontId="13" fillId="0" borderId="11" xfId="0" applyFont="1" applyBorder="1"/>
    <xf numFmtId="0" fontId="13" fillId="0" borderId="108" xfId="0" applyFont="1" applyBorder="1"/>
    <xf numFmtId="1" fontId="20" fillId="13" borderId="46" xfId="0" applyNumberFormat="1" applyFont="1" applyFill="1" applyBorder="1" applyAlignment="1">
      <alignment horizontal="center" vertical="center" wrapText="1"/>
    </xf>
    <xf numFmtId="1" fontId="20" fillId="13" borderId="104" xfId="0" applyNumberFormat="1" applyFont="1" applyFill="1" applyBorder="1" applyAlignment="1">
      <alignment horizontal="center" vertical="center" wrapText="1"/>
    </xf>
    <xf numFmtId="44" fontId="20" fillId="13" borderId="47" xfId="0" applyNumberFormat="1" applyFont="1" applyFill="1" applyBorder="1" applyAlignment="1">
      <alignment horizontal="center" vertical="center" wrapText="1"/>
    </xf>
    <xf numFmtId="44" fontId="20" fillId="13" borderId="105" xfId="0" applyNumberFormat="1" applyFont="1" applyFill="1" applyBorder="1" applyAlignment="1">
      <alignment horizontal="center" vertical="center" wrapText="1"/>
    </xf>
    <xf numFmtId="44" fontId="13" fillId="0" borderId="0" xfId="0" applyNumberFormat="1" applyFont="1"/>
    <xf numFmtId="44" fontId="13" fillId="0" borderId="10" xfId="0" applyNumberFormat="1" applyFont="1" applyBorder="1" applyAlignment="1">
      <alignment horizontal="center" vertical="center"/>
    </xf>
    <xf numFmtId="44" fontId="13" fillId="0" borderId="82" xfId="0" applyNumberFormat="1" applyFont="1" applyBorder="1" applyAlignment="1">
      <alignment horizontal="center" vertical="center"/>
    </xf>
    <xf numFmtId="44" fontId="13" fillId="17" borderId="48" xfId="0" applyNumberFormat="1" applyFont="1" applyFill="1" applyBorder="1" applyAlignment="1">
      <alignment horizontal="center" vertical="center"/>
    </xf>
    <xf numFmtId="44" fontId="13" fillId="17" borderId="10" xfId="0" applyNumberFormat="1" applyFont="1" applyFill="1" applyBorder="1" applyAlignment="1">
      <alignment horizontal="center" vertical="center"/>
    </xf>
    <xf numFmtId="44" fontId="13" fillId="17" borderId="107" xfId="0" applyNumberFormat="1" applyFont="1" applyFill="1" applyBorder="1" applyAlignment="1">
      <alignment horizontal="center" vertical="center"/>
    </xf>
    <xf numFmtId="44" fontId="13" fillId="0" borderId="11" xfId="0" applyNumberFormat="1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44" fontId="18" fillId="20" borderId="98" xfId="0" applyNumberFormat="1" applyFont="1" applyFill="1" applyBorder="1" applyAlignment="1">
      <alignment horizontal="center" vertical="center"/>
    </xf>
    <xf numFmtId="44" fontId="18" fillId="20" borderId="106" xfId="0" applyNumberFormat="1" applyFont="1" applyFill="1" applyBorder="1" applyAlignment="1">
      <alignment horizontal="center" vertical="center"/>
    </xf>
    <xf numFmtId="0" fontId="13" fillId="0" borderId="8" xfId="29" applyFont="1" applyBorder="1" applyAlignment="1">
      <alignment vertical="center" wrapText="1"/>
    </xf>
    <xf numFmtId="0" fontId="13" fillId="0" borderId="8" xfId="29" applyFont="1" applyFill="1" applyBorder="1" applyAlignment="1">
      <alignment vertical="center" wrapText="1"/>
    </xf>
    <xf numFmtId="0" fontId="34" fillId="0" borderId="8" xfId="29" applyFont="1" applyBorder="1" applyAlignment="1">
      <alignment horizontal="center" vertical="center" wrapText="1"/>
    </xf>
    <xf numFmtId="0" fontId="34" fillId="0" borderId="82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8" xfId="29" applyFont="1" applyFill="1" applyBorder="1" applyAlignment="1">
      <alignment horizontal="center" vertical="center" wrapText="1"/>
    </xf>
    <xf numFmtId="0" fontId="18" fillId="13" borderId="97" xfId="0" applyFont="1" applyFill="1" applyBorder="1" applyAlignment="1">
      <alignment horizontal="center" vertical="center"/>
    </xf>
    <xf numFmtId="0" fontId="18" fillId="13" borderId="98" xfId="0" applyFont="1" applyFill="1" applyBorder="1" applyAlignment="1">
      <alignment vertical="center" wrapText="1"/>
    </xf>
    <xf numFmtId="0" fontId="18" fillId="13" borderId="98" xfId="0" applyFont="1" applyFill="1" applyBorder="1" applyAlignment="1">
      <alignment horizontal="center" vertical="center" wrapText="1"/>
    </xf>
    <xf numFmtId="0" fontId="18" fillId="13" borderId="109" xfId="0" applyFont="1" applyFill="1" applyBorder="1" applyAlignment="1">
      <alignment horizontal="center" vertical="center" wrapText="1"/>
    </xf>
    <xf numFmtId="0" fontId="18" fillId="13" borderId="97" xfId="0" applyFont="1" applyFill="1" applyBorder="1" applyAlignment="1">
      <alignment horizontal="center" vertical="center" wrapText="1"/>
    </xf>
    <xf numFmtId="0" fontId="18" fillId="13" borderId="98" xfId="0" applyFont="1" applyFill="1" applyBorder="1" applyAlignment="1">
      <alignment horizontal="center" vertical="center"/>
    </xf>
    <xf numFmtId="0" fontId="18" fillId="13" borderId="106" xfId="0" applyFont="1" applyFill="1" applyBorder="1" applyAlignment="1">
      <alignment horizontal="center" vertical="center" wrapText="1"/>
    </xf>
    <xf numFmtId="0" fontId="34" fillId="0" borderId="48" xfId="0" applyFont="1" applyBorder="1" applyAlignment="1">
      <alignment horizontal="center" vertical="center" wrapText="1"/>
    </xf>
    <xf numFmtId="0" fontId="13" fillId="0" borderId="10" xfId="0" applyFont="1" applyBorder="1" applyAlignment="1">
      <alignment vertical="center" wrapText="1"/>
    </xf>
    <xf numFmtId="0" fontId="34" fillId="0" borderId="57" xfId="0" applyFont="1" applyBorder="1" applyAlignment="1">
      <alignment horizontal="center" vertical="center" wrapText="1"/>
    </xf>
    <xf numFmtId="0" fontId="13" fillId="0" borderId="8" xfId="0" applyFont="1" applyFill="1" applyBorder="1" applyAlignment="1">
      <alignment vertical="center" wrapText="1"/>
    </xf>
    <xf numFmtId="0" fontId="34" fillId="0" borderId="57" xfId="0" applyFont="1" applyBorder="1" applyAlignment="1">
      <alignment horizontal="center" vertical="center"/>
    </xf>
    <xf numFmtId="0" fontId="34" fillId="0" borderId="8" xfId="0" applyFont="1" applyBorder="1" applyAlignment="1">
      <alignment wrapText="1"/>
    </xf>
    <xf numFmtId="0" fontId="13" fillId="0" borderId="52" xfId="0" applyFont="1" applyFill="1" applyBorder="1" applyAlignment="1">
      <alignment vertical="center" wrapText="1"/>
    </xf>
    <xf numFmtId="0" fontId="34" fillId="0" borderId="108" xfId="0" applyFont="1" applyBorder="1" applyAlignment="1">
      <alignment horizontal="center" vertical="center"/>
    </xf>
    <xf numFmtId="0" fontId="34" fillId="0" borderId="52" xfId="0" applyFont="1" applyBorder="1" applyAlignment="1">
      <alignment horizontal="center" vertical="center"/>
    </xf>
    <xf numFmtId="0" fontId="34" fillId="0" borderId="48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 wrapText="1"/>
    </xf>
    <xf numFmtId="8" fontId="34" fillId="0" borderId="10" xfId="0" applyNumberFormat="1" applyFont="1" applyBorder="1" applyAlignment="1">
      <alignment horizontal="center" vertical="center"/>
    </xf>
    <xf numFmtId="44" fontId="34" fillId="0" borderId="8" xfId="0" applyNumberFormat="1" applyFont="1" applyBorder="1" applyAlignment="1">
      <alignment horizontal="center" vertical="center"/>
    </xf>
    <xf numFmtId="8" fontId="13" fillId="0" borderId="10" xfId="0" applyNumberFormat="1" applyFont="1" applyBorder="1" applyAlignment="1">
      <alignment horizontal="center" vertical="center"/>
    </xf>
    <xf numFmtId="8" fontId="13" fillId="0" borderId="8" xfId="0" applyNumberFormat="1" applyFont="1" applyBorder="1" applyAlignment="1">
      <alignment horizontal="center" vertical="center"/>
    </xf>
    <xf numFmtId="8" fontId="13" fillId="0" borderId="10" xfId="0" applyNumberFormat="1" applyFont="1" applyBorder="1"/>
    <xf numFmtId="8" fontId="13" fillId="0" borderId="8" xfId="0" applyNumberFormat="1" applyFont="1" applyBorder="1"/>
    <xf numFmtId="8" fontId="13" fillId="0" borderId="52" xfId="0" applyNumberFormat="1" applyFont="1" applyBorder="1"/>
    <xf numFmtId="0" fontId="34" fillId="0" borderId="8" xfId="29" applyFont="1" applyBorder="1" applyAlignment="1">
      <alignment horizontal="left" vertical="center" wrapText="1"/>
    </xf>
    <xf numFmtId="0" fontId="21" fillId="9" borderId="45" xfId="0" applyFont="1" applyFill="1" applyBorder="1" applyAlignment="1">
      <alignment horizontal="center" vertical="center" wrapText="1"/>
    </xf>
    <xf numFmtId="0" fontId="13" fillId="0" borderId="46" xfId="0" applyFont="1" applyBorder="1" applyAlignment="1">
      <alignment vertical="center" wrapText="1"/>
    </xf>
    <xf numFmtId="1" fontId="13" fillId="0" borderId="110" xfId="0" applyNumberFormat="1" applyFont="1" applyBorder="1" applyAlignment="1">
      <alignment horizontal="center" vertical="center"/>
    </xf>
    <xf numFmtId="0" fontId="13" fillId="0" borderId="110" xfId="0" applyFont="1" applyBorder="1" applyAlignment="1">
      <alignment horizontal="center" vertical="center"/>
    </xf>
    <xf numFmtId="44" fontId="13" fillId="0" borderId="46" xfId="0" applyNumberFormat="1" applyFont="1" applyBorder="1" applyAlignment="1">
      <alignment horizontal="center" vertical="center"/>
    </xf>
    <xf numFmtId="44" fontId="13" fillId="0" borderId="47" xfId="0" applyNumberFormat="1" applyFont="1" applyBorder="1" applyAlignment="1">
      <alignment horizontal="center" vertical="center"/>
    </xf>
    <xf numFmtId="0" fontId="13" fillId="0" borderId="52" xfId="0" applyFont="1" applyBorder="1" applyAlignment="1">
      <alignment vertical="center" wrapText="1"/>
    </xf>
    <xf numFmtId="1" fontId="13" fillId="0" borderId="108" xfId="0" applyNumberFormat="1" applyFont="1" applyBorder="1" applyAlignment="1">
      <alignment horizontal="center" vertical="center"/>
    </xf>
    <xf numFmtId="0" fontId="13" fillId="0" borderId="108" xfId="0" applyFont="1" applyBorder="1" applyAlignment="1">
      <alignment horizontal="center" vertical="center"/>
    </xf>
    <xf numFmtId="44" fontId="13" fillId="0" borderId="52" xfId="0" applyNumberFormat="1" applyFont="1" applyBorder="1" applyAlignment="1">
      <alignment horizontal="center" vertical="center"/>
    </xf>
    <xf numFmtId="44" fontId="13" fillId="0" borderId="59" xfId="0" applyNumberFormat="1" applyFont="1" applyBorder="1" applyAlignment="1">
      <alignment horizontal="center" vertical="center"/>
    </xf>
    <xf numFmtId="0" fontId="21" fillId="9" borderId="112" xfId="0" applyFont="1" applyFill="1" applyBorder="1" applyAlignment="1">
      <alignment horizontal="center" vertical="center" wrapText="1"/>
    </xf>
    <xf numFmtId="0" fontId="20" fillId="13" borderId="111" xfId="0" applyFont="1" applyFill="1" applyBorder="1" applyAlignment="1">
      <alignment horizontal="center" vertical="center" wrapText="1"/>
    </xf>
    <xf numFmtId="0" fontId="20" fillId="13" borderId="0" xfId="0" applyFont="1" applyFill="1" applyBorder="1" applyAlignment="1">
      <alignment horizontal="center" vertical="center" wrapText="1"/>
    </xf>
    <xf numFmtId="44" fontId="18" fillId="15" borderId="95" xfId="2" applyNumberFormat="1" applyFont="1" applyFill="1" applyBorder="1" applyAlignment="1">
      <alignment horizontal="right" vertical="center"/>
    </xf>
    <xf numFmtId="44" fontId="13" fillId="0" borderId="0" xfId="0" applyNumberFormat="1" applyFont="1" applyAlignment="1">
      <alignment vertical="center"/>
    </xf>
    <xf numFmtId="0" fontId="32" fillId="19" borderId="95" xfId="0" applyFont="1" applyFill="1" applyBorder="1" applyAlignment="1">
      <alignment horizontal="center" vertical="top" wrapText="1"/>
    </xf>
    <xf numFmtId="0" fontId="31" fillId="9" borderId="17" xfId="30" applyFont="1" applyFill="1" applyBorder="1" applyAlignment="1" applyProtection="1">
      <alignment wrapText="1"/>
    </xf>
    <xf numFmtId="0" fontId="31" fillId="9" borderId="19" xfId="30" applyFont="1" applyFill="1" applyBorder="1" applyAlignment="1" applyProtection="1">
      <alignment wrapText="1"/>
    </xf>
    <xf numFmtId="0" fontId="31" fillId="9" borderId="96" xfId="30" applyFont="1" applyFill="1" applyBorder="1" applyAlignment="1" applyProtection="1">
      <alignment wrapText="1"/>
    </xf>
    <xf numFmtId="0" fontId="31" fillId="9" borderId="84" xfId="30" applyFont="1" applyFill="1" applyBorder="1" applyAlignment="1" applyProtection="1">
      <alignment wrapText="1"/>
    </xf>
    <xf numFmtId="0" fontId="13" fillId="0" borderId="8" xfId="0" applyFont="1" applyBorder="1" applyAlignment="1">
      <alignment horizontal="left" vertical="center" wrapText="1"/>
    </xf>
    <xf numFmtId="8" fontId="13" fillId="17" borderId="45" xfId="0" applyNumberFormat="1" applyFont="1" applyFill="1" applyBorder="1" applyAlignment="1">
      <alignment horizontal="center" vertical="center"/>
    </xf>
    <xf numFmtId="44" fontId="13" fillId="17" borderId="46" xfId="0" applyNumberFormat="1" applyFont="1" applyFill="1" applyBorder="1" applyAlignment="1">
      <alignment horizontal="center" vertical="center"/>
    </xf>
    <xf numFmtId="44" fontId="13" fillId="17" borderId="47" xfId="0" applyNumberFormat="1" applyFont="1" applyFill="1" applyBorder="1" applyAlignment="1">
      <alignment horizontal="center" vertical="center"/>
    </xf>
    <xf numFmtId="8" fontId="13" fillId="17" borderId="57" xfId="0" applyNumberFormat="1" applyFont="1" applyFill="1" applyBorder="1" applyAlignment="1">
      <alignment horizontal="center" vertical="center"/>
    </xf>
    <xf numFmtId="44" fontId="13" fillId="17" borderId="8" xfId="0" applyNumberFormat="1" applyFont="1" applyFill="1" applyBorder="1" applyAlignment="1">
      <alignment horizontal="center" vertical="center"/>
    </xf>
    <xf numFmtId="44" fontId="13" fillId="17" borderId="36" xfId="0" applyNumberFormat="1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44" fontId="18" fillId="20" borderId="112" xfId="0" applyNumberFormat="1" applyFont="1" applyFill="1" applyBorder="1" applyAlignment="1">
      <alignment horizontal="center" vertical="center"/>
    </xf>
    <xf numFmtId="44" fontId="18" fillId="20" borderId="104" xfId="0" applyNumberFormat="1" applyFont="1" applyFill="1" applyBorder="1" applyAlignment="1">
      <alignment horizontal="center" vertical="center"/>
    </xf>
    <xf numFmtId="44" fontId="18" fillId="20" borderId="105" xfId="0" applyNumberFormat="1" applyFont="1" applyFill="1" applyBorder="1" applyAlignment="1">
      <alignment horizontal="center" vertical="center"/>
    </xf>
    <xf numFmtId="0" fontId="34" fillId="0" borderId="10" xfId="29" applyFont="1" applyBorder="1" applyAlignment="1">
      <alignment horizontal="center" vertical="center" wrapText="1"/>
    </xf>
    <xf numFmtId="0" fontId="13" fillId="0" borderId="10" xfId="29" applyFont="1" applyBorder="1" applyAlignment="1">
      <alignment vertical="center" wrapText="1"/>
    </xf>
    <xf numFmtId="8" fontId="13" fillId="0" borderId="10" xfId="0" applyNumberFormat="1" applyFont="1" applyBorder="1" applyAlignment="1">
      <alignment vertical="center"/>
    </xf>
    <xf numFmtId="0" fontId="13" fillId="0" borderId="82" xfId="0" applyFont="1" applyBorder="1" applyAlignment="1">
      <alignment vertical="center"/>
    </xf>
    <xf numFmtId="44" fontId="13" fillId="17" borderId="113" xfId="0" applyNumberFormat="1" applyFont="1" applyFill="1" applyBorder="1" applyAlignment="1">
      <alignment horizontal="center" vertical="center"/>
    </xf>
    <xf numFmtId="1" fontId="13" fillId="17" borderId="48" xfId="0" applyNumberFormat="1" applyFont="1" applyFill="1" applyBorder="1" applyAlignment="1">
      <alignment horizontal="center" vertical="center"/>
    </xf>
    <xf numFmtId="9" fontId="13" fillId="17" borderId="114" xfId="0" applyNumberFormat="1" applyFont="1" applyFill="1" applyBorder="1" applyAlignment="1">
      <alignment horizontal="center" vertical="center"/>
    </xf>
    <xf numFmtId="44" fontId="13" fillId="17" borderId="115" xfId="0" applyNumberFormat="1" applyFont="1" applyFill="1" applyBorder="1" applyAlignment="1">
      <alignment horizontal="center" vertical="center"/>
    </xf>
    <xf numFmtId="44" fontId="13" fillId="17" borderId="114" xfId="0" applyNumberFormat="1" applyFont="1" applyFill="1" applyBorder="1" applyAlignment="1">
      <alignment horizontal="center" vertical="center"/>
    </xf>
    <xf numFmtId="8" fontId="13" fillId="0" borderId="8" xfId="0" applyNumberFormat="1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1" fontId="13" fillId="17" borderId="112" xfId="0" applyNumberFormat="1" applyFont="1" applyFill="1" applyBorder="1" applyAlignment="1">
      <alignment horizontal="center" vertical="center"/>
    </xf>
    <xf numFmtId="9" fontId="13" fillId="17" borderId="22" xfId="0" applyNumberFormat="1" applyFont="1" applyFill="1" applyBorder="1" applyAlignment="1">
      <alignment horizontal="center" vertical="center"/>
    </xf>
    <xf numFmtId="44" fontId="13" fillId="17" borderId="96" xfId="0" applyNumberFormat="1" applyFont="1" applyFill="1" applyBorder="1" applyAlignment="1">
      <alignment horizontal="center" vertical="center"/>
    </xf>
    <xf numFmtId="0" fontId="18" fillId="13" borderId="58" xfId="0" applyFont="1" applyFill="1" applyBorder="1" applyAlignment="1">
      <alignment horizontal="center" vertical="center" wrapText="1"/>
    </xf>
    <xf numFmtId="0" fontId="18" fillId="13" borderId="52" xfId="0" applyFont="1" applyFill="1" applyBorder="1" applyAlignment="1">
      <alignment horizontal="center" vertical="center" wrapText="1"/>
    </xf>
    <xf numFmtId="0" fontId="18" fillId="13" borderId="59" xfId="0" applyFont="1" applyFill="1" applyBorder="1" applyAlignment="1">
      <alignment horizontal="center" vertical="center" wrapText="1"/>
    </xf>
    <xf numFmtId="0" fontId="16" fillId="14" borderId="78" xfId="0" applyFont="1" applyFill="1" applyBorder="1" applyAlignment="1">
      <alignment horizontal="center" vertical="center"/>
    </xf>
    <xf numFmtId="0" fontId="16" fillId="14" borderId="33" xfId="0" applyFont="1" applyFill="1" applyBorder="1" applyAlignment="1">
      <alignment horizontal="center" vertical="center"/>
    </xf>
    <xf numFmtId="0" fontId="16" fillId="14" borderId="34" xfId="0" applyFont="1" applyFill="1" applyBorder="1" applyAlignment="1">
      <alignment horizontal="center" vertical="center"/>
    </xf>
    <xf numFmtId="9" fontId="13" fillId="0" borderId="94" xfId="0" applyNumberFormat="1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0" fontId="20" fillId="13" borderId="110" xfId="0" applyFont="1" applyFill="1" applyBorder="1" applyAlignment="1">
      <alignment horizontal="center" vertical="center" wrapText="1"/>
    </xf>
    <xf numFmtId="0" fontId="20" fillId="13" borderId="103" xfId="0" applyFont="1" applyFill="1" applyBorder="1" applyAlignment="1">
      <alignment horizontal="center" vertical="center" wrapText="1"/>
    </xf>
    <xf numFmtId="0" fontId="20" fillId="13" borderId="100" xfId="0" applyFont="1" applyFill="1" applyBorder="1" applyAlignment="1">
      <alignment horizontal="center" vertical="center" wrapText="1"/>
    </xf>
    <xf numFmtId="0" fontId="20" fillId="13" borderId="108" xfId="0" applyFont="1" applyFill="1" applyBorder="1" applyAlignment="1">
      <alignment horizontal="center" vertical="center" wrapText="1"/>
    </xf>
    <xf numFmtId="0" fontId="20" fillId="13" borderId="25" xfId="0" applyFont="1" applyFill="1" applyBorder="1" applyAlignment="1">
      <alignment horizontal="center" vertical="center" wrapText="1"/>
    </xf>
    <xf numFmtId="0" fontId="20" fillId="13" borderId="77" xfId="0" applyFont="1" applyFill="1" applyBorder="1" applyAlignment="1">
      <alignment horizontal="center" vertical="center" wrapText="1"/>
    </xf>
    <xf numFmtId="0" fontId="18" fillId="0" borderId="58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18" fillId="0" borderId="59" xfId="0" applyFont="1" applyBorder="1" applyAlignment="1">
      <alignment horizontal="center" vertical="center"/>
    </xf>
    <xf numFmtId="0" fontId="20" fillId="15" borderId="102" xfId="0" applyFont="1" applyFill="1" applyBorder="1" applyAlignment="1">
      <alignment horizontal="center" vertical="center"/>
    </xf>
    <xf numFmtId="0" fontId="18" fillId="15" borderId="103" xfId="0" applyFont="1" applyFill="1" applyBorder="1" applyAlignment="1">
      <alignment horizontal="center" vertical="center"/>
    </xf>
    <xf numFmtId="0" fontId="18" fillId="15" borderId="100" xfId="0" applyFont="1" applyFill="1" applyBorder="1" applyAlignment="1">
      <alignment horizontal="center" vertical="center"/>
    </xf>
    <xf numFmtId="0" fontId="20" fillId="17" borderId="83" xfId="0" applyFont="1" applyFill="1" applyBorder="1" applyAlignment="1">
      <alignment horizontal="center" vertical="center"/>
    </xf>
    <xf numFmtId="0" fontId="20" fillId="17" borderId="79" xfId="0" applyFont="1" applyFill="1" applyBorder="1" applyAlignment="1">
      <alignment horizontal="center" vertical="center"/>
    </xf>
    <xf numFmtId="0" fontId="20" fillId="17" borderId="84" xfId="0" applyFont="1" applyFill="1" applyBorder="1" applyAlignment="1">
      <alignment horizontal="center" vertical="center"/>
    </xf>
    <xf numFmtId="0" fontId="20" fillId="13" borderId="102" xfId="0" applyFont="1" applyFill="1" applyBorder="1" applyAlignment="1">
      <alignment horizontal="center" vertical="center" wrapText="1"/>
    </xf>
    <xf numFmtId="0" fontId="20" fillId="13" borderId="76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1" fontId="16" fillId="9" borderId="11" xfId="0" applyNumberFormat="1" applyFont="1" applyFill="1" applyBorder="1" applyAlignment="1">
      <alignment horizontal="center" vertical="center" wrapText="1"/>
    </xf>
    <xf numFmtId="1" fontId="16" fillId="9" borderId="12" xfId="0" applyNumberFormat="1" applyFont="1" applyFill="1" applyBorder="1" applyAlignment="1">
      <alignment horizontal="center" vertical="center" wrapText="1"/>
    </xf>
    <xf numFmtId="1" fontId="16" fillId="9" borderId="20" xfId="0" applyNumberFormat="1" applyFont="1" applyFill="1" applyBorder="1" applyAlignment="1">
      <alignment horizontal="center" vertical="center" wrapText="1"/>
    </xf>
    <xf numFmtId="49" fontId="16" fillId="9" borderId="27" xfId="0" applyNumberFormat="1" applyFont="1" applyFill="1" applyBorder="1" applyAlignment="1">
      <alignment horizontal="center" vertical="center" wrapText="1"/>
    </xf>
    <xf numFmtId="49" fontId="16" fillId="9" borderId="12" xfId="0" applyNumberFormat="1" applyFont="1" applyFill="1" applyBorder="1" applyAlignment="1">
      <alignment horizontal="center" vertical="center" wrapText="1"/>
    </xf>
    <xf numFmtId="49" fontId="16" fillId="9" borderId="20" xfId="0" applyNumberFormat="1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9" borderId="25" xfId="0" applyFont="1" applyFill="1" applyBorder="1" applyAlignment="1">
      <alignment horizontal="center" vertical="center" wrapText="1"/>
    </xf>
    <xf numFmtId="0" fontId="16" fillId="9" borderId="26" xfId="0" applyFont="1" applyFill="1" applyBorder="1" applyAlignment="1">
      <alignment horizontal="center" vertical="center" wrapText="1"/>
    </xf>
    <xf numFmtId="0" fontId="15" fillId="13" borderId="0" xfId="0" applyFont="1" applyFill="1" applyAlignment="1">
      <alignment wrapText="1"/>
    </xf>
    <xf numFmtId="0" fontId="16" fillId="12" borderId="31" xfId="0" applyFont="1" applyFill="1" applyBorder="1" applyAlignment="1">
      <alignment horizontal="center" vertical="center" wrapText="1"/>
    </xf>
    <xf numFmtId="0" fontId="16" fillId="12" borderId="33" xfId="0" applyFont="1" applyFill="1" applyBorder="1" applyAlignment="1">
      <alignment horizontal="center" vertical="center" wrapText="1"/>
    </xf>
    <xf numFmtId="0" fontId="16" fillId="12" borderId="34" xfId="0" applyFont="1" applyFill="1" applyBorder="1" applyAlignment="1">
      <alignment horizontal="center" vertical="center" wrapText="1"/>
    </xf>
    <xf numFmtId="0" fontId="16" fillId="12" borderId="38" xfId="0" applyFont="1" applyFill="1" applyBorder="1" applyAlignment="1">
      <alignment horizontal="center" vertical="center" wrapText="1"/>
    </xf>
    <xf numFmtId="0" fontId="16" fillId="12" borderId="24" xfId="0" applyFont="1" applyFill="1" applyBorder="1" applyAlignment="1">
      <alignment horizontal="center" vertical="center" wrapText="1"/>
    </xf>
    <xf numFmtId="0" fontId="15" fillId="13" borderId="66" xfId="0" applyFont="1" applyFill="1" applyBorder="1" applyAlignment="1">
      <alignment horizontal="center" vertical="center" wrapText="1"/>
    </xf>
    <xf numFmtId="0" fontId="15" fillId="13" borderId="67" xfId="0" applyFont="1" applyFill="1" applyBorder="1" applyAlignment="1">
      <alignment horizontal="center" vertical="center" wrapText="1"/>
    </xf>
    <xf numFmtId="0" fontId="15" fillId="13" borderId="68" xfId="0" applyFont="1" applyFill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0" fontId="13" fillId="9" borderId="36" xfId="0" applyFont="1" applyFill="1" applyBorder="1" applyAlignment="1">
      <alignment horizontal="center" vertical="center" wrapText="1"/>
    </xf>
    <xf numFmtId="0" fontId="13" fillId="0" borderId="70" xfId="0" applyFont="1" applyBorder="1" applyAlignment="1">
      <alignment horizontal="left" vertical="center" wrapText="1"/>
    </xf>
    <xf numFmtId="0" fontId="13" fillId="0" borderId="60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73" xfId="0" applyFont="1" applyBorder="1" applyAlignment="1">
      <alignment horizontal="left" vertical="center" wrapText="1"/>
    </xf>
    <xf numFmtId="0" fontId="13" fillId="0" borderId="69" xfId="0" applyFont="1" applyBorder="1" applyAlignment="1">
      <alignment horizontal="left" vertical="center" wrapText="1"/>
    </xf>
    <xf numFmtId="0" fontId="13" fillId="0" borderId="74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75" xfId="0" applyFont="1" applyBorder="1" applyAlignment="1">
      <alignment horizontal="left" vertical="center" wrapText="1"/>
    </xf>
    <xf numFmtId="0" fontId="13" fillId="15" borderId="5" xfId="0" applyFont="1" applyFill="1" applyBorder="1" applyAlignment="1">
      <alignment horizontal="left" vertical="center" wrapText="1"/>
    </xf>
    <xf numFmtId="0" fontId="13" fillId="15" borderId="3" xfId="0" applyFont="1" applyFill="1" applyBorder="1" applyAlignment="1">
      <alignment horizontal="left" vertical="center" wrapText="1"/>
    </xf>
    <xf numFmtId="0" fontId="13" fillId="15" borderId="6" xfId="0" applyFont="1" applyFill="1" applyBorder="1" applyAlignment="1">
      <alignment horizontal="left" vertical="center" wrapText="1"/>
    </xf>
    <xf numFmtId="0" fontId="18" fillId="11" borderId="5" xfId="0" applyFont="1" applyFill="1" applyBorder="1" applyAlignment="1">
      <alignment horizontal="center" vertical="center" wrapText="1"/>
    </xf>
    <xf numFmtId="0" fontId="18" fillId="11" borderId="3" xfId="0" applyFont="1" applyFill="1" applyBorder="1" applyAlignment="1">
      <alignment horizontal="center" vertical="center" wrapText="1"/>
    </xf>
    <xf numFmtId="0" fontId="18" fillId="11" borderId="6" xfId="0" applyFont="1" applyFill="1" applyBorder="1" applyAlignment="1">
      <alignment horizontal="center" vertical="center" wrapText="1"/>
    </xf>
    <xf numFmtId="0" fontId="13" fillId="13" borderId="0" xfId="0" applyFont="1" applyFill="1" applyAlignment="1">
      <alignment wrapText="1"/>
    </xf>
    <xf numFmtId="0" fontId="18" fillId="12" borderId="31" xfId="0" applyFont="1" applyFill="1" applyBorder="1" applyAlignment="1">
      <alignment horizontal="center" vertical="center" wrapText="1"/>
    </xf>
    <xf numFmtId="0" fontId="18" fillId="12" borderId="32" xfId="0" applyFont="1" applyFill="1" applyBorder="1" applyAlignment="1">
      <alignment horizontal="center" vertical="center" wrapText="1"/>
    </xf>
    <xf numFmtId="0" fontId="18" fillId="12" borderId="42" xfId="0" applyFont="1" applyFill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8" fillId="16" borderId="2" xfId="0" applyFont="1" applyFill="1" applyBorder="1" applyAlignment="1">
      <alignment horizontal="center" vertical="center" wrapText="1"/>
    </xf>
    <xf numFmtId="0" fontId="18" fillId="16" borderId="37" xfId="0" applyFont="1" applyFill="1" applyBorder="1" applyAlignment="1">
      <alignment horizontal="center" vertical="center" wrapText="1"/>
    </xf>
    <xf numFmtId="44" fontId="18" fillId="16" borderId="2" xfId="0" applyNumberFormat="1" applyFont="1" applyFill="1" applyBorder="1" applyAlignment="1">
      <alignment horizontal="left" vertical="center" wrapText="1"/>
    </xf>
    <xf numFmtId="44" fontId="18" fillId="16" borderId="37" xfId="0" applyNumberFormat="1" applyFont="1" applyFill="1" applyBorder="1" applyAlignment="1">
      <alignment horizontal="left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1" fontId="18" fillId="16" borderId="24" xfId="0" applyNumberFormat="1" applyFont="1" applyFill="1" applyBorder="1" applyAlignment="1">
      <alignment horizontal="center" vertical="center" wrapText="1"/>
    </xf>
    <xf numFmtId="0" fontId="18" fillId="16" borderId="44" xfId="0" applyFont="1" applyFill="1" applyBorder="1" applyAlignment="1">
      <alignment horizontal="center" vertical="center" wrapText="1"/>
    </xf>
    <xf numFmtId="0" fontId="18" fillId="11" borderId="10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14" fontId="18" fillId="0" borderId="24" xfId="0" applyNumberFormat="1" applyFont="1" applyBorder="1" applyAlignment="1">
      <alignment horizontal="left" vertical="center" wrapText="1"/>
    </xf>
    <xf numFmtId="14" fontId="18" fillId="0" borderId="41" xfId="0" applyNumberFormat="1" applyFont="1" applyBorder="1" applyAlignment="1">
      <alignment horizontal="left" vertical="center" wrapText="1"/>
    </xf>
    <xf numFmtId="0" fontId="18" fillId="12" borderId="45" xfId="0" applyFont="1" applyFill="1" applyBorder="1" applyAlignment="1">
      <alignment horizontal="center" vertical="center" wrapText="1"/>
    </xf>
    <xf numFmtId="0" fontId="18" fillId="12" borderId="46" xfId="0" applyFont="1" applyFill="1" applyBorder="1" applyAlignment="1">
      <alignment horizontal="center" vertical="center" wrapText="1"/>
    </xf>
    <xf numFmtId="0" fontId="18" fillId="12" borderId="47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wrapText="1"/>
    </xf>
    <xf numFmtId="0" fontId="13" fillId="0" borderId="0" xfId="0" applyFont="1" applyAlignment="1">
      <alignment wrapText="1"/>
    </xf>
    <xf numFmtId="0" fontId="13" fillId="0" borderId="19" xfId="0" applyFont="1" applyBorder="1" applyAlignment="1">
      <alignment wrapText="1"/>
    </xf>
    <xf numFmtId="0" fontId="18" fillId="13" borderId="57" xfId="0" applyFont="1" applyFill="1" applyBorder="1" applyAlignment="1">
      <alignment horizontal="center" vertical="center" wrapText="1"/>
    </xf>
    <xf numFmtId="0" fontId="18" fillId="13" borderId="8" xfId="0" applyFont="1" applyFill="1" applyBorder="1" applyAlignment="1">
      <alignment horizontal="center" vertical="center" wrapText="1"/>
    </xf>
    <xf numFmtId="0" fontId="18" fillId="11" borderId="51" xfId="0" applyFont="1" applyFill="1" applyBorder="1" applyAlignment="1">
      <alignment horizontal="center" vertical="center" wrapText="1"/>
    </xf>
    <xf numFmtId="0" fontId="18" fillId="11" borderId="39" xfId="0" applyFont="1" applyFill="1" applyBorder="1" applyAlignment="1">
      <alignment horizontal="center" vertical="center" wrapText="1"/>
    </xf>
    <xf numFmtId="0" fontId="18" fillId="11" borderId="57" xfId="0" applyFont="1" applyFill="1" applyBorder="1" applyAlignment="1">
      <alignment horizontal="center" vertical="center" wrapText="1"/>
    </xf>
    <xf numFmtId="0" fontId="18" fillId="11" borderId="8" xfId="0" applyFont="1" applyFill="1" applyBorder="1" applyAlignment="1">
      <alignment horizontal="center" vertical="center" wrapText="1"/>
    </xf>
    <xf numFmtId="0" fontId="18" fillId="11" borderId="36" xfId="0" applyFont="1" applyFill="1" applyBorder="1" applyAlignment="1">
      <alignment horizontal="center" vertical="center" wrapText="1"/>
    </xf>
    <xf numFmtId="0" fontId="18" fillId="14" borderId="53" xfId="0" applyFont="1" applyFill="1" applyBorder="1" applyAlignment="1">
      <alignment horizontal="center" wrapText="1"/>
    </xf>
    <xf numFmtId="0" fontId="18" fillId="14" borderId="54" xfId="0" applyFont="1" applyFill="1" applyBorder="1" applyAlignment="1">
      <alignment horizontal="center" wrapText="1"/>
    </xf>
    <xf numFmtId="0" fontId="18" fillId="14" borderId="55" xfId="0" applyFont="1" applyFill="1" applyBorder="1" applyAlignment="1">
      <alignment horizontal="center" wrapText="1"/>
    </xf>
    <xf numFmtId="0" fontId="13" fillId="13" borderId="8" xfId="0" applyFont="1" applyFill="1" applyBorder="1" applyAlignment="1">
      <alignment horizontal="center" vertical="center" wrapText="1"/>
    </xf>
    <xf numFmtId="0" fontId="13" fillId="15" borderId="11" xfId="0" applyFont="1" applyFill="1" applyBorder="1" applyAlignment="1">
      <alignment horizontal="left" vertical="center" wrapText="1"/>
    </xf>
    <xf numFmtId="0" fontId="13" fillId="15" borderId="12" xfId="0" applyFont="1" applyFill="1" applyBorder="1" applyAlignment="1">
      <alignment horizontal="left" vertical="center" wrapText="1"/>
    </xf>
    <xf numFmtId="0" fontId="13" fillId="15" borderId="75" xfId="0" applyFont="1" applyFill="1" applyBorder="1" applyAlignment="1">
      <alignment horizontal="left" vertical="center" wrapText="1"/>
    </xf>
    <xf numFmtId="0" fontId="13" fillId="0" borderId="56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37" xfId="0" applyFont="1" applyBorder="1" applyAlignment="1">
      <alignment wrapText="1"/>
    </xf>
    <xf numFmtId="0" fontId="18" fillId="11" borderId="56" xfId="0" applyFont="1" applyFill="1" applyBorder="1" applyAlignment="1">
      <alignment horizontal="center" vertical="center" wrapText="1"/>
    </xf>
    <xf numFmtId="0" fontId="18" fillId="11" borderId="37" xfId="0" applyFont="1" applyFill="1" applyBorder="1" applyAlignment="1">
      <alignment horizontal="center" vertical="center" wrapText="1"/>
    </xf>
    <xf numFmtId="0" fontId="18" fillId="12" borderId="38" xfId="0" applyFont="1" applyFill="1" applyBorder="1" applyAlignment="1">
      <alignment horizontal="center" vertical="center" wrapText="1"/>
    </xf>
    <xf numFmtId="0" fontId="18" fillId="12" borderId="24" xfId="0" applyFont="1" applyFill="1" applyBorder="1" applyAlignment="1">
      <alignment horizontal="center" vertical="center" wrapText="1"/>
    </xf>
    <xf numFmtId="0" fontId="18" fillId="12" borderId="51" xfId="0" applyFont="1" applyFill="1" applyBorder="1" applyAlignment="1">
      <alignment horizontal="center" vertical="center" wrapText="1"/>
    </xf>
    <xf numFmtId="0" fontId="18" fillId="12" borderId="39" xfId="0" applyFont="1" applyFill="1" applyBorder="1" applyAlignment="1">
      <alignment horizontal="center" vertical="center" wrapText="1"/>
    </xf>
    <xf numFmtId="0" fontId="18" fillId="12" borderId="53" xfId="0" applyFont="1" applyFill="1" applyBorder="1" applyAlignment="1">
      <alignment horizontal="center" vertical="center" wrapText="1"/>
    </xf>
    <xf numFmtId="0" fontId="18" fillId="12" borderId="54" xfId="0" applyFont="1" applyFill="1" applyBorder="1" applyAlignment="1">
      <alignment horizontal="center" vertical="center" wrapText="1"/>
    </xf>
    <xf numFmtId="0" fontId="18" fillId="12" borderId="55" xfId="0" applyFont="1" applyFill="1" applyBorder="1" applyAlignment="1">
      <alignment horizontal="center" vertical="center" wrapText="1"/>
    </xf>
    <xf numFmtId="0" fontId="13" fillId="10" borderId="5" xfId="0" applyFont="1" applyFill="1" applyBorder="1" applyAlignment="1">
      <alignment horizontal="left" vertical="center" wrapText="1"/>
    </xf>
    <xf numFmtId="0" fontId="13" fillId="10" borderId="3" xfId="0" applyFont="1" applyFill="1" applyBorder="1" applyAlignment="1">
      <alignment horizontal="left" vertical="center" wrapText="1"/>
    </xf>
    <xf numFmtId="0" fontId="13" fillId="10" borderId="6" xfId="0" applyFont="1" applyFill="1" applyBorder="1" applyAlignment="1">
      <alignment horizontal="left" vertical="center" wrapText="1"/>
    </xf>
    <xf numFmtId="0" fontId="18" fillId="11" borderId="35" xfId="0" applyFont="1" applyFill="1" applyBorder="1" applyAlignment="1">
      <alignment horizontal="center" vertical="center" wrapText="1"/>
    </xf>
    <xf numFmtId="0" fontId="18" fillId="11" borderId="2" xfId="0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left" vertical="center" wrapText="1"/>
    </xf>
    <xf numFmtId="0" fontId="18" fillId="12" borderId="40" xfId="0" applyFont="1" applyFill="1" applyBorder="1" applyAlignment="1">
      <alignment horizontal="center" vertical="center" wrapText="1"/>
    </xf>
    <xf numFmtId="0" fontId="18" fillId="12" borderId="23" xfId="0" applyFont="1" applyFill="1" applyBorder="1" applyAlignment="1">
      <alignment horizontal="center" vertical="center" wrapText="1"/>
    </xf>
    <xf numFmtId="0" fontId="18" fillId="12" borderId="76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vertical="center" wrapText="1"/>
    </xf>
    <xf numFmtId="0" fontId="18" fillId="12" borderId="77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8" fillId="11" borderId="43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9" borderId="8" xfId="0" applyFont="1" applyFill="1" applyBorder="1" applyAlignment="1">
      <alignment horizontal="center" vertical="center" wrapText="1"/>
    </xf>
    <xf numFmtId="0" fontId="15" fillId="9" borderId="36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70" xfId="0" applyFont="1" applyBorder="1" applyAlignment="1">
      <alignment horizontal="left" vertical="center" wrapText="1"/>
    </xf>
    <xf numFmtId="0" fontId="15" fillId="0" borderId="60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center" vertical="center" wrapText="1"/>
    </xf>
    <xf numFmtId="0" fontId="15" fillId="0" borderId="5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12" borderId="32" xfId="0" applyFont="1" applyFill="1" applyBorder="1" applyAlignment="1">
      <alignment horizontal="center" vertical="center" wrapText="1"/>
    </xf>
    <xf numFmtId="0" fontId="16" fillId="12" borderId="42" xfId="0" applyFont="1" applyFill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 wrapText="1"/>
    </xf>
    <xf numFmtId="0" fontId="16" fillId="9" borderId="8" xfId="0" applyFont="1" applyFill="1" applyBorder="1" applyAlignment="1">
      <alignment horizontal="center" vertical="center" wrapText="1"/>
    </xf>
    <xf numFmtId="0" fontId="16" fillId="9" borderId="36" xfId="0" applyFont="1" applyFill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1" fontId="26" fillId="0" borderId="24" xfId="0" applyNumberFormat="1" applyFont="1" applyBorder="1" applyAlignment="1">
      <alignment horizontal="center" vertical="center" wrapText="1"/>
    </xf>
    <xf numFmtId="1" fontId="26" fillId="0" borderId="44" xfId="0" applyNumberFormat="1" applyFont="1" applyBorder="1" applyAlignment="1">
      <alignment horizontal="center" vertical="center" wrapText="1"/>
    </xf>
    <xf numFmtId="0" fontId="16" fillId="12" borderId="45" xfId="0" applyFont="1" applyFill="1" applyBorder="1" applyAlignment="1">
      <alignment horizontal="center" vertical="center" wrapText="1"/>
    </xf>
    <xf numFmtId="0" fontId="16" fillId="12" borderId="46" xfId="0" applyFont="1" applyFill="1" applyBorder="1" applyAlignment="1">
      <alignment horizontal="center" vertical="center" wrapText="1"/>
    </xf>
    <xf numFmtId="0" fontId="16" fillId="12" borderId="47" xfId="0" applyFont="1" applyFill="1" applyBorder="1" applyAlignment="1">
      <alignment horizontal="center" vertical="center" wrapText="1"/>
    </xf>
    <xf numFmtId="0" fontId="16" fillId="11" borderId="10" xfId="0" applyFont="1" applyFill="1" applyBorder="1" applyAlignment="1">
      <alignment horizontal="center" vertical="center" wrapText="1"/>
    </xf>
    <xf numFmtId="0" fontId="15" fillId="9" borderId="91" xfId="0" applyFont="1" applyFill="1" applyBorder="1" applyAlignment="1">
      <alignment horizontal="left" vertical="center" wrapText="1"/>
    </xf>
    <xf numFmtId="0" fontId="15" fillId="9" borderId="80" xfId="0" applyFont="1" applyFill="1" applyBorder="1" applyAlignment="1">
      <alignment horizontal="left" vertical="center" wrapText="1"/>
    </xf>
    <xf numFmtId="0" fontId="15" fillId="9" borderId="81" xfId="0" applyFont="1" applyFill="1" applyBorder="1" applyAlignment="1">
      <alignment horizontal="left" vertical="center" wrapText="1"/>
    </xf>
    <xf numFmtId="0" fontId="15" fillId="9" borderId="5" xfId="0" applyFont="1" applyFill="1" applyBorder="1" applyAlignment="1">
      <alignment horizontal="left" vertical="center" wrapText="1"/>
    </xf>
    <xf numFmtId="0" fontId="15" fillId="9" borderId="3" xfId="0" applyFont="1" applyFill="1" applyBorder="1" applyAlignment="1">
      <alignment horizontal="left" vertical="center" wrapText="1"/>
    </xf>
    <xf numFmtId="44" fontId="16" fillId="9" borderId="8" xfId="0" applyNumberFormat="1" applyFont="1" applyFill="1" applyBorder="1" applyAlignment="1">
      <alignment horizontal="left" vertical="center" wrapText="1"/>
    </xf>
    <xf numFmtId="44" fontId="16" fillId="9" borderId="36" xfId="0" applyNumberFormat="1" applyFont="1" applyFill="1" applyBorder="1" applyAlignment="1">
      <alignment horizontal="left" vertical="center" wrapText="1"/>
    </xf>
    <xf numFmtId="0" fontId="16" fillId="0" borderId="8" xfId="0" applyFont="1" applyBorder="1" applyAlignment="1">
      <alignment horizontal="right" vertical="center" wrapText="1"/>
    </xf>
    <xf numFmtId="0" fontId="16" fillId="0" borderId="36" xfId="0" applyFont="1" applyBorder="1" applyAlignment="1">
      <alignment horizontal="right" vertical="center" wrapText="1"/>
    </xf>
    <xf numFmtId="14" fontId="16" fillId="0" borderId="8" xfId="0" applyNumberFormat="1" applyFont="1" applyBorder="1" applyAlignment="1">
      <alignment horizontal="right" vertical="center" wrapText="1"/>
    </xf>
    <xf numFmtId="14" fontId="16" fillId="0" borderId="36" xfId="0" applyNumberFormat="1" applyFont="1" applyBorder="1" applyAlignment="1">
      <alignment horizontal="right" vertical="center" wrapText="1"/>
    </xf>
    <xf numFmtId="0" fontId="16" fillId="11" borderId="57" xfId="0" applyFont="1" applyFill="1" applyBorder="1" applyAlignment="1">
      <alignment horizontal="center" vertical="center" wrapText="1"/>
    </xf>
    <xf numFmtId="0" fontId="16" fillId="11" borderId="8" xfId="0" applyFont="1" applyFill="1" applyBorder="1" applyAlignment="1">
      <alignment horizontal="center" vertical="center" wrapText="1"/>
    </xf>
    <xf numFmtId="0" fontId="16" fillId="11" borderId="36" xfId="0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left"/>
    </xf>
    <xf numFmtId="0" fontId="27" fillId="0" borderId="12" xfId="0" applyFont="1" applyBorder="1" applyAlignment="1">
      <alignment horizontal="left"/>
    </xf>
    <xf numFmtId="0" fontId="27" fillId="0" borderId="75" xfId="0" applyFont="1" applyBorder="1" applyAlignment="1">
      <alignment horizontal="left"/>
    </xf>
    <xf numFmtId="0" fontId="16" fillId="13" borderId="57" xfId="0" applyFont="1" applyFill="1" applyBorder="1" applyAlignment="1">
      <alignment horizontal="center" vertical="center" wrapText="1"/>
    </xf>
    <xf numFmtId="0" fontId="16" fillId="13" borderId="8" xfId="0" applyFont="1" applyFill="1" applyBorder="1" applyAlignment="1">
      <alignment horizontal="center" vertical="center" wrapText="1"/>
    </xf>
    <xf numFmtId="0" fontId="15" fillId="9" borderId="87" xfId="0" applyFont="1" applyFill="1" applyBorder="1" applyAlignment="1">
      <alignment horizontal="left" vertical="center" wrapText="1"/>
    </xf>
    <xf numFmtId="0" fontId="15" fillId="9" borderId="88" xfId="0" applyFont="1" applyFill="1" applyBorder="1" applyAlignment="1">
      <alignment horizontal="left" vertical="center" wrapText="1"/>
    </xf>
    <xf numFmtId="0" fontId="27" fillId="0" borderId="8" xfId="0" applyFont="1" applyBorder="1" applyAlignment="1">
      <alignment horizontal="left"/>
    </xf>
    <xf numFmtId="0" fontId="16" fillId="11" borderId="90" xfId="0" applyFont="1" applyFill="1" applyBorder="1" applyAlignment="1">
      <alignment horizontal="center" vertical="center" wrapText="1"/>
    </xf>
    <xf numFmtId="0" fontId="16" fillId="11" borderId="12" xfId="0" applyFont="1" applyFill="1" applyBorder="1" applyAlignment="1">
      <alignment horizontal="center" vertical="center" wrapText="1"/>
    </xf>
    <xf numFmtId="0" fontId="16" fillId="11" borderId="75" xfId="0" applyFont="1" applyFill="1" applyBorder="1" applyAlignment="1">
      <alignment horizontal="center" vertical="center" wrapText="1"/>
    </xf>
    <xf numFmtId="0" fontId="15" fillId="9" borderId="8" xfId="0" applyFont="1" applyFill="1" applyBorder="1" applyAlignment="1">
      <alignment horizontal="left" vertical="center" wrapText="1"/>
    </xf>
    <xf numFmtId="0" fontId="15" fillId="0" borderId="18" xfId="0" applyFont="1" applyBorder="1" applyAlignment="1">
      <alignment wrapText="1"/>
    </xf>
    <xf numFmtId="0" fontId="15" fillId="0" borderId="0" xfId="0" applyFont="1" applyAlignment="1">
      <alignment wrapText="1"/>
    </xf>
    <xf numFmtId="0" fontId="15" fillId="0" borderId="19" xfId="0" applyFont="1" applyBorder="1" applyAlignment="1">
      <alignment wrapText="1"/>
    </xf>
    <xf numFmtId="0" fontId="15" fillId="9" borderId="11" xfId="0" applyFont="1" applyFill="1" applyBorder="1" applyAlignment="1">
      <alignment horizontal="left" vertical="center" wrapText="1"/>
    </xf>
    <xf numFmtId="0" fontId="15" fillId="9" borderId="12" xfId="0" applyFont="1" applyFill="1" applyBorder="1" applyAlignment="1">
      <alignment horizontal="left" vertical="center" wrapText="1"/>
    </xf>
    <xf numFmtId="0" fontId="15" fillId="9" borderId="75" xfId="0" applyFont="1" applyFill="1" applyBorder="1" applyAlignment="1">
      <alignment horizontal="left" vertical="center" wrapText="1"/>
    </xf>
    <xf numFmtId="0" fontId="15" fillId="13" borderId="8" xfId="0" applyFont="1" applyFill="1" applyBorder="1" applyAlignment="1">
      <alignment horizontal="center" vertical="center" wrapText="1"/>
    </xf>
    <xf numFmtId="0" fontId="16" fillId="11" borderId="11" xfId="0" applyFont="1" applyFill="1" applyBorder="1" applyAlignment="1">
      <alignment horizontal="center" vertical="center" wrapText="1"/>
    </xf>
    <xf numFmtId="0" fontId="23" fillId="9" borderId="11" xfId="0" applyFont="1" applyFill="1" applyBorder="1" applyAlignment="1">
      <alignment horizontal="left" vertical="center" wrapText="1"/>
    </xf>
    <xf numFmtId="0" fontId="23" fillId="9" borderId="12" xfId="0" applyFont="1" applyFill="1" applyBorder="1" applyAlignment="1">
      <alignment horizontal="left" vertical="center" wrapText="1"/>
    </xf>
    <xf numFmtId="0" fontId="23" fillId="9" borderId="75" xfId="0" applyFont="1" applyFill="1" applyBorder="1" applyAlignment="1">
      <alignment horizontal="left" vertical="center" wrapText="1"/>
    </xf>
    <xf numFmtId="0" fontId="16" fillId="14" borderId="53" xfId="0" applyFont="1" applyFill="1" applyBorder="1" applyAlignment="1">
      <alignment horizontal="center" wrapText="1"/>
    </xf>
    <xf numFmtId="0" fontId="16" fillId="14" borderId="54" xfId="0" applyFont="1" applyFill="1" applyBorder="1" applyAlignment="1">
      <alignment horizontal="center" wrapText="1"/>
    </xf>
    <xf numFmtId="0" fontId="16" fillId="14" borderId="55" xfId="0" applyFont="1" applyFill="1" applyBorder="1" applyAlignment="1">
      <alignment horizontal="center" wrapText="1"/>
    </xf>
    <xf numFmtId="0" fontId="16" fillId="11" borderId="5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11" borderId="6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6" fillId="12" borderId="58" xfId="0" applyFont="1" applyFill="1" applyBorder="1" applyAlignment="1">
      <alignment horizontal="center" vertical="center" wrapText="1"/>
    </xf>
    <xf numFmtId="0" fontId="16" fillId="12" borderId="52" xfId="0" applyFont="1" applyFill="1" applyBorder="1" applyAlignment="1">
      <alignment horizontal="center" vertical="center" wrapText="1"/>
    </xf>
    <xf numFmtId="0" fontId="15" fillId="9" borderId="6" xfId="0" applyFont="1" applyFill="1" applyBorder="1" applyAlignment="1">
      <alignment horizontal="left" vertical="center" wrapText="1"/>
    </xf>
    <xf numFmtId="0" fontId="23" fillId="9" borderId="85" xfId="0" applyFont="1" applyFill="1" applyBorder="1" applyAlignment="1" applyProtection="1">
      <alignment horizontal="justify" vertical="center"/>
    </xf>
    <xf numFmtId="0" fontId="25" fillId="9" borderId="0" xfId="0" applyFont="1" applyFill="1" applyAlignment="1" applyProtection="1">
      <alignment horizontal="justify" vertical="center"/>
    </xf>
    <xf numFmtId="0" fontId="25" fillId="9" borderId="13" xfId="0" applyFont="1" applyFill="1" applyBorder="1" applyAlignment="1" applyProtection="1">
      <alignment horizontal="justify" vertical="center"/>
    </xf>
    <xf numFmtId="0" fontId="27" fillId="0" borderId="5" xfId="0" applyFont="1" applyBorder="1" applyAlignment="1">
      <alignment horizontal="left"/>
    </xf>
    <xf numFmtId="0" fontId="27" fillId="0" borderId="3" xfId="0" applyFont="1" applyBorder="1" applyAlignment="1">
      <alignment horizontal="left"/>
    </xf>
    <xf numFmtId="0" fontId="27" fillId="0" borderId="6" xfId="0" applyFont="1" applyBorder="1" applyAlignment="1">
      <alignment horizontal="left"/>
    </xf>
    <xf numFmtId="0" fontId="16" fillId="12" borderId="53" xfId="0" applyFont="1" applyFill="1" applyBorder="1" applyAlignment="1">
      <alignment horizontal="center" vertical="center" wrapText="1"/>
    </xf>
    <xf numFmtId="0" fontId="16" fillId="12" borderId="54" xfId="0" applyFont="1" applyFill="1" applyBorder="1" applyAlignment="1">
      <alignment horizontal="center" vertical="center" wrapText="1"/>
    </xf>
    <xf numFmtId="0" fontId="16" fillId="12" borderId="55" xfId="0" applyFont="1" applyFill="1" applyBorder="1" applyAlignment="1">
      <alignment horizontal="center" vertical="center" wrapText="1"/>
    </xf>
    <xf numFmtId="0" fontId="16" fillId="11" borderId="56" xfId="0" applyFont="1" applyFill="1" applyBorder="1" applyAlignment="1">
      <alignment horizontal="center" vertical="center" wrapText="1"/>
    </xf>
    <xf numFmtId="0" fontId="16" fillId="11" borderId="37" xfId="0" applyFont="1" applyFill="1" applyBorder="1" applyAlignment="1">
      <alignment horizontal="center" vertical="center" wrapText="1"/>
    </xf>
    <xf numFmtId="0" fontId="15" fillId="9" borderId="92" xfId="0" applyFont="1" applyFill="1" applyBorder="1" applyAlignment="1">
      <alignment horizontal="left" vertical="center" wrapText="1"/>
    </xf>
    <xf numFmtId="0" fontId="15" fillId="0" borderId="56" xfId="0" applyFont="1" applyBorder="1" applyAlignment="1">
      <alignment wrapText="1"/>
    </xf>
    <xf numFmtId="0" fontId="15" fillId="0" borderId="3" xfId="0" applyFont="1" applyBorder="1" applyAlignment="1">
      <alignment wrapText="1"/>
    </xf>
    <xf numFmtId="0" fontId="15" fillId="0" borderId="37" xfId="0" applyFont="1" applyBorder="1" applyAlignment="1">
      <alignment wrapText="1"/>
    </xf>
    <xf numFmtId="0" fontId="23" fillId="0" borderId="85" xfId="0" applyFont="1" applyBorder="1" applyAlignment="1" applyProtection="1">
      <alignment horizontal="justify" vertical="center" wrapText="1"/>
    </xf>
    <xf numFmtId="0" fontId="23" fillId="0" borderId="0" xfId="0" applyFont="1" applyAlignment="1" applyProtection="1">
      <alignment horizontal="justify" vertical="center" wrapText="1"/>
    </xf>
    <xf numFmtId="0" fontId="23" fillId="0" borderId="13" xfId="0" applyFont="1" applyBorder="1" applyAlignment="1" applyProtection="1">
      <alignment horizontal="justify" vertical="center" wrapText="1"/>
    </xf>
    <xf numFmtId="0" fontId="16" fillId="11" borderId="35" xfId="0" applyFont="1" applyFill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center" vertical="center" wrapText="1"/>
    </xf>
    <xf numFmtId="0" fontId="16" fillId="12" borderId="51" xfId="0" applyFont="1" applyFill="1" applyBorder="1" applyAlignment="1">
      <alignment horizontal="center" vertical="center" wrapText="1"/>
    </xf>
    <xf numFmtId="0" fontId="16" fillId="12" borderId="39" xfId="0" applyFont="1" applyFill="1" applyBorder="1" applyAlignment="1">
      <alignment horizontal="center" vertical="center" wrapText="1"/>
    </xf>
    <xf numFmtId="0" fontId="16" fillId="11" borderId="43" xfId="0" applyFont="1" applyFill="1" applyBorder="1" applyAlignment="1">
      <alignment horizontal="center" vertical="center" wrapText="1"/>
    </xf>
    <xf numFmtId="0" fontId="23" fillId="18" borderId="85" xfId="0" applyFont="1" applyFill="1" applyBorder="1" applyAlignment="1">
      <alignment horizontal="justify" vertical="center" wrapText="1"/>
    </xf>
    <xf numFmtId="0" fontId="23" fillId="18" borderId="0" xfId="0" applyFont="1" applyFill="1" applyAlignment="1">
      <alignment horizontal="justify" vertical="center" wrapText="1"/>
    </xf>
    <xf numFmtId="0" fontId="23" fillId="18" borderId="13" xfId="0" applyFont="1" applyFill="1" applyBorder="1" applyAlignment="1">
      <alignment horizontal="justify" vertical="center" wrapText="1"/>
    </xf>
    <xf numFmtId="0" fontId="15" fillId="9" borderId="29" xfId="0" applyFont="1" applyFill="1" applyBorder="1" applyAlignment="1">
      <alignment horizontal="left" vertical="center" wrapText="1"/>
    </xf>
    <xf numFmtId="0" fontId="15" fillId="9" borderId="30" xfId="0" applyFont="1" applyFill="1" applyBorder="1" applyAlignment="1">
      <alignment horizontal="left" vertical="center" wrapText="1"/>
    </xf>
    <xf numFmtId="0" fontId="15" fillId="9" borderId="4" xfId="0" applyFont="1" applyFill="1" applyBorder="1" applyAlignment="1">
      <alignment horizontal="left" vertical="center" wrapText="1"/>
    </xf>
    <xf numFmtId="0" fontId="16" fillId="21" borderId="21" xfId="0" applyFont="1" applyFill="1" applyBorder="1" applyAlignment="1">
      <alignment horizontal="center" vertical="center" wrapText="1"/>
    </xf>
    <xf numFmtId="0" fontId="16" fillId="21" borderId="60" xfId="0" applyFont="1" applyFill="1" applyBorder="1" applyAlignment="1">
      <alignment horizontal="center" vertical="center" wrapText="1"/>
    </xf>
    <xf numFmtId="0" fontId="18" fillId="21" borderId="83" xfId="0" applyFont="1" applyFill="1" applyBorder="1" applyAlignment="1">
      <alignment horizontal="center" vertical="center" wrapText="1"/>
    </xf>
    <xf numFmtId="0" fontId="18" fillId="21" borderId="79" xfId="0" applyFont="1" applyFill="1" applyBorder="1" applyAlignment="1">
      <alignment horizontal="center" vertical="center" wrapText="1"/>
    </xf>
    <xf numFmtId="0" fontId="18" fillId="21" borderId="84" xfId="0" applyFont="1" applyFill="1" applyBorder="1" applyAlignment="1">
      <alignment horizontal="center" vertical="center" wrapText="1"/>
    </xf>
    <xf numFmtId="0" fontId="33" fillId="20" borderId="83" xfId="0" applyFont="1" applyFill="1" applyBorder="1" applyAlignment="1">
      <alignment horizontal="center" vertical="center"/>
    </xf>
    <xf numFmtId="0" fontId="33" fillId="20" borderId="79" xfId="0" applyFont="1" applyFill="1" applyBorder="1" applyAlignment="1">
      <alignment horizontal="center" vertical="center"/>
    </xf>
    <xf numFmtId="0" fontId="33" fillId="20" borderId="101" xfId="0" applyFont="1" applyFill="1" applyBorder="1" applyAlignment="1">
      <alignment horizontal="center" vertical="center"/>
    </xf>
    <xf numFmtId="44" fontId="18" fillId="20" borderId="109" xfId="0" applyNumberFormat="1" applyFont="1" applyFill="1" applyBorder="1" applyAlignment="1">
      <alignment horizontal="center" vertical="center"/>
    </xf>
    <xf numFmtId="44" fontId="18" fillId="20" borderId="79" xfId="0" applyNumberFormat="1" applyFont="1" applyFill="1" applyBorder="1" applyAlignment="1">
      <alignment horizontal="center" vertical="center"/>
    </xf>
    <xf numFmtId="44" fontId="18" fillId="20" borderId="101" xfId="0" applyNumberFormat="1" applyFont="1" applyFill="1" applyBorder="1" applyAlignment="1">
      <alignment horizontal="center" vertical="center"/>
    </xf>
    <xf numFmtId="0" fontId="18" fillId="13" borderId="110" xfId="0" applyFont="1" applyFill="1" applyBorder="1" applyAlignment="1">
      <alignment horizontal="center" vertical="center" wrapText="1"/>
    </xf>
    <xf numFmtId="0" fontId="18" fillId="13" borderId="108" xfId="0" applyFont="1" applyFill="1" applyBorder="1" applyAlignment="1">
      <alignment horizontal="center" vertical="center" wrapText="1"/>
    </xf>
    <xf numFmtId="0" fontId="18" fillId="13" borderId="45" xfId="0" applyFont="1" applyFill="1" applyBorder="1" applyAlignment="1">
      <alignment horizontal="center" vertical="center" wrapText="1"/>
    </xf>
    <xf numFmtId="0" fontId="18" fillId="13" borderId="46" xfId="0" applyFont="1" applyFill="1" applyBorder="1" applyAlignment="1">
      <alignment horizontal="center" vertical="center" wrapText="1"/>
    </xf>
    <xf numFmtId="0" fontId="18" fillId="13" borderId="47" xfId="0" applyFont="1" applyFill="1" applyBorder="1" applyAlignment="1">
      <alignment horizontal="center" vertical="center" wrapText="1"/>
    </xf>
    <xf numFmtId="0" fontId="16" fillId="13" borderId="100" xfId="0" applyFont="1" applyFill="1" applyBorder="1" applyAlignment="1">
      <alignment horizontal="center" vertical="center" wrapText="1"/>
    </xf>
    <xf numFmtId="0" fontId="16" fillId="13" borderId="77" xfId="0" applyFont="1" applyFill="1" applyBorder="1" applyAlignment="1">
      <alignment horizontal="center" vertical="center" wrapText="1"/>
    </xf>
    <xf numFmtId="0" fontId="16" fillId="13" borderId="47" xfId="0" applyFont="1" applyFill="1" applyBorder="1" applyAlignment="1">
      <alignment horizontal="center" vertical="center" wrapText="1"/>
    </xf>
    <xf numFmtId="0" fontId="16" fillId="13" borderId="59" xfId="0" applyFont="1" applyFill="1" applyBorder="1" applyAlignment="1">
      <alignment horizontal="center" vertical="center" wrapText="1"/>
    </xf>
    <xf numFmtId="0" fontId="16" fillId="21" borderId="18" xfId="0" applyFont="1" applyFill="1" applyBorder="1" applyAlignment="1">
      <alignment horizontal="center" vertical="center" wrapText="1"/>
    </xf>
    <xf numFmtId="0" fontId="16" fillId="21" borderId="0" xfId="0" applyFont="1" applyFill="1" applyBorder="1" applyAlignment="1">
      <alignment horizontal="center" vertical="center" wrapText="1"/>
    </xf>
    <xf numFmtId="0" fontId="18" fillId="13" borderId="45" xfId="0" applyFont="1" applyFill="1" applyBorder="1" applyAlignment="1">
      <alignment horizontal="center" vertical="center"/>
    </xf>
    <xf numFmtId="0" fontId="18" fillId="13" borderId="58" xfId="0" applyFont="1" applyFill="1" applyBorder="1" applyAlignment="1">
      <alignment horizontal="center" vertical="center"/>
    </xf>
    <xf numFmtId="0" fontId="18" fillId="13" borderId="46" xfId="0" applyFont="1" applyFill="1" applyBorder="1" applyAlignment="1">
      <alignment horizontal="center" vertical="center"/>
    </xf>
    <xf numFmtId="0" fontId="18" fillId="13" borderId="52" xfId="0" applyFont="1" applyFill="1" applyBorder="1" applyAlignment="1">
      <alignment horizontal="center" vertical="center"/>
    </xf>
    <xf numFmtId="0" fontId="18" fillId="13" borderId="52" xfId="0" applyFont="1" applyFill="1" applyBorder="1" applyAlignment="1">
      <alignment horizontal="center" vertical="center" wrapText="1"/>
    </xf>
    <xf numFmtId="0" fontId="13" fillId="9" borderId="46" xfId="0" applyFont="1" applyFill="1" applyBorder="1" applyAlignment="1">
      <alignment horizontal="center" vertical="center"/>
    </xf>
    <xf numFmtId="0" fontId="13" fillId="9" borderId="8" xfId="0" applyFont="1" applyFill="1" applyBorder="1" applyAlignment="1">
      <alignment horizontal="center" vertical="center"/>
    </xf>
    <xf numFmtId="0" fontId="13" fillId="9" borderId="52" xfId="0" applyFont="1" applyFill="1" applyBorder="1" applyAlignment="1">
      <alignment horizontal="center" vertical="center"/>
    </xf>
    <xf numFmtId="0" fontId="33" fillId="20" borderId="21" xfId="0" applyFont="1" applyFill="1" applyBorder="1" applyAlignment="1">
      <alignment horizontal="center" vertical="center"/>
    </xf>
    <xf numFmtId="0" fontId="33" fillId="20" borderId="60" xfId="0" applyFont="1" applyFill="1" applyBorder="1" applyAlignment="1">
      <alignment horizontal="center" vertical="center"/>
    </xf>
  </cellXfs>
  <cellStyles count="31">
    <cellStyle name="Accent 1 1" xfId="4"/>
    <cellStyle name="Accent 2 1" xfId="5"/>
    <cellStyle name="Accent 3 1" xfId="6"/>
    <cellStyle name="Accent 4" xfId="7"/>
    <cellStyle name="Bad 1" xfId="8"/>
    <cellStyle name="Error 1" xfId="9"/>
    <cellStyle name="Excel_BuiltIn_Texto Explicativo 1" xfId="10"/>
    <cellStyle name="Footnote 1" xfId="11"/>
    <cellStyle name="Good 1" xfId="12"/>
    <cellStyle name="Heading 1 1" xfId="13"/>
    <cellStyle name="Heading 2 1" xfId="14"/>
    <cellStyle name="Heading 3" xfId="15"/>
    <cellStyle name="Hiperlink" xfId="30" builtinId="8"/>
    <cellStyle name="Hyperlink 1" xfId="16"/>
    <cellStyle name="Moeda" xfId="2" builtinId="4" customBuiltin="1"/>
    <cellStyle name="Neutral 1" xfId="17"/>
    <cellStyle name="Normal" xfId="0" builtinId="0" customBuiltin="1"/>
    <cellStyle name="Normal 16" xfId="28"/>
    <cellStyle name="Normal 2" xfId="18"/>
    <cellStyle name="Normal 2 2" xfId="19"/>
    <cellStyle name="Normal 2 2 2" xfId="20"/>
    <cellStyle name="Normal 2 2 2 2" xfId="21"/>
    <cellStyle name="Normal 3" xfId="29"/>
    <cellStyle name="Normal 5" xfId="22"/>
    <cellStyle name="Normal 5 5" xfId="23"/>
    <cellStyle name="Note 1" xfId="24"/>
    <cellStyle name="Porcentagem" xfId="3" builtinId="5" customBuiltin="1"/>
    <cellStyle name="Status 1" xfId="25"/>
    <cellStyle name="Text 1" xfId="26"/>
    <cellStyle name="Vírgula" xfId="1" builtinId="3" customBuiltin="1"/>
    <cellStyle name="Warning 1" xfId="27"/>
  </cellStyles>
  <dxfs count="0"/>
  <tableStyles count="0" defaultTableStyle="TableStyleMedium2" defaultPivotStyle="PivotStyleLight16"/>
  <colors>
    <mruColors>
      <color rgb="FFFF9900"/>
      <color rgb="FFDDDDDD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26956</xdr:colOff>
      <xdr:row>1</xdr:row>
      <xdr:rowOff>134680</xdr:rowOff>
    </xdr:from>
    <xdr:to>
      <xdr:col>2</xdr:col>
      <xdr:colOff>477801</xdr:colOff>
      <xdr:row>5</xdr:row>
      <xdr:rowOff>283978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863" y="245436"/>
          <a:ext cx="971397" cy="10131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25405</xdr:colOff>
      <xdr:row>1</xdr:row>
      <xdr:rowOff>66676</xdr:rowOff>
    </xdr:from>
    <xdr:to>
      <xdr:col>2</xdr:col>
      <xdr:colOff>476250</xdr:colOff>
      <xdr:row>5</xdr:row>
      <xdr:rowOff>161925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755" y="266701"/>
          <a:ext cx="974720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25404</xdr:colOff>
      <xdr:row>1</xdr:row>
      <xdr:rowOff>19051</xdr:rowOff>
    </xdr:from>
    <xdr:to>
      <xdr:col>2</xdr:col>
      <xdr:colOff>809624</xdr:colOff>
      <xdr:row>7</xdr:row>
      <xdr:rowOff>57150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754" y="219076"/>
          <a:ext cx="1308095" cy="1190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uziania.go.gov.br/tag/codigo-tributario/" TargetMode="External"/><Relationship Id="rId13" Type="http://schemas.openxmlformats.org/officeDocument/2006/relationships/hyperlink" Target="https://www.rioverde.go.gov.br/wp-uploads/2019/09/CODIGO-TRIBUTARIO-consolidado-at%C3%A9-LC-126-2018.pdf" TargetMode="External"/><Relationship Id="rId3" Type="http://schemas.openxmlformats.org/officeDocument/2006/relationships/hyperlink" Target="https://camaradeitumbiara.go.gov.br/leis/tributario.pdf" TargetMode="External"/><Relationship Id="rId7" Type="http://schemas.openxmlformats.org/officeDocument/2006/relationships/hyperlink" Target="https://www.formosa.go.leg.br/leis/mais-acessadas/codigo-tributario-1" TargetMode="External"/><Relationship Id="rId12" Type="http://schemas.openxmlformats.org/officeDocument/2006/relationships/hyperlink" Target="https://sapl.anapolis.go.leg.br/media/sapl/public/normajuridica/2006/218/218_texto_integral.pdf" TargetMode="External"/><Relationship Id="rId2" Type="http://schemas.openxmlformats.org/officeDocument/2006/relationships/hyperlink" Target="https://www.aparecida.go.gov.br/wp-content/uploads/2023/08/VALORES-DAS-LICENCAS-CODIGO-TRIBUTARIO.pdf" TargetMode="External"/><Relationship Id="rId1" Type="http://schemas.openxmlformats.org/officeDocument/2006/relationships/hyperlink" Target="https://www.goiania.go.gov.br/download/financas/novoctm.pdf" TargetMode="External"/><Relationship Id="rId6" Type="http://schemas.openxmlformats.org/officeDocument/2006/relationships/hyperlink" Target="https://www.jatai.go.gov.br/download/codigo-tributario-municipal/" TargetMode="External"/><Relationship Id="rId11" Type="http://schemas.openxmlformats.org/officeDocument/2006/relationships/hyperlink" Target="https://leis.camaraporangatu.go.gov.br/media/sapl/public/normajuridica/2014/520/lei_municipal_n_2.654_de_2014_-_altera_a_lei_municipal_no_1.581-92.pdf" TargetMode="External"/><Relationship Id="rId5" Type="http://schemas.openxmlformats.org/officeDocument/2006/relationships/hyperlink" Target="https://transparencia.camaragoianesia.go.gov.br/wp-content/uploads/2024/04/lei-nc-1876-2000-aprova-o-novo-cyodigo-tributyirio-do-municyapio-de-goianyysia-e-dyi-outras-providya.pdf" TargetMode="External"/><Relationship Id="rId10" Type="http://schemas.openxmlformats.org/officeDocument/2006/relationships/hyperlink" Target="https://morrinhos.go.gov.br/wp-content/uploads/2023/11/LC-081-ISS.pdf" TargetMode="External"/><Relationship Id="rId4" Type="http://schemas.openxmlformats.org/officeDocument/2006/relationships/hyperlink" Target="https://goias.go.gov.br/publicacoes/leis/codigo_tributario.pdf" TargetMode="External"/><Relationship Id="rId9" Type="http://schemas.openxmlformats.org/officeDocument/2006/relationships/hyperlink" Target="https://www.catalao.go.gov.br/storage/legislacao/3d19df05d7d378f641afa69016dbe593.pdf" TargetMode="External"/><Relationship Id="rId1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rgb="FFFFFF00"/>
    <pageSetUpPr fitToPage="1"/>
  </sheetPr>
  <dimension ref="B1:J19"/>
  <sheetViews>
    <sheetView showGridLines="0" tabSelected="1" zoomScaleNormal="100" zoomScaleSheetLayoutView="96" workbookViewId="0">
      <selection activeCell="J26" sqref="J26"/>
    </sheetView>
  </sheetViews>
  <sheetFormatPr defaultColWidth="9.140625" defaultRowHeight="12.75"/>
  <cols>
    <col min="1" max="1" width="2.140625" style="53" customWidth="1"/>
    <col min="2" max="2" width="5.42578125" style="78" bestFit="1" customWidth="1"/>
    <col min="3" max="3" width="40.140625" style="53" customWidth="1"/>
    <col min="4" max="4" width="15.7109375" style="53" customWidth="1"/>
    <col min="5" max="5" width="12.7109375" style="53" customWidth="1"/>
    <col min="6" max="7" width="11.7109375" style="53" customWidth="1"/>
    <col min="8" max="8" width="18.5703125" style="53" customWidth="1"/>
    <col min="9" max="9" width="16.140625" style="53" customWidth="1"/>
    <col min="10" max="10" width="18.7109375" style="53" customWidth="1"/>
    <col min="11" max="11" width="14.85546875" style="53" customWidth="1"/>
    <col min="12" max="12" width="16.85546875" style="53" customWidth="1"/>
    <col min="13" max="13" width="14.85546875" style="53" customWidth="1"/>
    <col min="14" max="14" width="11.5703125" style="53" customWidth="1"/>
    <col min="15" max="15" width="4.5703125" style="53" customWidth="1"/>
    <col min="16" max="16" width="22.5703125" style="53" customWidth="1"/>
    <col min="17" max="17" width="10.28515625" style="53" customWidth="1"/>
    <col min="18" max="18" width="8.140625" style="53" customWidth="1"/>
    <col min="19" max="19" width="7.7109375" style="53" customWidth="1"/>
    <col min="20" max="20" width="14.28515625" style="53" customWidth="1"/>
    <col min="21" max="21" width="15.85546875" style="53" customWidth="1"/>
    <col min="22" max="1028" width="11.5703125" style="53" customWidth="1"/>
    <col min="1029" max="1029" width="9.140625" style="53" customWidth="1"/>
    <col min="1030" max="16384" width="9.140625" style="53"/>
  </cols>
  <sheetData>
    <row r="1" spans="2:10" ht="9" customHeight="1" thickBot="1"/>
    <row r="2" spans="2:10" ht="49.5" customHeight="1" thickBot="1">
      <c r="B2" s="270" t="s">
        <v>0</v>
      </c>
      <c r="C2" s="271"/>
      <c r="D2" s="271"/>
      <c r="E2" s="271"/>
      <c r="F2" s="271"/>
      <c r="G2" s="271"/>
      <c r="H2" s="271"/>
      <c r="I2" s="271"/>
      <c r="J2" s="272"/>
    </row>
    <row r="3" spans="2:10" ht="22.5" customHeight="1" thickBot="1">
      <c r="B3" s="287" t="s">
        <v>182</v>
      </c>
      <c r="C3" s="288"/>
      <c r="D3" s="288"/>
      <c r="E3" s="288"/>
      <c r="F3" s="288"/>
      <c r="G3" s="288"/>
      <c r="H3" s="288"/>
      <c r="I3" s="288"/>
      <c r="J3" s="289"/>
    </row>
    <row r="4" spans="2:10" ht="25.5" customHeight="1" thickBot="1">
      <c r="B4" s="232" t="s">
        <v>1</v>
      </c>
      <c r="C4" s="232" t="s">
        <v>2</v>
      </c>
      <c r="D4" s="232" t="s">
        <v>221</v>
      </c>
      <c r="E4" s="232" t="s">
        <v>3</v>
      </c>
      <c r="F4" s="232" t="s">
        <v>4</v>
      </c>
      <c r="G4" s="232" t="s">
        <v>247</v>
      </c>
      <c r="H4" s="232" t="s">
        <v>5</v>
      </c>
      <c r="I4" s="233" t="s">
        <v>6</v>
      </c>
      <c r="J4" s="232" t="s">
        <v>7</v>
      </c>
    </row>
    <row r="5" spans="2:10" s="85" customFormat="1" ht="15.95" customHeight="1">
      <c r="B5" s="220">
        <v>1</v>
      </c>
      <c r="C5" s="221" t="s">
        <v>185</v>
      </c>
      <c r="D5" s="273">
        <v>0.05</v>
      </c>
      <c r="E5" s="222">
        <v>12</v>
      </c>
      <c r="F5" s="223">
        <v>12</v>
      </c>
      <c r="G5" s="223">
        <v>2</v>
      </c>
      <c r="H5" s="224"/>
      <c r="I5" s="224"/>
      <c r="J5" s="225"/>
    </row>
    <row r="6" spans="2:10" s="85" customFormat="1" ht="15.95" customHeight="1" thickBot="1">
      <c r="B6" s="183">
        <v>2</v>
      </c>
      <c r="C6" s="226" t="s">
        <v>186</v>
      </c>
      <c r="D6" s="274"/>
      <c r="E6" s="227">
        <v>12</v>
      </c>
      <c r="F6" s="228">
        <v>12</v>
      </c>
      <c r="G6" s="228">
        <v>2</v>
      </c>
      <c r="H6" s="229"/>
      <c r="I6" s="229"/>
      <c r="J6" s="230"/>
    </row>
    <row r="7" spans="2:10" s="85" customFormat="1" ht="15.95" customHeight="1">
      <c r="B7" s="220">
        <v>3</v>
      </c>
      <c r="C7" s="221" t="s">
        <v>185</v>
      </c>
      <c r="D7" s="273">
        <v>0.04</v>
      </c>
      <c r="E7" s="222">
        <v>1</v>
      </c>
      <c r="F7" s="223">
        <v>12</v>
      </c>
      <c r="G7" s="223">
        <v>2</v>
      </c>
      <c r="H7" s="224"/>
      <c r="I7" s="224"/>
      <c r="J7" s="225"/>
    </row>
    <row r="8" spans="2:10" s="85" customFormat="1" ht="15.95" customHeight="1" thickBot="1">
      <c r="B8" s="231">
        <v>4</v>
      </c>
      <c r="C8" s="226" t="s">
        <v>186</v>
      </c>
      <c r="D8" s="274"/>
      <c r="E8" s="227">
        <v>1</v>
      </c>
      <c r="F8" s="228">
        <v>12</v>
      </c>
      <c r="G8" s="228">
        <v>2</v>
      </c>
      <c r="H8" s="229"/>
      <c r="I8" s="229"/>
      <c r="J8" s="230"/>
    </row>
    <row r="9" spans="2:10" s="85" customFormat="1" ht="15.95" customHeight="1">
      <c r="B9" s="220">
        <v>5</v>
      </c>
      <c r="C9" s="221" t="s">
        <v>185</v>
      </c>
      <c r="D9" s="273">
        <v>0.03</v>
      </c>
      <c r="E9" s="223">
        <v>9</v>
      </c>
      <c r="F9" s="223">
        <v>12</v>
      </c>
      <c r="G9" s="223">
        <v>2</v>
      </c>
      <c r="H9" s="224"/>
      <c r="I9" s="224"/>
      <c r="J9" s="225"/>
    </row>
    <row r="10" spans="2:10" s="85" customFormat="1" ht="15.95" customHeight="1" thickBot="1">
      <c r="B10" s="183">
        <v>6</v>
      </c>
      <c r="C10" s="226" t="s">
        <v>186</v>
      </c>
      <c r="D10" s="274"/>
      <c r="E10" s="228">
        <v>9</v>
      </c>
      <c r="F10" s="228">
        <v>12</v>
      </c>
      <c r="G10" s="228">
        <v>2</v>
      </c>
      <c r="H10" s="229"/>
      <c r="I10" s="229"/>
      <c r="J10" s="230"/>
    </row>
    <row r="11" spans="2:10" s="85" customFormat="1" ht="15.95" customHeight="1">
      <c r="B11" s="220">
        <v>7</v>
      </c>
      <c r="C11" s="221" t="s">
        <v>185</v>
      </c>
      <c r="D11" s="273">
        <v>0.02</v>
      </c>
      <c r="E11" s="223">
        <v>1</v>
      </c>
      <c r="F11" s="223">
        <v>12</v>
      </c>
      <c r="G11" s="223">
        <v>2</v>
      </c>
      <c r="H11" s="224"/>
      <c r="I11" s="224"/>
      <c r="J11" s="225"/>
    </row>
    <row r="12" spans="2:10" s="85" customFormat="1" ht="15.95" customHeight="1" thickBot="1">
      <c r="B12" s="231">
        <v>8</v>
      </c>
      <c r="C12" s="226" t="s">
        <v>186</v>
      </c>
      <c r="D12" s="274"/>
      <c r="E12" s="228">
        <v>1</v>
      </c>
      <c r="F12" s="228">
        <v>12</v>
      </c>
      <c r="G12" s="228">
        <v>2</v>
      </c>
      <c r="H12" s="229"/>
      <c r="I12" s="229"/>
      <c r="J12" s="230"/>
    </row>
    <row r="13" spans="2:10" s="85" customFormat="1" ht="15.95" customHeight="1">
      <c r="B13" s="290" t="s">
        <v>230</v>
      </c>
      <c r="C13" s="276"/>
      <c r="D13" s="277"/>
      <c r="E13" s="172">
        <f>E5+E7+E9+E11</f>
        <v>23</v>
      </c>
      <c r="F13" s="275" t="s">
        <v>232</v>
      </c>
      <c r="G13" s="276"/>
      <c r="H13" s="276"/>
      <c r="I13" s="277"/>
      <c r="J13" s="174"/>
    </row>
    <row r="14" spans="2:10" s="85" customFormat="1" ht="15.95" customHeight="1" thickBot="1">
      <c r="B14" s="291" t="s">
        <v>231</v>
      </c>
      <c r="C14" s="279"/>
      <c r="D14" s="280"/>
      <c r="E14" s="173">
        <f>E6+E8+E10+E12</f>
        <v>23</v>
      </c>
      <c r="F14" s="278" t="s">
        <v>233</v>
      </c>
      <c r="G14" s="279"/>
      <c r="H14" s="279"/>
      <c r="I14" s="280"/>
      <c r="J14" s="175"/>
    </row>
    <row r="15" spans="2:10" ht="7.5" customHeight="1" thickBot="1">
      <c r="B15" s="53"/>
    </row>
    <row r="16" spans="2:10" ht="18.75" customHeight="1">
      <c r="B16" s="284" t="s">
        <v>234</v>
      </c>
      <c r="C16" s="285"/>
      <c r="D16" s="285"/>
      <c r="E16" s="285"/>
      <c r="F16" s="285"/>
      <c r="G16" s="285"/>
      <c r="H16" s="285"/>
      <c r="I16" s="286"/>
      <c r="J16" s="234"/>
    </row>
    <row r="17" spans="2:10" ht="18.75" customHeight="1" thickBot="1">
      <c r="B17" s="281"/>
      <c r="C17" s="282"/>
      <c r="D17" s="282"/>
      <c r="E17" s="282"/>
      <c r="F17" s="282"/>
      <c r="G17" s="282"/>
      <c r="H17" s="282"/>
      <c r="I17" s="282"/>
      <c r="J17" s="283"/>
    </row>
    <row r="18" spans="2:10" ht="12" customHeight="1"/>
    <row r="19" spans="2:10">
      <c r="J19" s="176"/>
    </row>
  </sheetData>
  <mergeCells count="12">
    <mergeCell ref="F13:I13"/>
    <mergeCell ref="F14:I14"/>
    <mergeCell ref="B17:J17"/>
    <mergeCell ref="B16:I16"/>
    <mergeCell ref="B3:J3"/>
    <mergeCell ref="B13:D13"/>
    <mergeCell ref="B14:D14"/>
    <mergeCell ref="B2:J2"/>
    <mergeCell ref="D5:D6"/>
    <mergeCell ref="D7:D8"/>
    <mergeCell ref="D9:D10"/>
    <mergeCell ref="D11:D12"/>
  </mergeCells>
  <pageMargins left="1.1023622047244099" right="0.70866141732283516" top="1.5640625000000001" bottom="0.95447916666666721" header="0.31496062992126012" footer="0.31496062992126012"/>
  <pageSetup paperSize="9" scale="92" fitToHeight="0" orientation="landscape"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rgb="FFFFFF00"/>
  </sheetPr>
  <dimension ref="A1:R140"/>
  <sheetViews>
    <sheetView zoomScale="86" zoomScaleNormal="86" workbookViewId="0">
      <selection activeCell="J31" sqref="J31"/>
    </sheetView>
  </sheetViews>
  <sheetFormatPr defaultColWidth="9.140625" defaultRowHeight="18.399999999999999" customHeight="1"/>
  <cols>
    <col min="1" max="1" width="2" style="2" customWidth="1"/>
    <col min="2" max="2" width="7.85546875" style="2" customWidth="1"/>
    <col min="3" max="3" width="7.42578125" style="2" customWidth="1"/>
    <col min="4" max="8" width="22.7109375" style="2" customWidth="1"/>
    <col min="9" max="9" width="2" style="4" customWidth="1"/>
    <col min="10" max="10" width="44.7109375" style="4" customWidth="1"/>
    <col min="11" max="11" width="9" style="4" customWidth="1"/>
    <col min="12" max="12" width="13.5703125" style="4" customWidth="1"/>
    <col min="13" max="1025" width="9" style="4" customWidth="1"/>
    <col min="1026" max="1026" width="9.140625" style="4" customWidth="1"/>
    <col min="1027" max="16384" width="9.140625" style="4"/>
  </cols>
  <sheetData>
    <row r="1" spans="1:9" ht="9" customHeight="1" thickTop="1" thickBot="1">
      <c r="A1" s="46"/>
      <c r="B1" s="44"/>
      <c r="C1" s="44"/>
      <c r="D1" s="44"/>
      <c r="E1" s="44"/>
      <c r="F1" s="44"/>
      <c r="G1" s="44"/>
      <c r="H1" s="44"/>
      <c r="I1" s="47"/>
    </row>
    <row r="2" spans="1:9" ht="14.25" customHeight="1">
      <c r="A2" s="48"/>
      <c r="B2" s="68"/>
      <c r="C2" s="69"/>
      <c r="D2" s="292" t="s">
        <v>9</v>
      </c>
      <c r="E2" s="292"/>
      <c r="F2" s="292"/>
      <c r="G2" s="292"/>
      <c r="H2" s="293"/>
      <c r="I2" s="49"/>
    </row>
    <row r="3" spans="1:9" ht="14.25" customHeight="1">
      <c r="A3" s="48"/>
      <c r="B3" s="70"/>
      <c r="C3" s="71"/>
      <c r="D3" s="294"/>
      <c r="E3" s="294"/>
      <c r="F3" s="294"/>
      <c r="G3" s="294"/>
      <c r="H3" s="295"/>
      <c r="I3" s="49"/>
    </row>
    <row r="4" spans="1:9" ht="20.25" customHeight="1">
      <c r="A4" s="48"/>
      <c r="B4" s="72"/>
      <c r="C4" s="73"/>
      <c r="D4" s="1" t="s">
        <v>10</v>
      </c>
      <c r="E4" s="296">
        <v>202400005005765</v>
      </c>
      <c r="F4" s="297"/>
      <c r="G4" s="297"/>
      <c r="H4" s="298"/>
      <c r="I4" s="49"/>
    </row>
    <row r="5" spans="1:9" ht="20.25" customHeight="1">
      <c r="A5" s="48"/>
      <c r="B5" s="72"/>
      <c r="C5" s="73"/>
      <c r="D5" s="1" t="s">
        <v>11</v>
      </c>
      <c r="E5" s="299" t="s">
        <v>12</v>
      </c>
      <c r="F5" s="300"/>
      <c r="G5" s="300"/>
      <c r="H5" s="301"/>
      <c r="I5" s="49"/>
    </row>
    <row r="6" spans="1:9" ht="29.25" customHeight="1" thickBot="1">
      <c r="A6" s="48"/>
      <c r="B6" s="74"/>
      <c r="C6" s="75"/>
      <c r="D6" s="9" t="s">
        <v>13</v>
      </c>
      <c r="E6" s="302" t="s">
        <v>14</v>
      </c>
      <c r="F6" s="303"/>
      <c r="G6" s="303"/>
      <c r="H6" s="304"/>
      <c r="I6" s="49"/>
    </row>
    <row r="7" spans="1:9" ht="11.25" customHeight="1" thickBot="1">
      <c r="A7" s="48"/>
      <c r="B7" s="305"/>
      <c r="C7" s="305"/>
      <c r="D7" s="305"/>
      <c r="E7" s="305"/>
      <c r="F7" s="305"/>
      <c r="G7" s="305"/>
      <c r="H7" s="305"/>
      <c r="I7" s="49"/>
    </row>
    <row r="8" spans="1:9" ht="18" customHeight="1">
      <c r="A8" s="48"/>
      <c r="B8" s="306" t="s">
        <v>15</v>
      </c>
      <c r="C8" s="307"/>
      <c r="D8" s="307"/>
      <c r="E8" s="307"/>
      <c r="F8" s="307"/>
      <c r="G8" s="307"/>
      <c r="H8" s="308"/>
      <c r="I8" s="49"/>
    </row>
    <row r="9" spans="1:9" ht="18.75" customHeight="1">
      <c r="A9" s="48"/>
      <c r="B9" s="41" t="s">
        <v>16</v>
      </c>
      <c r="C9" s="323" t="s">
        <v>17</v>
      </c>
      <c r="D9" s="323"/>
      <c r="E9" s="323"/>
      <c r="F9" s="323"/>
      <c r="G9" s="318"/>
      <c r="H9" s="319"/>
      <c r="I9" s="49"/>
    </row>
    <row r="10" spans="1:9" ht="18.75" customHeight="1">
      <c r="A10" s="48"/>
      <c r="B10" s="41" t="s">
        <v>18</v>
      </c>
      <c r="C10" s="323" t="s">
        <v>19</v>
      </c>
      <c r="D10" s="323"/>
      <c r="E10" s="323"/>
      <c r="F10" s="323"/>
      <c r="G10" s="316" t="s">
        <v>20</v>
      </c>
      <c r="H10" s="317"/>
      <c r="I10" s="49"/>
    </row>
    <row r="11" spans="1:9" ht="18.75" customHeight="1">
      <c r="A11" s="48"/>
      <c r="B11" s="41" t="s">
        <v>21</v>
      </c>
      <c r="C11" s="323" t="s">
        <v>22</v>
      </c>
      <c r="D11" s="323"/>
      <c r="E11" s="323"/>
      <c r="F11" s="323"/>
      <c r="G11" s="316"/>
      <c r="H11" s="317"/>
      <c r="I11" s="49"/>
    </row>
    <row r="12" spans="1:9" ht="18.75" customHeight="1" thickBot="1">
      <c r="A12" s="48"/>
      <c r="B12" s="12" t="s">
        <v>23</v>
      </c>
      <c r="C12" s="320" t="s">
        <v>24</v>
      </c>
      <c r="D12" s="321"/>
      <c r="E12" s="321"/>
      <c r="F12" s="322"/>
      <c r="G12" s="314">
        <v>60</v>
      </c>
      <c r="H12" s="315"/>
      <c r="I12" s="49"/>
    </row>
    <row r="13" spans="1:9" ht="9" customHeight="1" thickBot="1">
      <c r="A13" s="48"/>
      <c r="B13" s="336"/>
      <c r="C13" s="336"/>
      <c r="D13" s="336"/>
      <c r="E13" s="336"/>
      <c r="F13" s="336"/>
      <c r="G13" s="336"/>
      <c r="H13" s="336"/>
      <c r="I13" s="49"/>
    </row>
    <row r="14" spans="1:9" ht="18" customHeight="1">
      <c r="A14" s="48"/>
      <c r="B14" s="337" t="s">
        <v>25</v>
      </c>
      <c r="C14" s="338"/>
      <c r="D14" s="338"/>
      <c r="E14" s="338"/>
      <c r="F14" s="338"/>
      <c r="G14" s="338"/>
      <c r="H14" s="339"/>
      <c r="I14" s="49"/>
    </row>
    <row r="15" spans="1:9" ht="18" customHeight="1">
      <c r="A15" s="48"/>
      <c r="B15" s="340" t="s">
        <v>26</v>
      </c>
      <c r="C15" s="341"/>
      <c r="D15" s="341"/>
      <c r="E15" s="341" t="s">
        <v>27</v>
      </c>
      <c r="F15" s="341"/>
      <c r="G15" s="341" t="s">
        <v>28</v>
      </c>
      <c r="H15" s="342"/>
      <c r="I15" s="49"/>
    </row>
    <row r="16" spans="1:9" ht="18" customHeight="1" thickBot="1">
      <c r="A16" s="48"/>
      <c r="B16" s="350" t="s">
        <v>8</v>
      </c>
      <c r="C16" s="351"/>
      <c r="D16" s="351"/>
      <c r="E16" s="351" t="s">
        <v>29</v>
      </c>
      <c r="F16" s="351"/>
      <c r="G16" s="352"/>
      <c r="H16" s="353"/>
      <c r="I16" s="49"/>
    </row>
    <row r="17" spans="1:9" ht="9" customHeight="1" thickBot="1">
      <c r="A17" s="48"/>
      <c r="B17" s="336"/>
      <c r="C17" s="336"/>
      <c r="D17" s="336"/>
      <c r="E17" s="336"/>
      <c r="F17" s="336"/>
      <c r="G17" s="336"/>
      <c r="H17" s="336"/>
      <c r="I17" s="49"/>
    </row>
    <row r="18" spans="1:9" ht="18" customHeight="1">
      <c r="A18" s="48"/>
      <c r="B18" s="337" t="s">
        <v>30</v>
      </c>
      <c r="C18" s="338"/>
      <c r="D18" s="338"/>
      <c r="E18" s="338"/>
      <c r="F18" s="338"/>
      <c r="G18" s="338"/>
      <c r="H18" s="339"/>
      <c r="I18" s="49"/>
    </row>
    <row r="19" spans="1:9" ht="18" customHeight="1">
      <c r="A19" s="48"/>
      <c r="B19" s="340" t="s">
        <v>31</v>
      </c>
      <c r="C19" s="341"/>
      <c r="D19" s="341"/>
      <c r="E19" s="341"/>
      <c r="F19" s="341"/>
      <c r="G19" s="341"/>
      <c r="H19" s="342"/>
      <c r="I19" s="49"/>
    </row>
    <row r="20" spans="1:9" ht="18" customHeight="1">
      <c r="A20" s="48"/>
      <c r="B20" s="11">
        <v>1</v>
      </c>
      <c r="C20" s="343" t="s">
        <v>32</v>
      </c>
      <c r="D20" s="344"/>
      <c r="E20" s="344"/>
      <c r="F20" s="345"/>
      <c r="G20" s="346"/>
      <c r="H20" s="347"/>
      <c r="I20" s="49"/>
    </row>
    <row r="21" spans="1:9" ht="18" customHeight="1">
      <c r="A21" s="48"/>
      <c r="B21" s="11">
        <v>2</v>
      </c>
      <c r="C21" s="343" t="s">
        <v>33</v>
      </c>
      <c r="D21" s="344"/>
      <c r="E21" s="344"/>
      <c r="F21" s="345"/>
      <c r="G21" s="346"/>
      <c r="H21" s="347"/>
      <c r="I21" s="49"/>
    </row>
    <row r="22" spans="1:9" ht="18" customHeight="1">
      <c r="A22" s="48"/>
      <c r="B22" s="11">
        <v>3</v>
      </c>
      <c r="C22" s="343" t="s">
        <v>34</v>
      </c>
      <c r="D22" s="344"/>
      <c r="E22" s="344"/>
      <c r="F22" s="345"/>
      <c r="G22" s="348" t="e">
        <f>#REF!</f>
        <v>#REF!</v>
      </c>
      <c r="H22" s="349"/>
      <c r="I22" s="49"/>
    </row>
    <row r="23" spans="1:9" ht="18" customHeight="1">
      <c r="A23" s="48"/>
      <c r="B23" s="11">
        <v>4</v>
      </c>
      <c r="C23" s="343" t="s">
        <v>35</v>
      </c>
      <c r="D23" s="344"/>
      <c r="E23" s="344"/>
      <c r="F23" s="345"/>
      <c r="G23" s="355"/>
      <c r="H23" s="356"/>
      <c r="I23" s="49"/>
    </row>
    <row r="24" spans="1:9" ht="18" customHeight="1" thickBot="1">
      <c r="A24" s="48"/>
      <c r="B24" s="12">
        <v>5</v>
      </c>
      <c r="C24" s="357" t="s">
        <v>36</v>
      </c>
      <c r="D24" s="358"/>
      <c r="E24" s="358"/>
      <c r="F24" s="359"/>
      <c r="G24" s="360"/>
      <c r="H24" s="361"/>
      <c r="I24" s="49"/>
    </row>
    <row r="25" spans="1:9" ht="18" customHeight="1" thickBot="1">
      <c r="A25" s="48"/>
      <c r="B25" s="336"/>
      <c r="C25" s="336"/>
      <c r="D25" s="336"/>
      <c r="E25" s="336"/>
      <c r="F25" s="336"/>
      <c r="G25" s="336"/>
      <c r="H25" s="336"/>
      <c r="I25" s="49"/>
    </row>
    <row r="26" spans="1:9" ht="18" customHeight="1">
      <c r="A26" s="48"/>
      <c r="B26" s="362" t="s">
        <v>37</v>
      </c>
      <c r="C26" s="363"/>
      <c r="D26" s="363"/>
      <c r="E26" s="363"/>
      <c r="F26" s="363"/>
      <c r="G26" s="363"/>
      <c r="H26" s="364"/>
      <c r="I26" s="49"/>
    </row>
    <row r="27" spans="1:9" ht="18" customHeight="1">
      <c r="A27" s="48"/>
      <c r="B27" s="13" t="s">
        <v>38</v>
      </c>
      <c r="C27" s="354" t="s">
        <v>39</v>
      </c>
      <c r="D27" s="354"/>
      <c r="E27" s="354"/>
      <c r="F27" s="354"/>
      <c r="G27" s="14" t="s">
        <v>40</v>
      </c>
      <c r="H27" s="15" t="s">
        <v>41</v>
      </c>
      <c r="I27" s="49"/>
    </row>
    <row r="28" spans="1:9" ht="18" customHeight="1">
      <c r="A28" s="48"/>
      <c r="B28" s="16" t="s">
        <v>16</v>
      </c>
      <c r="C28" s="324" t="s">
        <v>42</v>
      </c>
      <c r="D28" s="325"/>
      <c r="E28" s="325"/>
      <c r="F28" s="325"/>
      <c r="G28" s="326"/>
      <c r="H28" s="56" t="e">
        <f>G22</f>
        <v>#REF!</v>
      </c>
      <c r="I28" s="49"/>
    </row>
    <row r="29" spans="1:9" ht="18" customHeight="1">
      <c r="A29" s="48"/>
      <c r="B29" s="11" t="s">
        <v>18</v>
      </c>
      <c r="C29" s="343" t="s">
        <v>43</v>
      </c>
      <c r="D29" s="344"/>
      <c r="E29" s="344"/>
      <c r="F29" s="345"/>
      <c r="G29" s="57">
        <v>0</v>
      </c>
      <c r="H29" s="58" t="e">
        <f>G29*H28</f>
        <v>#REF!</v>
      </c>
      <c r="I29" s="49"/>
    </row>
    <row r="30" spans="1:9" ht="18" customHeight="1">
      <c r="A30" s="48"/>
      <c r="B30" s="11" t="s">
        <v>21</v>
      </c>
      <c r="C30" s="343" t="s">
        <v>44</v>
      </c>
      <c r="D30" s="344"/>
      <c r="E30" s="344"/>
      <c r="F30" s="345"/>
      <c r="G30" s="57">
        <v>0</v>
      </c>
      <c r="H30" s="58" t="e">
        <f>G30*H28</f>
        <v>#REF!</v>
      </c>
      <c r="I30" s="49"/>
    </row>
    <row r="31" spans="1:9" ht="18" customHeight="1">
      <c r="A31" s="48"/>
      <c r="B31" s="11" t="s">
        <v>23</v>
      </c>
      <c r="C31" s="343" t="s">
        <v>45</v>
      </c>
      <c r="D31" s="344"/>
      <c r="E31" s="344"/>
      <c r="F31" s="345"/>
      <c r="G31" s="57">
        <v>0</v>
      </c>
      <c r="H31" s="58" t="e">
        <f>G31*H28</f>
        <v>#REF!</v>
      </c>
      <c r="I31" s="49"/>
    </row>
    <row r="32" spans="1:9" ht="18" customHeight="1">
      <c r="A32" s="48"/>
      <c r="B32" s="11" t="s">
        <v>46</v>
      </c>
      <c r="C32" s="343" t="s">
        <v>47</v>
      </c>
      <c r="D32" s="344"/>
      <c r="E32" s="344"/>
      <c r="F32" s="345"/>
      <c r="G32" s="57">
        <v>0</v>
      </c>
      <c r="H32" s="58" t="e">
        <f>G32*H28</f>
        <v>#REF!</v>
      </c>
      <c r="I32" s="49"/>
    </row>
    <row r="33" spans="1:9" ht="18" customHeight="1">
      <c r="A33" s="48"/>
      <c r="B33" s="11" t="s">
        <v>48</v>
      </c>
      <c r="C33" s="343" t="s">
        <v>49</v>
      </c>
      <c r="D33" s="344"/>
      <c r="E33" s="344"/>
      <c r="F33" s="345"/>
      <c r="G33" s="59">
        <v>0</v>
      </c>
      <c r="H33" s="58" t="e">
        <f>G33*H28</f>
        <v>#REF!</v>
      </c>
      <c r="I33" s="49"/>
    </row>
    <row r="34" spans="1:9" ht="18" customHeight="1" thickBot="1">
      <c r="A34" s="48"/>
      <c r="B34" s="370" t="s">
        <v>50</v>
      </c>
      <c r="C34" s="371"/>
      <c r="D34" s="371"/>
      <c r="E34" s="371"/>
      <c r="F34" s="371"/>
      <c r="G34" s="19"/>
      <c r="H34" s="20" t="e">
        <f>SUM(H28:H33)</f>
        <v>#REF!</v>
      </c>
      <c r="I34" s="49"/>
    </row>
    <row r="35" spans="1:9" s="2" customFormat="1" ht="18" customHeight="1" thickBot="1">
      <c r="A35" s="48"/>
      <c r="B35" s="336"/>
      <c r="C35" s="336"/>
      <c r="D35" s="336"/>
      <c r="E35" s="336"/>
      <c r="F35" s="336"/>
      <c r="G35" s="336"/>
      <c r="H35" s="336"/>
      <c r="I35" s="45"/>
    </row>
    <row r="36" spans="1:9" ht="18" customHeight="1">
      <c r="A36" s="48"/>
      <c r="B36" s="362" t="s">
        <v>51</v>
      </c>
      <c r="C36" s="363"/>
      <c r="D36" s="363"/>
      <c r="E36" s="363"/>
      <c r="F36" s="363"/>
      <c r="G36" s="363"/>
      <c r="H36" s="364"/>
      <c r="I36" s="49"/>
    </row>
    <row r="37" spans="1:9" ht="18" customHeight="1">
      <c r="A37" s="48"/>
      <c r="B37" s="372" t="s">
        <v>52</v>
      </c>
      <c r="C37" s="373"/>
      <c r="D37" s="373"/>
      <c r="E37" s="373"/>
      <c r="F37" s="373"/>
      <c r="G37" s="373"/>
      <c r="H37" s="374"/>
      <c r="I37" s="49"/>
    </row>
    <row r="38" spans="1:9" ht="18" customHeight="1">
      <c r="A38" s="48"/>
      <c r="B38" s="21" t="s">
        <v>38</v>
      </c>
      <c r="C38" s="373" t="s">
        <v>39</v>
      </c>
      <c r="D38" s="373"/>
      <c r="E38" s="373"/>
      <c r="F38" s="373"/>
      <c r="G38" s="22" t="s">
        <v>40</v>
      </c>
      <c r="H38" s="15" t="s">
        <v>53</v>
      </c>
      <c r="I38" s="49"/>
    </row>
    <row r="39" spans="1:9" ht="18" customHeight="1">
      <c r="A39" s="48"/>
      <c r="B39" s="23" t="s">
        <v>16</v>
      </c>
      <c r="C39" s="323" t="s">
        <v>54</v>
      </c>
      <c r="D39" s="323"/>
      <c r="E39" s="323"/>
      <c r="F39" s="323"/>
      <c r="G39" s="60">
        <v>8.3330000000000001E-2</v>
      </c>
      <c r="H39" s="56" t="e">
        <f>G39*H34</f>
        <v>#REF!</v>
      </c>
      <c r="I39" s="49"/>
    </row>
    <row r="40" spans="1:9" ht="18" customHeight="1">
      <c r="A40" s="48"/>
      <c r="B40" s="23" t="s">
        <v>18</v>
      </c>
      <c r="C40" s="323" t="s">
        <v>55</v>
      </c>
      <c r="D40" s="323"/>
      <c r="E40" s="323"/>
      <c r="F40" s="323"/>
      <c r="G40" s="60">
        <v>3.0300000000000001E-2</v>
      </c>
      <c r="H40" s="56" t="e">
        <f>G40*H34</f>
        <v>#REF!</v>
      </c>
      <c r="I40" s="49"/>
    </row>
    <row r="41" spans="1:9" ht="18" customHeight="1">
      <c r="A41" s="48"/>
      <c r="B41" s="23" t="s">
        <v>21</v>
      </c>
      <c r="C41" s="323" t="s">
        <v>56</v>
      </c>
      <c r="D41" s="323"/>
      <c r="E41" s="323"/>
      <c r="F41" s="323"/>
      <c r="G41" s="60">
        <v>9.0910000000000005E-2</v>
      </c>
      <c r="H41" s="56" t="e">
        <f>G41*H34</f>
        <v>#REF!</v>
      </c>
      <c r="I41" s="49"/>
    </row>
    <row r="42" spans="1:9" ht="18" customHeight="1">
      <c r="A42" s="48"/>
      <c r="B42" s="368" t="s">
        <v>57</v>
      </c>
      <c r="C42" s="369"/>
      <c r="D42" s="369"/>
      <c r="E42" s="369"/>
      <c r="F42" s="369"/>
      <c r="G42" s="24">
        <f>SUM(G39:G41)</f>
        <v>0.20454</v>
      </c>
      <c r="H42" s="25" t="e">
        <f>SUM(H39:H41)</f>
        <v>#REF!</v>
      </c>
      <c r="I42" s="49"/>
    </row>
    <row r="43" spans="1:9" ht="9" customHeight="1">
      <c r="A43" s="48"/>
      <c r="B43" s="365"/>
      <c r="C43" s="366"/>
      <c r="D43" s="366"/>
      <c r="E43" s="366"/>
      <c r="F43" s="366"/>
      <c r="G43" s="366"/>
      <c r="H43" s="367"/>
      <c r="I43" s="49"/>
    </row>
    <row r="44" spans="1:9" ht="18" customHeight="1">
      <c r="A44" s="48"/>
      <c r="B44" s="372" t="s">
        <v>58</v>
      </c>
      <c r="C44" s="373"/>
      <c r="D44" s="373"/>
      <c r="E44" s="373"/>
      <c r="F44" s="373"/>
      <c r="G44" s="26" t="s">
        <v>59</v>
      </c>
      <c r="H44" s="27" t="e">
        <f>H34+H42</f>
        <v>#REF!</v>
      </c>
      <c r="I44" s="49"/>
    </row>
    <row r="45" spans="1:9" ht="18" customHeight="1">
      <c r="A45" s="48"/>
      <c r="B45" s="21" t="s">
        <v>38</v>
      </c>
      <c r="C45" s="373" t="s">
        <v>39</v>
      </c>
      <c r="D45" s="373"/>
      <c r="E45" s="373"/>
      <c r="F45" s="373"/>
      <c r="G45" s="22" t="s">
        <v>40</v>
      </c>
      <c r="H45" s="15" t="s">
        <v>53</v>
      </c>
      <c r="I45" s="49"/>
    </row>
    <row r="46" spans="1:9" ht="18" customHeight="1">
      <c r="A46" s="48"/>
      <c r="B46" s="23" t="s">
        <v>16</v>
      </c>
      <c r="C46" s="323" t="s">
        <v>60</v>
      </c>
      <c r="D46" s="323"/>
      <c r="E46" s="323"/>
      <c r="F46" s="323"/>
      <c r="G46" s="60">
        <v>0.2</v>
      </c>
      <c r="H46" s="56" t="e">
        <f>G46*$H$44</f>
        <v>#REF!</v>
      </c>
      <c r="I46" s="49"/>
    </row>
    <row r="47" spans="1:9" ht="18" customHeight="1">
      <c r="A47" s="48"/>
      <c r="B47" s="23" t="s">
        <v>18</v>
      </c>
      <c r="C47" s="323" t="s">
        <v>61</v>
      </c>
      <c r="D47" s="323"/>
      <c r="E47" s="323"/>
      <c r="F47" s="323"/>
      <c r="G47" s="60">
        <v>2.5000000000000001E-2</v>
      </c>
      <c r="H47" s="56" t="e">
        <f>G47*$H$44</f>
        <v>#REF!</v>
      </c>
      <c r="I47" s="49"/>
    </row>
    <row r="48" spans="1:9" ht="18" customHeight="1">
      <c r="A48" s="48"/>
      <c r="B48" s="28" t="s">
        <v>21</v>
      </c>
      <c r="C48" s="399" t="s">
        <v>62</v>
      </c>
      <c r="D48" s="399"/>
      <c r="E48" s="399"/>
      <c r="F48" s="399"/>
      <c r="G48" s="60">
        <v>0.03</v>
      </c>
      <c r="H48" s="56" t="e">
        <f t="shared" ref="H48:H53" si="0">G48*$H$44</f>
        <v>#REF!</v>
      </c>
      <c r="I48" s="49"/>
    </row>
    <row r="49" spans="1:9" ht="18" customHeight="1">
      <c r="A49" s="48"/>
      <c r="B49" s="23" t="s">
        <v>23</v>
      </c>
      <c r="C49" s="323" t="s">
        <v>63</v>
      </c>
      <c r="D49" s="323"/>
      <c r="E49" s="323"/>
      <c r="F49" s="323"/>
      <c r="G49" s="60">
        <v>1.4999999999999999E-2</v>
      </c>
      <c r="H49" s="56" t="e">
        <f t="shared" si="0"/>
        <v>#REF!</v>
      </c>
      <c r="I49" s="49"/>
    </row>
    <row r="50" spans="1:9" ht="18" customHeight="1">
      <c r="A50" s="48"/>
      <c r="B50" s="23" t="s">
        <v>46</v>
      </c>
      <c r="C50" s="323" t="s">
        <v>64</v>
      </c>
      <c r="D50" s="323"/>
      <c r="E50" s="323"/>
      <c r="F50" s="323"/>
      <c r="G50" s="60">
        <v>0.01</v>
      </c>
      <c r="H50" s="56" t="e">
        <f t="shared" si="0"/>
        <v>#REF!</v>
      </c>
      <c r="I50" s="49"/>
    </row>
    <row r="51" spans="1:9" ht="18" customHeight="1">
      <c r="A51" s="48"/>
      <c r="B51" s="23" t="s">
        <v>48</v>
      </c>
      <c r="C51" s="323" t="s">
        <v>65</v>
      </c>
      <c r="D51" s="323"/>
      <c r="E51" s="323"/>
      <c r="F51" s="323"/>
      <c r="G51" s="60">
        <v>6.0000000000000001E-3</v>
      </c>
      <c r="H51" s="56" t="e">
        <f t="shared" si="0"/>
        <v>#REF!</v>
      </c>
      <c r="I51" s="49"/>
    </row>
    <row r="52" spans="1:9" ht="18" customHeight="1">
      <c r="A52" s="48"/>
      <c r="B52" s="23" t="s">
        <v>66</v>
      </c>
      <c r="C52" s="323" t="s">
        <v>67</v>
      </c>
      <c r="D52" s="323"/>
      <c r="E52" s="323"/>
      <c r="F52" s="323"/>
      <c r="G52" s="60">
        <v>2E-3</v>
      </c>
      <c r="H52" s="56" t="e">
        <f t="shared" si="0"/>
        <v>#REF!</v>
      </c>
      <c r="I52" s="49"/>
    </row>
    <row r="53" spans="1:9" ht="18" customHeight="1">
      <c r="A53" s="48"/>
      <c r="B53" s="23" t="s">
        <v>68</v>
      </c>
      <c r="C53" s="323" t="s">
        <v>69</v>
      </c>
      <c r="D53" s="323"/>
      <c r="E53" s="323"/>
      <c r="F53" s="323"/>
      <c r="G53" s="60">
        <v>0.08</v>
      </c>
      <c r="H53" s="56" t="e">
        <f t="shared" si="0"/>
        <v>#REF!</v>
      </c>
      <c r="I53" s="49"/>
    </row>
    <row r="54" spans="1:9" ht="18" customHeight="1">
      <c r="A54" s="48"/>
      <c r="B54" s="372" t="s">
        <v>70</v>
      </c>
      <c r="C54" s="373"/>
      <c r="D54" s="373"/>
      <c r="E54" s="373"/>
      <c r="F54" s="373"/>
      <c r="G54" s="29">
        <f>SUM(G46:G53)</f>
        <v>0.36800000000000005</v>
      </c>
      <c r="H54" s="27" t="e">
        <f>SUM(H46:H53)</f>
        <v>#REF!</v>
      </c>
      <c r="I54" s="49"/>
    </row>
    <row r="55" spans="1:9" ht="9" customHeight="1">
      <c r="A55" s="48"/>
      <c r="B55" s="365"/>
      <c r="C55" s="366"/>
      <c r="D55" s="366"/>
      <c r="E55" s="366"/>
      <c r="F55" s="366"/>
      <c r="G55" s="366"/>
      <c r="H55" s="367"/>
      <c r="I55" s="49"/>
    </row>
    <row r="56" spans="1:9" ht="18" customHeight="1">
      <c r="A56" s="48"/>
      <c r="B56" s="372" t="s">
        <v>71</v>
      </c>
      <c r="C56" s="373"/>
      <c r="D56" s="373"/>
      <c r="E56" s="373"/>
      <c r="F56" s="373"/>
      <c r="G56" s="373"/>
      <c r="H56" s="374"/>
      <c r="I56" s="49"/>
    </row>
    <row r="57" spans="1:9" ht="18" customHeight="1">
      <c r="A57" s="48"/>
      <c r="B57" s="21" t="s">
        <v>38</v>
      </c>
      <c r="C57" s="373" t="s">
        <v>39</v>
      </c>
      <c r="D57" s="373"/>
      <c r="E57" s="373"/>
      <c r="F57" s="373"/>
      <c r="G57" s="373"/>
      <c r="H57" s="15" t="s">
        <v>72</v>
      </c>
      <c r="I57" s="49"/>
    </row>
    <row r="58" spans="1:9" ht="18" customHeight="1">
      <c r="A58" s="48"/>
      <c r="B58" s="23" t="s">
        <v>16</v>
      </c>
      <c r="C58" s="327" t="s">
        <v>73</v>
      </c>
      <c r="D58" s="328"/>
      <c r="E58" s="328"/>
      <c r="F58" s="329"/>
      <c r="G58" s="54" t="e">
        <f>#REF!</f>
        <v>#REF!</v>
      </c>
      <c r="H58" s="17" t="e">
        <f>(G58*2*22)-($H$34)*6%</f>
        <v>#REF!</v>
      </c>
      <c r="I58" s="49"/>
    </row>
    <row r="59" spans="1:9" ht="18" customHeight="1">
      <c r="A59" s="48"/>
      <c r="B59" s="23" t="s">
        <v>18</v>
      </c>
      <c r="C59" s="327" t="s">
        <v>74</v>
      </c>
      <c r="D59" s="328"/>
      <c r="E59" s="328"/>
      <c r="F59" s="329"/>
      <c r="G59" s="54" t="e">
        <f>#REF!</f>
        <v>#REF!</v>
      </c>
      <c r="H59" s="17" t="e">
        <f>(G59*22)-((G59*22)*11%)</f>
        <v>#REF!</v>
      </c>
      <c r="I59" s="49"/>
    </row>
    <row r="60" spans="1:9" ht="18" customHeight="1">
      <c r="A60" s="48"/>
      <c r="B60" s="23" t="s">
        <v>21</v>
      </c>
      <c r="C60" s="323" t="s">
        <v>75</v>
      </c>
      <c r="D60" s="323"/>
      <c r="E60" s="323"/>
      <c r="F60" s="323"/>
      <c r="G60" s="323"/>
      <c r="H60" s="61" t="e">
        <f>#REF!</f>
        <v>#REF!</v>
      </c>
      <c r="I60" s="49"/>
    </row>
    <row r="61" spans="1:9" ht="18" customHeight="1">
      <c r="A61" s="48"/>
      <c r="B61" s="23" t="s">
        <v>23</v>
      </c>
      <c r="C61" s="323" t="s">
        <v>76</v>
      </c>
      <c r="D61" s="323"/>
      <c r="E61" s="323"/>
      <c r="F61" s="323"/>
      <c r="G61" s="323"/>
      <c r="H61" s="61" t="e">
        <f>#REF!</f>
        <v>#REF!</v>
      </c>
      <c r="I61" s="49"/>
    </row>
    <row r="62" spans="1:9" ht="18" customHeight="1">
      <c r="A62" s="48"/>
      <c r="B62" s="28" t="s">
        <v>46</v>
      </c>
      <c r="C62" s="399" t="s">
        <v>77</v>
      </c>
      <c r="D62" s="399"/>
      <c r="E62" s="399"/>
      <c r="F62" s="399"/>
      <c r="G62" s="399"/>
      <c r="H62" s="61" t="e">
        <f>#REF!</f>
        <v>#REF!</v>
      </c>
      <c r="I62" s="49"/>
    </row>
    <row r="63" spans="1:9" ht="18" customHeight="1">
      <c r="A63" s="48"/>
      <c r="B63" s="28" t="s">
        <v>48</v>
      </c>
      <c r="C63" s="399" t="s">
        <v>78</v>
      </c>
      <c r="D63" s="399"/>
      <c r="E63" s="399"/>
      <c r="F63" s="399"/>
      <c r="G63" s="399"/>
      <c r="H63" s="61" t="e">
        <f>#REF!</f>
        <v>#REF!</v>
      </c>
      <c r="I63" s="49"/>
    </row>
    <row r="64" spans="1:9" ht="18" customHeight="1">
      <c r="A64" s="48"/>
      <c r="B64" s="23" t="s">
        <v>66</v>
      </c>
      <c r="C64" s="323" t="s">
        <v>79</v>
      </c>
      <c r="D64" s="323"/>
      <c r="E64" s="323"/>
      <c r="F64" s="323"/>
      <c r="G64" s="323"/>
      <c r="H64" s="61" t="e">
        <f>#REF!</f>
        <v>#REF!</v>
      </c>
      <c r="I64" s="49"/>
    </row>
    <row r="65" spans="1:18" ht="18" customHeight="1">
      <c r="A65" s="48"/>
      <c r="B65" s="23" t="s">
        <v>68</v>
      </c>
      <c r="C65" s="323" t="s">
        <v>80</v>
      </c>
      <c r="D65" s="323"/>
      <c r="E65" s="323"/>
      <c r="F65" s="323"/>
      <c r="G65" s="323"/>
      <c r="H65" s="61" t="e">
        <f>#REF!</f>
        <v>#REF!</v>
      </c>
      <c r="I65" s="49"/>
    </row>
    <row r="66" spans="1:18" ht="18" customHeight="1">
      <c r="A66" s="48"/>
      <c r="B66" s="23" t="s">
        <v>81</v>
      </c>
      <c r="C66" s="323" t="s">
        <v>82</v>
      </c>
      <c r="D66" s="323"/>
      <c r="E66" s="323"/>
      <c r="F66" s="323"/>
      <c r="G66" s="323"/>
      <c r="H66" s="61" t="e">
        <f>#REF!</f>
        <v>#REF!</v>
      </c>
      <c r="I66" s="49"/>
    </row>
    <row r="67" spans="1:18" ht="18" customHeight="1">
      <c r="A67" s="48"/>
      <c r="B67" s="372" t="s">
        <v>83</v>
      </c>
      <c r="C67" s="373"/>
      <c r="D67" s="373"/>
      <c r="E67" s="373"/>
      <c r="F67" s="373"/>
      <c r="G67" s="378"/>
      <c r="H67" s="27" t="e">
        <f>SUM(H58:H66)</f>
        <v>#REF!</v>
      </c>
      <c r="I67" s="49"/>
    </row>
    <row r="68" spans="1:18" ht="9" customHeight="1">
      <c r="A68" s="48"/>
      <c r="B68" s="365"/>
      <c r="C68" s="366"/>
      <c r="D68" s="366"/>
      <c r="E68" s="366"/>
      <c r="F68" s="366"/>
      <c r="G68" s="366"/>
      <c r="H68" s="367"/>
      <c r="I68" s="49"/>
    </row>
    <row r="69" spans="1:18" ht="18" customHeight="1">
      <c r="A69" s="48"/>
      <c r="B69" s="372" t="s">
        <v>84</v>
      </c>
      <c r="C69" s="373"/>
      <c r="D69" s="373"/>
      <c r="E69" s="373"/>
      <c r="F69" s="373"/>
      <c r="G69" s="373"/>
      <c r="H69" s="374"/>
      <c r="I69" s="49"/>
    </row>
    <row r="70" spans="1:18" ht="18" customHeight="1">
      <c r="A70" s="48"/>
      <c r="B70" s="21">
        <v>2</v>
      </c>
      <c r="C70" s="373" t="s">
        <v>85</v>
      </c>
      <c r="D70" s="373"/>
      <c r="E70" s="373"/>
      <c r="F70" s="373"/>
      <c r="G70" s="373"/>
      <c r="H70" s="15" t="s">
        <v>53</v>
      </c>
      <c r="I70" s="49"/>
    </row>
    <row r="71" spans="1:18" ht="18" customHeight="1">
      <c r="A71" s="48"/>
      <c r="B71" s="23" t="s">
        <v>86</v>
      </c>
      <c r="C71" s="379" t="s">
        <v>87</v>
      </c>
      <c r="D71" s="380"/>
      <c r="E71" s="380"/>
      <c r="F71" s="380"/>
      <c r="G71" s="381"/>
      <c r="H71" s="56" t="e">
        <f>H42</f>
        <v>#REF!</v>
      </c>
      <c r="I71" s="49"/>
    </row>
    <row r="72" spans="1:18" ht="18" customHeight="1">
      <c r="A72" s="48"/>
      <c r="B72" s="23" t="s">
        <v>88</v>
      </c>
      <c r="C72" s="379" t="s">
        <v>89</v>
      </c>
      <c r="D72" s="380"/>
      <c r="E72" s="380"/>
      <c r="F72" s="380"/>
      <c r="G72" s="381"/>
      <c r="H72" s="56" t="e">
        <f>H54</f>
        <v>#REF!</v>
      </c>
      <c r="I72" s="49"/>
    </row>
    <row r="73" spans="1:18" ht="18" customHeight="1">
      <c r="A73" s="48"/>
      <c r="B73" s="23" t="s">
        <v>90</v>
      </c>
      <c r="C73" s="379" t="s">
        <v>91</v>
      </c>
      <c r="D73" s="380"/>
      <c r="E73" s="380"/>
      <c r="F73" s="380"/>
      <c r="G73" s="381"/>
      <c r="H73" s="56" t="e">
        <f>H67</f>
        <v>#REF!</v>
      </c>
      <c r="I73" s="49"/>
    </row>
    <row r="74" spans="1:18" ht="18" customHeight="1" thickBot="1">
      <c r="A74" s="48"/>
      <c r="B74" s="402" t="s">
        <v>83</v>
      </c>
      <c r="C74" s="403"/>
      <c r="D74" s="403"/>
      <c r="E74" s="403"/>
      <c r="F74" s="403"/>
      <c r="G74" s="404"/>
      <c r="H74" s="30" t="e">
        <f>SUM(H71:H73)</f>
        <v>#REF!</v>
      </c>
      <c r="I74" s="49"/>
    </row>
    <row r="75" spans="1:18" s="2" customFormat="1" ht="18" customHeight="1" thickBot="1">
      <c r="A75" s="48"/>
      <c r="B75" s="336"/>
      <c r="C75" s="336"/>
      <c r="D75" s="336"/>
      <c r="E75" s="336"/>
      <c r="F75" s="336"/>
      <c r="G75" s="336"/>
      <c r="H75" s="336"/>
      <c r="I75" s="45"/>
    </row>
    <row r="76" spans="1:18" s="2" customFormat="1" ht="18" customHeight="1">
      <c r="A76" s="48"/>
      <c r="B76" s="375" t="s">
        <v>92</v>
      </c>
      <c r="C76" s="376"/>
      <c r="D76" s="376"/>
      <c r="E76" s="376"/>
      <c r="F76" s="376"/>
      <c r="G76" s="376"/>
      <c r="H76" s="377"/>
      <c r="I76" s="45"/>
    </row>
    <row r="77" spans="1:18" ht="18" customHeight="1">
      <c r="A77" s="48"/>
      <c r="B77" s="31" t="s">
        <v>38</v>
      </c>
      <c r="C77" s="333" t="s">
        <v>39</v>
      </c>
      <c r="D77" s="334"/>
      <c r="E77" s="334"/>
      <c r="F77" s="335"/>
      <c r="G77" s="32" t="s">
        <v>40</v>
      </c>
      <c r="H77" s="33" t="s">
        <v>53</v>
      </c>
      <c r="I77" s="49"/>
    </row>
    <row r="78" spans="1:18" ht="18" customHeight="1">
      <c r="A78" s="48"/>
      <c r="B78" s="11" t="s">
        <v>16</v>
      </c>
      <c r="C78" s="343" t="s">
        <v>93</v>
      </c>
      <c r="D78" s="344"/>
      <c r="E78" s="344"/>
      <c r="F78" s="345"/>
      <c r="G78" s="57">
        <f>5%/12</f>
        <v>4.1666666666666666E-3</v>
      </c>
      <c r="H78" s="62" t="e">
        <f>G78*$H$34</f>
        <v>#REF!</v>
      </c>
      <c r="I78" s="49"/>
      <c r="L78" s="3"/>
      <c r="M78" s="3"/>
      <c r="N78" s="3"/>
      <c r="O78" s="3"/>
      <c r="P78" s="3"/>
      <c r="Q78" s="3"/>
      <c r="R78" s="3"/>
    </row>
    <row r="79" spans="1:18" ht="18" customHeight="1">
      <c r="A79" s="48"/>
      <c r="B79" s="11" t="s">
        <v>18</v>
      </c>
      <c r="C79" s="343" t="s">
        <v>94</v>
      </c>
      <c r="D79" s="344"/>
      <c r="E79" s="344"/>
      <c r="F79" s="345"/>
      <c r="G79" s="57">
        <f>G78*G53</f>
        <v>3.3333333333333332E-4</v>
      </c>
      <c r="H79" s="62" t="e">
        <f t="shared" ref="H79:H82" si="1">G79*$H$34</f>
        <v>#REF!</v>
      </c>
      <c r="I79" s="49"/>
      <c r="K79" s="50"/>
      <c r="L79" s="3"/>
      <c r="M79" s="3"/>
      <c r="N79" s="3"/>
      <c r="O79" s="3"/>
      <c r="P79" s="3"/>
      <c r="Q79" s="3"/>
      <c r="R79" s="3"/>
    </row>
    <row r="80" spans="1:18" ht="18" customHeight="1">
      <c r="A80" s="48"/>
      <c r="B80" s="11" t="s">
        <v>21</v>
      </c>
      <c r="C80" s="343" t="s">
        <v>95</v>
      </c>
      <c r="D80" s="344"/>
      <c r="E80" s="344"/>
      <c r="F80" s="345"/>
      <c r="G80" s="57">
        <f>7/30/12</f>
        <v>1.9444444444444445E-2</v>
      </c>
      <c r="H80" s="62" t="e">
        <f t="shared" si="1"/>
        <v>#REF!</v>
      </c>
      <c r="I80" s="49"/>
      <c r="L80" s="3"/>
      <c r="M80" s="3"/>
      <c r="N80" s="3"/>
      <c r="O80" s="3"/>
      <c r="P80" s="3"/>
      <c r="Q80" s="3"/>
      <c r="R80" s="3"/>
    </row>
    <row r="81" spans="1:18" ht="18" customHeight="1">
      <c r="A81" s="48"/>
      <c r="B81" s="11" t="s">
        <v>23</v>
      </c>
      <c r="C81" s="343" t="s">
        <v>96</v>
      </c>
      <c r="D81" s="344"/>
      <c r="E81" s="344"/>
      <c r="F81" s="345"/>
      <c r="G81" s="57">
        <f>G80*G54</f>
        <v>7.1555555555555565E-3</v>
      </c>
      <c r="H81" s="62" t="e">
        <f t="shared" si="1"/>
        <v>#REF!</v>
      </c>
      <c r="I81" s="49"/>
      <c r="L81" s="3"/>
      <c r="M81" s="3"/>
      <c r="N81" s="3"/>
      <c r="O81" s="3"/>
      <c r="P81" s="3"/>
      <c r="Q81" s="3"/>
      <c r="R81" s="3"/>
    </row>
    <row r="82" spans="1:18" ht="18" customHeight="1">
      <c r="A82" s="48"/>
      <c r="B82" s="11" t="s">
        <v>46</v>
      </c>
      <c r="C82" s="343" t="s">
        <v>97</v>
      </c>
      <c r="D82" s="344"/>
      <c r="E82" s="344"/>
      <c r="F82" s="345"/>
      <c r="G82" s="57">
        <v>0.04</v>
      </c>
      <c r="H82" s="62" t="e">
        <f t="shared" si="1"/>
        <v>#REF!</v>
      </c>
      <c r="I82" s="49"/>
      <c r="L82" s="3"/>
      <c r="M82" s="3"/>
      <c r="N82" s="3"/>
      <c r="O82" s="3"/>
      <c r="P82" s="3"/>
      <c r="Q82" s="3"/>
      <c r="R82" s="3"/>
    </row>
    <row r="83" spans="1:18" ht="18" customHeight="1" thickBot="1">
      <c r="A83" s="48"/>
      <c r="B83" s="387" t="s">
        <v>83</v>
      </c>
      <c r="C83" s="388"/>
      <c r="D83" s="388"/>
      <c r="E83" s="388"/>
      <c r="F83" s="388"/>
      <c r="G83" s="34">
        <f>SUM(G78:G82)</f>
        <v>7.1099999999999997E-2</v>
      </c>
      <c r="H83" s="35" t="e">
        <f>SUM(H78:H82)</f>
        <v>#REF!</v>
      </c>
      <c r="I83" s="49"/>
    </row>
    <row r="84" spans="1:18" ht="18" customHeight="1" thickBot="1">
      <c r="A84" s="48"/>
      <c r="B84" s="336"/>
      <c r="C84" s="336"/>
      <c r="D84" s="336"/>
      <c r="E84" s="336"/>
      <c r="F84" s="336"/>
      <c r="G84" s="336"/>
      <c r="H84" s="336"/>
      <c r="I84" s="49"/>
    </row>
    <row r="85" spans="1:18" ht="18" customHeight="1">
      <c r="A85" s="48"/>
      <c r="B85" s="391" t="s">
        <v>98</v>
      </c>
      <c r="C85" s="392"/>
      <c r="D85" s="392"/>
      <c r="E85" s="392"/>
      <c r="F85" s="392"/>
      <c r="G85" s="392"/>
      <c r="H85" s="393"/>
      <c r="I85" s="49"/>
    </row>
    <row r="86" spans="1:18" ht="18" customHeight="1">
      <c r="A86" s="48"/>
      <c r="B86" s="385" t="s">
        <v>99</v>
      </c>
      <c r="C86" s="334"/>
      <c r="D86" s="334"/>
      <c r="E86" s="334"/>
      <c r="F86" s="334"/>
      <c r="G86" s="334"/>
      <c r="H86" s="386"/>
      <c r="I86" s="49"/>
    </row>
    <row r="87" spans="1:18" ht="18" customHeight="1">
      <c r="A87" s="48"/>
      <c r="B87" s="31" t="s">
        <v>38</v>
      </c>
      <c r="C87" s="333" t="s">
        <v>39</v>
      </c>
      <c r="D87" s="334"/>
      <c r="E87" s="334"/>
      <c r="F87" s="335"/>
      <c r="G87" s="32" t="s">
        <v>40</v>
      </c>
      <c r="H87" s="33" t="s">
        <v>53</v>
      </c>
      <c r="I87" s="49"/>
    </row>
    <row r="88" spans="1:18" ht="18" customHeight="1">
      <c r="A88" s="48"/>
      <c r="B88" s="11" t="s">
        <v>16</v>
      </c>
      <c r="C88" s="343" t="s">
        <v>100</v>
      </c>
      <c r="D88" s="344"/>
      <c r="E88" s="344"/>
      <c r="F88" s="345"/>
      <c r="G88" s="63">
        <v>8.3299999999999999E-2</v>
      </c>
      <c r="H88" s="62" t="e">
        <f>G88*$H$34</f>
        <v>#REF!</v>
      </c>
      <c r="I88" s="49"/>
    </row>
    <row r="89" spans="1:18" ht="18" customHeight="1">
      <c r="A89" s="48"/>
      <c r="B89" s="11" t="s">
        <v>18</v>
      </c>
      <c r="C89" s="394" t="s">
        <v>101</v>
      </c>
      <c r="D89" s="395"/>
      <c r="E89" s="395"/>
      <c r="F89" s="396"/>
      <c r="G89" s="63">
        <v>2.8E-3</v>
      </c>
      <c r="H89" s="62" t="e">
        <f t="shared" ref="H89:H94" si="2">G89*$H$34</f>
        <v>#REF!</v>
      </c>
      <c r="I89" s="49"/>
    </row>
    <row r="90" spans="1:18" ht="18" customHeight="1">
      <c r="A90" s="48"/>
      <c r="B90" s="11" t="s">
        <v>21</v>
      </c>
      <c r="C90" s="394" t="s">
        <v>102</v>
      </c>
      <c r="D90" s="395"/>
      <c r="E90" s="395"/>
      <c r="F90" s="396"/>
      <c r="G90" s="63">
        <v>4.0000000000000002E-4</v>
      </c>
      <c r="H90" s="62" t="e">
        <f t="shared" si="2"/>
        <v>#REF!</v>
      </c>
      <c r="I90" s="49"/>
    </row>
    <row r="91" spans="1:18" ht="18" customHeight="1">
      <c r="A91" s="48"/>
      <c r="B91" s="11" t="s">
        <v>23</v>
      </c>
      <c r="C91" s="394" t="s">
        <v>103</v>
      </c>
      <c r="D91" s="395"/>
      <c r="E91" s="395"/>
      <c r="F91" s="396"/>
      <c r="G91" s="63">
        <v>3.3E-3</v>
      </c>
      <c r="H91" s="62" t="e">
        <f t="shared" si="2"/>
        <v>#REF!</v>
      </c>
      <c r="I91" s="49"/>
    </row>
    <row r="92" spans="1:18" ht="18" customHeight="1">
      <c r="A92" s="48"/>
      <c r="B92" s="11" t="s">
        <v>46</v>
      </c>
      <c r="C92" s="394" t="s">
        <v>104</v>
      </c>
      <c r="D92" s="395"/>
      <c r="E92" s="395"/>
      <c r="F92" s="396"/>
      <c r="G92" s="63">
        <v>5.9999999999999995E-4</v>
      </c>
      <c r="H92" s="62" t="e">
        <f t="shared" si="2"/>
        <v>#REF!</v>
      </c>
      <c r="I92" s="49"/>
    </row>
    <row r="93" spans="1:18" ht="18" customHeight="1">
      <c r="A93" s="48"/>
      <c r="B93" s="11" t="s">
        <v>48</v>
      </c>
      <c r="C93" s="394" t="s">
        <v>105</v>
      </c>
      <c r="D93" s="395"/>
      <c r="E93" s="395"/>
      <c r="F93" s="396"/>
      <c r="G93" s="63">
        <v>0</v>
      </c>
      <c r="H93" s="62" t="e">
        <f t="shared" si="2"/>
        <v>#REF!</v>
      </c>
      <c r="I93" s="49"/>
    </row>
    <row r="94" spans="1:18" ht="18" customHeight="1">
      <c r="A94" s="48"/>
      <c r="B94" s="11" t="s">
        <v>66</v>
      </c>
      <c r="C94" s="394" t="s">
        <v>106</v>
      </c>
      <c r="D94" s="395"/>
      <c r="E94" s="395"/>
      <c r="F94" s="396"/>
      <c r="G94" s="57">
        <v>0</v>
      </c>
      <c r="H94" s="62" t="e">
        <f t="shared" si="2"/>
        <v>#REF!</v>
      </c>
      <c r="I94" s="49"/>
    </row>
    <row r="95" spans="1:18" ht="18" customHeight="1">
      <c r="A95" s="48"/>
      <c r="B95" s="397" t="s">
        <v>83</v>
      </c>
      <c r="C95" s="398"/>
      <c r="D95" s="398"/>
      <c r="E95" s="398"/>
      <c r="F95" s="398"/>
      <c r="G95" s="36">
        <f>SUM(G88:G94)</f>
        <v>9.0399999999999994E-2</v>
      </c>
      <c r="H95" s="37" t="e">
        <f>SUM(H88:H94)</f>
        <v>#REF!</v>
      </c>
      <c r="I95" s="49"/>
    </row>
    <row r="96" spans="1:18" ht="9" customHeight="1">
      <c r="A96" s="48"/>
      <c r="B96" s="382"/>
      <c r="C96" s="383"/>
      <c r="D96" s="383"/>
      <c r="E96" s="383"/>
      <c r="F96" s="383"/>
      <c r="G96" s="383"/>
      <c r="H96" s="384"/>
      <c r="I96" s="49"/>
    </row>
    <row r="97" spans="1:9" ht="18" customHeight="1">
      <c r="A97" s="48"/>
      <c r="B97" s="385" t="s">
        <v>107</v>
      </c>
      <c r="C97" s="334"/>
      <c r="D97" s="334"/>
      <c r="E97" s="334"/>
      <c r="F97" s="334"/>
      <c r="G97" s="334"/>
      <c r="H97" s="386"/>
      <c r="I97" s="49"/>
    </row>
    <row r="98" spans="1:9" ht="18" customHeight="1">
      <c r="A98" s="48"/>
      <c r="B98" s="31" t="s">
        <v>38</v>
      </c>
      <c r="C98" s="333" t="s">
        <v>39</v>
      </c>
      <c r="D98" s="334"/>
      <c r="E98" s="334"/>
      <c r="F98" s="335"/>
      <c r="G98" s="32" t="s">
        <v>40</v>
      </c>
      <c r="H98" s="33" t="s">
        <v>53</v>
      </c>
      <c r="I98" s="49"/>
    </row>
    <row r="99" spans="1:9" ht="18" customHeight="1">
      <c r="A99" s="48"/>
      <c r="B99" s="64" t="s">
        <v>16</v>
      </c>
      <c r="C99" s="330" t="s">
        <v>108</v>
      </c>
      <c r="D99" s="331"/>
      <c r="E99" s="331"/>
      <c r="F99" s="331"/>
      <c r="G99" s="332"/>
      <c r="H99" s="62">
        <v>0</v>
      </c>
      <c r="I99" s="49"/>
    </row>
    <row r="100" spans="1:9" ht="18" customHeight="1">
      <c r="A100" s="48"/>
      <c r="B100" s="385" t="s">
        <v>83</v>
      </c>
      <c r="C100" s="333"/>
      <c r="D100" s="333"/>
      <c r="E100" s="333"/>
      <c r="F100" s="333"/>
      <c r="G100" s="38"/>
      <c r="H100" s="37">
        <f>H99</f>
        <v>0</v>
      </c>
      <c r="I100" s="49"/>
    </row>
    <row r="101" spans="1:9" ht="9" customHeight="1">
      <c r="A101" s="48"/>
      <c r="B101" s="382"/>
      <c r="C101" s="383"/>
      <c r="D101" s="383"/>
      <c r="E101" s="383"/>
      <c r="F101" s="383"/>
      <c r="G101" s="383"/>
      <c r="H101" s="384"/>
      <c r="I101" s="49"/>
    </row>
    <row r="102" spans="1:9" ht="18" customHeight="1">
      <c r="A102" s="48"/>
      <c r="B102" s="397" t="s">
        <v>109</v>
      </c>
      <c r="C102" s="398"/>
      <c r="D102" s="398"/>
      <c r="E102" s="398"/>
      <c r="F102" s="398"/>
      <c r="G102" s="398"/>
      <c r="H102" s="408"/>
      <c r="I102" s="49"/>
    </row>
    <row r="103" spans="1:9" ht="18" customHeight="1">
      <c r="A103" s="48"/>
      <c r="B103" s="31">
        <v>4</v>
      </c>
      <c r="C103" s="333" t="s">
        <v>110</v>
      </c>
      <c r="D103" s="334"/>
      <c r="E103" s="334"/>
      <c r="F103" s="334"/>
      <c r="G103" s="335"/>
      <c r="H103" s="39" t="s">
        <v>53</v>
      </c>
      <c r="I103" s="49"/>
    </row>
    <row r="104" spans="1:9" ht="18" customHeight="1">
      <c r="A104" s="48"/>
      <c r="B104" s="65" t="s">
        <v>111</v>
      </c>
      <c r="C104" s="330" t="s">
        <v>112</v>
      </c>
      <c r="D104" s="331"/>
      <c r="E104" s="331"/>
      <c r="F104" s="331"/>
      <c r="G104" s="332"/>
      <c r="H104" s="62" t="e">
        <f>H95</f>
        <v>#REF!</v>
      </c>
      <c r="I104" s="49"/>
    </row>
    <row r="105" spans="1:9" ht="18" customHeight="1">
      <c r="A105" s="48"/>
      <c r="B105" s="65" t="s">
        <v>113</v>
      </c>
      <c r="C105" s="330" t="s">
        <v>114</v>
      </c>
      <c r="D105" s="331"/>
      <c r="E105" s="331"/>
      <c r="F105" s="331"/>
      <c r="G105" s="332"/>
      <c r="H105" s="62">
        <f>H100</f>
        <v>0</v>
      </c>
      <c r="I105" s="49"/>
    </row>
    <row r="106" spans="1:9" ht="18" customHeight="1" thickBot="1">
      <c r="A106" s="48"/>
      <c r="B106" s="389" t="s">
        <v>83</v>
      </c>
      <c r="C106" s="390"/>
      <c r="D106" s="390"/>
      <c r="E106" s="390"/>
      <c r="F106" s="390"/>
      <c r="G106" s="40"/>
      <c r="H106" s="35" t="e">
        <f>H104+H105</f>
        <v>#REF!</v>
      </c>
      <c r="I106" s="49"/>
    </row>
    <row r="107" spans="1:9" ht="18" customHeight="1" thickBot="1">
      <c r="A107" s="48"/>
      <c r="B107" s="336"/>
      <c r="C107" s="336"/>
      <c r="D107" s="336"/>
      <c r="E107" s="336"/>
      <c r="F107" s="336"/>
      <c r="G107" s="336"/>
      <c r="H107" s="336"/>
      <c r="I107" s="49"/>
    </row>
    <row r="108" spans="1:9" ht="18" customHeight="1">
      <c r="A108" s="48"/>
      <c r="B108" s="391" t="s">
        <v>115</v>
      </c>
      <c r="C108" s="392"/>
      <c r="D108" s="392"/>
      <c r="E108" s="392"/>
      <c r="F108" s="392"/>
      <c r="G108" s="392"/>
      <c r="H108" s="393"/>
      <c r="I108" s="49"/>
    </row>
    <row r="109" spans="1:9" ht="18" customHeight="1">
      <c r="A109" s="48"/>
      <c r="B109" s="31" t="s">
        <v>38</v>
      </c>
      <c r="C109" s="333" t="s">
        <v>39</v>
      </c>
      <c r="D109" s="334"/>
      <c r="E109" s="334"/>
      <c r="F109" s="334"/>
      <c r="G109" s="335"/>
      <c r="H109" s="33" t="s">
        <v>53</v>
      </c>
      <c r="I109" s="49"/>
    </row>
    <row r="110" spans="1:9" ht="18" customHeight="1">
      <c r="A110" s="48"/>
      <c r="B110" s="11" t="s">
        <v>16</v>
      </c>
      <c r="C110" s="343" t="s">
        <v>116</v>
      </c>
      <c r="D110" s="344"/>
      <c r="E110" s="344"/>
      <c r="F110" s="344"/>
      <c r="G110" s="345"/>
      <c r="H110" s="55">
        <v>0</v>
      </c>
      <c r="I110" s="49"/>
    </row>
    <row r="111" spans="1:9" ht="18" customHeight="1">
      <c r="A111" s="48"/>
      <c r="B111" s="11" t="s">
        <v>18</v>
      </c>
      <c r="C111" s="343" t="s">
        <v>117</v>
      </c>
      <c r="D111" s="344"/>
      <c r="E111" s="344"/>
      <c r="F111" s="344"/>
      <c r="G111" s="345"/>
      <c r="H111" s="55">
        <v>0</v>
      </c>
      <c r="I111" s="49"/>
    </row>
    <row r="112" spans="1:9" ht="18" customHeight="1">
      <c r="A112" s="48"/>
      <c r="B112" s="11" t="s">
        <v>21</v>
      </c>
      <c r="C112" s="343" t="s">
        <v>118</v>
      </c>
      <c r="D112" s="344"/>
      <c r="E112" s="344"/>
      <c r="F112" s="344"/>
      <c r="G112" s="345"/>
      <c r="H112" s="55">
        <v>0</v>
      </c>
      <c r="I112" s="49"/>
    </row>
    <row r="113" spans="1:10" ht="18" customHeight="1">
      <c r="A113" s="48"/>
      <c r="B113" s="41" t="s">
        <v>23</v>
      </c>
      <c r="C113" s="343" t="s">
        <v>119</v>
      </c>
      <c r="D113" s="344"/>
      <c r="E113" s="344"/>
      <c r="F113" s="344"/>
      <c r="G113" s="345"/>
      <c r="H113" s="55">
        <v>0</v>
      </c>
      <c r="I113" s="49"/>
    </row>
    <row r="114" spans="1:10" ht="18" customHeight="1" thickBot="1">
      <c r="A114" s="48"/>
      <c r="B114" s="389" t="s">
        <v>83</v>
      </c>
      <c r="C114" s="390"/>
      <c r="D114" s="390"/>
      <c r="E114" s="390"/>
      <c r="F114" s="390"/>
      <c r="G114" s="42"/>
      <c r="H114" s="35">
        <f>SUM(H110:H113)</f>
        <v>0</v>
      </c>
      <c r="I114" s="49"/>
    </row>
    <row r="115" spans="1:10" s="2" customFormat="1" ht="18" customHeight="1" thickBot="1">
      <c r="A115" s="48"/>
      <c r="B115" s="336"/>
      <c r="C115" s="336"/>
      <c r="D115" s="336"/>
      <c r="E115" s="336"/>
      <c r="F115" s="336"/>
      <c r="G115" s="336"/>
      <c r="H115" s="336"/>
      <c r="I115" s="45"/>
    </row>
    <row r="116" spans="1:10" ht="18" customHeight="1">
      <c r="A116" s="48"/>
      <c r="B116" s="362" t="s">
        <v>120</v>
      </c>
      <c r="C116" s="363"/>
      <c r="D116" s="363"/>
      <c r="E116" s="363"/>
      <c r="F116" s="363"/>
      <c r="G116" s="363"/>
      <c r="H116" s="364"/>
      <c r="I116" s="49"/>
    </row>
    <row r="117" spans="1:10" ht="18" customHeight="1">
      <c r="A117" s="48"/>
      <c r="B117" s="21" t="s">
        <v>38</v>
      </c>
      <c r="C117" s="373" t="s">
        <v>39</v>
      </c>
      <c r="D117" s="373"/>
      <c r="E117" s="373"/>
      <c r="F117" s="373"/>
      <c r="G117" s="22" t="s">
        <v>40</v>
      </c>
      <c r="H117" s="15" t="s">
        <v>53</v>
      </c>
      <c r="I117" s="49"/>
    </row>
    <row r="118" spans="1:10" ht="18" customHeight="1">
      <c r="A118" s="48"/>
      <c r="B118" s="16" t="s">
        <v>16</v>
      </c>
      <c r="C118" s="405" t="s">
        <v>121</v>
      </c>
      <c r="D118" s="406"/>
      <c r="E118" s="406"/>
      <c r="F118" s="407"/>
      <c r="G118" s="66">
        <v>0.05</v>
      </c>
      <c r="H118" s="58" t="e">
        <f>G118*H134</f>
        <v>#REF!</v>
      </c>
      <c r="I118" s="49"/>
    </row>
    <row r="119" spans="1:10" ht="18" customHeight="1">
      <c r="A119" s="48"/>
      <c r="B119" s="11" t="s">
        <v>18</v>
      </c>
      <c r="C119" s="343" t="s">
        <v>122</v>
      </c>
      <c r="D119" s="344"/>
      <c r="E119" s="344"/>
      <c r="F119" s="345"/>
      <c r="G119" s="57">
        <v>0.1</v>
      </c>
      <c r="H119" s="62" t="e">
        <f>H134*G119</f>
        <v>#REF!</v>
      </c>
      <c r="I119" s="49"/>
    </row>
    <row r="120" spans="1:10" ht="18" customHeight="1">
      <c r="A120" s="48"/>
      <c r="B120" s="11" t="s">
        <v>21</v>
      </c>
      <c r="C120" s="343" t="s">
        <v>123</v>
      </c>
      <c r="D120" s="344"/>
      <c r="E120" s="344"/>
      <c r="F120" s="345"/>
      <c r="G120" s="67">
        <f>G121+G122+G123+G124</f>
        <v>0.14250000000000002</v>
      </c>
      <c r="H120" s="62"/>
      <c r="I120" s="49"/>
    </row>
    <row r="121" spans="1:10" ht="18" customHeight="1">
      <c r="A121" s="48"/>
      <c r="B121" s="11"/>
      <c r="C121" s="343" t="s">
        <v>124</v>
      </c>
      <c r="D121" s="344"/>
      <c r="E121" s="344"/>
      <c r="F121" s="345"/>
      <c r="G121" s="57">
        <v>1.6500000000000001E-2</v>
      </c>
      <c r="H121" s="62" t="e">
        <f>($H$134+$H$118+$H$119)/(1-$G$120)*G121</f>
        <v>#REF!</v>
      </c>
      <c r="I121" s="49"/>
      <c r="J121" s="51"/>
    </row>
    <row r="122" spans="1:10" ht="18" customHeight="1">
      <c r="A122" s="48"/>
      <c r="B122" s="11"/>
      <c r="C122" s="343" t="s">
        <v>125</v>
      </c>
      <c r="D122" s="344"/>
      <c r="E122" s="344"/>
      <c r="F122" s="345"/>
      <c r="G122" s="57">
        <v>7.5999999999999998E-2</v>
      </c>
      <c r="H122" s="62" t="e">
        <f t="shared" ref="H122:H124" si="3">($H$134+$H$118+$H$119)/(1-$G$120)*G122</f>
        <v>#REF!</v>
      </c>
      <c r="I122" s="49"/>
    </row>
    <row r="123" spans="1:10" ht="18" customHeight="1">
      <c r="A123" s="48"/>
      <c r="B123" s="11"/>
      <c r="C123" s="343" t="s">
        <v>126</v>
      </c>
      <c r="D123" s="344"/>
      <c r="E123" s="344"/>
      <c r="F123" s="345"/>
      <c r="G123" s="57">
        <v>0</v>
      </c>
      <c r="H123" s="62" t="e">
        <f t="shared" si="3"/>
        <v>#REF!</v>
      </c>
      <c r="I123" s="49"/>
    </row>
    <row r="124" spans="1:10" ht="18" customHeight="1">
      <c r="A124" s="48"/>
      <c r="B124" s="11"/>
      <c r="C124" s="343" t="s">
        <v>127</v>
      </c>
      <c r="D124" s="344"/>
      <c r="E124" s="344"/>
      <c r="F124" s="345"/>
      <c r="G124" s="57">
        <v>0.05</v>
      </c>
      <c r="H124" s="62" t="e">
        <f t="shared" si="3"/>
        <v>#REF!</v>
      </c>
      <c r="I124" s="49"/>
      <c r="J124" s="52"/>
    </row>
    <row r="125" spans="1:10" ht="18" customHeight="1" thickBot="1">
      <c r="A125" s="48"/>
      <c r="B125" s="389" t="s">
        <v>83</v>
      </c>
      <c r="C125" s="400"/>
      <c r="D125" s="400"/>
      <c r="E125" s="400"/>
      <c r="F125" s="400"/>
      <c r="G125" s="401"/>
      <c r="H125" s="35" t="e">
        <f>H118+H119+H121+H122+H123+H124</f>
        <v>#REF!</v>
      </c>
      <c r="I125" s="49"/>
    </row>
    <row r="126" spans="1:10" s="2" customFormat="1" ht="18" customHeight="1" thickBot="1">
      <c r="A126" s="48"/>
      <c r="B126" s="336"/>
      <c r="C126" s="336"/>
      <c r="D126" s="336"/>
      <c r="E126" s="336"/>
      <c r="F126" s="336"/>
      <c r="G126" s="336"/>
      <c r="H126" s="336"/>
      <c r="I126" s="45"/>
    </row>
    <row r="127" spans="1:10" s="2" customFormat="1" ht="18" customHeight="1">
      <c r="A127" s="48"/>
      <c r="B127" s="375" t="s">
        <v>128</v>
      </c>
      <c r="C127" s="376"/>
      <c r="D127" s="376"/>
      <c r="E127" s="376"/>
      <c r="F127" s="376"/>
      <c r="G127" s="376"/>
      <c r="H127" s="377"/>
      <c r="I127" s="45"/>
    </row>
    <row r="128" spans="1:10" ht="18" customHeight="1">
      <c r="A128" s="48"/>
      <c r="B128" s="43" t="s">
        <v>38</v>
      </c>
      <c r="C128" s="333" t="s">
        <v>129</v>
      </c>
      <c r="D128" s="335"/>
      <c r="E128" s="333" t="s">
        <v>39</v>
      </c>
      <c r="F128" s="334"/>
      <c r="G128" s="335"/>
      <c r="H128" s="39" t="s">
        <v>53</v>
      </c>
      <c r="I128" s="49"/>
    </row>
    <row r="129" spans="1:9" ht="18" customHeight="1">
      <c r="A129" s="48"/>
      <c r="B129" s="11" t="s">
        <v>16</v>
      </c>
      <c r="C129" s="343" t="s">
        <v>130</v>
      </c>
      <c r="D129" s="345"/>
      <c r="E129" s="344" t="s">
        <v>131</v>
      </c>
      <c r="F129" s="344"/>
      <c r="G129" s="345"/>
      <c r="H129" s="18" t="e">
        <f>H34</f>
        <v>#REF!</v>
      </c>
      <c r="I129" s="49"/>
    </row>
    <row r="130" spans="1:9" ht="18" customHeight="1">
      <c r="A130" s="48"/>
      <c r="B130" s="11" t="s">
        <v>18</v>
      </c>
      <c r="C130" s="343" t="s">
        <v>132</v>
      </c>
      <c r="D130" s="345"/>
      <c r="E130" s="344" t="s">
        <v>133</v>
      </c>
      <c r="F130" s="344"/>
      <c r="G130" s="345"/>
      <c r="H130" s="18" t="e">
        <f>H74</f>
        <v>#REF!</v>
      </c>
      <c r="I130" s="49"/>
    </row>
    <row r="131" spans="1:9" ht="18" customHeight="1">
      <c r="A131" s="48"/>
      <c r="B131" s="11" t="s">
        <v>21</v>
      </c>
      <c r="C131" s="343" t="s">
        <v>134</v>
      </c>
      <c r="D131" s="345"/>
      <c r="E131" s="344" t="s">
        <v>135</v>
      </c>
      <c r="F131" s="344"/>
      <c r="G131" s="345"/>
      <c r="H131" s="18" t="e">
        <f>H83</f>
        <v>#REF!</v>
      </c>
      <c r="I131" s="49"/>
    </row>
    <row r="132" spans="1:9" ht="18" customHeight="1">
      <c r="A132" s="48"/>
      <c r="B132" s="11" t="s">
        <v>23</v>
      </c>
      <c r="C132" s="343" t="s">
        <v>136</v>
      </c>
      <c r="D132" s="345"/>
      <c r="E132" s="344" t="s">
        <v>137</v>
      </c>
      <c r="F132" s="344"/>
      <c r="G132" s="345"/>
      <c r="H132" s="18" t="e">
        <f>H106</f>
        <v>#REF!</v>
      </c>
      <c r="I132" s="49"/>
    </row>
    <row r="133" spans="1:9" ht="18" customHeight="1">
      <c r="A133" s="48"/>
      <c r="B133" s="11" t="s">
        <v>46</v>
      </c>
      <c r="C133" s="343" t="s">
        <v>138</v>
      </c>
      <c r="D133" s="345"/>
      <c r="E133" s="344" t="s">
        <v>139</v>
      </c>
      <c r="F133" s="344"/>
      <c r="G133" s="345"/>
      <c r="H133" s="18">
        <f>H114</f>
        <v>0</v>
      </c>
      <c r="I133" s="49"/>
    </row>
    <row r="134" spans="1:9" ht="18" customHeight="1">
      <c r="A134" s="48"/>
      <c r="B134" s="397" t="s">
        <v>140</v>
      </c>
      <c r="C134" s="398"/>
      <c r="D134" s="398"/>
      <c r="E134" s="398"/>
      <c r="F134" s="398"/>
      <c r="G134" s="398"/>
      <c r="H134" s="37" t="e">
        <f>SUM(H129:H133)</f>
        <v>#REF!</v>
      </c>
      <c r="I134" s="49"/>
    </row>
    <row r="135" spans="1:9" ht="18" customHeight="1">
      <c r="A135" s="48"/>
      <c r="B135" s="11" t="s">
        <v>48</v>
      </c>
      <c r="C135" s="343" t="s">
        <v>141</v>
      </c>
      <c r="D135" s="345"/>
      <c r="E135" s="344" t="s">
        <v>142</v>
      </c>
      <c r="F135" s="344"/>
      <c r="G135" s="345"/>
      <c r="H135" s="18" t="e">
        <f>H125</f>
        <v>#REF!</v>
      </c>
      <c r="I135" s="49"/>
    </row>
    <row r="136" spans="1:9" ht="23.25" customHeight="1" thickBot="1">
      <c r="A136" s="48"/>
      <c r="B136" s="309" t="s">
        <v>143</v>
      </c>
      <c r="C136" s="310"/>
      <c r="D136" s="310"/>
      <c r="E136" s="310"/>
      <c r="F136" s="310"/>
      <c r="G136" s="310"/>
      <c r="H136" s="10" t="e">
        <f>H134+H135</f>
        <v>#REF!</v>
      </c>
      <c r="I136" s="49"/>
    </row>
    <row r="137" spans="1:9" ht="18" customHeight="1" thickBot="1">
      <c r="A137" s="48"/>
      <c r="B137" s="309" t="s">
        <v>144</v>
      </c>
      <c r="C137" s="310"/>
      <c r="D137" s="310"/>
      <c r="E137" s="310"/>
      <c r="F137" s="310"/>
      <c r="G137" s="310"/>
      <c r="H137" s="10" t="e">
        <f>H136*G16</f>
        <v>#REF!</v>
      </c>
      <c r="I137" s="49"/>
    </row>
    <row r="138" spans="1:9" ht="18" customHeight="1" thickBot="1">
      <c r="A138" s="48"/>
      <c r="B138" s="309" t="s">
        <v>145</v>
      </c>
      <c r="C138" s="310"/>
      <c r="D138" s="310"/>
      <c r="E138" s="310"/>
      <c r="F138" s="310"/>
      <c r="G138" s="310"/>
      <c r="H138" s="10" t="e">
        <f>H137*G12</f>
        <v>#REF!</v>
      </c>
      <c r="I138" s="49"/>
    </row>
    <row r="139" spans="1:9" ht="18.399999999999999" customHeight="1" thickBot="1">
      <c r="A139" s="311"/>
      <c r="B139" s="312"/>
      <c r="C139" s="312"/>
      <c r="D139" s="312"/>
      <c r="E139" s="312"/>
      <c r="F139" s="312"/>
      <c r="G139" s="312"/>
      <c r="H139" s="312"/>
      <c r="I139" s="313"/>
    </row>
    <row r="140" spans="1:9" ht="18.399999999999999" customHeight="1" thickTop="1"/>
  </sheetData>
  <mergeCells count="157">
    <mergeCell ref="B125:G125"/>
    <mergeCell ref="B74:G74"/>
    <mergeCell ref="C119:F119"/>
    <mergeCell ref="C118:F118"/>
    <mergeCell ref="B114:F114"/>
    <mergeCell ref="B115:H115"/>
    <mergeCell ref="C113:G113"/>
    <mergeCell ref="C112:G112"/>
    <mergeCell ref="C117:F117"/>
    <mergeCell ref="B107:H107"/>
    <mergeCell ref="B108:H108"/>
    <mergeCell ref="C109:G109"/>
    <mergeCell ref="B100:F100"/>
    <mergeCell ref="B101:H101"/>
    <mergeCell ref="B102:H102"/>
    <mergeCell ref="C111:G111"/>
    <mergeCell ref="C110:G110"/>
    <mergeCell ref="B116:H116"/>
    <mergeCell ref="C124:F124"/>
    <mergeCell ref="C123:F123"/>
    <mergeCell ref="C122:F122"/>
    <mergeCell ref="C121:F121"/>
    <mergeCell ref="C120:F120"/>
    <mergeCell ref="B95:F95"/>
    <mergeCell ref="C57:G57"/>
    <mergeCell ref="C70:G70"/>
    <mergeCell ref="B44:F44"/>
    <mergeCell ref="C62:G62"/>
    <mergeCell ref="C61:G61"/>
    <mergeCell ref="C60:G60"/>
    <mergeCell ref="C63:G63"/>
    <mergeCell ref="C49:F49"/>
    <mergeCell ref="C48:F48"/>
    <mergeCell ref="C47:F47"/>
    <mergeCell ref="C46:F46"/>
    <mergeCell ref="C45:F45"/>
    <mergeCell ref="C66:G66"/>
    <mergeCell ref="C65:G65"/>
    <mergeCell ref="C64:G64"/>
    <mergeCell ref="B55:H55"/>
    <mergeCell ref="B56:H56"/>
    <mergeCell ref="B54:F54"/>
    <mergeCell ref="C53:F53"/>
    <mergeCell ref="C52:F52"/>
    <mergeCell ref="C51:F51"/>
    <mergeCell ref="C50:F50"/>
    <mergeCell ref="B134:G134"/>
    <mergeCell ref="B136:G136"/>
    <mergeCell ref="C135:D135"/>
    <mergeCell ref="E135:G135"/>
    <mergeCell ref="B126:H126"/>
    <mergeCell ref="E130:G130"/>
    <mergeCell ref="C129:D129"/>
    <mergeCell ref="C128:D128"/>
    <mergeCell ref="E128:G128"/>
    <mergeCell ref="E131:G131"/>
    <mergeCell ref="E132:G132"/>
    <mergeCell ref="E133:G133"/>
    <mergeCell ref="C133:D133"/>
    <mergeCell ref="C132:D132"/>
    <mergeCell ref="C131:D131"/>
    <mergeCell ref="C130:D130"/>
    <mergeCell ref="B127:H127"/>
    <mergeCell ref="E129:G129"/>
    <mergeCell ref="B96:H96"/>
    <mergeCell ref="B97:H97"/>
    <mergeCell ref="C98:F98"/>
    <mergeCell ref="C88:F88"/>
    <mergeCell ref="B83:F83"/>
    <mergeCell ref="B84:H84"/>
    <mergeCell ref="C82:F82"/>
    <mergeCell ref="B106:F106"/>
    <mergeCell ref="B85:H85"/>
    <mergeCell ref="C87:F87"/>
    <mergeCell ref="B86:H86"/>
    <mergeCell ref="C94:F94"/>
    <mergeCell ref="C93:F93"/>
    <mergeCell ref="C92:F92"/>
    <mergeCell ref="C91:F91"/>
    <mergeCell ref="C90:F90"/>
    <mergeCell ref="C89:F89"/>
    <mergeCell ref="C77:F77"/>
    <mergeCell ref="C81:F81"/>
    <mergeCell ref="C80:F80"/>
    <mergeCell ref="C79:F79"/>
    <mergeCell ref="B75:H75"/>
    <mergeCell ref="B76:H76"/>
    <mergeCell ref="B67:G67"/>
    <mergeCell ref="B68:H68"/>
    <mergeCell ref="B69:H69"/>
    <mergeCell ref="C71:G71"/>
    <mergeCell ref="C72:G72"/>
    <mergeCell ref="C73:G73"/>
    <mergeCell ref="C78:F78"/>
    <mergeCell ref="B43:H43"/>
    <mergeCell ref="C39:F39"/>
    <mergeCell ref="C40:F40"/>
    <mergeCell ref="C41:F41"/>
    <mergeCell ref="B42:F42"/>
    <mergeCell ref="C33:F33"/>
    <mergeCell ref="B34:F34"/>
    <mergeCell ref="B35:H35"/>
    <mergeCell ref="B36:H36"/>
    <mergeCell ref="B37:H37"/>
    <mergeCell ref="C38:F38"/>
    <mergeCell ref="C29:F29"/>
    <mergeCell ref="C30:F30"/>
    <mergeCell ref="C31:F31"/>
    <mergeCell ref="C32:F32"/>
    <mergeCell ref="C23:F23"/>
    <mergeCell ref="G23:H23"/>
    <mergeCell ref="C24:F24"/>
    <mergeCell ref="G24:H24"/>
    <mergeCell ref="B25:H25"/>
    <mergeCell ref="B26:H26"/>
    <mergeCell ref="C22:F22"/>
    <mergeCell ref="G22:H22"/>
    <mergeCell ref="B16:D16"/>
    <mergeCell ref="E16:F16"/>
    <mergeCell ref="G16:H16"/>
    <mergeCell ref="B17:H17"/>
    <mergeCell ref="B18:H18"/>
    <mergeCell ref="B19:H19"/>
    <mergeCell ref="C27:F27"/>
    <mergeCell ref="B13:H13"/>
    <mergeCell ref="B14:H14"/>
    <mergeCell ref="B15:D15"/>
    <mergeCell ref="E15:F15"/>
    <mergeCell ref="G15:H15"/>
    <mergeCell ref="C20:F20"/>
    <mergeCell ref="G20:H20"/>
    <mergeCell ref="C21:F21"/>
    <mergeCell ref="G21:H21"/>
    <mergeCell ref="D2:H3"/>
    <mergeCell ref="E4:H4"/>
    <mergeCell ref="E5:H5"/>
    <mergeCell ref="E6:H6"/>
    <mergeCell ref="B7:H7"/>
    <mergeCell ref="B8:H8"/>
    <mergeCell ref="B137:G137"/>
    <mergeCell ref="B138:G138"/>
    <mergeCell ref="A139:I139"/>
    <mergeCell ref="G12:H12"/>
    <mergeCell ref="G11:H11"/>
    <mergeCell ref="G10:H10"/>
    <mergeCell ref="G9:H9"/>
    <mergeCell ref="C12:F12"/>
    <mergeCell ref="C11:F11"/>
    <mergeCell ref="C10:F10"/>
    <mergeCell ref="C9:F9"/>
    <mergeCell ref="C28:G28"/>
    <mergeCell ref="C59:F59"/>
    <mergeCell ref="C58:F58"/>
    <mergeCell ref="C99:G99"/>
    <mergeCell ref="C105:G105"/>
    <mergeCell ref="C104:G104"/>
    <mergeCell ref="C103:G103"/>
  </mergeCells>
  <printOptions horizontalCentered="1" verticalCentered="1"/>
  <pageMargins left="0" right="0" top="0.19685039370078741" bottom="0.19685039370078741" header="0.31496062992125984" footer="0.31496062992125984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160"/>
  <sheetViews>
    <sheetView showGridLines="0" zoomScaleNormal="100" workbookViewId="0">
      <selection activeCell="D2" sqref="D2:H3"/>
    </sheetView>
  </sheetViews>
  <sheetFormatPr defaultColWidth="9.140625" defaultRowHeight="14.25"/>
  <cols>
    <col min="1" max="1" width="2" style="2" customWidth="1"/>
    <col min="2" max="2" width="7.85546875" style="2" customWidth="1"/>
    <col min="3" max="3" width="7.42578125" style="2" customWidth="1"/>
    <col min="4" max="4" width="28.85546875" style="2" customWidth="1"/>
    <col min="5" max="7" width="22.7109375" style="2" customWidth="1"/>
    <col min="8" max="8" width="33" style="2" customWidth="1"/>
    <col min="9" max="9" width="2" style="150" customWidth="1"/>
    <col min="10" max="10" width="58.7109375" style="150" customWidth="1"/>
    <col min="11" max="11" width="18.7109375" style="150" customWidth="1"/>
    <col min="12" max="12" width="14.7109375" style="150" bestFit="1" customWidth="1"/>
    <col min="13" max="13" width="11.7109375" style="150" bestFit="1" customWidth="1"/>
    <col min="14" max="14" width="13.5703125" style="150" bestFit="1" customWidth="1"/>
    <col min="15" max="1025" width="9" style="150" customWidth="1"/>
    <col min="1026" max="1026" width="9.140625" style="150" customWidth="1"/>
    <col min="1027" max="16384" width="9.140625" style="150"/>
  </cols>
  <sheetData>
    <row r="1" spans="1:9" ht="15.75" thickTop="1" thickBot="1">
      <c r="A1" s="46"/>
      <c r="B1" s="44"/>
      <c r="C1" s="44"/>
      <c r="D1" s="44"/>
      <c r="E1" s="44"/>
      <c r="F1" s="44"/>
      <c r="G1" s="44"/>
      <c r="H1" s="44"/>
      <c r="I1" s="47"/>
    </row>
    <row r="2" spans="1:9" ht="15">
      <c r="A2" s="48"/>
      <c r="B2" s="87"/>
      <c r="C2" s="88"/>
      <c r="D2" s="419" t="s">
        <v>9</v>
      </c>
      <c r="E2" s="419"/>
      <c r="F2" s="419"/>
      <c r="G2" s="419"/>
      <c r="H2" s="420"/>
      <c r="I2" s="49"/>
    </row>
    <row r="3" spans="1:9" ht="15">
      <c r="A3" s="48"/>
      <c r="B3" s="6"/>
      <c r="C3" s="89"/>
      <c r="D3" s="421"/>
      <c r="E3" s="421"/>
      <c r="F3" s="421"/>
      <c r="G3" s="421"/>
      <c r="H3" s="422"/>
      <c r="I3" s="49"/>
    </row>
    <row r="4" spans="1:9" ht="15">
      <c r="A4" s="48"/>
      <c r="B4" s="6"/>
      <c r="C4" s="5"/>
      <c r="D4" s="1" t="s">
        <v>10</v>
      </c>
      <c r="E4" s="296"/>
      <c r="F4" s="297"/>
      <c r="G4" s="297"/>
      <c r="H4" s="298"/>
      <c r="I4" s="49"/>
    </row>
    <row r="5" spans="1:9" ht="15">
      <c r="A5" s="48"/>
      <c r="B5" s="6"/>
      <c r="C5" s="5"/>
      <c r="D5" s="1" t="s">
        <v>11</v>
      </c>
      <c r="E5" s="299"/>
      <c r="F5" s="300"/>
      <c r="G5" s="300"/>
      <c r="H5" s="301"/>
      <c r="I5" s="49"/>
    </row>
    <row r="6" spans="1:9" ht="15.75" thickBot="1">
      <c r="A6" s="48"/>
      <c r="B6" s="7"/>
      <c r="C6" s="8"/>
      <c r="D6" s="9" t="s">
        <v>13</v>
      </c>
      <c r="E6" s="302" t="s">
        <v>175</v>
      </c>
      <c r="F6" s="303"/>
      <c r="G6" s="303"/>
      <c r="H6" s="304"/>
      <c r="I6" s="49"/>
    </row>
    <row r="7" spans="1:9" ht="15" thickBot="1">
      <c r="A7" s="48"/>
      <c r="B7" s="305"/>
      <c r="C7" s="305"/>
      <c r="D7" s="305"/>
      <c r="E7" s="305"/>
      <c r="F7" s="305"/>
      <c r="G7" s="305"/>
      <c r="H7" s="305"/>
      <c r="I7" s="49"/>
    </row>
    <row r="8" spans="1:9" ht="15">
      <c r="A8" s="48"/>
      <c r="B8" s="306" t="s">
        <v>15</v>
      </c>
      <c r="C8" s="307"/>
      <c r="D8" s="307"/>
      <c r="E8" s="307"/>
      <c r="F8" s="307"/>
      <c r="G8" s="307"/>
      <c r="H8" s="308"/>
      <c r="I8" s="49"/>
    </row>
    <row r="9" spans="1:9">
      <c r="A9" s="48"/>
      <c r="B9" s="90" t="s">
        <v>16</v>
      </c>
      <c r="C9" s="409" t="s">
        <v>17</v>
      </c>
      <c r="D9" s="409"/>
      <c r="E9" s="409"/>
      <c r="F9" s="409"/>
      <c r="G9" s="410"/>
      <c r="H9" s="411"/>
      <c r="I9" s="49"/>
    </row>
    <row r="10" spans="1:9">
      <c r="A10" s="48"/>
      <c r="B10" s="90" t="s">
        <v>18</v>
      </c>
      <c r="C10" s="409" t="s">
        <v>22</v>
      </c>
      <c r="D10" s="409"/>
      <c r="E10" s="409"/>
      <c r="F10" s="409"/>
      <c r="G10" s="412">
        <v>2025</v>
      </c>
      <c r="H10" s="413"/>
      <c r="I10" s="49"/>
    </row>
    <row r="11" spans="1:9" ht="15" thickBot="1">
      <c r="A11" s="48"/>
      <c r="B11" s="91" t="s">
        <v>21</v>
      </c>
      <c r="C11" s="414" t="s">
        <v>24</v>
      </c>
      <c r="D11" s="415"/>
      <c r="E11" s="415"/>
      <c r="F11" s="416"/>
      <c r="G11" s="417">
        <v>12</v>
      </c>
      <c r="H11" s="418"/>
      <c r="I11" s="49"/>
    </row>
    <row r="12" spans="1:9" ht="15" thickBot="1">
      <c r="A12" s="48"/>
      <c r="B12" s="305"/>
      <c r="C12" s="305"/>
      <c r="D12" s="305"/>
      <c r="E12" s="305"/>
      <c r="F12" s="305"/>
      <c r="G12" s="305"/>
      <c r="H12" s="305"/>
      <c r="I12" s="49"/>
    </row>
    <row r="13" spans="1:9" ht="15">
      <c r="A13" s="48"/>
      <c r="B13" s="306" t="s">
        <v>25</v>
      </c>
      <c r="C13" s="423"/>
      <c r="D13" s="423"/>
      <c r="E13" s="423"/>
      <c r="F13" s="423"/>
      <c r="G13" s="423"/>
      <c r="H13" s="424"/>
      <c r="I13" s="49"/>
    </row>
    <row r="14" spans="1:9" ht="15">
      <c r="A14" s="48"/>
      <c r="B14" s="430" t="s">
        <v>26</v>
      </c>
      <c r="C14" s="431"/>
      <c r="D14" s="431"/>
      <c r="E14" s="431" t="s">
        <v>183</v>
      </c>
      <c r="F14" s="431"/>
      <c r="G14" s="431" t="s">
        <v>28</v>
      </c>
      <c r="H14" s="432"/>
      <c r="I14" s="49"/>
    </row>
    <row r="15" spans="1:9" ht="15.75" thickBot="1">
      <c r="A15" s="48"/>
      <c r="B15" s="433" t="str">
        <f>Resumo!C5</f>
        <v>Vigilante Armado Diurno</v>
      </c>
      <c r="C15" s="434"/>
      <c r="D15" s="434"/>
      <c r="E15" s="434" t="s">
        <v>184</v>
      </c>
      <c r="F15" s="434"/>
      <c r="G15" s="435"/>
      <c r="H15" s="436"/>
      <c r="I15" s="49"/>
    </row>
    <row r="16" spans="1:9" ht="15" thickBot="1">
      <c r="A16" s="48"/>
      <c r="B16" s="305"/>
      <c r="C16" s="305"/>
      <c r="D16" s="305"/>
      <c r="E16" s="305"/>
      <c r="F16" s="305"/>
      <c r="G16" s="305"/>
      <c r="H16" s="305"/>
      <c r="I16" s="49"/>
    </row>
    <row r="17" spans="1:9" ht="15">
      <c r="A17" s="48"/>
      <c r="B17" s="306" t="s">
        <v>30</v>
      </c>
      <c r="C17" s="423"/>
      <c r="D17" s="423"/>
      <c r="E17" s="423"/>
      <c r="F17" s="423"/>
      <c r="G17" s="423"/>
      <c r="H17" s="424"/>
      <c r="I17" s="49"/>
    </row>
    <row r="18" spans="1:9" ht="15">
      <c r="A18" s="48"/>
      <c r="B18" s="425" t="s">
        <v>31</v>
      </c>
      <c r="C18" s="426"/>
      <c r="D18" s="426"/>
      <c r="E18" s="426"/>
      <c r="F18" s="426"/>
      <c r="G18" s="426"/>
      <c r="H18" s="427"/>
      <c r="I18" s="49"/>
    </row>
    <row r="19" spans="1:9" ht="15">
      <c r="A19" s="48"/>
      <c r="B19" s="92">
        <v>1</v>
      </c>
      <c r="C19" s="409" t="s">
        <v>26</v>
      </c>
      <c r="D19" s="409"/>
      <c r="E19" s="409"/>
      <c r="F19" s="409"/>
      <c r="G19" s="428"/>
      <c r="H19" s="429"/>
      <c r="I19" s="49"/>
    </row>
    <row r="20" spans="1:9" ht="15">
      <c r="A20" s="48"/>
      <c r="B20" s="92">
        <v>2</v>
      </c>
      <c r="C20" s="409" t="s">
        <v>33</v>
      </c>
      <c r="D20" s="409"/>
      <c r="E20" s="409"/>
      <c r="F20" s="409"/>
      <c r="G20" s="428"/>
      <c r="H20" s="429"/>
      <c r="I20" s="49"/>
    </row>
    <row r="21" spans="1:9" ht="15">
      <c r="A21" s="48"/>
      <c r="B21" s="92">
        <v>3</v>
      </c>
      <c r="C21" s="409" t="s">
        <v>34</v>
      </c>
      <c r="D21" s="409"/>
      <c r="E21" s="409"/>
      <c r="F21" s="409"/>
      <c r="G21" s="446"/>
      <c r="H21" s="447"/>
      <c r="I21" s="49"/>
    </row>
    <row r="22" spans="1:9" ht="15">
      <c r="A22" s="48"/>
      <c r="B22" s="92">
        <v>5</v>
      </c>
      <c r="C22" s="409" t="s">
        <v>181</v>
      </c>
      <c r="D22" s="409"/>
      <c r="E22" s="409"/>
      <c r="F22" s="409"/>
      <c r="G22" s="448" t="s">
        <v>148</v>
      </c>
      <c r="H22" s="449"/>
      <c r="I22" s="49"/>
    </row>
    <row r="23" spans="1:9" ht="15">
      <c r="A23" s="48"/>
      <c r="B23" s="92">
        <v>6</v>
      </c>
      <c r="C23" s="409" t="s">
        <v>36</v>
      </c>
      <c r="D23" s="409"/>
      <c r="E23" s="409"/>
      <c r="F23" s="409"/>
      <c r="G23" s="450">
        <v>45658</v>
      </c>
      <c r="H23" s="451"/>
      <c r="I23" s="49"/>
    </row>
    <row r="24" spans="1:9" ht="15" thickBot="1">
      <c r="A24" s="48"/>
      <c r="B24" s="305"/>
      <c r="C24" s="305"/>
      <c r="D24" s="305"/>
      <c r="E24" s="305"/>
      <c r="F24" s="305"/>
      <c r="G24" s="305"/>
      <c r="H24" s="305"/>
      <c r="I24" s="49"/>
    </row>
    <row r="25" spans="1:9" ht="15">
      <c r="A25" s="48"/>
      <c r="B25" s="437" t="s">
        <v>37</v>
      </c>
      <c r="C25" s="438"/>
      <c r="D25" s="438"/>
      <c r="E25" s="438"/>
      <c r="F25" s="438"/>
      <c r="G25" s="438"/>
      <c r="H25" s="439"/>
      <c r="I25" s="49"/>
    </row>
    <row r="26" spans="1:9" ht="15">
      <c r="A26" s="48"/>
      <c r="B26" s="93" t="s">
        <v>1</v>
      </c>
      <c r="C26" s="440" t="s">
        <v>2</v>
      </c>
      <c r="D26" s="440"/>
      <c r="E26" s="440"/>
      <c r="F26" s="440"/>
      <c r="G26" s="152" t="s">
        <v>40</v>
      </c>
      <c r="H26" s="151" t="s">
        <v>41</v>
      </c>
      <c r="I26" s="49"/>
    </row>
    <row r="27" spans="1:9">
      <c r="A27" s="48"/>
      <c r="B27" s="94" t="s">
        <v>16</v>
      </c>
      <c r="C27" s="441" t="s">
        <v>42</v>
      </c>
      <c r="D27" s="442"/>
      <c r="E27" s="442"/>
      <c r="F27" s="442"/>
      <c r="G27" s="443"/>
      <c r="H27" s="97">
        <f>G21</f>
        <v>0</v>
      </c>
      <c r="I27" s="49"/>
    </row>
    <row r="28" spans="1:9">
      <c r="A28" s="48"/>
      <c r="B28" s="95" t="s">
        <v>18</v>
      </c>
      <c r="C28" s="444" t="s">
        <v>147</v>
      </c>
      <c r="D28" s="445"/>
      <c r="E28" s="445"/>
      <c r="F28" s="445"/>
      <c r="G28" s="96"/>
      <c r="H28" s="97"/>
      <c r="I28" s="49"/>
    </row>
    <row r="29" spans="1:9">
      <c r="A29" s="48"/>
      <c r="B29" s="95" t="s">
        <v>21</v>
      </c>
      <c r="C29" s="444" t="s">
        <v>44</v>
      </c>
      <c r="D29" s="445"/>
      <c r="E29" s="445"/>
      <c r="F29" s="445"/>
      <c r="G29" s="96"/>
      <c r="H29" s="97"/>
      <c r="I29" s="49"/>
    </row>
    <row r="30" spans="1:9">
      <c r="A30" s="48"/>
      <c r="B30" s="95" t="s">
        <v>23</v>
      </c>
      <c r="C30" s="444" t="s">
        <v>45</v>
      </c>
      <c r="D30" s="445"/>
      <c r="E30" s="445"/>
      <c r="F30" s="445"/>
      <c r="G30" s="96"/>
      <c r="H30" s="97"/>
      <c r="I30" s="49"/>
    </row>
    <row r="31" spans="1:9">
      <c r="A31" s="48"/>
      <c r="B31" s="138" t="s">
        <v>46</v>
      </c>
      <c r="C31" s="460" t="s">
        <v>47</v>
      </c>
      <c r="D31" s="461"/>
      <c r="E31" s="461"/>
      <c r="F31" s="461"/>
      <c r="G31" s="96"/>
      <c r="H31" s="97"/>
      <c r="I31" s="49"/>
    </row>
    <row r="32" spans="1:9">
      <c r="A32" s="48"/>
      <c r="B32" s="139" t="s">
        <v>48</v>
      </c>
      <c r="C32" s="462" t="s">
        <v>105</v>
      </c>
      <c r="D32" s="462"/>
      <c r="E32" s="462"/>
      <c r="F32" s="455"/>
      <c r="G32" s="96"/>
      <c r="H32" s="97"/>
      <c r="I32" s="49"/>
    </row>
    <row r="33" spans="1:10" ht="15">
      <c r="A33" s="48"/>
      <c r="B33" s="463" t="s">
        <v>50</v>
      </c>
      <c r="C33" s="464"/>
      <c r="D33" s="464"/>
      <c r="E33" s="464"/>
      <c r="F33" s="464"/>
      <c r="G33" s="465"/>
      <c r="H33" s="101"/>
      <c r="I33" s="49"/>
    </row>
    <row r="34" spans="1:10" s="2" customFormat="1" ht="15" thickBot="1">
      <c r="A34" s="48"/>
      <c r="B34" s="305"/>
      <c r="C34" s="305"/>
      <c r="D34" s="305"/>
      <c r="E34" s="305"/>
      <c r="F34" s="305"/>
      <c r="G34" s="305"/>
      <c r="H34" s="305"/>
      <c r="I34" s="45"/>
    </row>
    <row r="35" spans="1:10" ht="15">
      <c r="A35" s="48"/>
      <c r="B35" s="437" t="s">
        <v>51</v>
      </c>
      <c r="C35" s="438"/>
      <c r="D35" s="438"/>
      <c r="E35" s="438"/>
      <c r="F35" s="438"/>
      <c r="G35" s="438"/>
      <c r="H35" s="439"/>
      <c r="I35" s="49"/>
    </row>
    <row r="36" spans="1:10" ht="15">
      <c r="A36" s="48"/>
      <c r="B36" s="452" t="s">
        <v>52</v>
      </c>
      <c r="C36" s="453"/>
      <c r="D36" s="453"/>
      <c r="E36" s="453"/>
      <c r="F36" s="453"/>
      <c r="G36" s="453"/>
      <c r="H36" s="454"/>
      <c r="I36" s="49"/>
    </row>
    <row r="37" spans="1:10" ht="15" customHeight="1">
      <c r="A37" s="48"/>
      <c r="B37" s="149" t="s">
        <v>38</v>
      </c>
      <c r="C37" s="453" t="s">
        <v>2</v>
      </c>
      <c r="D37" s="453"/>
      <c r="E37" s="453"/>
      <c r="F37" s="453"/>
      <c r="G37" s="147" t="s">
        <v>40</v>
      </c>
      <c r="H37" s="151" t="s">
        <v>53</v>
      </c>
      <c r="I37" s="49"/>
    </row>
    <row r="38" spans="1:10">
      <c r="A38" s="48"/>
      <c r="B38" s="92" t="s">
        <v>16</v>
      </c>
      <c r="C38" s="409" t="s">
        <v>54</v>
      </c>
      <c r="D38" s="409"/>
      <c r="E38" s="409"/>
      <c r="F38" s="409"/>
      <c r="G38" s="96"/>
      <c r="H38" s="97"/>
      <c r="I38" s="49"/>
    </row>
    <row r="39" spans="1:10">
      <c r="A39" s="48"/>
      <c r="B39" s="92" t="s">
        <v>18</v>
      </c>
      <c r="C39" s="409" t="s">
        <v>169</v>
      </c>
      <c r="D39" s="409"/>
      <c r="E39" s="409"/>
      <c r="F39" s="409"/>
      <c r="G39" s="96"/>
      <c r="H39" s="97"/>
      <c r="I39" s="49"/>
      <c r="J39" s="86"/>
    </row>
    <row r="40" spans="1:10">
      <c r="A40" s="48"/>
      <c r="B40" s="92" t="s">
        <v>21</v>
      </c>
      <c r="C40" s="455" t="s">
        <v>170</v>
      </c>
      <c r="D40" s="456"/>
      <c r="E40" s="456"/>
      <c r="F40" s="457"/>
      <c r="G40" s="98"/>
      <c r="H40" s="97"/>
      <c r="I40" s="49"/>
    </row>
    <row r="41" spans="1:10" ht="15">
      <c r="A41" s="48"/>
      <c r="B41" s="458" t="s">
        <v>57</v>
      </c>
      <c r="C41" s="459"/>
      <c r="D41" s="459"/>
      <c r="E41" s="459"/>
      <c r="F41" s="459"/>
      <c r="G41" s="99"/>
      <c r="H41" s="100"/>
      <c r="I41" s="49"/>
    </row>
    <row r="42" spans="1:10">
      <c r="A42" s="48"/>
      <c r="B42" s="467"/>
      <c r="C42" s="468"/>
      <c r="D42" s="468"/>
      <c r="E42" s="468"/>
      <c r="F42" s="468"/>
      <c r="G42" s="468"/>
      <c r="H42" s="469"/>
      <c r="I42" s="49"/>
    </row>
    <row r="43" spans="1:10" ht="15">
      <c r="A43" s="48"/>
      <c r="B43" s="452" t="s">
        <v>58</v>
      </c>
      <c r="C43" s="453"/>
      <c r="D43" s="453"/>
      <c r="E43" s="453"/>
      <c r="F43" s="453"/>
      <c r="G43" s="147" t="s">
        <v>59</v>
      </c>
      <c r="H43" s="135">
        <f>$H$33+$H$41</f>
        <v>0</v>
      </c>
      <c r="I43" s="49"/>
    </row>
    <row r="44" spans="1:10" ht="15">
      <c r="A44" s="48"/>
      <c r="B44" s="93" t="s">
        <v>1</v>
      </c>
      <c r="C44" s="453" t="s">
        <v>2</v>
      </c>
      <c r="D44" s="453"/>
      <c r="E44" s="453"/>
      <c r="F44" s="453"/>
      <c r="G44" s="147" t="s">
        <v>40</v>
      </c>
      <c r="H44" s="151" t="s">
        <v>53</v>
      </c>
      <c r="I44" s="49"/>
    </row>
    <row r="45" spans="1:10">
      <c r="A45" s="48"/>
      <c r="B45" s="102" t="s">
        <v>16</v>
      </c>
      <c r="C45" s="466" t="s">
        <v>60</v>
      </c>
      <c r="D45" s="466"/>
      <c r="E45" s="466"/>
      <c r="F45" s="466"/>
      <c r="G45" s="98"/>
      <c r="H45" s="97"/>
      <c r="I45" s="49"/>
    </row>
    <row r="46" spans="1:10">
      <c r="A46" s="48"/>
      <c r="B46" s="102" t="s">
        <v>18</v>
      </c>
      <c r="C46" s="466" t="s">
        <v>61</v>
      </c>
      <c r="D46" s="466"/>
      <c r="E46" s="466"/>
      <c r="F46" s="466"/>
      <c r="G46" s="98"/>
      <c r="H46" s="97"/>
      <c r="I46" s="49"/>
    </row>
    <row r="47" spans="1:10">
      <c r="A47" s="48"/>
      <c r="B47" s="102" t="s">
        <v>21</v>
      </c>
      <c r="C47" s="466" t="s">
        <v>62</v>
      </c>
      <c r="D47" s="466"/>
      <c r="E47" s="466"/>
      <c r="F47" s="466"/>
      <c r="G47" s="98"/>
      <c r="H47" s="97"/>
      <c r="I47" s="49"/>
    </row>
    <row r="48" spans="1:10">
      <c r="A48" s="48"/>
      <c r="B48" s="102" t="s">
        <v>23</v>
      </c>
      <c r="C48" s="466" t="s">
        <v>63</v>
      </c>
      <c r="D48" s="466"/>
      <c r="E48" s="466"/>
      <c r="F48" s="466"/>
      <c r="G48" s="98"/>
      <c r="H48" s="97"/>
      <c r="I48" s="49"/>
    </row>
    <row r="49" spans="1:10">
      <c r="A49" s="48"/>
      <c r="B49" s="102" t="s">
        <v>46</v>
      </c>
      <c r="C49" s="466" t="s">
        <v>64</v>
      </c>
      <c r="D49" s="466"/>
      <c r="E49" s="466"/>
      <c r="F49" s="466"/>
      <c r="G49" s="98"/>
      <c r="H49" s="97"/>
      <c r="I49" s="49"/>
    </row>
    <row r="50" spans="1:10">
      <c r="A50" s="48"/>
      <c r="B50" s="102" t="s">
        <v>48</v>
      </c>
      <c r="C50" s="466" t="s">
        <v>65</v>
      </c>
      <c r="D50" s="466"/>
      <c r="E50" s="466"/>
      <c r="F50" s="466"/>
      <c r="G50" s="98"/>
      <c r="H50" s="97"/>
      <c r="I50" s="49"/>
    </row>
    <row r="51" spans="1:10">
      <c r="A51" s="48"/>
      <c r="B51" s="102" t="s">
        <v>66</v>
      </c>
      <c r="C51" s="466" t="s">
        <v>67</v>
      </c>
      <c r="D51" s="466"/>
      <c r="E51" s="466"/>
      <c r="F51" s="466"/>
      <c r="G51" s="98"/>
      <c r="H51" s="97"/>
      <c r="I51" s="49"/>
    </row>
    <row r="52" spans="1:10">
      <c r="A52" s="48"/>
      <c r="B52" s="102" t="s">
        <v>68</v>
      </c>
      <c r="C52" s="466" t="s">
        <v>69</v>
      </c>
      <c r="D52" s="466"/>
      <c r="E52" s="466"/>
      <c r="F52" s="466"/>
      <c r="G52" s="98"/>
      <c r="H52" s="97"/>
      <c r="I52" s="49"/>
    </row>
    <row r="53" spans="1:10" ht="15">
      <c r="A53" s="48"/>
      <c r="B53" s="452" t="s">
        <v>70</v>
      </c>
      <c r="C53" s="453"/>
      <c r="D53" s="453"/>
      <c r="E53" s="453"/>
      <c r="F53" s="453"/>
      <c r="G53" s="103"/>
      <c r="H53" s="101"/>
      <c r="I53" s="49"/>
      <c r="J53" s="76"/>
    </row>
    <row r="54" spans="1:10">
      <c r="A54" s="48"/>
      <c r="B54" s="467"/>
      <c r="C54" s="468"/>
      <c r="D54" s="468"/>
      <c r="E54" s="468"/>
      <c r="F54" s="468"/>
      <c r="G54" s="468"/>
      <c r="H54" s="469"/>
      <c r="I54" s="49"/>
    </row>
    <row r="55" spans="1:10" ht="15">
      <c r="A55" s="48"/>
      <c r="B55" s="452" t="s">
        <v>71</v>
      </c>
      <c r="C55" s="453"/>
      <c r="D55" s="453"/>
      <c r="E55" s="453"/>
      <c r="F55" s="453"/>
      <c r="G55" s="453"/>
      <c r="H55" s="454"/>
      <c r="I55" s="49"/>
    </row>
    <row r="56" spans="1:10" ht="15">
      <c r="A56" s="48"/>
      <c r="B56" s="149" t="s">
        <v>1</v>
      </c>
      <c r="C56" s="474" t="s">
        <v>2</v>
      </c>
      <c r="D56" s="464"/>
      <c r="E56" s="464"/>
      <c r="F56" s="465"/>
      <c r="G56" s="147" t="s">
        <v>171</v>
      </c>
      <c r="H56" s="151" t="s">
        <v>72</v>
      </c>
      <c r="I56" s="49"/>
    </row>
    <row r="57" spans="1:10" ht="14.25" customHeight="1">
      <c r="A57" s="48"/>
      <c r="B57" s="102" t="s">
        <v>16</v>
      </c>
      <c r="C57" s="470" t="s">
        <v>73</v>
      </c>
      <c r="D57" s="471"/>
      <c r="E57" s="471"/>
      <c r="F57" s="472"/>
      <c r="G57" s="136"/>
      <c r="H57" s="104"/>
      <c r="I57" s="49"/>
    </row>
    <row r="58" spans="1:10" ht="14.25" customHeight="1">
      <c r="A58" s="48"/>
      <c r="B58" s="102" t="s">
        <v>18</v>
      </c>
      <c r="C58" s="470" t="s">
        <v>74</v>
      </c>
      <c r="D58" s="471"/>
      <c r="E58" s="471"/>
      <c r="F58" s="472"/>
      <c r="G58" s="137"/>
      <c r="H58" s="104"/>
      <c r="I58" s="49"/>
    </row>
    <row r="59" spans="1:10" ht="14.25" customHeight="1">
      <c r="A59" s="48"/>
      <c r="B59" s="102" t="s">
        <v>21</v>
      </c>
      <c r="C59" s="475" t="s">
        <v>164</v>
      </c>
      <c r="D59" s="476"/>
      <c r="E59" s="476"/>
      <c r="F59" s="477"/>
      <c r="G59" s="137"/>
      <c r="H59" s="104"/>
      <c r="I59" s="49"/>
    </row>
    <row r="60" spans="1:10" ht="14.25" customHeight="1">
      <c r="A60" s="48"/>
      <c r="B60" s="102" t="s">
        <v>23</v>
      </c>
      <c r="C60" s="470" t="s">
        <v>165</v>
      </c>
      <c r="D60" s="471"/>
      <c r="E60" s="471"/>
      <c r="F60" s="472"/>
      <c r="G60" s="137"/>
      <c r="H60" s="104"/>
      <c r="I60" s="49"/>
    </row>
    <row r="61" spans="1:10" ht="14.25" customHeight="1">
      <c r="A61" s="48"/>
      <c r="B61" s="102" t="s">
        <v>46</v>
      </c>
      <c r="C61" s="470" t="s">
        <v>166</v>
      </c>
      <c r="D61" s="471"/>
      <c r="E61" s="471"/>
      <c r="F61" s="472"/>
      <c r="G61" s="137"/>
      <c r="H61" s="104"/>
      <c r="I61" s="49"/>
    </row>
    <row r="62" spans="1:10" ht="14.25" customHeight="1">
      <c r="A62" s="48"/>
      <c r="B62" s="102" t="s">
        <v>48</v>
      </c>
      <c r="C62" s="470" t="s">
        <v>249</v>
      </c>
      <c r="D62" s="471"/>
      <c r="E62" s="471"/>
      <c r="F62" s="472"/>
      <c r="G62" s="137"/>
      <c r="H62" s="104"/>
      <c r="I62" s="49"/>
    </row>
    <row r="63" spans="1:10" ht="15">
      <c r="A63" s="48"/>
      <c r="B63" s="452" t="s">
        <v>83</v>
      </c>
      <c r="C63" s="453"/>
      <c r="D63" s="453"/>
      <c r="E63" s="453"/>
      <c r="F63" s="453"/>
      <c r="G63" s="473"/>
      <c r="H63" s="105"/>
      <c r="I63" s="49"/>
    </row>
    <row r="64" spans="1:10">
      <c r="A64" s="48"/>
      <c r="B64" s="467"/>
      <c r="C64" s="468"/>
      <c r="D64" s="468"/>
      <c r="E64" s="468"/>
      <c r="F64" s="468"/>
      <c r="G64" s="468"/>
      <c r="H64" s="469"/>
      <c r="I64" s="49"/>
    </row>
    <row r="65" spans="1:18" ht="15">
      <c r="A65" s="48"/>
      <c r="B65" s="452" t="s">
        <v>84</v>
      </c>
      <c r="C65" s="453"/>
      <c r="D65" s="453"/>
      <c r="E65" s="453"/>
      <c r="F65" s="453"/>
      <c r="G65" s="453"/>
      <c r="H65" s="454"/>
      <c r="I65" s="49"/>
    </row>
    <row r="66" spans="1:18" ht="15">
      <c r="A66" s="48"/>
      <c r="B66" s="149">
        <v>2</v>
      </c>
      <c r="C66" s="453" t="s">
        <v>85</v>
      </c>
      <c r="D66" s="453"/>
      <c r="E66" s="453"/>
      <c r="F66" s="453"/>
      <c r="G66" s="453"/>
      <c r="H66" s="151" t="s">
        <v>53</v>
      </c>
      <c r="I66" s="49"/>
    </row>
    <row r="67" spans="1:18">
      <c r="A67" s="48"/>
      <c r="B67" s="102" t="s">
        <v>86</v>
      </c>
      <c r="C67" s="470" t="s">
        <v>87</v>
      </c>
      <c r="D67" s="471"/>
      <c r="E67" s="471"/>
      <c r="F67" s="471"/>
      <c r="G67" s="472"/>
      <c r="H67" s="104">
        <f>H41</f>
        <v>0</v>
      </c>
      <c r="I67" s="49"/>
    </row>
    <row r="68" spans="1:18">
      <c r="A68" s="48"/>
      <c r="B68" s="102" t="s">
        <v>88</v>
      </c>
      <c r="C68" s="470" t="s">
        <v>89</v>
      </c>
      <c r="D68" s="471"/>
      <c r="E68" s="471"/>
      <c r="F68" s="471"/>
      <c r="G68" s="472"/>
      <c r="H68" s="104">
        <f>H53</f>
        <v>0</v>
      </c>
      <c r="I68" s="49"/>
    </row>
    <row r="69" spans="1:18">
      <c r="A69" s="48"/>
      <c r="B69" s="102" t="s">
        <v>90</v>
      </c>
      <c r="C69" s="470" t="s">
        <v>91</v>
      </c>
      <c r="D69" s="471"/>
      <c r="E69" s="471"/>
      <c r="F69" s="471"/>
      <c r="G69" s="472"/>
      <c r="H69" s="104">
        <f>H63</f>
        <v>0</v>
      </c>
      <c r="I69" s="49"/>
    </row>
    <row r="70" spans="1:18" ht="15.75" thickBot="1">
      <c r="A70" s="48"/>
      <c r="B70" s="490" t="s">
        <v>83</v>
      </c>
      <c r="C70" s="491"/>
      <c r="D70" s="491"/>
      <c r="E70" s="491"/>
      <c r="F70" s="491"/>
      <c r="G70" s="106"/>
      <c r="H70" s="107">
        <f>SUM(H67:H69)</f>
        <v>0</v>
      </c>
      <c r="I70" s="49"/>
    </row>
    <row r="71" spans="1:18" s="2" customFormat="1" ht="15" thickBot="1">
      <c r="A71" s="48"/>
      <c r="B71" s="305"/>
      <c r="C71" s="305"/>
      <c r="D71" s="305"/>
      <c r="E71" s="305"/>
      <c r="F71" s="305"/>
      <c r="G71" s="305"/>
      <c r="H71" s="305"/>
      <c r="I71" s="45"/>
    </row>
    <row r="72" spans="1:18" s="2" customFormat="1" ht="15">
      <c r="A72" s="48"/>
      <c r="B72" s="478" t="s">
        <v>92</v>
      </c>
      <c r="C72" s="479"/>
      <c r="D72" s="479"/>
      <c r="E72" s="479"/>
      <c r="F72" s="479"/>
      <c r="G72" s="479"/>
      <c r="H72" s="480"/>
      <c r="I72" s="45"/>
    </row>
    <row r="73" spans="1:18" ht="15">
      <c r="A73" s="48"/>
      <c r="B73" s="93" t="s">
        <v>1</v>
      </c>
      <c r="C73" s="481" t="s">
        <v>2</v>
      </c>
      <c r="D73" s="482"/>
      <c r="E73" s="482"/>
      <c r="F73" s="483"/>
      <c r="G73" s="108" t="s">
        <v>40</v>
      </c>
      <c r="H73" s="109" t="s">
        <v>53</v>
      </c>
      <c r="I73" s="49"/>
    </row>
    <row r="74" spans="1:18">
      <c r="A74" s="48"/>
      <c r="B74" s="110" t="s">
        <v>16</v>
      </c>
      <c r="C74" s="484" t="s">
        <v>93</v>
      </c>
      <c r="D74" s="485"/>
      <c r="E74" s="485"/>
      <c r="F74" s="486"/>
      <c r="G74" s="111"/>
      <c r="H74" s="112"/>
      <c r="I74" s="49"/>
      <c r="L74" s="3"/>
      <c r="M74" s="3"/>
      <c r="N74" s="3"/>
      <c r="O74" s="3"/>
      <c r="P74" s="3"/>
      <c r="Q74" s="3"/>
      <c r="R74" s="3"/>
    </row>
    <row r="75" spans="1:18">
      <c r="A75" s="48"/>
      <c r="B75" s="110" t="s">
        <v>18</v>
      </c>
      <c r="C75" s="484" t="s">
        <v>94</v>
      </c>
      <c r="D75" s="485"/>
      <c r="E75" s="485"/>
      <c r="F75" s="486"/>
      <c r="G75" s="111"/>
      <c r="H75" s="112"/>
      <c r="I75" s="49"/>
      <c r="K75" s="50"/>
      <c r="L75" s="3"/>
      <c r="M75" s="3"/>
      <c r="N75" s="3"/>
      <c r="O75" s="3"/>
      <c r="P75" s="3"/>
      <c r="Q75" s="3"/>
      <c r="R75" s="3"/>
    </row>
    <row r="76" spans="1:18">
      <c r="A76" s="48"/>
      <c r="B76" s="95" t="s">
        <v>21</v>
      </c>
      <c r="C76" s="484" t="s">
        <v>172</v>
      </c>
      <c r="D76" s="485"/>
      <c r="E76" s="485"/>
      <c r="F76" s="486"/>
      <c r="G76" s="114"/>
      <c r="H76" s="113"/>
      <c r="I76" s="49"/>
      <c r="L76" s="3"/>
      <c r="M76" s="3"/>
      <c r="N76" s="3"/>
      <c r="O76" s="3"/>
      <c r="P76" s="3"/>
      <c r="Q76" s="3"/>
      <c r="R76" s="3"/>
    </row>
    <row r="77" spans="1:18">
      <c r="A77" s="48"/>
      <c r="B77" s="95" t="s">
        <v>23</v>
      </c>
      <c r="C77" s="487" t="s">
        <v>95</v>
      </c>
      <c r="D77" s="488"/>
      <c r="E77" s="488"/>
      <c r="F77" s="489"/>
      <c r="G77" s="114"/>
      <c r="H77" s="113"/>
      <c r="I77" s="49"/>
      <c r="L77" s="3"/>
      <c r="M77" s="3"/>
      <c r="N77" s="3"/>
      <c r="O77" s="3"/>
      <c r="P77" s="3"/>
      <c r="Q77" s="3"/>
      <c r="R77" s="3"/>
    </row>
    <row r="78" spans="1:18">
      <c r="A78" s="48"/>
      <c r="B78" s="110" t="s">
        <v>46</v>
      </c>
      <c r="C78" s="444" t="s">
        <v>96</v>
      </c>
      <c r="D78" s="445"/>
      <c r="E78" s="445"/>
      <c r="F78" s="492"/>
      <c r="G78" s="111"/>
      <c r="H78" s="112"/>
      <c r="I78" s="49"/>
      <c r="L78" s="3"/>
      <c r="M78" s="3"/>
      <c r="N78" s="3"/>
      <c r="O78" s="3"/>
      <c r="P78" s="3"/>
      <c r="Q78" s="3"/>
      <c r="R78" s="3"/>
    </row>
    <row r="79" spans="1:18">
      <c r="A79" s="48"/>
      <c r="B79" s="110" t="s">
        <v>48</v>
      </c>
      <c r="C79" s="496" t="s">
        <v>173</v>
      </c>
      <c r="D79" s="497"/>
      <c r="E79" s="497"/>
      <c r="F79" s="498"/>
      <c r="G79" s="114"/>
      <c r="H79" s="112"/>
      <c r="I79" s="49"/>
      <c r="L79" s="3"/>
      <c r="M79" s="3"/>
      <c r="N79" s="3"/>
      <c r="O79" s="3"/>
      <c r="P79" s="3"/>
      <c r="Q79" s="3"/>
      <c r="R79" s="3"/>
    </row>
    <row r="80" spans="1:18" ht="15.75" thickBot="1">
      <c r="A80" s="48"/>
      <c r="B80" s="309" t="s">
        <v>83</v>
      </c>
      <c r="C80" s="310"/>
      <c r="D80" s="310"/>
      <c r="E80" s="310"/>
      <c r="F80" s="310"/>
      <c r="G80" s="115"/>
      <c r="H80" s="84"/>
      <c r="I80" s="49"/>
    </row>
    <row r="81" spans="1:15" ht="15" thickBot="1">
      <c r="A81" s="48"/>
      <c r="B81" s="305"/>
      <c r="C81" s="305"/>
      <c r="D81" s="305"/>
      <c r="E81" s="305"/>
      <c r="F81" s="305"/>
      <c r="G81" s="305"/>
      <c r="H81" s="305"/>
      <c r="I81" s="49"/>
    </row>
    <row r="82" spans="1:15" ht="15">
      <c r="A82" s="48"/>
      <c r="B82" s="499" t="s">
        <v>98</v>
      </c>
      <c r="C82" s="500"/>
      <c r="D82" s="500"/>
      <c r="E82" s="500"/>
      <c r="F82" s="500"/>
      <c r="G82" s="500"/>
      <c r="H82" s="501"/>
      <c r="I82" s="49"/>
    </row>
    <row r="83" spans="1:15" ht="15">
      <c r="A83" s="48"/>
      <c r="B83" s="502" t="s">
        <v>99</v>
      </c>
      <c r="C83" s="482"/>
      <c r="D83" s="482"/>
      <c r="E83" s="482"/>
      <c r="F83" s="482"/>
      <c r="G83" s="482"/>
      <c r="H83" s="503"/>
      <c r="I83" s="49"/>
    </row>
    <row r="84" spans="1:15" ht="15" customHeight="1">
      <c r="A84" s="48"/>
      <c r="B84" s="145" t="s">
        <v>38</v>
      </c>
      <c r="C84" s="453" t="s">
        <v>2</v>
      </c>
      <c r="D84" s="453"/>
      <c r="E84" s="453"/>
      <c r="F84" s="453"/>
      <c r="G84" s="108" t="s">
        <v>40</v>
      </c>
      <c r="H84" s="109" t="s">
        <v>53</v>
      </c>
      <c r="I84" s="49"/>
    </row>
    <row r="85" spans="1:15">
      <c r="A85" s="48"/>
      <c r="B85" s="110" t="s">
        <v>16</v>
      </c>
      <c r="C85" s="444" t="s">
        <v>100</v>
      </c>
      <c r="D85" s="445"/>
      <c r="E85" s="445"/>
      <c r="F85" s="492"/>
      <c r="G85" s="116"/>
      <c r="H85" s="112"/>
      <c r="I85" s="49"/>
      <c r="J85" s="142"/>
    </row>
    <row r="86" spans="1:15">
      <c r="A86" s="48"/>
      <c r="B86" s="110" t="s">
        <v>18</v>
      </c>
      <c r="C86" s="444" t="s">
        <v>101</v>
      </c>
      <c r="D86" s="445"/>
      <c r="E86" s="445"/>
      <c r="F86" s="492"/>
      <c r="G86" s="116"/>
      <c r="H86" s="112"/>
      <c r="I86" s="49"/>
    </row>
    <row r="87" spans="1:15" ht="16.5">
      <c r="A87" s="48"/>
      <c r="B87" s="110" t="s">
        <v>21</v>
      </c>
      <c r="C87" s="487" t="s">
        <v>102</v>
      </c>
      <c r="D87" s="488"/>
      <c r="E87" s="488"/>
      <c r="F87" s="489"/>
      <c r="G87" s="118"/>
      <c r="H87" s="112"/>
      <c r="I87" s="49"/>
      <c r="J87" s="493"/>
      <c r="K87" s="494"/>
      <c r="L87" s="494"/>
      <c r="M87" s="494"/>
      <c r="N87" s="494"/>
      <c r="O87" s="495"/>
    </row>
    <row r="88" spans="1:15">
      <c r="A88" s="48"/>
      <c r="B88" s="110" t="s">
        <v>23</v>
      </c>
      <c r="C88" s="487" t="s">
        <v>103</v>
      </c>
      <c r="D88" s="488"/>
      <c r="E88" s="488"/>
      <c r="F88" s="489"/>
      <c r="G88" s="119"/>
      <c r="H88" s="112"/>
      <c r="I88" s="49"/>
    </row>
    <row r="89" spans="1:15">
      <c r="A89" s="48"/>
      <c r="B89" s="110" t="s">
        <v>46</v>
      </c>
      <c r="C89" s="487" t="s">
        <v>104</v>
      </c>
      <c r="D89" s="488"/>
      <c r="E89" s="488"/>
      <c r="F89" s="489"/>
      <c r="G89" s="118"/>
      <c r="H89" s="112"/>
      <c r="I89" s="49"/>
      <c r="J89" s="508"/>
      <c r="K89" s="509"/>
      <c r="L89" s="509"/>
      <c r="M89" s="509"/>
      <c r="N89" s="509"/>
      <c r="O89" s="510"/>
    </row>
    <row r="90" spans="1:15">
      <c r="A90" s="48"/>
      <c r="B90" s="110" t="s">
        <v>48</v>
      </c>
      <c r="C90" s="444" t="s">
        <v>105</v>
      </c>
      <c r="D90" s="445"/>
      <c r="E90" s="445"/>
      <c r="F90" s="492"/>
      <c r="G90" s="116"/>
      <c r="H90" s="112"/>
      <c r="I90" s="49"/>
    </row>
    <row r="91" spans="1:15" ht="14.25" customHeight="1">
      <c r="A91" s="48"/>
      <c r="B91" s="110" t="s">
        <v>66</v>
      </c>
      <c r="C91" s="444" t="s">
        <v>187</v>
      </c>
      <c r="D91" s="445"/>
      <c r="E91" s="445"/>
      <c r="F91" s="492"/>
      <c r="G91" s="111"/>
      <c r="H91" s="112"/>
      <c r="I91" s="49"/>
    </row>
    <row r="92" spans="1:15" ht="15">
      <c r="A92" s="48"/>
      <c r="B92" s="511" t="s">
        <v>83</v>
      </c>
      <c r="C92" s="512"/>
      <c r="D92" s="512"/>
      <c r="E92" s="512"/>
      <c r="F92" s="512"/>
      <c r="G92" s="120"/>
      <c r="H92" s="121"/>
      <c r="I92" s="49"/>
    </row>
    <row r="93" spans="1:15">
      <c r="A93" s="48"/>
      <c r="B93" s="505"/>
      <c r="C93" s="506"/>
      <c r="D93" s="506"/>
      <c r="E93" s="506"/>
      <c r="F93" s="506"/>
      <c r="G93" s="506"/>
      <c r="H93" s="507"/>
      <c r="I93" s="49"/>
    </row>
    <row r="94" spans="1:15" ht="15">
      <c r="A94" s="48"/>
      <c r="B94" s="502" t="s">
        <v>107</v>
      </c>
      <c r="C94" s="482"/>
      <c r="D94" s="482"/>
      <c r="E94" s="482"/>
      <c r="F94" s="482"/>
      <c r="G94" s="482"/>
      <c r="H94" s="503"/>
      <c r="I94" s="49"/>
    </row>
    <row r="95" spans="1:15" ht="15" customHeight="1">
      <c r="A95" s="48"/>
      <c r="B95" s="145" t="s">
        <v>38</v>
      </c>
      <c r="C95" s="453" t="s">
        <v>2</v>
      </c>
      <c r="D95" s="453"/>
      <c r="E95" s="453"/>
      <c r="F95" s="453"/>
      <c r="G95" s="108" t="s">
        <v>40</v>
      </c>
      <c r="H95" s="109" t="s">
        <v>53</v>
      </c>
      <c r="I95" s="49"/>
    </row>
    <row r="96" spans="1:15" ht="15">
      <c r="A96" s="48"/>
      <c r="B96" s="122" t="s">
        <v>16</v>
      </c>
      <c r="C96" s="444" t="s">
        <v>108</v>
      </c>
      <c r="D96" s="445"/>
      <c r="E96" s="445"/>
      <c r="F96" s="445"/>
      <c r="G96" s="492"/>
      <c r="H96" s="112"/>
      <c r="I96" s="49"/>
    </row>
    <row r="97" spans="1:9">
      <c r="A97" s="48"/>
      <c r="B97" s="140" t="s">
        <v>18</v>
      </c>
      <c r="C97" s="444" t="s">
        <v>174</v>
      </c>
      <c r="D97" s="445"/>
      <c r="E97" s="445"/>
      <c r="F97" s="504"/>
      <c r="G97" s="96"/>
      <c r="H97" s="141"/>
      <c r="I97" s="49"/>
    </row>
    <row r="98" spans="1:9" ht="15">
      <c r="A98" s="48"/>
      <c r="B98" s="502" t="s">
        <v>83</v>
      </c>
      <c r="C98" s="481"/>
      <c r="D98" s="481"/>
      <c r="E98" s="481"/>
      <c r="F98" s="481"/>
      <c r="G98" s="123"/>
      <c r="H98" s="121"/>
      <c r="I98" s="49"/>
    </row>
    <row r="99" spans="1:9">
      <c r="A99" s="48"/>
      <c r="B99" s="505"/>
      <c r="C99" s="506"/>
      <c r="D99" s="506"/>
      <c r="E99" s="506"/>
      <c r="F99" s="506"/>
      <c r="G99" s="506"/>
      <c r="H99" s="507"/>
      <c r="I99" s="49"/>
    </row>
    <row r="100" spans="1:9" ht="15">
      <c r="A100" s="48"/>
      <c r="B100" s="511" t="s">
        <v>109</v>
      </c>
      <c r="C100" s="512"/>
      <c r="D100" s="512"/>
      <c r="E100" s="512"/>
      <c r="F100" s="512"/>
      <c r="G100" s="512"/>
      <c r="H100" s="515"/>
      <c r="I100" s="49"/>
    </row>
    <row r="101" spans="1:9" ht="15">
      <c r="A101" s="48"/>
      <c r="B101" s="145">
        <v>4</v>
      </c>
      <c r="C101" s="146"/>
      <c r="D101" s="512" t="s">
        <v>110</v>
      </c>
      <c r="E101" s="512"/>
      <c r="F101" s="512"/>
      <c r="G101" s="512"/>
      <c r="H101" s="148" t="s">
        <v>53</v>
      </c>
      <c r="I101" s="49"/>
    </row>
    <row r="102" spans="1:9">
      <c r="A102" s="48"/>
      <c r="B102" s="110" t="s">
        <v>111</v>
      </c>
      <c r="C102" s="124"/>
      <c r="D102" s="444" t="s">
        <v>112</v>
      </c>
      <c r="E102" s="444"/>
      <c r="F102" s="444"/>
      <c r="G102" s="125"/>
      <c r="H102" s="112"/>
      <c r="I102" s="49"/>
    </row>
    <row r="103" spans="1:9">
      <c r="A103" s="48"/>
      <c r="B103" s="110" t="s">
        <v>113</v>
      </c>
      <c r="C103" s="124"/>
      <c r="D103" s="444" t="s">
        <v>114</v>
      </c>
      <c r="E103" s="444"/>
      <c r="F103" s="444"/>
      <c r="G103" s="126"/>
      <c r="H103" s="112"/>
      <c r="I103" s="49"/>
    </row>
    <row r="104" spans="1:9" ht="15.75" thickBot="1">
      <c r="A104" s="48"/>
      <c r="B104" s="513" t="s">
        <v>83</v>
      </c>
      <c r="C104" s="514"/>
      <c r="D104" s="514"/>
      <c r="E104" s="514"/>
      <c r="F104" s="514"/>
      <c r="G104" s="127"/>
      <c r="H104" s="84"/>
      <c r="I104" s="49"/>
    </row>
    <row r="105" spans="1:9" ht="15" thickBot="1">
      <c r="A105" s="48"/>
      <c r="B105" s="305"/>
      <c r="C105" s="305"/>
      <c r="D105" s="305"/>
      <c r="E105" s="305"/>
      <c r="F105" s="305"/>
      <c r="G105" s="305"/>
      <c r="H105" s="305"/>
      <c r="I105" s="49"/>
    </row>
    <row r="106" spans="1:9" ht="15">
      <c r="A106" s="48"/>
      <c r="B106" s="499" t="s">
        <v>115</v>
      </c>
      <c r="C106" s="500"/>
      <c r="D106" s="500"/>
      <c r="E106" s="500"/>
      <c r="F106" s="500"/>
      <c r="G106" s="500"/>
      <c r="H106" s="501"/>
      <c r="I106" s="49"/>
    </row>
    <row r="107" spans="1:9" ht="15">
      <c r="A107" s="48"/>
      <c r="B107" s="145" t="s">
        <v>38</v>
      </c>
      <c r="C107" s="481" t="s">
        <v>2</v>
      </c>
      <c r="D107" s="482"/>
      <c r="E107" s="482"/>
      <c r="F107" s="482"/>
      <c r="G107" s="483"/>
      <c r="H107" s="109" t="s">
        <v>53</v>
      </c>
      <c r="I107" s="49"/>
    </row>
    <row r="108" spans="1:9">
      <c r="A108" s="48"/>
      <c r="B108" s="110" t="s">
        <v>16</v>
      </c>
      <c r="C108" s="444" t="s">
        <v>116</v>
      </c>
      <c r="D108" s="445"/>
      <c r="E108" s="445"/>
      <c r="F108" s="445"/>
      <c r="G108" s="492"/>
      <c r="H108" s="128"/>
      <c r="I108" s="49"/>
    </row>
    <row r="109" spans="1:9">
      <c r="A109" s="48"/>
      <c r="B109" s="110" t="s">
        <v>18</v>
      </c>
      <c r="C109" s="444" t="s">
        <v>167</v>
      </c>
      <c r="D109" s="445"/>
      <c r="E109" s="445"/>
      <c r="F109" s="445"/>
      <c r="G109" s="492"/>
      <c r="H109" s="128"/>
      <c r="I109" s="49"/>
    </row>
    <row r="110" spans="1:9">
      <c r="A110" s="48"/>
      <c r="B110" s="110" t="s">
        <v>21</v>
      </c>
      <c r="C110" s="444" t="s">
        <v>168</v>
      </c>
      <c r="D110" s="445"/>
      <c r="E110" s="445"/>
      <c r="F110" s="445"/>
      <c r="G110" s="492"/>
      <c r="H110" s="128"/>
      <c r="I110" s="49"/>
    </row>
    <row r="111" spans="1:9" ht="15.75" thickBot="1">
      <c r="A111" s="48"/>
      <c r="B111" s="513" t="s">
        <v>83</v>
      </c>
      <c r="C111" s="514"/>
      <c r="D111" s="514"/>
      <c r="E111" s="514"/>
      <c r="F111" s="514"/>
      <c r="G111" s="129"/>
      <c r="H111" s="10"/>
      <c r="I111" s="49"/>
    </row>
    <row r="112" spans="1:9" s="2" customFormat="1" ht="15" thickBot="1">
      <c r="A112" s="48"/>
      <c r="B112" s="305"/>
      <c r="C112" s="305"/>
      <c r="D112" s="305"/>
      <c r="E112" s="305"/>
      <c r="F112" s="305"/>
      <c r="G112" s="305"/>
      <c r="H112" s="305"/>
      <c r="I112" s="45"/>
    </row>
    <row r="113" spans="1:15" ht="15">
      <c r="A113" s="48"/>
      <c r="B113" s="437" t="s">
        <v>120</v>
      </c>
      <c r="C113" s="438"/>
      <c r="D113" s="438"/>
      <c r="E113" s="438"/>
      <c r="F113" s="438"/>
      <c r="G113" s="438"/>
      <c r="H113" s="439"/>
      <c r="I113" s="49"/>
    </row>
    <row r="114" spans="1:15" ht="15" customHeight="1">
      <c r="A114" s="48"/>
      <c r="B114" s="149" t="s">
        <v>38</v>
      </c>
      <c r="C114" s="453" t="s">
        <v>2</v>
      </c>
      <c r="D114" s="453"/>
      <c r="E114" s="453"/>
      <c r="F114" s="453"/>
      <c r="G114" s="147" t="s">
        <v>40</v>
      </c>
      <c r="H114" s="151" t="s">
        <v>53</v>
      </c>
      <c r="I114" s="49"/>
    </row>
    <row r="115" spans="1:15">
      <c r="A115" s="48"/>
      <c r="B115" s="130" t="s">
        <v>16</v>
      </c>
      <c r="C115" s="519" t="s">
        <v>121</v>
      </c>
      <c r="D115" s="520"/>
      <c r="E115" s="520"/>
      <c r="F115" s="521"/>
      <c r="G115" s="131"/>
      <c r="H115" s="132"/>
      <c r="I115" s="49"/>
      <c r="J115" s="142"/>
    </row>
    <row r="116" spans="1:15">
      <c r="A116" s="48"/>
      <c r="B116" s="110" t="s">
        <v>18</v>
      </c>
      <c r="C116" s="444" t="s">
        <v>122</v>
      </c>
      <c r="D116" s="445"/>
      <c r="E116" s="445"/>
      <c r="F116" s="492"/>
      <c r="G116" s="111"/>
      <c r="H116" s="128"/>
      <c r="I116" s="49"/>
      <c r="J116" s="142"/>
    </row>
    <row r="117" spans="1:15" ht="15">
      <c r="A117" s="48"/>
      <c r="B117" s="110" t="s">
        <v>21</v>
      </c>
      <c r="C117" s="444" t="s">
        <v>123</v>
      </c>
      <c r="D117" s="445"/>
      <c r="E117" s="445"/>
      <c r="F117" s="492"/>
      <c r="G117" s="133"/>
      <c r="H117" s="128"/>
      <c r="I117" s="49"/>
    </row>
    <row r="118" spans="1:15">
      <c r="A118" s="48"/>
      <c r="B118" s="110"/>
      <c r="C118" s="444" t="s">
        <v>124</v>
      </c>
      <c r="D118" s="445"/>
      <c r="E118" s="445"/>
      <c r="F118" s="492"/>
      <c r="G118" s="111"/>
      <c r="H118" s="128"/>
      <c r="I118" s="49"/>
      <c r="J118" s="51"/>
    </row>
    <row r="119" spans="1:15">
      <c r="A119" s="48"/>
      <c r="B119" s="110"/>
      <c r="C119" s="444" t="s">
        <v>125</v>
      </c>
      <c r="D119" s="445"/>
      <c r="E119" s="445"/>
      <c r="F119" s="492"/>
      <c r="G119" s="111"/>
      <c r="H119" s="128"/>
      <c r="I119" s="49"/>
    </row>
    <row r="120" spans="1:15">
      <c r="A120" s="48"/>
      <c r="B120" s="110"/>
      <c r="C120" s="444" t="s">
        <v>126</v>
      </c>
      <c r="D120" s="445"/>
      <c r="E120" s="445"/>
      <c r="F120" s="492"/>
      <c r="G120" s="111"/>
      <c r="H120" s="128"/>
      <c r="I120" s="49"/>
      <c r="J120" s="516"/>
      <c r="K120" s="517"/>
      <c r="L120" s="517"/>
      <c r="M120" s="517"/>
      <c r="N120" s="517"/>
      <c r="O120" s="518"/>
    </row>
    <row r="121" spans="1:15">
      <c r="A121" s="48"/>
      <c r="B121" s="110"/>
      <c r="C121" s="444" t="s">
        <v>127</v>
      </c>
      <c r="D121" s="445"/>
      <c r="E121" s="445"/>
      <c r="F121" s="492"/>
      <c r="G121" s="111"/>
      <c r="H121" s="128"/>
      <c r="I121" s="49"/>
      <c r="J121" s="52"/>
    </row>
    <row r="122" spans="1:15" ht="15.75" thickBot="1">
      <c r="A122" s="48"/>
      <c r="B122" s="309" t="s">
        <v>83</v>
      </c>
      <c r="C122" s="310"/>
      <c r="D122" s="310"/>
      <c r="E122" s="310"/>
      <c r="F122" s="310"/>
      <c r="G122" s="115"/>
      <c r="H122" s="10"/>
      <c r="I122" s="49"/>
    </row>
    <row r="123" spans="1:15" s="2" customFormat="1" ht="15" thickBot="1">
      <c r="A123" s="48"/>
      <c r="B123" s="305"/>
      <c r="C123" s="305"/>
      <c r="D123" s="305"/>
      <c r="E123" s="305"/>
      <c r="F123" s="305"/>
      <c r="G123" s="305"/>
      <c r="H123" s="305"/>
      <c r="I123" s="45"/>
      <c r="L123" s="77"/>
      <c r="M123" s="77"/>
    </row>
    <row r="124" spans="1:15" s="2" customFormat="1" ht="15">
      <c r="A124" s="48"/>
      <c r="B124" s="478" t="s">
        <v>128</v>
      </c>
      <c r="C124" s="479"/>
      <c r="D124" s="479"/>
      <c r="E124" s="479"/>
      <c r="F124" s="479"/>
      <c r="G124" s="479"/>
      <c r="H124" s="480"/>
      <c r="I124" s="45"/>
    </row>
    <row r="125" spans="1:15" ht="15">
      <c r="A125" s="48"/>
      <c r="B125" s="93" t="s">
        <v>1</v>
      </c>
      <c r="C125" s="481" t="s">
        <v>188</v>
      </c>
      <c r="D125" s="483"/>
      <c r="E125" s="481" t="s">
        <v>2</v>
      </c>
      <c r="F125" s="482"/>
      <c r="G125" s="483"/>
      <c r="H125" s="148" t="s">
        <v>53</v>
      </c>
      <c r="I125" s="49"/>
      <c r="K125" s="76"/>
      <c r="L125" s="76"/>
      <c r="M125" s="76"/>
    </row>
    <row r="126" spans="1:15">
      <c r="A126" s="48"/>
      <c r="B126" s="110" t="s">
        <v>16</v>
      </c>
      <c r="C126" s="444" t="s">
        <v>130</v>
      </c>
      <c r="D126" s="492"/>
      <c r="E126" s="445" t="s">
        <v>131</v>
      </c>
      <c r="F126" s="445"/>
      <c r="G126" s="492"/>
      <c r="H126" s="128"/>
      <c r="I126" s="49"/>
      <c r="L126" s="76"/>
      <c r="M126" s="76"/>
      <c r="N126" s="76"/>
    </row>
    <row r="127" spans="1:15">
      <c r="A127" s="48"/>
      <c r="B127" s="110" t="s">
        <v>18</v>
      </c>
      <c r="C127" s="444" t="s">
        <v>132</v>
      </c>
      <c r="D127" s="492"/>
      <c r="E127" s="445" t="s">
        <v>133</v>
      </c>
      <c r="F127" s="445"/>
      <c r="G127" s="492"/>
      <c r="H127" s="128"/>
      <c r="I127" s="49"/>
      <c r="L127" s="76"/>
    </row>
    <row r="128" spans="1:15">
      <c r="A128" s="48"/>
      <c r="B128" s="110" t="s">
        <v>21</v>
      </c>
      <c r="C128" s="444" t="s">
        <v>134</v>
      </c>
      <c r="D128" s="492"/>
      <c r="E128" s="445" t="s">
        <v>135</v>
      </c>
      <c r="F128" s="445"/>
      <c r="G128" s="492"/>
      <c r="H128" s="128"/>
      <c r="I128" s="49"/>
      <c r="L128" s="76"/>
    </row>
    <row r="129" spans="1:11">
      <c r="A129" s="48"/>
      <c r="B129" s="110" t="s">
        <v>23</v>
      </c>
      <c r="C129" s="444" t="s">
        <v>136</v>
      </c>
      <c r="D129" s="492"/>
      <c r="E129" s="445" t="s">
        <v>137</v>
      </c>
      <c r="F129" s="445"/>
      <c r="G129" s="492"/>
      <c r="H129" s="128"/>
      <c r="I129" s="49"/>
    </row>
    <row r="130" spans="1:11">
      <c r="A130" s="48"/>
      <c r="B130" s="110" t="s">
        <v>46</v>
      </c>
      <c r="C130" s="444" t="s">
        <v>138</v>
      </c>
      <c r="D130" s="492"/>
      <c r="E130" s="445" t="s">
        <v>139</v>
      </c>
      <c r="F130" s="445"/>
      <c r="G130" s="492"/>
      <c r="H130" s="128"/>
      <c r="I130" s="49"/>
    </row>
    <row r="131" spans="1:11" ht="15">
      <c r="A131" s="48"/>
      <c r="B131" s="511" t="s">
        <v>140</v>
      </c>
      <c r="C131" s="512"/>
      <c r="D131" s="512"/>
      <c r="E131" s="512"/>
      <c r="F131" s="512"/>
      <c r="G131" s="512"/>
      <c r="H131" s="134"/>
      <c r="I131" s="49"/>
    </row>
    <row r="132" spans="1:11">
      <c r="A132" s="48"/>
      <c r="B132" s="110" t="s">
        <v>48</v>
      </c>
      <c r="C132" s="444" t="s">
        <v>141</v>
      </c>
      <c r="D132" s="492"/>
      <c r="E132" s="445" t="s">
        <v>142</v>
      </c>
      <c r="F132" s="445"/>
      <c r="G132" s="492"/>
      <c r="H132" s="128"/>
      <c r="I132" s="49"/>
    </row>
    <row r="133" spans="1:11" ht="15.75" thickBot="1">
      <c r="A133" s="48"/>
      <c r="B133" s="309" t="s">
        <v>248</v>
      </c>
      <c r="C133" s="310"/>
      <c r="D133" s="310"/>
      <c r="E133" s="310"/>
      <c r="F133" s="310"/>
      <c r="G133" s="310"/>
      <c r="H133" s="84"/>
      <c r="I133" s="49"/>
    </row>
    <row r="134" spans="1:11" ht="15" thickBot="1">
      <c r="A134" s="311"/>
      <c r="B134" s="312"/>
      <c r="C134" s="312"/>
      <c r="D134" s="312"/>
      <c r="E134" s="312"/>
      <c r="F134" s="312"/>
      <c r="G134" s="312"/>
      <c r="H134" s="312"/>
      <c r="I134" s="313"/>
    </row>
    <row r="135" spans="1:11" ht="15" thickTop="1">
      <c r="K135" s="83"/>
    </row>
    <row r="136" spans="1:11">
      <c r="K136" s="83"/>
    </row>
    <row r="141" spans="1:11">
      <c r="H141" s="150"/>
    </row>
    <row r="142" spans="1:11">
      <c r="H142" s="150"/>
    </row>
    <row r="143" spans="1:11">
      <c r="H143" s="150"/>
    </row>
    <row r="144" spans="1:11">
      <c r="H144" s="150"/>
    </row>
    <row r="145" spans="5:8">
      <c r="H145" s="150"/>
    </row>
    <row r="146" spans="5:8">
      <c r="E146" s="144"/>
      <c r="H146" s="150"/>
    </row>
    <row r="147" spans="5:8">
      <c r="H147" s="150"/>
    </row>
    <row r="148" spans="5:8">
      <c r="H148" s="150"/>
    </row>
    <row r="149" spans="5:8">
      <c r="H149" s="150"/>
    </row>
    <row r="150" spans="5:8">
      <c r="H150" s="150"/>
    </row>
    <row r="151" spans="5:8">
      <c r="H151" s="150"/>
    </row>
    <row r="152" spans="5:8">
      <c r="H152" s="150"/>
    </row>
    <row r="153" spans="5:8">
      <c r="H153" s="150"/>
    </row>
    <row r="154" spans="5:8">
      <c r="H154" s="150"/>
    </row>
    <row r="155" spans="5:8">
      <c r="H155" s="150"/>
    </row>
    <row r="156" spans="5:8">
      <c r="H156" s="150"/>
    </row>
    <row r="157" spans="5:8">
      <c r="H157" s="150"/>
    </row>
    <row r="158" spans="5:8">
      <c r="H158" s="150"/>
    </row>
    <row r="159" spans="5:8">
      <c r="H159" s="150"/>
    </row>
    <row r="160" spans="5:8">
      <c r="H160" s="150"/>
    </row>
  </sheetData>
  <mergeCells count="154">
    <mergeCell ref="A134:I134"/>
    <mergeCell ref="C130:D130"/>
    <mergeCell ref="E130:G130"/>
    <mergeCell ref="B131:G131"/>
    <mergeCell ref="C132:D132"/>
    <mergeCell ref="E132:G132"/>
    <mergeCell ref="B133:G133"/>
    <mergeCell ref="C127:D127"/>
    <mergeCell ref="E127:G127"/>
    <mergeCell ref="C128:D128"/>
    <mergeCell ref="E128:G128"/>
    <mergeCell ref="C129:D129"/>
    <mergeCell ref="E129:G129"/>
    <mergeCell ref="B123:H123"/>
    <mergeCell ref="B124:H124"/>
    <mergeCell ref="C125:D125"/>
    <mergeCell ref="E125:G125"/>
    <mergeCell ref="C126:D126"/>
    <mergeCell ref="E126:G126"/>
    <mergeCell ref="C118:F118"/>
    <mergeCell ref="C119:F119"/>
    <mergeCell ref="C120:F120"/>
    <mergeCell ref="J120:O120"/>
    <mergeCell ref="C121:F121"/>
    <mergeCell ref="B122:F122"/>
    <mergeCell ref="B112:H112"/>
    <mergeCell ref="B113:H113"/>
    <mergeCell ref="C114:F114"/>
    <mergeCell ref="C115:F115"/>
    <mergeCell ref="C116:F116"/>
    <mergeCell ref="C117:F117"/>
    <mergeCell ref="B106:H106"/>
    <mergeCell ref="C107:G107"/>
    <mergeCell ref="C108:G108"/>
    <mergeCell ref="C109:G109"/>
    <mergeCell ref="C110:G110"/>
    <mergeCell ref="B111:F111"/>
    <mergeCell ref="B100:H100"/>
    <mergeCell ref="D101:G101"/>
    <mergeCell ref="D102:F102"/>
    <mergeCell ref="D103:F103"/>
    <mergeCell ref="B104:F104"/>
    <mergeCell ref="B105:H105"/>
    <mergeCell ref="B94:H94"/>
    <mergeCell ref="C95:F95"/>
    <mergeCell ref="C96:G96"/>
    <mergeCell ref="C97:F97"/>
    <mergeCell ref="B98:F98"/>
    <mergeCell ref="B99:H99"/>
    <mergeCell ref="C89:F89"/>
    <mergeCell ref="J89:O89"/>
    <mergeCell ref="C90:F90"/>
    <mergeCell ref="C91:F91"/>
    <mergeCell ref="B92:F92"/>
    <mergeCell ref="B93:H93"/>
    <mergeCell ref="C84:F84"/>
    <mergeCell ref="C85:F85"/>
    <mergeCell ref="C86:F86"/>
    <mergeCell ref="C87:F87"/>
    <mergeCell ref="J87:O87"/>
    <mergeCell ref="C88:F88"/>
    <mergeCell ref="C78:F78"/>
    <mergeCell ref="C79:F79"/>
    <mergeCell ref="B80:F80"/>
    <mergeCell ref="B81:H81"/>
    <mergeCell ref="B82:H82"/>
    <mergeCell ref="B83:H83"/>
    <mergeCell ref="B72:H72"/>
    <mergeCell ref="C73:F73"/>
    <mergeCell ref="C74:F74"/>
    <mergeCell ref="C75:F75"/>
    <mergeCell ref="C76:F76"/>
    <mergeCell ref="C77:F77"/>
    <mergeCell ref="C66:G66"/>
    <mergeCell ref="C67:G67"/>
    <mergeCell ref="C68:G68"/>
    <mergeCell ref="C69:G69"/>
    <mergeCell ref="B70:F70"/>
    <mergeCell ref="B71:H71"/>
    <mergeCell ref="C60:F60"/>
    <mergeCell ref="C61:F61"/>
    <mergeCell ref="C62:F62"/>
    <mergeCell ref="B63:G63"/>
    <mergeCell ref="B64:H64"/>
    <mergeCell ref="B65:H65"/>
    <mergeCell ref="B54:H54"/>
    <mergeCell ref="B55:H55"/>
    <mergeCell ref="C56:F56"/>
    <mergeCell ref="C57:F57"/>
    <mergeCell ref="C58:F58"/>
    <mergeCell ref="C59:F59"/>
    <mergeCell ref="C48:F48"/>
    <mergeCell ref="C49:F49"/>
    <mergeCell ref="C50:F50"/>
    <mergeCell ref="C51:F51"/>
    <mergeCell ref="C52:F52"/>
    <mergeCell ref="B53:F53"/>
    <mergeCell ref="B42:H42"/>
    <mergeCell ref="B43:F43"/>
    <mergeCell ref="C44:F44"/>
    <mergeCell ref="C45:F45"/>
    <mergeCell ref="C46:F46"/>
    <mergeCell ref="C47:F47"/>
    <mergeCell ref="B36:H36"/>
    <mergeCell ref="C37:F37"/>
    <mergeCell ref="C38:F38"/>
    <mergeCell ref="C39:F39"/>
    <mergeCell ref="C40:F40"/>
    <mergeCell ref="B41:F41"/>
    <mergeCell ref="C30:F30"/>
    <mergeCell ref="C31:F31"/>
    <mergeCell ref="C32:F32"/>
    <mergeCell ref="B33:G33"/>
    <mergeCell ref="B34:H34"/>
    <mergeCell ref="B35:H35"/>
    <mergeCell ref="B24:H24"/>
    <mergeCell ref="B25:H25"/>
    <mergeCell ref="C26:F26"/>
    <mergeCell ref="C27:G27"/>
    <mergeCell ref="C28:F28"/>
    <mergeCell ref="C29:F29"/>
    <mergeCell ref="C21:F21"/>
    <mergeCell ref="G21:H21"/>
    <mergeCell ref="C22:F22"/>
    <mergeCell ref="G22:H22"/>
    <mergeCell ref="C23:F23"/>
    <mergeCell ref="G23:H23"/>
    <mergeCell ref="B16:H16"/>
    <mergeCell ref="B17:H17"/>
    <mergeCell ref="B18:H18"/>
    <mergeCell ref="C19:F19"/>
    <mergeCell ref="G19:H19"/>
    <mergeCell ref="C20:F20"/>
    <mergeCell ref="G20:H20"/>
    <mergeCell ref="B12:H12"/>
    <mergeCell ref="B13:H13"/>
    <mergeCell ref="B14:D14"/>
    <mergeCell ref="E14:F14"/>
    <mergeCell ref="G14:H14"/>
    <mergeCell ref="B15:D15"/>
    <mergeCell ref="E15:F15"/>
    <mergeCell ref="G15:H15"/>
    <mergeCell ref="C9:F9"/>
    <mergeCell ref="G9:H9"/>
    <mergeCell ref="C10:F10"/>
    <mergeCell ref="G10:H10"/>
    <mergeCell ref="C11:F11"/>
    <mergeCell ref="G11:H11"/>
    <mergeCell ref="D2:H3"/>
    <mergeCell ref="E4:H4"/>
    <mergeCell ref="E5:H5"/>
    <mergeCell ref="E6:H6"/>
    <mergeCell ref="B7:H7"/>
    <mergeCell ref="B8:H8"/>
  </mergeCells>
  <pageMargins left="0.25" right="0.25" top="0.75" bottom="0.75" header="0.3" footer="0.3"/>
  <pageSetup paperSize="9" scale="67" fitToHeight="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161"/>
  <sheetViews>
    <sheetView showGridLines="0" zoomScaleNormal="100" workbookViewId="0">
      <selection activeCell="D2" sqref="D2:H3"/>
    </sheetView>
  </sheetViews>
  <sheetFormatPr defaultColWidth="9.140625" defaultRowHeight="14.25"/>
  <cols>
    <col min="1" max="1" width="2" style="2" customWidth="1"/>
    <col min="2" max="2" width="7.85546875" style="2" customWidth="1"/>
    <col min="3" max="3" width="13" style="2" customWidth="1"/>
    <col min="4" max="4" width="28.85546875" style="2" customWidth="1"/>
    <col min="5" max="5" width="22.7109375" style="2" customWidth="1"/>
    <col min="6" max="6" width="17.7109375" style="2" customWidth="1"/>
    <col min="7" max="7" width="22.7109375" style="2" customWidth="1"/>
    <col min="8" max="8" width="33" style="2" customWidth="1"/>
    <col min="9" max="9" width="2" style="150" customWidth="1"/>
    <col min="10" max="10" width="58.7109375" style="150" customWidth="1"/>
    <col min="11" max="11" width="18.7109375" style="150" customWidth="1"/>
    <col min="12" max="12" width="14.7109375" style="150" bestFit="1" customWidth="1"/>
    <col min="13" max="13" width="11.7109375" style="150" bestFit="1" customWidth="1"/>
    <col min="14" max="14" width="13.5703125" style="150" bestFit="1" customWidth="1"/>
    <col min="15" max="1025" width="9" style="150" customWidth="1"/>
    <col min="1026" max="1026" width="9.140625" style="150" customWidth="1"/>
    <col min="1027" max="16384" width="9.140625" style="150"/>
  </cols>
  <sheetData>
    <row r="1" spans="1:9" ht="15.75" thickTop="1" thickBot="1">
      <c r="A1" s="46"/>
      <c r="B1" s="44"/>
      <c r="C1" s="44"/>
      <c r="D1" s="44"/>
      <c r="E1" s="44"/>
      <c r="F1" s="44"/>
      <c r="G1" s="44"/>
      <c r="H1" s="44"/>
      <c r="I1" s="47"/>
    </row>
    <row r="2" spans="1:9" ht="15">
      <c r="A2" s="48"/>
      <c r="B2" s="87"/>
      <c r="C2" s="88"/>
      <c r="D2" s="419" t="s">
        <v>9</v>
      </c>
      <c r="E2" s="419"/>
      <c r="F2" s="419"/>
      <c r="G2" s="419"/>
      <c r="H2" s="420"/>
      <c r="I2" s="49"/>
    </row>
    <row r="3" spans="1:9" ht="15">
      <c r="A3" s="48"/>
      <c r="B3" s="6"/>
      <c r="C3" s="89"/>
      <c r="D3" s="421"/>
      <c r="E3" s="421"/>
      <c r="F3" s="421"/>
      <c r="G3" s="421"/>
      <c r="H3" s="422"/>
      <c r="I3" s="49"/>
    </row>
    <row r="4" spans="1:9" ht="15">
      <c r="A4" s="48"/>
      <c r="B4" s="6"/>
      <c r="C4" s="5"/>
      <c r="D4" s="1" t="s">
        <v>10</v>
      </c>
      <c r="E4" s="296"/>
      <c r="F4" s="297"/>
      <c r="G4" s="297"/>
      <c r="H4" s="298"/>
      <c r="I4" s="49"/>
    </row>
    <row r="5" spans="1:9" ht="15">
      <c r="A5" s="48"/>
      <c r="B5" s="6"/>
      <c r="C5" s="5"/>
      <c r="D5" s="1" t="s">
        <v>11</v>
      </c>
      <c r="E5" s="299"/>
      <c r="F5" s="300"/>
      <c r="G5" s="300"/>
      <c r="H5" s="301"/>
      <c r="I5" s="49"/>
    </row>
    <row r="6" spans="1:9" ht="15.75" thickBot="1">
      <c r="A6" s="48"/>
      <c r="B6" s="7"/>
      <c r="C6" s="8"/>
      <c r="D6" s="9" t="s">
        <v>13</v>
      </c>
      <c r="E6" s="302" t="s">
        <v>175</v>
      </c>
      <c r="F6" s="303"/>
      <c r="G6" s="303"/>
      <c r="H6" s="304"/>
      <c r="I6" s="49"/>
    </row>
    <row r="7" spans="1:9" ht="15" thickBot="1">
      <c r="A7" s="48"/>
      <c r="B7" s="305"/>
      <c r="C7" s="305"/>
      <c r="D7" s="305"/>
      <c r="E7" s="305"/>
      <c r="F7" s="305"/>
      <c r="G7" s="305"/>
      <c r="H7" s="305"/>
      <c r="I7" s="49"/>
    </row>
    <row r="8" spans="1:9" ht="15">
      <c r="A8" s="48"/>
      <c r="B8" s="306" t="s">
        <v>15</v>
      </c>
      <c r="C8" s="307"/>
      <c r="D8" s="307"/>
      <c r="E8" s="307"/>
      <c r="F8" s="307"/>
      <c r="G8" s="307"/>
      <c r="H8" s="308"/>
      <c r="I8" s="49"/>
    </row>
    <row r="9" spans="1:9">
      <c r="A9" s="48"/>
      <c r="B9" s="90" t="s">
        <v>16</v>
      </c>
      <c r="C9" s="409" t="s">
        <v>17</v>
      </c>
      <c r="D9" s="409"/>
      <c r="E9" s="409"/>
      <c r="F9" s="409"/>
      <c r="G9" s="410"/>
      <c r="H9" s="411"/>
      <c r="I9" s="49"/>
    </row>
    <row r="10" spans="1:9">
      <c r="A10" s="48"/>
      <c r="B10" s="90" t="s">
        <v>18</v>
      </c>
      <c r="C10" s="409" t="s">
        <v>22</v>
      </c>
      <c r="D10" s="409"/>
      <c r="E10" s="409"/>
      <c r="F10" s="409"/>
      <c r="G10" s="412">
        <v>2025</v>
      </c>
      <c r="H10" s="413"/>
      <c r="I10" s="49"/>
    </row>
    <row r="11" spans="1:9" ht="15" thickBot="1">
      <c r="A11" s="48"/>
      <c r="B11" s="91" t="s">
        <v>21</v>
      </c>
      <c r="C11" s="414" t="s">
        <v>24</v>
      </c>
      <c r="D11" s="415"/>
      <c r="E11" s="415"/>
      <c r="F11" s="416"/>
      <c r="G11" s="417">
        <v>12</v>
      </c>
      <c r="H11" s="418"/>
      <c r="I11" s="49"/>
    </row>
    <row r="12" spans="1:9" ht="15" thickBot="1">
      <c r="A12" s="48"/>
      <c r="B12" s="305"/>
      <c r="C12" s="305"/>
      <c r="D12" s="305"/>
      <c r="E12" s="305"/>
      <c r="F12" s="305"/>
      <c r="G12" s="305"/>
      <c r="H12" s="305"/>
      <c r="I12" s="49"/>
    </row>
    <row r="13" spans="1:9" ht="15">
      <c r="A13" s="48"/>
      <c r="B13" s="306" t="s">
        <v>25</v>
      </c>
      <c r="C13" s="423"/>
      <c r="D13" s="423"/>
      <c r="E13" s="423"/>
      <c r="F13" s="423"/>
      <c r="G13" s="423"/>
      <c r="H13" s="424"/>
      <c r="I13" s="49"/>
    </row>
    <row r="14" spans="1:9" ht="15">
      <c r="A14" s="48"/>
      <c r="B14" s="430" t="s">
        <v>26</v>
      </c>
      <c r="C14" s="431"/>
      <c r="D14" s="431"/>
      <c r="E14" s="431" t="s">
        <v>183</v>
      </c>
      <c r="F14" s="431"/>
      <c r="G14" s="431" t="s">
        <v>28</v>
      </c>
      <c r="H14" s="432"/>
      <c r="I14" s="49"/>
    </row>
    <row r="15" spans="1:9" ht="15.75" thickBot="1">
      <c r="A15" s="48"/>
      <c r="B15" s="433" t="str">
        <f>Resumo!C6</f>
        <v>Vigilante Armado Noturno</v>
      </c>
      <c r="C15" s="434"/>
      <c r="D15" s="434"/>
      <c r="E15" s="434" t="s">
        <v>184</v>
      </c>
      <c r="F15" s="434"/>
      <c r="G15" s="435"/>
      <c r="H15" s="436"/>
      <c r="I15" s="49"/>
    </row>
    <row r="16" spans="1:9" ht="15" thickBot="1">
      <c r="A16" s="48"/>
      <c r="B16" s="305"/>
      <c r="C16" s="305"/>
      <c r="D16" s="305"/>
      <c r="E16" s="305"/>
      <c r="F16" s="305"/>
      <c r="G16" s="305"/>
      <c r="H16" s="305"/>
      <c r="I16" s="49"/>
    </row>
    <row r="17" spans="1:9" ht="15">
      <c r="A17" s="48"/>
      <c r="B17" s="306" t="s">
        <v>30</v>
      </c>
      <c r="C17" s="423"/>
      <c r="D17" s="423"/>
      <c r="E17" s="423"/>
      <c r="F17" s="423"/>
      <c r="G17" s="423"/>
      <c r="H17" s="424"/>
      <c r="I17" s="49"/>
    </row>
    <row r="18" spans="1:9" ht="15">
      <c r="A18" s="48"/>
      <c r="B18" s="425" t="s">
        <v>31</v>
      </c>
      <c r="C18" s="426"/>
      <c r="D18" s="426"/>
      <c r="E18" s="426"/>
      <c r="F18" s="426"/>
      <c r="G18" s="426"/>
      <c r="H18" s="427"/>
      <c r="I18" s="49"/>
    </row>
    <row r="19" spans="1:9" ht="15">
      <c r="A19" s="48"/>
      <c r="B19" s="92">
        <v>1</v>
      </c>
      <c r="C19" s="409" t="s">
        <v>32</v>
      </c>
      <c r="D19" s="409"/>
      <c r="E19" s="409"/>
      <c r="F19" s="409"/>
      <c r="G19" s="428"/>
      <c r="H19" s="429"/>
      <c r="I19" s="49"/>
    </row>
    <row r="20" spans="1:9" ht="15">
      <c r="A20" s="48"/>
      <c r="B20" s="92">
        <v>2</v>
      </c>
      <c r="C20" s="409" t="s">
        <v>33</v>
      </c>
      <c r="D20" s="409"/>
      <c r="E20" s="409"/>
      <c r="F20" s="409"/>
      <c r="G20" s="428"/>
      <c r="H20" s="429"/>
      <c r="I20" s="49"/>
    </row>
    <row r="21" spans="1:9" ht="15">
      <c r="A21" s="48"/>
      <c r="B21" s="92">
        <v>3</v>
      </c>
      <c r="C21" s="409" t="s">
        <v>34</v>
      </c>
      <c r="D21" s="409"/>
      <c r="E21" s="409"/>
      <c r="F21" s="409"/>
      <c r="G21" s="446"/>
      <c r="H21" s="447"/>
      <c r="I21" s="49"/>
    </row>
    <row r="22" spans="1:9" ht="15">
      <c r="A22" s="48"/>
      <c r="B22" s="92">
        <v>5</v>
      </c>
      <c r="C22" s="409" t="s">
        <v>35</v>
      </c>
      <c r="D22" s="409"/>
      <c r="E22" s="409"/>
      <c r="F22" s="409"/>
      <c r="G22" s="448"/>
      <c r="H22" s="449"/>
      <c r="I22" s="49"/>
    </row>
    <row r="23" spans="1:9" ht="15">
      <c r="A23" s="48"/>
      <c r="B23" s="92">
        <v>6</v>
      </c>
      <c r="C23" s="409" t="s">
        <v>36</v>
      </c>
      <c r="D23" s="409"/>
      <c r="E23" s="409"/>
      <c r="F23" s="409"/>
      <c r="G23" s="450"/>
      <c r="H23" s="451"/>
      <c r="I23" s="49"/>
    </row>
    <row r="24" spans="1:9" ht="15" thickBot="1">
      <c r="A24" s="48"/>
      <c r="B24" s="305"/>
      <c r="C24" s="305"/>
      <c r="D24" s="305"/>
      <c r="E24" s="305"/>
      <c r="F24" s="305"/>
      <c r="G24" s="305"/>
      <c r="H24" s="305"/>
      <c r="I24" s="49"/>
    </row>
    <row r="25" spans="1:9" ht="15">
      <c r="A25" s="48"/>
      <c r="B25" s="437" t="s">
        <v>37</v>
      </c>
      <c r="C25" s="438"/>
      <c r="D25" s="438"/>
      <c r="E25" s="438"/>
      <c r="F25" s="438"/>
      <c r="G25" s="438"/>
      <c r="H25" s="439"/>
      <c r="I25" s="49"/>
    </row>
    <row r="26" spans="1:9" ht="15">
      <c r="A26" s="48"/>
      <c r="B26" s="93" t="s">
        <v>1</v>
      </c>
      <c r="C26" s="440" t="s">
        <v>2</v>
      </c>
      <c r="D26" s="440"/>
      <c r="E26" s="440"/>
      <c r="F26" s="440"/>
      <c r="G26" s="152" t="s">
        <v>40</v>
      </c>
      <c r="H26" s="151" t="s">
        <v>41</v>
      </c>
      <c r="I26" s="49"/>
    </row>
    <row r="27" spans="1:9">
      <c r="A27" s="48"/>
      <c r="B27" s="94" t="s">
        <v>16</v>
      </c>
      <c r="C27" s="441" t="s">
        <v>42</v>
      </c>
      <c r="D27" s="442"/>
      <c r="E27" s="442"/>
      <c r="F27" s="442"/>
      <c r="G27" s="443"/>
      <c r="H27" s="97"/>
      <c r="I27" s="49"/>
    </row>
    <row r="28" spans="1:9">
      <c r="A28" s="48"/>
      <c r="B28" s="95" t="s">
        <v>18</v>
      </c>
      <c r="C28" s="444" t="s">
        <v>147</v>
      </c>
      <c r="D28" s="445"/>
      <c r="E28" s="445"/>
      <c r="F28" s="445"/>
      <c r="G28" s="96"/>
      <c r="H28" s="97"/>
      <c r="I28" s="49"/>
    </row>
    <row r="29" spans="1:9">
      <c r="A29" s="48"/>
      <c r="B29" s="95" t="s">
        <v>21</v>
      </c>
      <c r="C29" s="444" t="s">
        <v>44</v>
      </c>
      <c r="D29" s="445"/>
      <c r="E29" s="445"/>
      <c r="F29" s="445"/>
      <c r="G29" s="96"/>
      <c r="H29" s="97"/>
      <c r="I29" s="49"/>
    </row>
    <row r="30" spans="1:9">
      <c r="A30" s="48"/>
      <c r="B30" s="95" t="s">
        <v>23</v>
      </c>
      <c r="C30" s="444" t="s">
        <v>45</v>
      </c>
      <c r="D30" s="445"/>
      <c r="E30" s="445"/>
      <c r="F30" s="445"/>
      <c r="G30" s="96"/>
      <c r="H30" s="97"/>
      <c r="I30" s="49"/>
    </row>
    <row r="31" spans="1:9">
      <c r="A31" s="48"/>
      <c r="B31" s="138" t="s">
        <v>46</v>
      </c>
      <c r="C31" s="460" t="s">
        <v>47</v>
      </c>
      <c r="D31" s="461"/>
      <c r="E31" s="461"/>
      <c r="F31" s="461"/>
      <c r="G31" s="96"/>
      <c r="H31" s="97"/>
      <c r="I31" s="49"/>
    </row>
    <row r="32" spans="1:9">
      <c r="A32" s="48"/>
      <c r="B32" s="139" t="s">
        <v>48</v>
      </c>
      <c r="C32" s="462" t="s">
        <v>105</v>
      </c>
      <c r="D32" s="462"/>
      <c r="E32" s="462"/>
      <c r="F32" s="455"/>
      <c r="G32" s="96"/>
      <c r="H32" s="97"/>
      <c r="I32" s="49"/>
    </row>
    <row r="33" spans="1:10" ht="15">
      <c r="A33" s="48"/>
      <c r="B33" s="463" t="s">
        <v>50</v>
      </c>
      <c r="C33" s="464"/>
      <c r="D33" s="464"/>
      <c r="E33" s="464"/>
      <c r="F33" s="464"/>
      <c r="G33" s="465"/>
      <c r="H33" s="101"/>
      <c r="I33" s="49"/>
    </row>
    <row r="34" spans="1:10" s="2" customFormat="1" ht="15" thickBot="1">
      <c r="A34" s="48"/>
      <c r="B34" s="305"/>
      <c r="C34" s="305"/>
      <c r="D34" s="305"/>
      <c r="E34" s="305"/>
      <c r="F34" s="305"/>
      <c r="G34" s="305"/>
      <c r="H34" s="305"/>
      <c r="I34" s="45"/>
    </row>
    <row r="35" spans="1:10" ht="15">
      <c r="A35" s="48"/>
      <c r="B35" s="437" t="s">
        <v>51</v>
      </c>
      <c r="C35" s="438"/>
      <c r="D35" s="438"/>
      <c r="E35" s="438"/>
      <c r="F35" s="438"/>
      <c r="G35" s="438"/>
      <c r="H35" s="439"/>
      <c r="I35" s="49"/>
      <c r="J35" s="76"/>
    </row>
    <row r="36" spans="1:10" ht="15">
      <c r="A36" s="48"/>
      <c r="B36" s="452" t="s">
        <v>52</v>
      </c>
      <c r="C36" s="453"/>
      <c r="D36" s="453"/>
      <c r="E36" s="453"/>
      <c r="F36" s="453"/>
      <c r="G36" s="453"/>
      <c r="H36" s="454"/>
      <c r="I36" s="49"/>
      <c r="J36" s="76"/>
    </row>
    <row r="37" spans="1:10" ht="15">
      <c r="A37" s="48"/>
      <c r="B37" s="149" t="s">
        <v>38</v>
      </c>
      <c r="C37" s="440" t="s">
        <v>2</v>
      </c>
      <c r="D37" s="440"/>
      <c r="E37" s="440"/>
      <c r="F37" s="440"/>
      <c r="G37" s="147" t="s">
        <v>40</v>
      </c>
      <c r="H37" s="151" t="s">
        <v>53</v>
      </c>
      <c r="I37" s="49"/>
      <c r="J37" s="76"/>
    </row>
    <row r="38" spans="1:10">
      <c r="A38" s="48"/>
      <c r="B38" s="92" t="s">
        <v>16</v>
      </c>
      <c r="C38" s="409" t="s">
        <v>54</v>
      </c>
      <c r="D38" s="409"/>
      <c r="E38" s="409"/>
      <c r="F38" s="409"/>
      <c r="G38" s="96"/>
      <c r="H38" s="97"/>
      <c r="I38" s="49"/>
    </row>
    <row r="39" spans="1:10">
      <c r="A39" s="48"/>
      <c r="B39" s="92" t="s">
        <v>18</v>
      </c>
      <c r="C39" s="409" t="s">
        <v>169</v>
      </c>
      <c r="D39" s="409"/>
      <c r="E39" s="409"/>
      <c r="F39" s="409"/>
      <c r="G39" s="96"/>
      <c r="H39" s="97"/>
      <c r="I39" s="49"/>
      <c r="J39" s="86"/>
    </row>
    <row r="40" spans="1:10">
      <c r="A40" s="48"/>
      <c r="B40" s="92" t="s">
        <v>21</v>
      </c>
      <c r="C40" s="455" t="s">
        <v>170</v>
      </c>
      <c r="D40" s="456"/>
      <c r="E40" s="456"/>
      <c r="F40" s="457"/>
      <c r="G40" s="98"/>
      <c r="H40" s="97"/>
      <c r="I40" s="49"/>
    </row>
    <row r="41" spans="1:10" ht="15">
      <c r="A41" s="48"/>
      <c r="B41" s="458" t="s">
        <v>57</v>
      </c>
      <c r="C41" s="459"/>
      <c r="D41" s="459"/>
      <c r="E41" s="459"/>
      <c r="F41" s="459"/>
      <c r="G41" s="99"/>
      <c r="H41" s="100"/>
      <c r="I41" s="49"/>
    </row>
    <row r="42" spans="1:10">
      <c r="A42" s="48"/>
      <c r="B42" s="467"/>
      <c r="C42" s="468"/>
      <c r="D42" s="468"/>
      <c r="E42" s="468"/>
      <c r="F42" s="468"/>
      <c r="G42" s="468"/>
      <c r="H42" s="469"/>
      <c r="I42" s="49"/>
    </row>
    <row r="43" spans="1:10" ht="15">
      <c r="A43" s="48"/>
      <c r="B43" s="452" t="s">
        <v>58</v>
      </c>
      <c r="C43" s="453"/>
      <c r="D43" s="453"/>
      <c r="E43" s="453"/>
      <c r="F43" s="453"/>
      <c r="G43" s="147" t="s">
        <v>59</v>
      </c>
      <c r="H43" s="135">
        <f>$H$33+$H$41-$H$31</f>
        <v>0</v>
      </c>
      <c r="I43" s="49"/>
    </row>
    <row r="44" spans="1:10" ht="15">
      <c r="A44" s="48"/>
      <c r="B44" s="93" t="s">
        <v>1</v>
      </c>
      <c r="C44" s="453" t="s">
        <v>2</v>
      </c>
      <c r="D44" s="453"/>
      <c r="E44" s="453"/>
      <c r="F44" s="453"/>
      <c r="G44" s="147" t="s">
        <v>40</v>
      </c>
      <c r="H44" s="151" t="s">
        <v>53</v>
      </c>
      <c r="I44" s="49"/>
    </row>
    <row r="45" spans="1:10">
      <c r="A45" s="48"/>
      <c r="B45" s="102" t="s">
        <v>16</v>
      </c>
      <c r="C45" s="466" t="s">
        <v>60</v>
      </c>
      <c r="D45" s="466"/>
      <c r="E45" s="466"/>
      <c r="F45" s="466"/>
      <c r="G45" s="98"/>
      <c r="H45" s="97"/>
      <c r="I45" s="49"/>
    </row>
    <row r="46" spans="1:10">
      <c r="A46" s="48"/>
      <c r="B46" s="102" t="s">
        <v>18</v>
      </c>
      <c r="C46" s="466" t="s">
        <v>61</v>
      </c>
      <c r="D46" s="466"/>
      <c r="E46" s="466"/>
      <c r="F46" s="466"/>
      <c r="G46" s="98"/>
      <c r="H46" s="97"/>
      <c r="I46" s="49"/>
    </row>
    <row r="47" spans="1:10">
      <c r="A47" s="48"/>
      <c r="B47" s="102" t="s">
        <v>21</v>
      </c>
      <c r="C47" s="466" t="s">
        <v>62</v>
      </c>
      <c r="D47" s="466"/>
      <c r="E47" s="466"/>
      <c r="F47" s="466"/>
      <c r="G47" s="98"/>
      <c r="H47" s="97"/>
      <c r="I47" s="49"/>
    </row>
    <row r="48" spans="1:10">
      <c r="A48" s="48"/>
      <c r="B48" s="102" t="s">
        <v>23</v>
      </c>
      <c r="C48" s="466" t="s">
        <v>63</v>
      </c>
      <c r="D48" s="466"/>
      <c r="E48" s="466"/>
      <c r="F48" s="466"/>
      <c r="G48" s="98"/>
      <c r="H48" s="97"/>
      <c r="I48" s="49"/>
    </row>
    <row r="49" spans="1:10">
      <c r="A49" s="48"/>
      <c r="B49" s="102" t="s">
        <v>46</v>
      </c>
      <c r="C49" s="466" t="s">
        <v>64</v>
      </c>
      <c r="D49" s="466"/>
      <c r="E49" s="466"/>
      <c r="F49" s="466"/>
      <c r="G49" s="98"/>
      <c r="H49" s="97"/>
      <c r="I49" s="49"/>
    </row>
    <row r="50" spans="1:10">
      <c r="A50" s="48"/>
      <c r="B50" s="102" t="s">
        <v>48</v>
      </c>
      <c r="C50" s="466" t="s">
        <v>65</v>
      </c>
      <c r="D50" s="466"/>
      <c r="E50" s="466"/>
      <c r="F50" s="466"/>
      <c r="G50" s="98"/>
      <c r="H50" s="97"/>
      <c r="I50" s="49"/>
    </row>
    <row r="51" spans="1:10">
      <c r="A51" s="48"/>
      <c r="B51" s="102" t="s">
        <v>66</v>
      </c>
      <c r="C51" s="466" t="s">
        <v>67</v>
      </c>
      <c r="D51" s="466"/>
      <c r="E51" s="466"/>
      <c r="F51" s="466"/>
      <c r="G51" s="98"/>
      <c r="H51" s="97"/>
      <c r="I51" s="49"/>
    </row>
    <row r="52" spans="1:10">
      <c r="A52" s="48"/>
      <c r="B52" s="102" t="s">
        <v>68</v>
      </c>
      <c r="C52" s="466" t="s">
        <v>69</v>
      </c>
      <c r="D52" s="466"/>
      <c r="E52" s="466"/>
      <c r="F52" s="466"/>
      <c r="G52" s="98"/>
      <c r="H52" s="97"/>
      <c r="I52" s="49"/>
    </row>
    <row r="53" spans="1:10" ht="15">
      <c r="A53" s="48"/>
      <c r="B53" s="452" t="s">
        <v>70</v>
      </c>
      <c r="C53" s="453"/>
      <c r="D53" s="453"/>
      <c r="E53" s="453"/>
      <c r="F53" s="453"/>
      <c r="G53" s="103"/>
      <c r="H53" s="101"/>
      <c r="I53" s="49"/>
      <c r="J53" s="76"/>
    </row>
    <row r="54" spans="1:10">
      <c r="A54" s="48"/>
      <c r="B54" s="467"/>
      <c r="C54" s="468"/>
      <c r="D54" s="468"/>
      <c r="E54" s="468"/>
      <c r="F54" s="468"/>
      <c r="G54" s="468"/>
      <c r="H54" s="469"/>
      <c r="I54" s="49"/>
    </row>
    <row r="55" spans="1:10" ht="15">
      <c r="A55" s="48"/>
      <c r="B55" s="452" t="s">
        <v>71</v>
      </c>
      <c r="C55" s="453"/>
      <c r="D55" s="453"/>
      <c r="E55" s="453"/>
      <c r="F55" s="453"/>
      <c r="G55" s="453"/>
      <c r="H55" s="454"/>
      <c r="I55" s="49"/>
    </row>
    <row r="56" spans="1:10" ht="15">
      <c r="A56" s="48"/>
      <c r="B56" s="149" t="s">
        <v>1</v>
      </c>
      <c r="C56" s="474" t="s">
        <v>2</v>
      </c>
      <c r="D56" s="464"/>
      <c r="E56" s="464"/>
      <c r="F56" s="465"/>
      <c r="G56" s="147" t="s">
        <v>171</v>
      </c>
      <c r="H56" s="151" t="s">
        <v>72</v>
      </c>
      <c r="I56" s="49"/>
    </row>
    <row r="57" spans="1:10">
      <c r="A57" s="48"/>
      <c r="B57" s="102" t="s">
        <v>16</v>
      </c>
      <c r="C57" s="470" t="s">
        <v>73</v>
      </c>
      <c r="D57" s="471"/>
      <c r="E57" s="471"/>
      <c r="F57" s="472"/>
      <c r="G57" s="136"/>
      <c r="H57" s="104"/>
      <c r="I57" s="49"/>
    </row>
    <row r="58" spans="1:10" ht="14.25" customHeight="1">
      <c r="A58" s="48"/>
      <c r="B58" s="102" t="s">
        <v>18</v>
      </c>
      <c r="C58" s="470" t="s">
        <v>74</v>
      </c>
      <c r="D58" s="471"/>
      <c r="E58" s="471"/>
      <c r="F58" s="472"/>
      <c r="G58" s="136"/>
      <c r="H58" s="104"/>
      <c r="I58" s="49"/>
      <c r="J58" s="83"/>
    </row>
    <row r="59" spans="1:10" ht="14.25" customHeight="1">
      <c r="A59" s="48"/>
      <c r="B59" s="102" t="s">
        <v>21</v>
      </c>
      <c r="C59" s="475" t="s">
        <v>164</v>
      </c>
      <c r="D59" s="476"/>
      <c r="E59" s="476"/>
      <c r="F59" s="477"/>
      <c r="G59" s="137"/>
      <c r="H59" s="104"/>
      <c r="I59" s="49"/>
    </row>
    <row r="60" spans="1:10" ht="14.25" customHeight="1">
      <c r="A60" s="48"/>
      <c r="B60" s="102" t="s">
        <v>23</v>
      </c>
      <c r="C60" s="470" t="s">
        <v>165</v>
      </c>
      <c r="D60" s="471"/>
      <c r="E60" s="471"/>
      <c r="F60" s="472"/>
      <c r="G60" s="137"/>
      <c r="H60" s="104"/>
      <c r="I60" s="49"/>
    </row>
    <row r="61" spans="1:10" ht="14.25" customHeight="1">
      <c r="A61" s="48"/>
      <c r="B61" s="102" t="s">
        <v>46</v>
      </c>
      <c r="C61" s="470" t="s">
        <v>166</v>
      </c>
      <c r="D61" s="471"/>
      <c r="E61" s="471"/>
      <c r="F61" s="472"/>
      <c r="G61" s="137"/>
      <c r="H61" s="104"/>
      <c r="I61" s="49"/>
    </row>
    <row r="62" spans="1:10">
      <c r="A62" s="48"/>
      <c r="B62" s="102" t="s">
        <v>48</v>
      </c>
      <c r="C62" s="470" t="s">
        <v>249</v>
      </c>
      <c r="D62" s="471"/>
      <c r="E62" s="471"/>
      <c r="F62" s="472"/>
      <c r="G62" s="137"/>
      <c r="H62" s="104"/>
      <c r="I62" s="49"/>
    </row>
    <row r="63" spans="1:10" ht="15">
      <c r="A63" s="48"/>
      <c r="B63" s="452" t="s">
        <v>83</v>
      </c>
      <c r="C63" s="453"/>
      <c r="D63" s="453"/>
      <c r="E63" s="453"/>
      <c r="F63" s="453"/>
      <c r="G63" s="473"/>
      <c r="H63" s="105"/>
      <c r="I63" s="49"/>
    </row>
    <row r="64" spans="1:10">
      <c r="A64" s="48"/>
      <c r="B64" s="467"/>
      <c r="C64" s="468"/>
      <c r="D64" s="468"/>
      <c r="E64" s="468"/>
      <c r="F64" s="468"/>
      <c r="G64" s="468"/>
      <c r="H64" s="469"/>
      <c r="I64" s="49"/>
    </row>
    <row r="65" spans="1:18" ht="15">
      <c r="A65" s="48"/>
      <c r="B65" s="452" t="s">
        <v>84</v>
      </c>
      <c r="C65" s="453"/>
      <c r="D65" s="453"/>
      <c r="E65" s="453"/>
      <c r="F65" s="453"/>
      <c r="G65" s="453"/>
      <c r="H65" s="454"/>
      <c r="I65" s="49"/>
    </row>
    <row r="66" spans="1:18" ht="15">
      <c r="A66" s="48"/>
      <c r="B66" s="149">
        <v>2</v>
      </c>
      <c r="C66" s="453" t="s">
        <v>85</v>
      </c>
      <c r="D66" s="453"/>
      <c r="E66" s="453"/>
      <c r="F66" s="453"/>
      <c r="G66" s="453"/>
      <c r="H66" s="151" t="s">
        <v>53</v>
      </c>
      <c r="I66" s="49"/>
    </row>
    <row r="67" spans="1:18">
      <c r="A67" s="48"/>
      <c r="B67" s="102" t="s">
        <v>86</v>
      </c>
      <c r="C67" s="470" t="s">
        <v>87</v>
      </c>
      <c r="D67" s="471"/>
      <c r="E67" s="471"/>
      <c r="F67" s="471"/>
      <c r="G67" s="472"/>
      <c r="H67" s="104"/>
      <c r="I67" s="49"/>
    </row>
    <row r="68" spans="1:18">
      <c r="A68" s="48"/>
      <c r="B68" s="102" t="s">
        <v>88</v>
      </c>
      <c r="C68" s="470" t="s">
        <v>89</v>
      </c>
      <c r="D68" s="471"/>
      <c r="E68" s="471"/>
      <c r="F68" s="471"/>
      <c r="G68" s="472"/>
      <c r="H68" s="104"/>
      <c r="I68" s="49"/>
    </row>
    <row r="69" spans="1:18">
      <c r="A69" s="48"/>
      <c r="B69" s="102" t="s">
        <v>90</v>
      </c>
      <c r="C69" s="470" t="s">
        <v>91</v>
      </c>
      <c r="D69" s="471"/>
      <c r="E69" s="471"/>
      <c r="F69" s="471"/>
      <c r="G69" s="472"/>
      <c r="H69" s="104"/>
      <c r="I69" s="49"/>
    </row>
    <row r="70" spans="1:18" ht="15.75" thickBot="1">
      <c r="A70" s="48"/>
      <c r="B70" s="490" t="s">
        <v>83</v>
      </c>
      <c r="C70" s="491"/>
      <c r="D70" s="491"/>
      <c r="E70" s="491"/>
      <c r="F70" s="491"/>
      <c r="G70" s="106"/>
      <c r="H70" s="107"/>
      <c r="I70" s="49"/>
    </row>
    <row r="71" spans="1:18" s="2" customFormat="1" ht="15" thickBot="1">
      <c r="A71" s="48"/>
      <c r="B71" s="305"/>
      <c r="C71" s="305"/>
      <c r="D71" s="305"/>
      <c r="E71" s="305"/>
      <c r="F71" s="305"/>
      <c r="G71" s="305"/>
      <c r="H71" s="305"/>
      <c r="I71" s="45"/>
    </row>
    <row r="72" spans="1:18" s="2" customFormat="1" ht="15">
      <c r="A72" s="48"/>
      <c r="B72" s="478" t="s">
        <v>92</v>
      </c>
      <c r="C72" s="479"/>
      <c r="D72" s="479"/>
      <c r="E72" s="479"/>
      <c r="F72" s="479"/>
      <c r="G72" s="479"/>
      <c r="H72" s="480"/>
      <c r="I72" s="45"/>
    </row>
    <row r="73" spans="1:18" ht="15">
      <c r="A73" s="48"/>
      <c r="B73" s="93" t="s">
        <v>1</v>
      </c>
      <c r="C73" s="481" t="s">
        <v>2</v>
      </c>
      <c r="D73" s="482"/>
      <c r="E73" s="482"/>
      <c r="F73" s="483"/>
      <c r="G73" s="108" t="s">
        <v>40</v>
      </c>
      <c r="H73" s="109" t="s">
        <v>53</v>
      </c>
      <c r="I73" s="49"/>
    </row>
    <row r="74" spans="1:18">
      <c r="A74" s="48"/>
      <c r="B74" s="110" t="s">
        <v>16</v>
      </c>
      <c r="C74" s="484" t="s">
        <v>93</v>
      </c>
      <c r="D74" s="485"/>
      <c r="E74" s="485"/>
      <c r="F74" s="486"/>
      <c r="G74" s="111"/>
      <c r="H74" s="112"/>
      <c r="I74" s="49"/>
      <c r="L74" s="3"/>
      <c r="M74" s="3"/>
      <c r="N74" s="3"/>
      <c r="O74" s="3"/>
      <c r="P74" s="3"/>
      <c r="Q74" s="3"/>
      <c r="R74" s="3"/>
    </row>
    <row r="75" spans="1:18">
      <c r="A75" s="48"/>
      <c r="B75" s="110" t="s">
        <v>18</v>
      </c>
      <c r="C75" s="484" t="s">
        <v>94</v>
      </c>
      <c r="D75" s="485"/>
      <c r="E75" s="485"/>
      <c r="F75" s="486"/>
      <c r="G75" s="111"/>
      <c r="H75" s="112"/>
      <c r="I75" s="49"/>
      <c r="K75" s="50"/>
      <c r="L75" s="3"/>
      <c r="M75" s="3"/>
      <c r="N75" s="3"/>
      <c r="O75" s="3"/>
      <c r="P75" s="3"/>
      <c r="Q75" s="3"/>
      <c r="R75" s="3"/>
    </row>
    <row r="76" spans="1:18">
      <c r="A76" s="48"/>
      <c r="B76" s="95" t="s">
        <v>21</v>
      </c>
      <c r="C76" s="484" t="s">
        <v>172</v>
      </c>
      <c r="D76" s="485"/>
      <c r="E76" s="485"/>
      <c r="F76" s="486"/>
      <c r="G76" s="114"/>
      <c r="H76" s="113"/>
      <c r="I76" s="49"/>
      <c r="L76" s="3"/>
      <c r="M76" s="3"/>
      <c r="N76" s="3"/>
      <c r="O76" s="3"/>
      <c r="P76" s="3"/>
      <c r="Q76" s="3"/>
      <c r="R76" s="3"/>
    </row>
    <row r="77" spans="1:18">
      <c r="A77" s="48"/>
      <c r="B77" s="95" t="s">
        <v>23</v>
      </c>
      <c r="C77" s="487" t="s">
        <v>95</v>
      </c>
      <c r="D77" s="488"/>
      <c r="E77" s="488"/>
      <c r="F77" s="489"/>
      <c r="G77" s="114"/>
      <c r="H77" s="113"/>
      <c r="I77" s="49"/>
      <c r="L77" s="3"/>
      <c r="M77" s="3"/>
      <c r="N77" s="3"/>
      <c r="O77" s="3"/>
      <c r="P77" s="3"/>
      <c r="Q77" s="3"/>
      <c r="R77" s="3"/>
    </row>
    <row r="78" spans="1:18">
      <c r="A78" s="48"/>
      <c r="B78" s="110" t="s">
        <v>46</v>
      </c>
      <c r="C78" s="444" t="s">
        <v>96</v>
      </c>
      <c r="D78" s="445"/>
      <c r="E78" s="445"/>
      <c r="F78" s="492"/>
      <c r="G78" s="111"/>
      <c r="H78" s="112"/>
      <c r="I78" s="49"/>
      <c r="L78" s="3"/>
      <c r="M78" s="3"/>
      <c r="N78" s="3"/>
      <c r="O78" s="3"/>
      <c r="P78" s="3"/>
      <c r="Q78" s="3"/>
      <c r="R78" s="3"/>
    </row>
    <row r="79" spans="1:18">
      <c r="A79" s="48"/>
      <c r="B79" s="110" t="s">
        <v>48</v>
      </c>
      <c r="C79" s="496" t="s">
        <v>173</v>
      </c>
      <c r="D79" s="497"/>
      <c r="E79" s="497"/>
      <c r="F79" s="498"/>
      <c r="G79" s="114"/>
      <c r="H79" s="112"/>
      <c r="I79" s="49"/>
      <c r="L79" s="3"/>
      <c r="M79" s="3"/>
      <c r="N79" s="3"/>
      <c r="O79" s="3"/>
      <c r="P79" s="3"/>
      <c r="Q79" s="3"/>
      <c r="R79" s="3"/>
    </row>
    <row r="80" spans="1:18" ht="15.75" thickBot="1">
      <c r="A80" s="48"/>
      <c r="B80" s="309" t="s">
        <v>83</v>
      </c>
      <c r="C80" s="310"/>
      <c r="D80" s="310"/>
      <c r="E80" s="310"/>
      <c r="F80" s="310"/>
      <c r="G80" s="115"/>
      <c r="H80" s="84"/>
      <c r="I80" s="49"/>
    </row>
    <row r="81" spans="1:15" ht="15" thickBot="1">
      <c r="A81" s="48"/>
      <c r="B81" s="305"/>
      <c r="C81" s="305"/>
      <c r="D81" s="305"/>
      <c r="E81" s="305"/>
      <c r="F81" s="305"/>
      <c r="G81" s="305"/>
      <c r="H81" s="305"/>
      <c r="I81" s="49"/>
    </row>
    <row r="82" spans="1:15" ht="15">
      <c r="A82" s="48"/>
      <c r="B82" s="499" t="s">
        <v>98</v>
      </c>
      <c r="C82" s="500"/>
      <c r="D82" s="500"/>
      <c r="E82" s="500"/>
      <c r="F82" s="500"/>
      <c r="G82" s="500"/>
      <c r="H82" s="501"/>
      <c r="I82" s="49"/>
    </row>
    <row r="83" spans="1:15" ht="15">
      <c r="A83" s="48"/>
      <c r="B83" s="502" t="s">
        <v>99</v>
      </c>
      <c r="C83" s="482"/>
      <c r="D83" s="482"/>
      <c r="E83" s="482"/>
      <c r="F83" s="482"/>
      <c r="G83" s="482"/>
      <c r="H83" s="503"/>
      <c r="I83" s="49"/>
    </row>
    <row r="84" spans="1:15" ht="15">
      <c r="A84" s="48"/>
      <c r="B84" s="145" t="s">
        <v>38</v>
      </c>
      <c r="C84" s="440" t="s">
        <v>2</v>
      </c>
      <c r="D84" s="440"/>
      <c r="E84" s="440"/>
      <c r="F84" s="440"/>
      <c r="G84" s="108" t="s">
        <v>40</v>
      </c>
      <c r="H84" s="109" t="s">
        <v>53</v>
      </c>
      <c r="I84" s="49"/>
    </row>
    <row r="85" spans="1:15">
      <c r="A85" s="48"/>
      <c r="B85" s="110" t="s">
        <v>16</v>
      </c>
      <c r="C85" s="444" t="s">
        <v>100</v>
      </c>
      <c r="D85" s="445"/>
      <c r="E85" s="445"/>
      <c r="F85" s="492"/>
      <c r="G85" s="116"/>
      <c r="H85" s="112"/>
      <c r="I85" s="49"/>
      <c r="J85" s="117"/>
    </row>
    <row r="86" spans="1:15">
      <c r="A86" s="48"/>
      <c r="B86" s="110" t="s">
        <v>18</v>
      </c>
      <c r="C86" s="444" t="s">
        <v>101</v>
      </c>
      <c r="D86" s="445"/>
      <c r="E86" s="445"/>
      <c r="F86" s="492"/>
      <c r="G86" s="116"/>
      <c r="H86" s="112"/>
      <c r="I86" s="49"/>
    </row>
    <row r="87" spans="1:15" ht="16.5">
      <c r="A87" s="48"/>
      <c r="B87" s="110" t="s">
        <v>21</v>
      </c>
      <c r="C87" s="487" t="s">
        <v>102</v>
      </c>
      <c r="D87" s="488"/>
      <c r="E87" s="488"/>
      <c r="F87" s="489"/>
      <c r="G87" s="118"/>
      <c r="H87" s="112"/>
      <c r="I87" s="49"/>
      <c r="J87" s="493"/>
      <c r="K87" s="494"/>
      <c r="L87" s="494"/>
      <c r="M87" s="494"/>
      <c r="N87" s="494"/>
      <c r="O87" s="495"/>
    </row>
    <row r="88" spans="1:15">
      <c r="A88" s="48"/>
      <c r="B88" s="110" t="s">
        <v>23</v>
      </c>
      <c r="C88" s="487" t="s">
        <v>103</v>
      </c>
      <c r="D88" s="488"/>
      <c r="E88" s="488"/>
      <c r="F88" s="489"/>
      <c r="G88" s="119"/>
      <c r="H88" s="112"/>
      <c r="I88" s="49"/>
    </row>
    <row r="89" spans="1:15">
      <c r="A89" s="48"/>
      <c r="B89" s="110" t="s">
        <v>46</v>
      </c>
      <c r="C89" s="487" t="s">
        <v>104</v>
      </c>
      <c r="D89" s="488"/>
      <c r="E89" s="488"/>
      <c r="F89" s="489"/>
      <c r="G89" s="118"/>
      <c r="H89" s="112"/>
      <c r="I89" s="49"/>
      <c r="J89" s="508"/>
      <c r="K89" s="509"/>
      <c r="L89" s="509"/>
      <c r="M89" s="509"/>
      <c r="N89" s="509"/>
      <c r="O89" s="510"/>
    </row>
    <row r="90" spans="1:15">
      <c r="A90" s="48"/>
      <c r="B90" s="110" t="s">
        <v>48</v>
      </c>
      <c r="C90" s="444" t="s">
        <v>105</v>
      </c>
      <c r="D90" s="445"/>
      <c r="E90" s="445"/>
      <c r="F90" s="492"/>
      <c r="G90" s="116"/>
      <c r="H90" s="112"/>
      <c r="I90" s="49"/>
    </row>
    <row r="91" spans="1:15" ht="14.25" customHeight="1">
      <c r="A91" s="48"/>
      <c r="B91" s="110" t="s">
        <v>66</v>
      </c>
      <c r="C91" s="444" t="s">
        <v>187</v>
      </c>
      <c r="D91" s="445"/>
      <c r="E91" s="445"/>
      <c r="F91" s="492"/>
      <c r="G91" s="111"/>
      <c r="H91" s="112"/>
      <c r="I91" s="49"/>
    </row>
    <row r="92" spans="1:15" ht="15">
      <c r="A92" s="48"/>
      <c r="B92" s="511" t="s">
        <v>83</v>
      </c>
      <c r="C92" s="512"/>
      <c r="D92" s="512"/>
      <c r="E92" s="512"/>
      <c r="F92" s="512"/>
      <c r="G92" s="120"/>
      <c r="H92" s="121"/>
      <c r="I92" s="49"/>
    </row>
    <row r="93" spans="1:15">
      <c r="A93" s="48"/>
      <c r="B93" s="505"/>
      <c r="C93" s="506"/>
      <c r="D93" s="506"/>
      <c r="E93" s="506"/>
      <c r="F93" s="506"/>
      <c r="G93" s="506"/>
      <c r="H93" s="507"/>
      <c r="I93" s="49"/>
    </row>
    <row r="94" spans="1:15" ht="15">
      <c r="A94" s="48"/>
      <c r="B94" s="502" t="s">
        <v>107</v>
      </c>
      <c r="C94" s="482"/>
      <c r="D94" s="482"/>
      <c r="E94" s="482"/>
      <c r="F94" s="482"/>
      <c r="G94" s="482"/>
      <c r="H94" s="503"/>
      <c r="I94" s="49"/>
    </row>
    <row r="95" spans="1:15" ht="15">
      <c r="A95" s="48"/>
      <c r="B95" s="145" t="s">
        <v>38</v>
      </c>
      <c r="C95" s="440" t="s">
        <v>2</v>
      </c>
      <c r="D95" s="440"/>
      <c r="E95" s="440"/>
      <c r="F95" s="440"/>
      <c r="G95" s="108" t="s">
        <v>40</v>
      </c>
      <c r="H95" s="109" t="s">
        <v>53</v>
      </c>
      <c r="I95" s="49"/>
    </row>
    <row r="96" spans="1:15" ht="15">
      <c r="A96" s="48"/>
      <c r="B96" s="122" t="s">
        <v>16</v>
      </c>
      <c r="C96" s="444" t="s">
        <v>108</v>
      </c>
      <c r="D96" s="445"/>
      <c r="E96" s="445"/>
      <c r="F96" s="445"/>
      <c r="G96" s="492"/>
      <c r="H96" s="112"/>
      <c r="I96" s="49"/>
    </row>
    <row r="97" spans="1:9">
      <c r="A97" s="48"/>
      <c r="B97" s="140" t="s">
        <v>18</v>
      </c>
      <c r="C97" s="444" t="s">
        <v>174</v>
      </c>
      <c r="D97" s="445"/>
      <c r="E97" s="445"/>
      <c r="F97" s="504"/>
      <c r="G97" s="96"/>
      <c r="H97" s="141"/>
      <c r="I97" s="49"/>
    </row>
    <row r="98" spans="1:9" ht="15">
      <c r="A98" s="48"/>
      <c r="B98" s="502" t="s">
        <v>83</v>
      </c>
      <c r="C98" s="481"/>
      <c r="D98" s="481"/>
      <c r="E98" s="481"/>
      <c r="F98" s="481"/>
      <c r="G98" s="123"/>
      <c r="H98" s="121"/>
      <c r="I98" s="49"/>
    </row>
    <row r="99" spans="1:9">
      <c r="A99" s="48"/>
      <c r="B99" s="505"/>
      <c r="C99" s="506"/>
      <c r="D99" s="506"/>
      <c r="E99" s="506"/>
      <c r="F99" s="506"/>
      <c r="G99" s="506"/>
      <c r="H99" s="507"/>
      <c r="I99" s="49"/>
    </row>
    <row r="100" spans="1:9" ht="15">
      <c r="A100" s="48"/>
      <c r="B100" s="511" t="s">
        <v>109</v>
      </c>
      <c r="C100" s="512"/>
      <c r="D100" s="512"/>
      <c r="E100" s="512"/>
      <c r="F100" s="512"/>
      <c r="G100" s="512"/>
      <c r="H100" s="515"/>
      <c r="I100" s="49"/>
    </row>
    <row r="101" spans="1:9" ht="15">
      <c r="A101" s="48"/>
      <c r="B101" s="145">
        <v>4</v>
      </c>
      <c r="C101" s="146"/>
      <c r="D101" s="512" t="s">
        <v>110</v>
      </c>
      <c r="E101" s="512"/>
      <c r="F101" s="512"/>
      <c r="G101" s="512"/>
      <c r="H101" s="148" t="s">
        <v>53</v>
      </c>
      <c r="I101" s="49"/>
    </row>
    <row r="102" spans="1:9">
      <c r="A102" s="48"/>
      <c r="B102" s="110" t="s">
        <v>111</v>
      </c>
      <c r="C102" s="124"/>
      <c r="D102" s="444" t="s">
        <v>112</v>
      </c>
      <c r="E102" s="444"/>
      <c r="F102" s="444"/>
      <c r="G102" s="125"/>
      <c r="H102" s="112"/>
      <c r="I102" s="49"/>
    </row>
    <row r="103" spans="1:9">
      <c r="A103" s="48"/>
      <c r="B103" s="110" t="s">
        <v>113</v>
      </c>
      <c r="C103" s="124"/>
      <c r="D103" s="444" t="s">
        <v>114</v>
      </c>
      <c r="E103" s="444"/>
      <c r="F103" s="444"/>
      <c r="G103" s="126"/>
      <c r="H103" s="112"/>
      <c r="I103" s="49"/>
    </row>
    <row r="104" spans="1:9" ht="15.75" thickBot="1">
      <c r="A104" s="48"/>
      <c r="B104" s="513" t="s">
        <v>83</v>
      </c>
      <c r="C104" s="514"/>
      <c r="D104" s="514"/>
      <c r="E104" s="514"/>
      <c r="F104" s="514"/>
      <c r="G104" s="127"/>
      <c r="H104" s="84"/>
      <c r="I104" s="49"/>
    </row>
    <row r="105" spans="1:9" ht="15" thickBot="1">
      <c r="A105" s="48"/>
      <c r="B105" s="305"/>
      <c r="C105" s="305"/>
      <c r="D105" s="305"/>
      <c r="E105" s="305"/>
      <c r="F105" s="305"/>
      <c r="G105" s="305"/>
      <c r="H105" s="305"/>
      <c r="I105" s="49"/>
    </row>
    <row r="106" spans="1:9" ht="15">
      <c r="A106" s="48"/>
      <c r="B106" s="499" t="s">
        <v>115</v>
      </c>
      <c r="C106" s="500"/>
      <c r="D106" s="500"/>
      <c r="E106" s="500"/>
      <c r="F106" s="500"/>
      <c r="G106" s="500"/>
      <c r="H106" s="501"/>
      <c r="I106" s="49"/>
    </row>
    <row r="107" spans="1:9" ht="15">
      <c r="A107" s="48"/>
      <c r="B107" s="145" t="s">
        <v>38</v>
      </c>
      <c r="C107" s="481" t="s">
        <v>2</v>
      </c>
      <c r="D107" s="482"/>
      <c r="E107" s="482"/>
      <c r="F107" s="482"/>
      <c r="G107" s="483"/>
      <c r="H107" s="109" t="s">
        <v>53</v>
      </c>
      <c r="I107" s="49"/>
    </row>
    <row r="108" spans="1:9">
      <c r="A108" s="48"/>
      <c r="B108" s="110" t="s">
        <v>16</v>
      </c>
      <c r="C108" s="444" t="s">
        <v>116</v>
      </c>
      <c r="D108" s="445"/>
      <c r="E108" s="445"/>
      <c r="F108" s="445"/>
      <c r="G108" s="492"/>
      <c r="H108" s="128"/>
      <c r="I108" s="49"/>
    </row>
    <row r="109" spans="1:9">
      <c r="A109" s="48"/>
      <c r="B109" s="110" t="s">
        <v>18</v>
      </c>
      <c r="C109" s="444" t="s">
        <v>167</v>
      </c>
      <c r="D109" s="445"/>
      <c r="E109" s="445"/>
      <c r="F109" s="445"/>
      <c r="G109" s="492"/>
      <c r="H109" s="128"/>
      <c r="I109" s="49"/>
    </row>
    <row r="110" spans="1:9">
      <c r="A110" s="48"/>
      <c r="B110" s="110" t="s">
        <v>21</v>
      </c>
      <c r="C110" s="444" t="s">
        <v>168</v>
      </c>
      <c r="D110" s="445"/>
      <c r="E110" s="445"/>
      <c r="F110" s="445"/>
      <c r="G110" s="492"/>
      <c r="H110" s="128"/>
      <c r="I110" s="49"/>
    </row>
    <row r="111" spans="1:9" ht="15.75" thickBot="1">
      <c r="A111" s="48"/>
      <c r="B111" s="513" t="s">
        <v>83</v>
      </c>
      <c r="C111" s="514"/>
      <c r="D111" s="514"/>
      <c r="E111" s="514"/>
      <c r="F111" s="514"/>
      <c r="G111" s="129"/>
      <c r="H111" s="10"/>
      <c r="I111" s="49"/>
    </row>
    <row r="112" spans="1:9" s="2" customFormat="1" ht="15" thickBot="1">
      <c r="A112" s="48"/>
      <c r="B112" s="305"/>
      <c r="C112" s="305"/>
      <c r="D112" s="305"/>
      <c r="E112" s="305"/>
      <c r="F112" s="305"/>
      <c r="G112" s="305"/>
      <c r="H112" s="305"/>
      <c r="I112" s="45"/>
    </row>
    <row r="113" spans="1:15" ht="15">
      <c r="A113" s="48"/>
      <c r="B113" s="437" t="s">
        <v>120</v>
      </c>
      <c r="C113" s="438"/>
      <c r="D113" s="438"/>
      <c r="E113" s="438"/>
      <c r="F113" s="438"/>
      <c r="G113" s="438"/>
      <c r="H113" s="439"/>
      <c r="I113" s="49"/>
    </row>
    <row r="114" spans="1:15" ht="15">
      <c r="A114" s="48"/>
      <c r="B114" s="149" t="s">
        <v>38</v>
      </c>
      <c r="C114" s="440" t="s">
        <v>2</v>
      </c>
      <c r="D114" s="440"/>
      <c r="E114" s="440"/>
      <c r="F114" s="440"/>
      <c r="G114" s="147" t="s">
        <v>40</v>
      </c>
      <c r="H114" s="151" t="s">
        <v>53</v>
      </c>
      <c r="I114" s="49"/>
    </row>
    <row r="115" spans="1:15">
      <c r="A115" s="48"/>
      <c r="B115" s="130" t="s">
        <v>16</v>
      </c>
      <c r="C115" s="519" t="s">
        <v>121</v>
      </c>
      <c r="D115" s="520"/>
      <c r="E115" s="520"/>
      <c r="F115" s="521"/>
      <c r="G115" s="131"/>
      <c r="H115" s="132"/>
      <c r="I115" s="49"/>
      <c r="J115" s="117"/>
    </row>
    <row r="116" spans="1:15">
      <c r="A116" s="48"/>
      <c r="B116" s="110" t="s">
        <v>18</v>
      </c>
      <c r="C116" s="444" t="s">
        <v>122</v>
      </c>
      <c r="D116" s="445"/>
      <c r="E116" s="445"/>
      <c r="F116" s="492"/>
      <c r="G116" s="111"/>
      <c r="H116" s="128"/>
      <c r="I116" s="49"/>
      <c r="J116" s="117"/>
    </row>
    <row r="117" spans="1:15" ht="15">
      <c r="A117" s="48"/>
      <c r="B117" s="110" t="s">
        <v>21</v>
      </c>
      <c r="C117" s="444" t="s">
        <v>123</v>
      </c>
      <c r="D117" s="445"/>
      <c r="E117" s="445"/>
      <c r="F117" s="492"/>
      <c r="G117" s="133"/>
      <c r="H117" s="128"/>
      <c r="I117" s="49"/>
    </row>
    <row r="118" spans="1:15">
      <c r="A118" s="48"/>
      <c r="B118" s="110"/>
      <c r="C118" s="444" t="s">
        <v>124</v>
      </c>
      <c r="D118" s="445"/>
      <c r="E118" s="445"/>
      <c r="F118" s="492"/>
      <c r="G118" s="111"/>
      <c r="H118" s="128"/>
      <c r="I118" s="49"/>
      <c r="J118" s="51"/>
    </row>
    <row r="119" spans="1:15">
      <c r="A119" s="48"/>
      <c r="B119" s="110"/>
      <c r="C119" s="444" t="s">
        <v>125</v>
      </c>
      <c r="D119" s="445"/>
      <c r="E119" s="445"/>
      <c r="F119" s="492"/>
      <c r="G119" s="111"/>
      <c r="H119" s="128"/>
      <c r="I119" s="49"/>
    </row>
    <row r="120" spans="1:15">
      <c r="A120" s="48"/>
      <c r="B120" s="110"/>
      <c r="C120" s="444" t="s">
        <v>126</v>
      </c>
      <c r="D120" s="445"/>
      <c r="E120" s="445"/>
      <c r="F120" s="492"/>
      <c r="G120" s="111"/>
      <c r="H120" s="128"/>
      <c r="I120" s="49"/>
      <c r="J120" s="516"/>
      <c r="K120" s="517"/>
      <c r="L120" s="517"/>
      <c r="M120" s="517"/>
      <c r="N120" s="517"/>
      <c r="O120" s="518"/>
    </row>
    <row r="121" spans="1:15">
      <c r="A121" s="48"/>
      <c r="B121" s="110"/>
      <c r="C121" s="444" t="s">
        <v>127</v>
      </c>
      <c r="D121" s="445"/>
      <c r="E121" s="445"/>
      <c r="F121" s="492"/>
      <c r="G121" s="111"/>
      <c r="H121" s="128"/>
      <c r="I121" s="49"/>
      <c r="J121" s="52"/>
    </row>
    <row r="122" spans="1:15" ht="15.75" thickBot="1">
      <c r="A122" s="48"/>
      <c r="B122" s="309" t="s">
        <v>83</v>
      </c>
      <c r="C122" s="310"/>
      <c r="D122" s="310"/>
      <c r="E122" s="310"/>
      <c r="F122" s="310"/>
      <c r="G122" s="115"/>
      <c r="H122" s="10"/>
      <c r="I122" s="49"/>
    </row>
    <row r="123" spans="1:15" s="2" customFormat="1" ht="15" thickBot="1">
      <c r="A123" s="48"/>
      <c r="B123" s="305"/>
      <c r="C123" s="305"/>
      <c r="D123" s="305"/>
      <c r="E123" s="305"/>
      <c r="F123" s="305"/>
      <c r="G123" s="305"/>
      <c r="H123" s="305"/>
      <c r="I123" s="45"/>
      <c r="L123" s="77"/>
      <c r="M123" s="77"/>
    </row>
    <row r="124" spans="1:15" s="2" customFormat="1" ht="15">
      <c r="A124" s="48"/>
      <c r="B124" s="478" t="s">
        <v>128</v>
      </c>
      <c r="C124" s="479"/>
      <c r="D124" s="479"/>
      <c r="E124" s="479"/>
      <c r="F124" s="479"/>
      <c r="G124" s="479"/>
      <c r="H124" s="480"/>
      <c r="I124" s="45"/>
    </row>
    <row r="125" spans="1:15" ht="15">
      <c r="A125" s="48"/>
      <c r="B125" s="93" t="s">
        <v>1</v>
      </c>
      <c r="C125" s="481" t="s">
        <v>188</v>
      </c>
      <c r="D125" s="483"/>
      <c r="E125" s="481" t="s">
        <v>2</v>
      </c>
      <c r="F125" s="482"/>
      <c r="G125" s="483"/>
      <c r="H125" s="148" t="s">
        <v>53</v>
      </c>
      <c r="I125" s="49"/>
      <c r="K125" s="76"/>
      <c r="L125" s="76"/>
      <c r="M125" s="76"/>
    </row>
    <row r="126" spans="1:15">
      <c r="A126" s="48"/>
      <c r="B126" s="110" t="s">
        <v>16</v>
      </c>
      <c r="C126" s="444" t="s">
        <v>130</v>
      </c>
      <c r="D126" s="492"/>
      <c r="E126" s="445" t="s">
        <v>131</v>
      </c>
      <c r="F126" s="445"/>
      <c r="G126" s="492"/>
      <c r="H126" s="128"/>
      <c r="I126" s="49"/>
      <c r="L126" s="76"/>
      <c r="M126" s="76"/>
      <c r="N126" s="76"/>
    </row>
    <row r="127" spans="1:15">
      <c r="A127" s="48"/>
      <c r="B127" s="110" t="s">
        <v>18</v>
      </c>
      <c r="C127" s="444" t="s">
        <v>132</v>
      </c>
      <c r="D127" s="492"/>
      <c r="E127" s="445" t="s">
        <v>133</v>
      </c>
      <c r="F127" s="445"/>
      <c r="G127" s="492"/>
      <c r="H127" s="128"/>
      <c r="I127" s="49"/>
      <c r="L127" s="76"/>
    </row>
    <row r="128" spans="1:15">
      <c r="A128" s="48"/>
      <c r="B128" s="110" t="s">
        <v>21</v>
      </c>
      <c r="C128" s="444" t="s">
        <v>134</v>
      </c>
      <c r="D128" s="492"/>
      <c r="E128" s="445" t="s">
        <v>135</v>
      </c>
      <c r="F128" s="445"/>
      <c r="G128" s="492"/>
      <c r="H128" s="128"/>
      <c r="I128" s="49"/>
      <c r="L128" s="76"/>
    </row>
    <row r="129" spans="1:11">
      <c r="A129" s="48"/>
      <c r="B129" s="110" t="s">
        <v>23</v>
      </c>
      <c r="C129" s="444" t="s">
        <v>136</v>
      </c>
      <c r="D129" s="492"/>
      <c r="E129" s="445" t="s">
        <v>137</v>
      </c>
      <c r="F129" s="445"/>
      <c r="G129" s="492"/>
      <c r="H129" s="128"/>
      <c r="I129" s="49"/>
    </row>
    <row r="130" spans="1:11">
      <c r="A130" s="48"/>
      <c r="B130" s="110" t="s">
        <v>46</v>
      </c>
      <c r="C130" s="444" t="s">
        <v>138</v>
      </c>
      <c r="D130" s="492"/>
      <c r="E130" s="445" t="s">
        <v>139</v>
      </c>
      <c r="F130" s="445"/>
      <c r="G130" s="492"/>
      <c r="H130" s="128"/>
      <c r="I130" s="49"/>
    </row>
    <row r="131" spans="1:11" ht="15">
      <c r="A131" s="48"/>
      <c r="B131" s="511" t="s">
        <v>140</v>
      </c>
      <c r="C131" s="512"/>
      <c r="D131" s="512"/>
      <c r="E131" s="512"/>
      <c r="F131" s="512"/>
      <c r="G131" s="512"/>
      <c r="H131" s="134"/>
      <c r="I131" s="49"/>
    </row>
    <row r="132" spans="1:11">
      <c r="A132" s="48"/>
      <c r="B132" s="110" t="s">
        <v>48</v>
      </c>
      <c r="C132" s="444" t="s">
        <v>141</v>
      </c>
      <c r="D132" s="492"/>
      <c r="E132" s="445" t="s">
        <v>142</v>
      </c>
      <c r="F132" s="445"/>
      <c r="G132" s="492"/>
      <c r="H132" s="128"/>
      <c r="I132" s="49"/>
    </row>
    <row r="133" spans="1:11" ht="15.75" thickBot="1">
      <c r="A133" s="48"/>
      <c r="B133" s="309" t="s">
        <v>248</v>
      </c>
      <c r="C133" s="310"/>
      <c r="D133" s="310"/>
      <c r="E133" s="310"/>
      <c r="F133" s="310"/>
      <c r="G133" s="310"/>
      <c r="H133" s="84"/>
      <c r="I133" s="49"/>
    </row>
    <row r="134" spans="1:11" ht="15" thickBot="1">
      <c r="A134" s="311"/>
      <c r="B134" s="312"/>
      <c r="C134" s="312"/>
      <c r="D134" s="312"/>
      <c r="E134" s="312"/>
      <c r="F134" s="312"/>
      <c r="G134" s="312"/>
      <c r="H134" s="312"/>
      <c r="I134" s="313"/>
    </row>
    <row r="135" spans="1:11" ht="15" thickTop="1">
      <c r="K135" s="83"/>
    </row>
    <row r="136" spans="1:11">
      <c r="K136" s="83"/>
    </row>
    <row r="138" spans="1:11">
      <c r="H138" s="150"/>
    </row>
    <row r="139" spans="1:11">
      <c r="D139" s="77"/>
      <c r="G139" s="77"/>
      <c r="H139" s="150"/>
    </row>
    <row r="140" spans="1:11">
      <c r="D140" s="77"/>
      <c r="G140" s="77"/>
      <c r="H140" s="150"/>
    </row>
    <row r="141" spans="1:11">
      <c r="G141" s="77"/>
      <c r="H141" s="150"/>
    </row>
    <row r="142" spans="1:11">
      <c r="G142" s="77"/>
      <c r="H142" s="150"/>
    </row>
    <row r="143" spans="1:11">
      <c r="G143" s="77"/>
      <c r="H143" s="150"/>
    </row>
    <row r="144" spans="1:11">
      <c r="G144" s="77"/>
      <c r="H144" s="150"/>
    </row>
    <row r="145" spans="8:8">
      <c r="H145" s="150"/>
    </row>
    <row r="146" spans="8:8">
      <c r="H146" s="150"/>
    </row>
    <row r="147" spans="8:8">
      <c r="H147" s="150"/>
    </row>
    <row r="148" spans="8:8">
      <c r="H148" s="150"/>
    </row>
    <row r="149" spans="8:8">
      <c r="H149" s="150"/>
    </row>
    <row r="150" spans="8:8">
      <c r="H150" s="150"/>
    </row>
    <row r="151" spans="8:8">
      <c r="H151" s="150"/>
    </row>
    <row r="152" spans="8:8">
      <c r="H152" s="150"/>
    </row>
    <row r="153" spans="8:8">
      <c r="H153" s="150"/>
    </row>
    <row r="154" spans="8:8">
      <c r="H154" s="150"/>
    </row>
    <row r="155" spans="8:8">
      <c r="H155" s="150"/>
    </row>
    <row r="156" spans="8:8">
      <c r="H156" s="150"/>
    </row>
    <row r="157" spans="8:8">
      <c r="H157" s="150"/>
    </row>
    <row r="158" spans="8:8">
      <c r="H158" s="150"/>
    </row>
    <row r="159" spans="8:8">
      <c r="H159" s="150"/>
    </row>
    <row r="160" spans="8:8">
      <c r="H160" s="150"/>
    </row>
    <row r="161" spans="8:8">
      <c r="H161" s="150"/>
    </row>
  </sheetData>
  <mergeCells count="154">
    <mergeCell ref="A134:I134"/>
    <mergeCell ref="C130:D130"/>
    <mergeCell ref="E130:G130"/>
    <mergeCell ref="B131:G131"/>
    <mergeCell ref="C132:D132"/>
    <mergeCell ref="E132:G132"/>
    <mergeCell ref="B133:G133"/>
    <mergeCell ref="C127:D127"/>
    <mergeCell ref="E127:G127"/>
    <mergeCell ref="C128:D128"/>
    <mergeCell ref="E128:G128"/>
    <mergeCell ref="C129:D129"/>
    <mergeCell ref="E129:G129"/>
    <mergeCell ref="B123:H123"/>
    <mergeCell ref="B124:H124"/>
    <mergeCell ref="C125:D125"/>
    <mergeCell ref="E125:G125"/>
    <mergeCell ref="C126:D126"/>
    <mergeCell ref="E126:G126"/>
    <mergeCell ref="C118:F118"/>
    <mergeCell ref="C119:F119"/>
    <mergeCell ref="C120:F120"/>
    <mergeCell ref="J120:O120"/>
    <mergeCell ref="C121:F121"/>
    <mergeCell ref="B122:F122"/>
    <mergeCell ref="B112:H112"/>
    <mergeCell ref="B113:H113"/>
    <mergeCell ref="C114:F114"/>
    <mergeCell ref="C115:F115"/>
    <mergeCell ref="C116:F116"/>
    <mergeCell ref="C117:F117"/>
    <mergeCell ref="B106:H106"/>
    <mergeCell ref="C107:G107"/>
    <mergeCell ref="C108:G108"/>
    <mergeCell ref="C109:G109"/>
    <mergeCell ref="C110:G110"/>
    <mergeCell ref="B111:F111"/>
    <mergeCell ref="B100:H100"/>
    <mergeCell ref="D101:G101"/>
    <mergeCell ref="D102:F102"/>
    <mergeCell ref="D103:F103"/>
    <mergeCell ref="B104:F104"/>
    <mergeCell ref="B105:H105"/>
    <mergeCell ref="B94:H94"/>
    <mergeCell ref="C95:F95"/>
    <mergeCell ref="C96:G96"/>
    <mergeCell ref="C97:F97"/>
    <mergeCell ref="B98:F98"/>
    <mergeCell ref="B99:H99"/>
    <mergeCell ref="C89:F89"/>
    <mergeCell ref="J89:O89"/>
    <mergeCell ref="C90:F90"/>
    <mergeCell ref="C91:F91"/>
    <mergeCell ref="B92:F92"/>
    <mergeCell ref="B93:H93"/>
    <mergeCell ref="C84:F84"/>
    <mergeCell ref="C85:F85"/>
    <mergeCell ref="C86:F86"/>
    <mergeCell ref="C87:F87"/>
    <mergeCell ref="J87:O87"/>
    <mergeCell ref="C88:F88"/>
    <mergeCell ref="C78:F78"/>
    <mergeCell ref="C79:F79"/>
    <mergeCell ref="B80:F80"/>
    <mergeCell ref="B81:H81"/>
    <mergeCell ref="B82:H82"/>
    <mergeCell ref="B83:H83"/>
    <mergeCell ref="B72:H72"/>
    <mergeCell ref="C73:F73"/>
    <mergeCell ref="C74:F74"/>
    <mergeCell ref="C75:F75"/>
    <mergeCell ref="C76:F76"/>
    <mergeCell ref="C77:F77"/>
    <mergeCell ref="C66:G66"/>
    <mergeCell ref="C67:G67"/>
    <mergeCell ref="C68:G68"/>
    <mergeCell ref="C69:G69"/>
    <mergeCell ref="B70:F70"/>
    <mergeCell ref="B71:H71"/>
    <mergeCell ref="C60:F60"/>
    <mergeCell ref="C61:F61"/>
    <mergeCell ref="C62:F62"/>
    <mergeCell ref="B63:G63"/>
    <mergeCell ref="B64:H64"/>
    <mergeCell ref="B65:H65"/>
    <mergeCell ref="B54:H54"/>
    <mergeCell ref="B55:H55"/>
    <mergeCell ref="C56:F56"/>
    <mergeCell ref="C57:F57"/>
    <mergeCell ref="C58:F58"/>
    <mergeCell ref="C59:F59"/>
    <mergeCell ref="C48:F48"/>
    <mergeCell ref="C49:F49"/>
    <mergeCell ref="C50:F50"/>
    <mergeCell ref="C51:F51"/>
    <mergeCell ref="C52:F52"/>
    <mergeCell ref="B53:F53"/>
    <mergeCell ref="B42:H42"/>
    <mergeCell ref="B43:F43"/>
    <mergeCell ref="C44:F44"/>
    <mergeCell ref="C45:F45"/>
    <mergeCell ref="C46:F46"/>
    <mergeCell ref="C47:F47"/>
    <mergeCell ref="B36:H36"/>
    <mergeCell ref="C37:F37"/>
    <mergeCell ref="C38:F38"/>
    <mergeCell ref="C39:F39"/>
    <mergeCell ref="C40:F40"/>
    <mergeCell ref="B41:F41"/>
    <mergeCell ref="C30:F30"/>
    <mergeCell ref="C31:F31"/>
    <mergeCell ref="C32:F32"/>
    <mergeCell ref="B33:G33"/>
    <mergeCell ref="B34:H34"/>
    <mergeCell ref="B35:H35"/>
    <mergeCell ref="B24:H24"/>
    <mergeCell ref="B25:H25"/>
    <mergeCell ref="C26:F26"/>
    <mergeCell ref="C27:G27"/>
    <mergeCell ref="C28:F28"/>
    <mergeCell ref="C29:F29"/>
    <mergeCell ref="C21:F21"/>
    <mergeCell ref="G21:H21"/>
    <mergeCell ref="C22:F22"/>
    <mergeCell ref="G22:H22"/>
    <mergeCell ref="C23:F23"/>
    <mergeCell ref="G23:H23"/>
    <mergeCell ref="B16:H16"/>
    <mergeCell ref="B17:H17"/>
    <mergeCell ref="B18:H18"/>
    <mergeCell ref="C19:F19"/>
    <mergeCell ref="G19:H19"/>
    <mergeCell ref="C20:F20"/>
    <mergeCell ref="G20:H20"/>
    <mergeCell ref="B12:H12"/>
    <mergeCell ref="B13:H13"/>
    <mergeCell ref="B14:D14"/>
    <mergeCell ref="E14:F14"/>
    <mergeCell ref="G14:H14"/>
    <mergeCell ref="B15:D15"/>
    <mergeCell ref="E15:F15"/>
    <mergeCell ref="G15:H15"/>
    <mergeCell ref="C9:F9"/>
    <mergeCell ref="G9:H9"/>
    <mergeCell ref="C10:F10"/>
    <mergeCell ref="G10:H10"/>
    <mergeCell ref="C11:F11"/>
    <mergeCell ref="G11:H11"/>
    <mergeCell ref="D2:H3"/>
    <mergeCell ref="E4:H4"/>
    <mergeCell ref="E5:H5"/>
    <mergeCell ref="E6:H6"/>
    <mergeCell ref="B7:H7"/>
    <mergeCell ref="B8:H8"/>
  </mergeCells>
  <pageMargins left="0.25" right="0.25" top="0.75" bottom="0.75" header="0.3" footer="0.3"/>
  <pageSetup paperSize="9" scale="67" fitToHeight="0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>
    <tabColor theme="4"/>
    <pageSetUpPr fitToPage="1"/>
  </sheetPr>
  <dimension ref="A1:L12"/>
  <sheetViews>
    <sheetView showGridLines="0" zoomScaleNormal="100" workbookViewId="0">
      <selection sqref="A1:L1"/>
    </sheetView>
  </sheetViews>
  <sheetFormatPr defaultColWidth="9.140625" defaultRowHeight="12.75"/>
  <cols>
    <col min="1" max="1" width="7.28515625" style="53" customWidth="1"/>
    <col min="2" max="2" width="68.85546875" style="53" customWidth="1"/>
    <col min="3" max="3" width="9.85546875" style="79" customWidth="1"/>
    <col min="4" max="4" width="15.7109375" style="53" customWidth="1"/>
    <col min="5" max="5" width="15.7109375" style="80" customWidth="1"/>
    <col min="6" max="9" width="15.7109375" style="53" customWidth="1"/>
    <col min="10" max="12" width="20.7109375" style="53" customWidth="1"/>
    <col min="13" max="16384" width="9.140625" style="53"/>
  </cols>
  <sheetData>
    <row r="1" spans="1:12" ht="15.75" customHeight="1" thickBot="1">
      <c r="A1" s="522" t="s">
        <v>238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</row>
    <row r="2" spans="1:12" ht="50.1" customHeight="1" thickBot="1">
      <c r="A2" s="194" t="s">
        <v>146</v>
      </c>
      <c r="B2" s="199" t="s">
        <v>150</v>
      </c>
      <c r="C2" s="195" t="s">
        <v>151</v>
      </c>
      <c r="D2" s="196" t="s">
        <v>222</v>
      </c>
      <c r="E2" s="196" t="s">
        <v>223</v>
      </c>
      <c r="F2" s="196" t="s">
        <v>224</v>
      </c>
      <c r="G2" s="196" t="s">
        <v>225</v>
      </c>
      <c r="H2" s="196" t="s">
        <v>226</v>
      </c>
      <c r="I2" s="197" t="s">
        <v>227</v>
      </c>
      <c r="J2" s="198" t="s">
        <v>228</v>
      </c>
      <c r="K2" s="196" t="s">
        <v>220</v>
      </c>
      <c r="L2" s="200" t="s">
        <v>235</v>
      </c>
    </row>
    <row r="3" spans="1:12" ht="50.1" customHeight="1">
      <c r="A3" s="210">
        <v>1</v>
      </c>
      <c r="B3" s="211" t="s">
        <v>152</v>
      </c>
      <c r="C3" s="189">
        <v>184</v>
      </c>
      <c r="D3" s="212"/>
      <c r="E3" s="177"/>
      <c r="F3" s="214"/>
      <c r="G3" s="214"/>
      <c r="H3" s="214"/>
      <c r="I3" s="178"/>
      <c r="J3" s="242"/>
      <c r="K3" s="243"/>
      <c r="L3" s="244"/>
    </row>
    <row r="4" spans="1:12" ht="50.1" customHeight="1">
      <c r="A4" s="205">
        <v>2</v>
      </c>
      <c r="B4" s="241" t="s">
        <v>153</v>
      </c>
      <c r="C4" s="189">
        <v>184</v>
      </c>
      <c r="D4" s="213"/>
      <c r="E4" s="143"/>
      <c r="F4" s="215"/>
      <c r="G4" s="215"/>
      <c r="H4" s="215"/>
      <c r="I4" s="182"/>
      <c r="J4" s="245"/>
      <c r="K4" s="246"/>
      <c r="L4" s="247"/>
    </row>
    <row r="5" spans="1:12" ht="50.1" customHeight="1">
      <c r="A5" s="205">
        <v>3</v>
      </c>
      <c r="B5" s="241" t="s">
        <v>154</v>
      </c>
      <c r="C5" s="189">
        <v>184</v>
      </c>
      <c r="D5" s="213"/>
      <c r="E5" s="143"/>
      <c r="F5" s="215"/>
      <c r="G5" s="215"/>
      <c r="H5" s="215"/>
      <c r="I5" s="182"/>
      <c r="J5" s="245"/>
      <c r="K5" s="246"/>
      <c r="L5" s="247"/>
    </row>
    <row r="6" spans="1:12" ht="50.1" customHeight="1">
      <c r="A6" s="205">
        <v>4</v>
      </c>
      <c r="B6" s="241" t="s">
        <v>155</v>
      </c>
      <c r="C6" s="189">
        <v>184</v>
      </c>
      <c r="D6" s="213"/>
      <c r="E6" s="143"/>
      <c r="F6" s="215"/>
      <c r="G6" s="215"/>
      <c r="H6" s="215"/>
      <c r="I6" s="182"/>
      <c r="J6" s="245"/>
      <c r="K6" s="246"/>
      <c r="L6" s="247"/>
    </row>
    <row r="7" spans="1:12" ht="50.1" customHeight="1">
      <c r="A7" s="205">
        <v>5</v>
      </c>
      <c r="B7" s="241" t="s">
        <v>237</v>
      </c>
      <c r="C7" s="189">
        <v>184</v>
      </c>
      <c r="D7" s="213"/>
      <c r="E7" s="143"/>
      <c r="F7" s="215"/>
      <c r="G7" s="215"/>
      <c r="H7" s="215"/>
      <c r="I7" s="182"/>
      <c r="J7" s="245"/>
      <c r="K7" s="246"/>
      <c r="L7" s="247"/>
    </row>
    <row r="8" spans="1:12" ht="50.1" customHeight="1">
      <c r="A8" s="205">
        <v>6</v>
      </c>
      <c r="B8" s="241" t="s">
        <v>156</v>
      </c>
      <c r="C8" s="189">
        <v>184</v>
      </c>
      <c r="D8" s="213"/>
      <c r="E8" s="143"/>
      <c r="F8" s="215"/>
      <c r="G8" s="215"/>
      <c r="H8" s="215"/>
      <c r="I8" s="182"/>
      <c r="J8" s="245"/>
      <c r="K8" s="246"/>
      <c r="L8" s="247"/>
    </row>
    <row r="9" spans="1:12" ht="50.1" customHeight="1">
      <c r="A9" s="205">
        <v>7</v>
      </c>
      <c r="B9" s="241" t="s">
        <v>157</v>
      </c>
      <c r="C9" s="189">
        <v>184</v>
      </c>
      <c r="D9" s="213"/>
      <c r="E9" s="143"/>
      <c r="F9" s="215"/>
      <c r="G9" s="215"/>
      <c r="H9" s="215"/>
      <c r="I9" s="182"/>
      <c r="J9" s="245"/>
      <c r="K9" s="246"/>
      <c r="L9" s="247"/>
    </row>
    <row r="10" spans="1:12" ht="50.1" customHeight="1">
      <c r="A10" s="205">
        <v>8</v>
      </c>
      <c r="B10" s="241" t="s">
        <v>158</v>
      </c>
      <c r="C10" s="189">
        <v>184</v>
      </c>
      <c r="D10" s="213"/>
      <c r="E10" s="143"/>
      <c r="F10" s="215"/>
      <c r="G10" s="215"/>
      <c r="H10" s="215"/>
      <c r="I10" s="182"/>
      <c r="J10" s="245"/>
      <c r="K10" s="246"/>
      <c r="L10" s="247"/>
    </row>
    <row r="11" spans="1:12" ht="50.1" customHeight="1">
      <c r="A11" s="188">
        <v>9</v>
      </c>
      <c r="B11" s="186" t="s">
        <v>239</v>
      </c>
      <c r="C11" s="189">
        <v>184</v>
      </c>
      <c r="D11" s="192"/>
      <c r="E11" s="165"/>
      <c r="F11" s="215"/>
      <c r="G11" s="215"/>
      <c r="H11" s="215"/>
      <c r="I11" s="248"/>
      <c r="J11" s="245"/>
      <c r="K11" s="246"/>
      <c r="L11" s="247"/>
    </row>
    <row r="12" spans="1:12" ht="39.950000000000003" customHeight="1" thickBot="1">
      <c r="A12" s="552" t="s">
        <v>236</v>
      </c>
      <c r="B12" s="553"/>
      <c r="C12" s="553"/>
      <c r="D12" s="553"/>
      <c r="E12" s="553"/>
      <c r="F12" s="553"/>
      <c r="G12" s="553"/>
      <c r="H12" s="553"/>
      <c r="I12" s="553"/>
      <c r="J12" s="249">
        <f>SUM(J3:J10)</f>
        <v>0</v>
      </c>
      <c r="K12" s="250">
        <f>SUM(K3:K10)</f>
        <v>0</v>
      </c>
      <c r="L12" s="251">
        <f>SUM(L3:L10)</f>
        <v>0</v>
      </c>
    </row>
  </sheetData>
  <mergeCells count="2">
    <mergeCell ref="A1:L1"/>
    <mergeCell ref="A12:I12"/>
  </mergeCells>
  <pageMargins left="0.511811024" right="0.511811024" top="0.78740157499999996" bottom="0.78740157499999996" header="0.31496062000000002" footer="0.31496062000000002"/>
  <pageSetup paperSize="9" scale="5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7">
    <tabColor theme="4"/>
    <pageSetUpPr fitToPage="1"/>
  </sheetPr>
  <dimension ref="A1:L10"/>
  <sheetViews>
    <sheetView showGridLines="0" workbookViewId="0">
      <selection sqref="A1:L1"/>
    </sheetView>
  </sheetViews>
  <sheetFormatPr defaultRowHeight="12.75"/>
  <cols>
    <col min="2" max="2" width="71.28515625" customWidth="1"/>
    <col min="3" max="3" width="12.5703125" customWidth="1"/>
    <col min="4" max="9" width="15.7109375" customWidth="1"/>
    <col min="10" max="12" width="20.7109375" customWidth="1"/>
  </cols>
  <sheetData>
    <row r="1" spans="1:12" ht="15.75" customHeight="1" thickBot="1">
      <c r="A1" s="524" t="s">
        <v>149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6"/>
    </row>
    <row r="2" spans="1:12" ht="60" customHeight="1" thickBot="1">
      <c r="A2" s="194" t="s">
        <v>146</v>
      </c>
      <c r="B2" s="199" t="s">
        <v>150</v>
      </c>
      <c r="C2" s="196" t="s">
        <v>151</v>
      </c>
      <c r="D2" s="196" t="s">
        <v>222</v>
      </c>
      <c r="E2" s="196" t="s">
        <v>223</v>
      </c>
      <c r="F2" s="196" t="s">
        <v>224</v>
      </c>
      <c r="G2" s="196" t="s">
        <v>225</v>
      </c>
      <c r="H2" s="196" t="s">
        <v>226</v>
      </c>
      <c r="I2" s="197" t="s">
        <v>227</v>
      </c>
      <c r="J2" s="198" t="s">
        <v>228</v>
      </c>
      <c r="K2" s="196" t="s">
        <v>220</v>
      </c>
      <c r="L2" s="200" t="s">
        <v>235</v>
      </c>
    </row>
    <row r="3" spans="1:12" ht="39.950000000000003" customHeight="1">
      <c r="A3" s="201">
        <v>10</v>
      </c>
      <c r="B3" s="202" t="s">
        <v>159</v>
      </c>
      <c r="C3" s="189">
        <v>20</v>
      </c>
      <c r="D3" s="190"/>
      <c r="E3" s="166"/>
      <c r="F3" s="216">
        <v>61.95</v>
      </c>
      <c r="G3" s="216">
        <v>22.95</v>
      </c>
      <c r="H3" s="216">
        <v>52.83</v>
      </c>
      <c r="I3" s="169"/>
      <c r="J3" s="179">
        <f>ROUND(AVERAGE(D3:I3),2)</f>
        <v>45.91</v>
      </c>
      <c r="K3" s="180">
        <f>C3*J3</f>
        <v>918.19999999999993</v>
      </c>
      <c r="L3" s="181">
        <f>K3/46/12</f>
        <v>1.6634057971014491</v>
      </c>
    </row>
    <row r="4" spans="1:12" ht="39.950000000000003" customHeight="1">
      <c r="A4" s="203">
        <v>11</v>
      </c>
      <c r="B4" s="82" t="s">
        <v>160</v>
      </c>
      <c r="C4" s="191">
        <v>92</v>
      </c>
      <c r="D4" s="192"/>
      <c r="E4" s="165"/>
      <c r="F4" s="217">
        <v>76.75</v>
      </c>
      <c r="G4" s="217">
        <v>15.72</v>
      </c>
      <c r="H4" s="217">
        <v>95.19</v>
      </c>
      <c r="I4" s="170"/>
      <c r="J4" s="179">
        <f t="shared" ref="J4:J9" si="0">ROUND(AVERAGE(D4:I4),2)</f>
        <v>62.55</v>
      </c>
      <c r="K4" s="180">
        <f t="shared" ref="K4:K9" si="1">C4*J4</f>
        <v>5754.5999999999995</v>
      </c>
      <c r="L4" s="181">
        <f t="shared" ref="L4:L9" si="2">K4/46/12</f>
        <v>10.424999999999999</v>
      </c>
    </row>
    <row r="5" spans="1:12" ht="39.950000000000003" customHeight="1">
      <c r="A5" s="201">
        <v>12</v>
      </c>
      <c r="B5" s="82" t="s">
        <v>161</v>
      </c>
      <c r="C5" s="191">
        <v>92</v>
      </c>
      <c r="D5" s="192"/>
      <c r="E5" s="165"/>
      <c r="F5" s="217">
        <v>23.65</v>
      </c>
      <c r="G5" s="217">
        <v>45.97</v>
      </c>
      <c r="H5" s="217">
        <v>21.6</v>
      </c>
      <c r="I5" s="170"/>
      <c r="J5" s="179">
        <f t="shared" si="0"/>
        <v>30.41</v>
      </c>
      <c r="K5" s="180">
        <f t="shared" si="1"/>
        <v>2797.72</v>
      </c>
      <c r="L5" s="181">
        <f t="shared" si="2"/>
        <v>5.0683333333333325</v>
      </c>
    </row>
    <row r="6" spans="1:12" ht="39.950000000000003" customHeight="1">
      <c r="A6" s="203">
        <v>13</v>
      </c>
      <c r="B6" s="204" t="s">
        <v>162</v>
      </c>
      <c r="C6" s="191">
        <v>92</v>
      </c>
      <c r="D6" s="192"/>
      <c r="E6" s="165"/>
      <c r="F6" s="217">
        <v>11.42</v>
      </c>
      <c r="G6" s="217">
        <v>8.9</v>
      </c>
      <c r="H6" s="217">
        <v>12.93</v>
      </c>
      <c r="I6" s="170"/>
      <c r="J6" s="179">
        <f t="shared" si="0"/>
        <v>11.08</v>
      </c>
      <c r="K6" s="180">
        <f t="shared" si="1"/>
        <v>1019.36</v>
      </c>
      <c r="L6" s="181">
        <f t="shared" si="2"/>
        <v>1.8466666666666667</v>
      </c>
    </row>
    <row r="7" spans="1:12" ht="39.950000000000003" customHeight="1">
      <c r="A7" s="201">
        <v>14</v>
      </c>
      <c r="B7" s="82" t="s">
        <v>240</v>
      </c>
      <c r="C7" s="191">
        <v>300</v>
      </c>
      <c r="D7" s="192"/>
      <c r="E7" s="165"/>
      <c r="F7" s="217">
        <v>5.01</v>
      </c>
      <c r="G7" s="217">
        <v>9.66</v>
      </c>
      <c r="H7" s="217">
        <v>5.13</v>
      </c>
      <c r="I7" s="170"/>
      <c r="J7" s="179">
        <f t="shared" si="0"/>
        <v>6.6</v>
      </c>
      <c r="K7" s="180">
        <f t="shared" si="1"/>
        <v>1980</v>
      </c>
      <c r="L7" s="181">
        <f t="shared" si="2"/>
        <v>3.5869565217391304</v>
      </c>
    </row>
    <row r="8" spans="1:12" ht="39.950000000000003" customHeight="1">
      <c r="A8" s="203">
        <v>15</v>
      </c>
      <c r="B8" s="206" t="s">
        <v>189</v>
      </c>
      <c r="C8" s="191">
        <v>92</v>
      </c>
      <c r="D8" s="192"/>
      <c r="E8" s="165"/>
      <c r="F8" s="217">
        <v>34.58</v>
      </c>
      <c r="G8" s="217">
        <v>37.299999999999997</v>
      </c>
      <c r="H8" s="217">
        <v>27.01</v>
      </c>
      <c r="I8" s="170"/>
      <c r="J8" s="179">
        <f t="shared" si="0"/>
        <v>32.96</v>
      </c>
      <c r="K8" s="180">
        <f t="shared" si="1"/>
        <v>3032.32</v>
      </c>
      <c r="L8" s="181">
        <f t="shared" si="2"/>
        <v>5.4933333333333332</v>
      </c>
    </row>
    <row r="9" spans="1:12" ht="39.950000000000003" customHeight="1" thickBot="1">
      <c r="A9" s="201">
        <v>16</v>
      </c>
      <c r="B9" s="207" t="s">
        <v>163</v>
      </c>
      <c r="C9" s="208">
        <v>8</v>
      </c>
      <c r="D9" s="209"/>
      <c r="E9" s="167"/>
      <c r="F9" s="218">
        <v>266.75</v>
      </c>
      <c r="G9" s="218">
        <v>33.549999999999997</v>
      </c>
      <c r="H9" s="168"/>
      <c r="I9" s="171"/>
      <c r="J9" s="179">
        <f t="shared" si="0"/>
        <v>150.15</v>
      </c>
      <c r="K9" s="180">
        <f t="shared" si="1"/>
        <v>1201.2</v>
      </c>
      <c r="L9" s="181">
        <f t="shared" si="2"/>
        <v>2.1760869565217393</v>
      </c>
    </row>
    <row r="10" spans="1:12" ht="39.950000000000003" customHeight="1" thickBot="1">
      <c r="A10" s="527" t="s">
        <v>250</v>
      </c>
      <c r="B10" s="528"/>
      <c r="C10" s="528"/>
      <c r="D10" s="528"/>
      <c r="E10" s="528"/>
      <c r="F10" s="528"/>
      <c r="G10" s="528"/>
      <c r="H10" s="528"/>
      <c r="I10" s="529"/>
      <c r="J10" s="184">
        <f>SUM(J3:J9)</f>
        <v>339.66</v>
      </c>
      <c r="K10" s="184">
        <f>SUM(K3:K9)</f>
        <v>16703.399999999998</v>
      </c>
      <c r="L10" s="184">
        <f>SUM(L3:L9)</f>
        <v>30.259782608695648</v>
      </c>
    </row>
  </sheetData>
  <mergeCells count="2">
    <mergeCell ref="A1:L1"/>
    <mergeCell ref="A10:I10"/>
  </mergeCells>
  <pageMargins left="0.511811024" right="0.511811024" top="0.78740157499999996" bottom="0.78740157499999996" header="0.31496062000000002" footer="0.31496062000000002"/>
  <pageSetup paperSize="9" scale="5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>
    <tabColor theme="4"/>
    <pageSetUpPr fitToPage="1"/>
  </sheetPr>
  <dimension ref="A1:O15"/>
  <sheetViews>
    <sheetView showGridLines="0" workbookViewId="0">
      <selection sqref="A1:O1"/>
    </sheetView>
  </sheetViews>
  <sheetFormatPr defaultColWidth="9.140625" defaultRowHeight="12.75"/>
  <cols>
    <col min="1" max="1" width="9.140625" style="81"/>
    <col min="2" max="2" width="68.85546875" style="81" customWidth="1"/>
    <col min="3" max="9" width="15.7109375" style="81" customWidth="1"/>
    <col min="10" max="12" width="20.7109375" style="81" customWidth="1"/>
    <col min="13" max="13" width="9.140625" style="81"/>
    <col min="14" max="14" width="11.42578125" style="81" customWidth="1"/>
    <col min="15" max="15" width="19.140625" style="81" customWidth="1"/>
    <col min="16" max="16384" width="9.140625" style="81"/>
  </cols>
  <sheetData>
    <row r="1" spans="1:15" ht="15.75" customHeight="1" thickBot="1">
      <c r="A1" s="542" t="s">
        <v>229</v>
      </c>
      <c r="B1" s="543"/>
      <c r="C1" s="543"/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</row>
    <row r="2" spans="1:15" ht="26.25" customHeight="1">
      <c r="A2" s="544" t="s">
        <v>146</v>
      </c>
      <c r="B2" s="546" t="s">
        <v>150</v>
      </c>
      <c r="C2" s="536" t="s">
        <v>151</v>
      </c>
      <c r="D2" s="536" t="s">
        <v>222</v>
      </c>
      <c r="E2" s="536" t="s">
        <v>223</v>
      </c>
      <c r="F2" s="536" t="s">
        <v>224</v>
      </c>
      <c r="G2" s="536" t="s">
        <v>225</v>
      </c>
      <c r="H2" s="536" t="s">
        <v>226</v>
      </c>
      <c r="I2" s="536" t="s">
        <v>227</v>
      </c>
      <c r="J2" s="533" t="s">
        <v>228</v>
      </c>
      <c r="K2" s="535" t="s">
        <v>243</v>
      </c>
      <c r="L2" s="536"/>
      <c r="M2" s="537"/>
      <c r="N2" s="538" t="s">
        <v>220</v>
      </c>
      <c r="O2" s="540" t="s">
        <v>235</v>
      </c>
    </row>
    <row r="3" spans="1:15" ht="26.25" thickBot="1">
      <c r="A3" s="545"/>
      <c r="B3" s="547"/>
      <c r="C3" s="548"/>
      <c r="D3" s="548"/>
      <c r="E3" s="548"/>
      <c r="F3" s="548"/>
      <c r="G3" s="548"/>
      <c r="H3" s="548"/>
      <c r="I3" s="548"/>
      <c r="J3" s="534"/>
      <c r="K3" s="267" t="s">
        <v>244</v>
      </c>
      <c r="L3" s="268" t="s">
        <v>245</v>
      </c>
      <c r="M3" s="269" t="s">
        <v>246</v>
      </c>
      <c r="N3" s="539"/>
      <c r="O3" s="541"/>
    </row>
    <row r="4" spans="1:15" ht="60" customHeight="1">
      <c r="A4" s="252">
        <v>17</v>
      </c>
      <c r="B4" s="253" t="s">
        <v>176</v>
      </c>
      <c r="C4" s="189">
        <v>92</v>
      </c>
      <c r="D4" s="190"/>
      <c r="E4" s="166"/>
      <c r="F4" s="254"/>
      <c r="G4" s="254"/>
      <c r="H4" s="254"/>
      <c r="I4" s="255"/>
      <c r="J4" s="256"/>
      <c r="K4" s="257"/>
      <c r="L4" s="258"/>
      <c r="M4" s="259"/>
      <c r="N4" s="260"/>
      <c r="O4" s="181"/>
    </row>
    <row r="5" spans="1:15" ht="60" customHeight="1">
      <c r="A5" s="188">
        <v>18</v>
      </c>
      <c r="B5" s="186" t="s">
        <v>177</v>
      </c>
      <c r="C5" s="191">
        <v>23</v>
      </c>
      <c r="D5" s="192"/>
      <c r="E5" s="165"/>
      <c r="F5" s="261"/>
      <c r="G5" s="262"/>
      <c r="H5" s="261"/>
      <c r="I5" s="263"/>
      <c r="J5" s="256"/>
      <c r="K5" s="257"/>
      <c r="L5" s="258"/>
      <c r="M5" s="259"/>
      <c r="N5" s="260"/>
      <c r="O5" s="181"/>
    </row>
    <row r="6" spans="1:15" ht="60" customHeight="1">
      <c r="A6" s="188">
        <v>19</v>
      </c>
      <c r="B6" s="186" t="s">
        <v>178</v>
      </c>
      <c r="C6" s="191">
        <v>23</v>
      </c>
      <c r="D6" s="192"/>
      <c r="E6" s="165"/>
      <c r="F6" s="262"/>
      <c r="G6" s="261"/>
      <c r="H6" s="261"/>
      <c r="I6" s="263"/>
      <c r="J6" s="256"/>
      <c r="K6" s="257"/>
      <c r="L6" s="258"/>
      <c r="M6" s="259"/>
      <c r="N6" s="260"/>
      <c r="O6" s="181"/>
    </row>
    <row r="7" spans="1:15" ht="60" customHeight="1">
      <c r="A7" s="188">
        <v>20</v>
      </c>
      <c r="B7" s="186" t="s">
        <v>179</v>
      </c>
      <c r="C7" s="191">
        <v>20</v>
      </c>
      <c r="D7" s="192"/>
      <c r="E7" s="165"/>
      <c r="F7" s="261"/>
      <c r="G7" s="261"/>
      <c r="H7" s="261"/>
      <c r="I7" s="263"/>
      <c r="J7" s="256"/>
      <c r="K7" s="257"/>
      <c r="L7" s="258"/>
      <c r="M7" s="259"/>
      <c r="N7" s="260"/>
      <c r="O7" s="181"/>
    </row>
    <row r="8" spans="1:15" ht="60" customHeight="1">
      <c r="A8" s="188">
        <v>21</v>
      </c>
      <c r="B8" s="219" t="s">
        <v>180</v>
      </c>
      <c r="C8" s="191">
        <v>7</v>
      </c>
      <c r="D8" s="192"/>
      <c r="E8" s="165"/>
      <c r="F8" s="261"/>
      <c r="G8" s="261"/>
      <c r="H8" s="261"/>
      <c r="I8" s="263"/>
      <c r="J8" s="256"/>
      <c r="K8" s="257"/>
      <c r="L8" s="258"/>
      <c r="M8" s="259"/>
      <c r="N8" s="260"/>
      <c r="O8" s="181"/>
    </row>
    <row r="9" spans="1:15" ht="60" customHeight="1" thickBot="1">
      <c r="A9" s="193">
        <v>22</v>
      </c>
      <c r="B9" s="187" t="s">
        <v>241</v>
      </c>
      <c r="C9" s="191">
        <v>1</v>
      </c>
      <c r="D9" s="192"/>
      <c r="E9" s="165"/>
      <c r="F9" s="262"/>
      <c r="G9" s="261"/>
      <c r="H9" s="261"/>
      <c r="I9" s="263"/>
      <c r="J9" s="256"/>
      <c r="K9" s="264"/>
      <c r="L9" s="265"/>
      <c r="M9" s="266"/>
      <c r="N9" s="260"/>
      <c r="O9" s="181"/>
    </row>
    <row r="10" spans="1:15" ht="39.950000000000003" customHeight="1" thickBot="1">
      <c r="A10" s="527" t="s">
        <v>242</v>
      </c>
      <c r="B10" s="528"/>
      <c r="C10" s="528"/>
      <c r="D10" s="528"/>
      <c r="E10" s="528"/>
      <c r="F10" s="528"/>
      <c r="G10" s="528"/>
      <c r="H10" s="528"/>
      <c r="I10" s="529"/>
      <c r="J10" s="184">
        <f>SUM(J4:J9)</f>
        <v>0</v>
      </c>
      <c r="K10" s="530"/>
      <c r="L10" s="531"/>
      <c r="M10" s="532"/>
      <c r="N10" s="184">
        <f>SUM(N4:N9)</f>
        <v>0</v>
      </c>
      <c r="O10" s="185">
        <f>SUM(O4:O9)</f>
        <v>0</v>
      </c>
    </row>
    <row r="15" spans="1:15">
      <c r="H15" s="235"/>
    </row>
  </sheetData>
  <mergeCells count="16">
    <mergeCell ref="O2:O3"/>
    <mergeCell ref="A1:O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10:I10"/>
    <mergeCell ref="K10:M10"/>
    <mergeCell ref="J2:J3"/>
    <mergeCell ref="K2:M2"/>
    <mergeCell ref="N2:N3"/>
  </mergeCells>
  <pageMargins left="0.511811024" right="0.511811024" top="0.78740157499999996" bottom="0.78740157499999996" header="0.31496062000000002" footer="0.31496062000000002"/>
  <pageSetup paperSize="9" scale="5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showGridLines="0" workbookViewId="0">
      <selection activeCell="A23" sqref="A23"/>
    </sheetView>
  </sheetViews>
  <sheetFormatPr defaultRowHeight="12.75"/>
  <cols>
    <col min="1" max="1" width="19" style="53" bestFit="1" customWidth="1"/>
    <col min="2" max="2" width="16.7109375" style="53" bestFit="1" customWidth="1"/>
    <col min="3" max="3" width="18.28515625" style="53" bestFit="1" customWidth="1"/>
    <col min="4" max="4" width="17.28515625" style="53" bestFit="1" customWidth="1"/>
    <col min="5" max="5" width="66.7109375" style="53" customWidth="1"/>
    <col min="6" max="16384" width="9.140625" style="53"/>
  </cols>
  <sheetData>
    <row r="1" spans="1:5" ht="15.75" thickBot="1">
      <c r="A1" s="161" t="s">
        <v>190</v>
      </c>
      <c r="B1" s="162" t="s">
        <v>191</v>
      </c>
      <c r="C1" s="162" t="s">
        <v>192</v>
      </c>
      <c r="D1" s="162" t="s">
        <v>193</v>
      </c>
      <c r="E1" s="236" t="s">
        <v>194</v>
      </c>
    </row>
    <row r="2" spans="1:5" ht="14.25">
      <c r="A2" s="155" t="s">
        <v>20</v>
      </c>
      <c r="B2" s="156">
        <v>9</v>
      </c>
      <c r="C2" s="156">
        <v>9</v>
      </c>
      <c r="D2" s="549">
        <v>5</v>
      </c>
      <c r="E2" s="237" t="s">
        <v>195</v>
      </c>
    </row>
    <row r="3" spans="1:5" ht="14.25">
      <c r="A3" s="157" t="s">
        <v>196</v>
      </c>
      <c r="B3" s="158">
        <v>1</v>
      </c>
      <c r="C3" s="158">
        <v>1</v>
      </c>
      <c r="D3" s="550"/>
      <c r="E3" s="238" t="s">
        <v>197</v>
      </c>
    </row>
    <row r="4" spans="1:5" ht="28.5">
      <c r="A4" s="157" t="s">
        <v>198</v>
      </c>
      <c r="B4" s="158">
        <v>1</v>
      </c>
      <c r="C4" s="158">
        <v>1</v>
      </c>
      <c r="D4" s="550"/>
      <c r="E4" s="238" t="s">
        <v>199</v>
      </c>
    </row>
    <row r="5" spans="1:5" ht="43.5" thickBot="1">
      <c r="A5" s="159" t="s">
        <v>200</v>
      </c>
      <c r="B5" s="160">
        <v>1</v>
      </c>
      <c r="C5" s="160">
        <v>1</v>
      </c>
      <c r="D5" s="551"/>
      <c r="E5" s="239" t="s">
        <v>201</v>
      </c>
    </row>
    <row r="6" spans="1:5" ht="15" thickBot="1">
      <c r="A6" s="163" t="s">
        <v>202</v>
      </c>
      <c r="B6" s="164">
        <v>1</v>
      </c>
      <c r="C6" s="164">
        <v>1</v>
      </c>
      <c r="D6" s="164">
        <v>4</v>
      </c>
      <c r="E6" s="240" t="s">
        <v>203</v>
      </c>
    </row>
    <row r="7" spans="1:5" ht="28.5">
      <c r="A7" s="155" t="s">
        <v>204</v>
      </c>
      <c r="B7" s="156">
        <v>1</v>
      </c>
      <c r="C7" s="156">
        <v>1</v>
      </c>
      <c r="D7" s="549">
        <v>3</v>
      </c>
      <c r="E7" s="237" t="s">
        <v>205</v>
      </c>
    </row>
    <row r="8" spans="1:5" ht="42.75">
      <c r="A8" s="157" t="s">
        <v>206</v>
      </c>
      <c r="B8" s="158">
        <v>1</v>
      </c>
      <c r="C8" s="158">
        <v>1</v>
      </c>
      <c r="D8" s="550"/>
      <c r="E8" s="238" t="s">
        <v>207</v>
      </c>
    </row>
    <row r="9" spans="1:5" ht="14.25">
      <c r="A9" s="157" t="s">
        <v>208</v>
      </c>
      <c r="B9" s="158">
        <v>3</v>
      </c>
      <c r="C9" s="158">
        <v>3</v>
      </c>
      <c r="D9" s="550"/>
      <c r="E9" s="238" t="s">
        <v>209</v>
      </c>
    </row>
    <row r="10" spans="1:5" ht="14.25">
      <c r="A10" s="157" t="s">
        <v>210</v>
      </c>
      <c r="B10" s="158">
        <v>1</v>
      </c>
      <c r="C10" s="158">
        <v>1</v>
      </c>
      <c r="D10" s="550"/>
      <c r="E10" s="238" t="s">
        <v>211</v>
      </c>
    </row>
    <row r="11" spans="1:5" ht="28.5">
      <c r="A11" s="157" t="s">
        <v>212</v>
      </c>
      <c r="B11" s="158">
        <v>1</v>
      </c>
      <c r="C11" s="158">
        <v>1</v>
      </c>
      <c r="D11" s="550"/>
      <c r="E11" s="238" t="s">
        <v>213</v>
      </c>
    </row>
    <row r="12" spans="1:5" ht="42.75">
      <c r="A12" s="157" t="s">
        <v>214</v>
      </c>
      <c r="B12" s="158">
        <v>1</v>
      </c>
      <c r="C12" s="158">
        <v>1</v>
      </c>
      <c r="D12" s="550"/>
      <c r="E12" s="238" t="s">
        <v>215</v>
      </c>
    </row>
    <row r="13" spans="1:5" ht="29.25" thickBot="1">
      <c r="A13" s="159" t="s">
        <v>216</v>
      </c>
      <c r="B13" s="160">
        <v>1</v>
      </c>
      <c r="C13" s="160">
        <v>1</v>
      </c>
      <c r="D13" s="551"/>
      <c r="E13" s="239" t="s">
        <v>217</v>
      </c>
    </row>
    <row r="14" spans="1:5" ht="29.25" thickBot="1">
      <c r="A14" s="163" t="s">
        <v>218</v>
      </c>
      <c r="B14" s="164">
        <v>1</v>
      </c>
      <c r="C14" s="164">
        <v>1</v>
      </c>
      <c r="D14" s="164">
        <v>2</v>
      </c>
      <c r="E14" s="240" t="s">
        <v>219</v>
      </c>
    </row>
    <row r="15" spans="1:5" ht="15">
      <c r="A15" s="153" t="s">
        <v>220</v>
      </c>
      <c r="B15" s="154">
        <f>SUM(B2:B14)</f>
        <v>23</v>
      </c>
      <c r="C15" s="154">
        <f>SUM(C2:C14)</f>
        <v>23</v>
      </c>
    </row>
  </sheetData>
  <mergeCells count="2">
    <mergeCell ref="D2:D5"/>
    <mergeCell ref="D7:D13"/>
  </mergeCells>
  <hyperlinks>
    <hyperlink ref="E2" r:id="rId1"/>
    <hyperlink ref="E12" r:id="rId2"/>
    <hyperlink ref="E9" r:id="rId3"/>
    <hyperlink ref="E3" r:id="rId4"/>
    <hyperlink ref="E8" r:id="rId5"/>
    <hyperlink ref="E6" r:id="rId6"/>
    <hyperlink ref="E7" r:id="rId7"/>
    <hyperlink ref="E10" r:id="rId8"/>
    <hyperlink ref="E14" r:id="rId9"/>
    <hyperlink ref="E4" r:id="rId10"/>
    <hyperlink ref="E5" r:id="rId11"/>
    <hyperlink ref="E11" r:id="rId12"/>
    <hyperlink ref="E13" r:id="rId13"/>
  </hyperlinks>
  <pageMargins left="0.511811024" right="0.511811024" top="0.78740157499999996" bottom="0.78740157499999996" header="0.31496062000000002" footer="0.31496062000000002"/>
  <pageSetup paperSize="9" fitToHeight="0"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3</vt:i4>
      </vt:variant>
    </vt:vector>
  </HeadingPairs>
  <TitlesOfParts>
    <vt:vector size="11" baseType="lpstr">
      <vt:lpstr>Resumo</vt:lpstr>
      <vt:lpstr>BASE PADRÃO</vt:lpstr>
      <vt:lpstr>1. Posto Diurno</vt:lpstr>
      <vt:lpstr>2. Posto Noturno</vt:lpstr>
      <vt:lpstr>3. Uniformes</vt:lpstr>
      <vt:lpstr>4. Materiais</vt:lpstr>
      <vt:lpstr>5. Equipamentos</vt:lpstr>
      <vt:lpstr>Cotação ISSQN</vt:lpstr>
      <vt:lpstr>'1. Posto Diurno'!Area_de_impressao</vt:lpstr>
      <vt:lpstr>'2. Posto Noturno'!Area_de_impressao</vt:lpstr>
      <vt:lpstr>Resumo!Area_de_impressao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Luan Gouvêa Alves Estácio</dc:creator>
  <cp:keywords/>
  <dc:description/>
  <cp:lastModifiedBy>Tiago Ferreira Teixeira</cp:lastModifiedBy>
  <cp:revision>3</cp:revision>
  <cp:lastPrinted>2025-08-11T16:36:29Z</cp:lastPrinted>
  <dcterms:created xsi:type="dcterms:W3CDTF">2018-08-17T20:56:47Z</dcterms:created>
  <dcterms:modified xsi:type="dcterms:W3CDTF">2025-08-18T20:57:25Z</dcterms:modified>
  <cp:category/>
  <cp:contentStatus/>
</cp:coreProperties>
</file>