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Sara\Downloads\Casa Popular\Casa Popular pc sara\"/>
    </mc:Choice>
  </mc:AlternateContent>
  <xr:revisionPtr revIDLastSave="0" documentId="13_ncr:1_{AC94194C-FD7A-4BC3-8E60-BA27C92BB71F}" xr6:coauthVersionLast="47" xr6:coauthVersionMax="47" xr10:uidLastSave="{00000000-0000-0000-0000-000000000000}"/>
  <bookViews>
    <workbookView xWindow="28680" yWindow="-120" windowWidth="29040" windowHeight="15720" tabRatio="858" xr2:uid="{00000000-000D-0000-FFFF-FFFF00000000}"/>
  </bookViews>
  <sheets>
    <sheet name="ORC. SINTÉTICO" sheetId="3" r:id="rId1"/>
  </sheets>
  <externalReferences>
    <externalReference r:id="rId2"/>
    <externalReference r:id="rId3"/>
  </externalReferences>
  <definedNames>
    <definedName name="_AA100000">#REF!</definedName>
    <definedName name="_Fill">#REF!</definedName>
    <definedName name="_xlnm._FilterDatabase" localSheetId="0" hidden="1">'ORC. SINTÉTICO'!$A$15:$AB$242</definedName>
    <definedName name="_LOC10">#REF!</definedName>
    <definedName name="_LOC11">#REF!</definedName>
    <definedName name="_LOC12">#REF!</definedName>
    <definedName name="_LOC13">#REF!</definedName>
    <definedName name="_LOC14">#REF!</definedName>
    <definedName name="_LOC15">#REF!</definedName>
    <definedName name="_LOC16">#REF!</definedName>
    <definedName name="_LOC17">#REF!</definedName>
    <definedName name="_LOC18">#REF!</definedName>
    <definedName name="_LOC19">#REF!</definedName>
    <definedName name="_LOC2">#REF!</definedName>
    <definedName name="_LOC20">#REF!</definedName>
    <definedName name="_LOC21">#REF!</definedName>
    <definedName name="_LOC22">#REF!</definedName>
    <definedName name="_LOC23">#REF!</definedName>
    <definedName name="_LOC24">#REF!</definedName>
    <definedName name="_LOC25">#REF!</definedName>
    <definedName name="_LOC26">#REF!</definedName>
    <definedName name="_LOC27">#REF!</definedName>
    <definedName name="_LOC28">#REF!</definedName>
    <definedName name="_LOC29">#REF!</definedName>
    <definedName name="_LOC3">#REF!</definedName>
    <definedName name="_LOC30">#REF!</definedName>
    <definedName name="_LOC31">#REF!</definedName>
    <definedName name="_LOC32">#REF!</definedName>
    <definedName name="_LOC33">#REF!</definedName>
    <definedName name="_LOC34">#REF!</definedName>
    <definedName name="_LOC35">#REF!</definedName>
    <definedName name="_LOC36">#REF!</definedName>
    <definedName name="_LOC37">#REF!</definedName>
    <definedName name="_LOC38">#REF!</definedName>
    <definedName name="_LOC39">#REF!</definedName>
    <definedName name="_LOC4">#REF!</definedName>
    <definedName name="_LOC40">#REF!</definedName>
    <definedName name="_LOC41">#REF!</definedName>
    <definedName name="_LOC42">#REF!</definedName>
    <definedName name="_LOC5">#REF!</definedName>
    <definedName name="_LOC6">#REF!</definedName>
    <definedName name="_LOC7">#REF!</definedName>
    <definedName name="_LOC8">#REF!</definedName>
    <definedName name="_LOC9">#REF!</definedName>
    <definedName name="_R">#REF!</definedName>
    <definedName name="AAA">#REF!</definedName>
    <definedName name="AC">#REF!</definedName>
    <definedName name="ACOMPANHAMENTO" hidden="1">[2]MENU!$J$4</definedName>
    <definedName name="AL">#REF!</definedName>
    <definedName name="_xlnm.Print_Area" localSheetId="0">'ORC. SINTÉTICO'!$B$1:$K$247</definedName>
    <definedName name="Área_impressão_IM">#REF!</definedName>
    <definedName name="B.01.05.10.10">#REF!</definedName>
    <definedName name="CD">#REF!</definedName>
    <definedName name="CP">#REF!</definedName>
    <definedName name="CS">#REF!</definedName>
    <definedName name="CT">#REF!</definedName>
    <definedName name="EV">#REF!</definedName>
    <definedName name="IC">#REF!</definedName>
    <definedName name="Import.TipoArredondamento" hidden="1">[2]DADOS!$C$31</definedName>
    <definedName name="IMPR">#REF!</definedName>
    <definedName name="IMPR1">#REF!</definedName>
    <definedName name="IS">#REF!</definedName>
    <definedName name="LB">#REF!</definedName>
    <definedName name="ListaTgov.Unidades" hidden="1">[1]DADOS!$AV$3:$AV$220</definedName>
    <definedName name="MACROS">#REF!</definedName>
    <definedName name="ORÇAMENTO.BancoRef" hidden="1">'ORC. SINTÉTICO'!$F$7</definedName>
    <definedName name="ORÇAMENTO.CustoUnitario" hidden="1">ROUND('ORC. SINTÉTICO'!$U1,15-13*'ORC. SINTÉTICO'!$AF$7)</definedName>
    <definedName name="ORÇAMENTO.Lista.Fonte" hidden="1">[1]ORÇAMENTO!$E$3:$I$3</definedName>
    <definedName name="ORÇAMENTO.PrecoUnitarioLicitado" hidden="1">'ORC. SINTÉTICO'!$AL1</definedName>
    <definedName name="Preço_Unit_Chácaras">#REF!</definedName>
    <definedName name="Print_Area_MI">#REF!</definedName>
    <definedName name="PV">#REF!</definedName>
    <definedName name="Quant_Chácaras">#REF!</definedName>
    <definedName name="Receita_Chácaras">#REF!</definedName>
    <definedName name="REFERENCIA.Descricao" hidden="1">IF(ISNUMBER('ORC. SINTÉTICO'!$AD1),OFFSET(INDIRECT(ORÇAMENTO.BancoRef),'ORC. SINTÉTICO'!$AD1-1,3,1),'ORC. SINTÉTICO'!$AD1)</definedName>
    <definedName name="REFERENCIA.Unidade" hidden="1">IF(ISNUMBER('ORC. SINTÉTICO'!$AD1),OFFSET(INDIRECT(ORÇAMENTO.BancoRef),'ORC. SINTÉTICO'!$AD1-1,4,1),"-")</definedName>
    <definedName name="solver_opt">#REF!</definedName>
    <definedName name="solver_tmp">#REF!</definedName>
    <definedName name="SomaAgrup" hidden="1">SUMIF(OFFSET('ORC. SINTÉTICO'!$C1,1,0,'ORC. SINTÉTICO'!$D1),"S",OFFSET('ORC. SINTÉTICO'!A1,1,0,'ORC. SINTÉTICO'!$D1))</definedName>
    <definedName name="t_meso_2">#REF!</definedName>
    <definedName name="t_super_est_2">#REF!</definedName>
    <definedName name="TESTE">#REF!</definedName>
    <definedName name="TIPOORCAMENTO" hidden="1">IF(VALUE([1]MENU!$O$3)=2,"Licitado","Proposto")</definedName>
    <definedName name="_xlnm.Print_Titles" localSheetId="0">'ORC. SINTÉTICO'!$2:$15</definedName>
    <definedName name="tot_infra_1">#REF!</definedName>
    <definedName name="TOTAL_GERAL">#REF!</definedName>
    <definedName name="TOTALCRONOGRA">#REF!</definedName>
    <definedName name="VTOTAL1" hidden="1">ROUND('ORC. SINTÉTICO'!$T1*'ORC. SINTÉTICO'!$W1,15-13*'ORC. SINTÉTICO'!$AF$10)</definedName>
    <definedName name="wrn.COLETAS._.DE._.EQUIPAMENTOS.">#REF!</definedName>
    <definedName name="wrn.COLETAS._.DE._.MATERIAIS.">#REF!</definedName>
    <definedName name="wrn.COMP._.EQUIP.">#REF!</definedName>
    <definedName name="wrn.COMP._.MATERIAIS.">#REF!</definedName>
    <definedName name="wrn.PNEUS.">#REF!</definedName>
    <definedName name="Z_12538664_79C6_4AAD_BD81_5363A5F496D7_.wvu.PrintArea" localSheetId="0">'ORC. SINTÉTICO'!$B$2:$J$225</definedName>
    <definedName name="Z_12538664_79C6_4AAD_BD81_5363A5F496D7_.wvu.Rows" localSheetId="0">'ORC. SINTÉTICO'!#REF!</definedName>
    <definedName name="Z_18D9C5C8_6EC0_4507_ACF1_BEE4D54D4AE8_.wvu.PrintArea" localSheetId="0">'ORC. SINTÉTICO'!$B$2:$J$225</definedName>
    <definedName name="Z_18D9C5C8_6EC0_4507_ACF1_BEE4D54D4AE8_.wvu.Rows" localSheetId="0">'ORC. SINTÉTICO'!#REF!</definedName>
    <definedName name="Z_CA485D5E_5C09_4636_B7A6_10EC2B405CCB_.wvu.PrintArea" localSheetId="0">'ORC. SINTÉTICO'!$B$1:$J$225</definedName>
    <definedName name="Z_CA485D5E_5C09_4636_B7A6_10EC2B405CCB_.wvu.Rows" localSheetId="0">'ORC. SINTÉTICO'!#REF!</definedName>
  </definedNames>
  <calcPr calcId="191029"/>
</workbook>
</file>

<file path=xl/calcChain.xml><?xml version="1.0" encoding="utf-8"?>
<calcChain xmlns="http://schemas.openxmlformats.org/spreadsheetml/2006/main">
  <c r="K28" i="3" l="1"/>
  <c r="K75" i="3"/>
  <c r="K92" i="3"/>
  <c r="K100" i="3"/>
  <c r="K136" i="3"/>
  <c r="K150" i="3"/>
  <c r="K169" i="3"/>
  <c r="K174" i="3"/>
  <c r="K116" i="3" l="1"/>
  <c r="K232" i="3"/>
  <c r="K231" i="3" s="1"/>
  <c r="K226" i="3"/>
  <c r="K218" i="3"/>
  <c r="K183" i="3"/>
  <c r="K161" i="3"/>
  <c r="K212" i="3"/>
  <c r="K199" i="3"/>
  <c r="K128" i="3"/>
  <c r="K127" i="3" s="1"/>
  <c r="K123" i="3"/>
  <c r="K120" i="3"/>
  <c r="K111" i="3"/>
  <c r="K108" i="3"/>
  <c r="K103" i="3"/>
  <c r="K95" i="3"/>
  <c r="K85" i="3"/>
  <c r="K77" i="3"/>
  <c r="K68" i="3"/>
  <c r="K64" i="3"/>
  <c r="K52" i="3"/>
  <c r="K38" i="3"/>
  <c r="K49" i="3"/>
  <c r="K18" i="3"/>
  <c r="K35" i="3"/>
  <c r="K84" i="3" l="1"/>
  <c r="K115" i="3"/>
  <c r="K198" i="3"/>
  <c r="K102" i="3"/>
  <c r="K160" i="3"/>
  <c r="K63" i="3"/>
  <c r="K37" i="3"/>
  <c r="K17" i="3"/>
  <c r="K16" i="3" l="1"/>
</calcChain>
</file>

<file path=xl/sharedStrings.xml><?xml version="1.0" encoding="utf-8"?>
<sst xmlns="http://schemas.openxmlformats.org/spreadsheetml/2006/main" count="1021" uniqueCount="651">
  <si>
    <t>________________________________________________________________________________</t>
  </si>
  <si>
    <t>Item</t>
  </si>
  <si>
    <t>Código</t>
  </si>
  <si>
    <t>Banco</t>
  </si>
  <si>
    <t>Descrição</t>
  </si>
  <si>
    <t>Quant.</t>
  </si>
  <si>
    <t>Valor Unit</t>
  </si>
  <si>
    <t>Valor Unit com BDI</t>
  </si>
  <si>
    <t>CANTEIRO DE OBRAS</t>
  </si>
  <si>
    <t>SINAPI</t>
  </si>
  <si>
    <t>UN</t>
  </si>
  <si>
    <t>HIDRÔMETRO DN 1/2", 1,5 M3/H - FORNECIMENTO E INSTALAÇÃO. AF_03/2024</t>
  </si>
  <si>
    <t>FORNECIMENTO E INSTALAÇÃO DE PLACA DE OBRA COM CHAPA GALVANIZADA E ESTRUTURA DE MADEIRA. AF_03/2022_PS</t>
  </si>
  <si>
    <t>ADMINISTRAÇÃO LOCAL DA OBRA</t>
  </si>
  <si>
    <t>M</t>
  </si>
  <si>
    <t>KG</t>
  </si>
  <si>
    <t xml:space="preserve"> 3.1.1 </t>
  </si>
  <si>
    <t xml:space="preserve"> 3.1.2 </t>
  </si>
  <si>
    <t>ARMAÇÃO DE PILAR OU VIGA DE ESTRUTURA CONVENCIONAL DE CONCRETO ARMADO UTILIZANDO AÇO CA-50 DE 10,0 MM - MONTAGEM. AF_06/2022</t>
  </si>
  <si>
    <t xml:space="preserve"> 3.1.3 </t>
  </si>
  <si>
    <t xml:space="preserve"> 3.1.4 </t>
  </si>
  <si>
    <t xml:space="preserve"> 3.1.5 </t>
  </si>
  <si>
    <t>ARMAÇÃO DE PILAR OU VIGA DE ESTRUTURA CONVENCIONAL DE CONCRETO ARMADO UTILIZANDO AÇO CA-60 DE 5,0 MM - MONTAGEM. AF_06/2022</t>
  </si>
  <si>
    <t xml:space="preserve"> 3.1.6 </t>
  </si>
  <si>
    <t xml:space="preserve"> 3.1.7 </t>
  </si>
  <si>
    <t xml:space="preserve"> 3.2.1 </t>
  </si>
  <si>
    <t xml:space="preserve"> 3.2.2 </t>
  </si>
  <si>
    <t>ARMAÇÃO DE PILAR OU VIGA DE ESTRUTURA CONVENCIONAL DE CONCRETO ARMADO UTILIZANDO AÇO CA-50 DE 6,3 MM - MONTAGEM. AF_06/2022</t>
  </si>
  <si>
    <t xml:space="preserve"> 3.2.3 </t>
  </si>
  <si>
    <t>ARMAÇÃO DE PILAR OU VIGA DE ESTRUTURA CONVENCIONAL DE CONCRETO ARMADO UTILIZANDO AÇO CA-50 DE 8,0 MM - MONTAGEM. AF_06/2022</t>
  </si>
  <si>
    <t>IMPERMEABILIZAÇÃO</t>
  </si>
  <si>
    <t xml:space="preserve"> 98556 </t>
  </si>
  <si>
    <t xml:space="preserve"> 98555 </t>
  </si>
  <si>
    <t>IMPERMEABILIZAÇÃO DE SUPERFÍCIE COM ARGAMASSA POLIMÉRICA / MEMBRANA ACRÍLICA, 3 DEMÃOS. AF_09/2023</t>
  </si>
  <si>
    <t>ESQUADRIAS METÁLICAS</t>
  </si>
  <si>
    <t>MASSA ÚNICA, EM ARGAMASSA TRAÇO 1:2:8 PREPARO MECÂNICO, APLICADA MANUALMENTE EM PAREDES INTERNAS DE AMBIENTES COM ÁREA MAIOR QUE 10M², E = 10MM, COM TALISCAS. AF_03/2024</t>
  </si>
  <si>
    <t>REVESTIMENTO CERÂMICO</t>
  </si>
  <si>
    <t>MASSA ÚNICA, EM ARGAMASSA TRAÇO 1:2:8, PREPARO MECÂNICO, APLICADA MANUALMENTE EM TETO, E = 10MM, COM TALISCAS. AF_03/2024</t>
  </si>
  <si>
    <t>PINTURA</t>
  </si>
  <si>
    <t>FUNDO SELADOR ACRÍLICO, APLICAÇÃO MANUAL EM PAREDE, UMA DEMÃO. AF_04/2023</t>
  </si>
  <si>
    <t>PINTURA FUNDO NIVELADOR ALQUÍDICO BRANCO EM MADEIRA. AF_01/2021</t>
  </si>
  <si>
    <t>PINTURA TINTA DE ACABAMENTO (PIGMENTADA) ESMALTE SINTÉTICO ACETINADO EM MADEIRA, 2 DEMÃOS. AF_01/2021</t>
  </si>
  <si>
    <t>CHUVEIRO ELÉTRICO COMUM CORPO PLÁSTICO, TIPO DUCHA - FORNECIMENTO E INSTALAÇÃO. AF_01/2020</t>
  </si>
  <si>
    <t>REGISTRO DE GAVETA BRUTO, LATÃO, ROSCÁVEL, 3/4" - FORNECIMENTO E INSTALAÇÃO. AF_08/2021</t>
  </si>
  <si>
    <t>REGISTRO DE GAVETA BRUTO, LATÃO, ROSCÁVEL, 3/4", COM ACABAMENTO E CANOPLA CROMADOS - FORNECIMENTO E INSTALAÇÃO. AF_08/2021</t>
  </si>
  <si>
    <t>REGISTRO DE PRESSÃO BRUTO, LATÃO, ROSCÁVEL, 3/4", COM ACABAMENTO E CANOPLA CROMADOS - FORNECIMENTO E INSTALAÇÃO. AF_08/2021</t>
  </si>
  <si>
    <t>SANITÁRIA</t>
  </si>
  <si>
    <t>CAIXA SIFONADA, PVC, DN 100 X 100 X 50 MM, JUNTA ELÁSTICA, FORNECIDA E INSTALADA EM RAMAL DE DESCARGA OU EM RAMAL DE ESGOTO SANITÁRIO. AF_08/2022</t>
  </si>
  <si>
    <t>JOELHO 45 GRAUS, PVC, SERIE NORMAL, ESGOTO PREDIAL, DN 40 MM, JUNTA SOLDÁVEL,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</si>
  <si>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</si>
  <si>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</si>
  <si>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</si>
  <si>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JUNÇÃO DE REDUÇÃO INVERTIDA, PVC, SÉRIE NORMAL, ESGOTO PREDIAL, DN 100 X 50 MM, JUNTA ELÁSTICA, FORNECIDO E INSTALADO EM RAMAL DE DESCARGA OU RAMAL DE ESGOTO SANITÁRIO. AF_08/2022</t>
  </si>
  <si>
    <t>JOELHO 90 GRAUS, PVC, SOLDÁVEL, DN 25MM, INSTALADO EM RAMAL DE DISTRIBUIÇÃO DE ÁGUA - FORNECIMENTO E INSTALAÇÃO. AF_06/2022</t>
  </si>
  <si>
    <t>TERMINAL DE VENTILAÇÃO, PVC, SÉRIE NORMAL, ESGOTO PREDIAL, DN 50 MM, JUNTA SOLDÁVEL, FORNECIDO E INSTALADO EM PRUMADA DE ESGOTO SANITÁRIO OU VENTILAÇÃO. AF_08/2022</t>
  </si>
  <si>
    <t>CAIXA RETANGULAR 4" X 2" MÉDIA (1,30 M DO PISO), PVC, INSTALADA EM PAREDE - FORNECIMENTO E INSTALAÇÃO. AF_03/2023</t>
  </si>
  <si>
    <t>CAIXA OCTOGONAL 3" X 3", PVC, INSTALADA EM LAJE - FORNECIMENTO E INSTALAÇÃO. AF_03/2023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</si>
  <si>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</si>
  <si>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</si>
  <si>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</si>
  <si>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INTERRUPTOR SIMPLES (1 MÓDULO), 10A/250V, INCLUINDO SUPORTE E PLACA - FORNECIMENTO E INSTALAÇÃO. AF_03/2023</t>
  </si>
  <si>
    <t>TOMADA MÉDIA DE EMBUTIR (1 MÓDULO), 2P+T 10 A, INCLUINDO SUPORTE E PLACA - FORNECIMENTO E INSTALAÇÃO. AF_03/2023</t>
  </si>
  <si>
    <t>CHAPISCO APLICADO EM ALVENARIA (COM PRESENÇA DE VÃOS) E ESTRUTURAS DE CONCRETO DE FACHADA, COM COLHER DE PEDREIRO. ARGAMASSA TRAÇO 1:3 COM PREPARO EM BETONEIRA 400L. AF_10/2022</t>
  </si>
  <si>
    <t>LOCAÇÃO CONVENCIONAL DE OBRA, UTILIZANDO GABARITO DE TÁBUAS CORRIDAS PONTALETADAS A CADA 2,00M - 2 UTILIZAÇÕES. AF_03/2024</t>
  </si>
  <si>
    <t>TUBO, PVC, SOLDÁVEL, DE 25MM, INSTALADO EM RAMAL OU SUB-RAMAL DE ÁGUA - FORNECIMENTO E INSTALAÇÃO. AF_06/2022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</si>
  <si>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</si>
  <si>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JOELHO 90 GRAUS COM BUCHA DE LATÃO, PVC, SOLDÁVEL, DN 25MM, X 1/2 INSTALADO EM RAMAL OU SUB-RAMAL DE ÁGUA - FORNECIMENTO E INSTALAÇÃO. AF_06/2022</t>
  </si>
  <si>
    <t>MÊS</t>
  </si>
  <si>
    <t>DISJUNTOR MONOPOLAR TIPO DIN, CORRENTE NOMINAL DE 10A - FORNECIMENTO E INSTALAÇÃO. AF_07/2025</t>
  </si>
  <si>
    <t>DISJUNTOR MONOPOLAR TIPO DIN, CORRENTE NOMINAL DE 16A - FORNECIMENTO E INSTALAÇÃO. AF_07/2025</t>
  </si>
  <si>
    <t>Sara Helena de Pádua</t>
  </si>
  <si>
    <t>SEINFRA</t>
  </si>
  <si>
    <t>Unid</t>
  </si>
  <si>
    <t>Código Prefeitura</t>
  </si>
  <si>
    <t>Prefeito Municipal</t>
  </si>
  <si>
    <t>José Maria Cantuária</t>
  </si>
  <si>
    <t>Engenheira Civil - CREA MG 237853/D</t>
  </si>
  <si>
    <t>Valor Total com BDI</t>
  </si>
  <si>
    <t>1.1</t>
  </si>
  <si>
    <t>1.1.1</t>
  </si>
  <si>
    <t>CO-28390</t>
  </si>
  <si>
    <t>MOBILIZAÇÃO E DESMOBILIZAÇÃO DE EQUIPAMENTO DE SONDAGEM A PERCUSSÃO COM ENSAIO DE PENETRAÇÃO PADRÃO (SPT) - (CUSTO FIXO)</t>
  </si>
  <si>
    <t>CO-28389</t>
  </si>
  <si>
    <t>MOBILIZAÇÃO E DESMOBILIZAÇÃO DE EQUIPAMENTO DE SONDAGEM A PERCUSSÃO COM ENSAIO DE PENETRAÇÃO PADRÃO (SPT) - (CUSTO VARIÁVEL), EXCLUSIVE CUSTO FIXO</t>
  </si>
  <si>
    <t>CO-28388</t>
  </si>
  <si>
    <t>SONDAGEM A PERCUSSÃO COM ENSAIO DE PENETRAÇÃO PADRÃO (SPT), DIÂMETRO 2.1/2", EXCLUSIVE MOBILIZAÇÃO E DESMOBILIZAÇÃO</t>
  </si>
  <si>
    <t>CO-27422</t>
  </si>
  <si>
    <t>PROJETO EXECUTIVO DE ARQUITETURA</t>
  </si>
  <si>
    <t>CO-27427</t>
  </si>
  <si>
    <t>PROJETO EXECUTIVO DE ESTRUTURA DE CONCRETO</t>
  </si>
  <si>
    <t>CO-27431</t>
  </si>
  <si>
    <t>PROJETO EXECUTIVO DE INSTALAÇÕES ELÉTRICAS</t>
  </si>
  <si>
    <t>CO-27430</t>
  </si>
  <si>
    <t>PROJETO EXECUTIVO DE INSTALAÇÕES HIDROSSANITÁRIAS</t>
  </si>
  <si>
    <t>CO-27424</t>
  </si>
  <si>
    <t>PROJETO EXECUTIVO DE TERRAPLENAGEM</t>
  </si>
  <si>
    <t>CO-27460</t>
  </si>
  <si>
    <t>ESPECIFICAÇÃO DOS MATERIAIS COM MEMORIAL DESCRITIVO DE CADA AMBIENTE E EQUIPAMENTOS PARA CONSTRUÇÕES NOVAS - ÁREA ATÉ 1.000 M2</t>
  </si>
  <si>
    <t>PROJETOS</t>
  </si>
  <si>
    <t>SERVIÇOS PRELIMINARES</t>
  </si>
  <si>
    <t>CONSTRUÇÃO DE HABITAÇÃO DE INTERESSE SOCIAL - HIS - PADRÃO POPULAR</t>
  </si>
  <si>
    <t>1.1.1.1</t>
  </si>
  <si>
    <t>1.1.1.2</t>
  </si>
  <si>
    <t>1.1.1.3</t>
  </si>
  <si>
    <t>1.1.1.4</t>
  </si>
  <si>
    <t>1.1.1.5</t>
  </si>
  <si>
    <t>1.1.1.6</t>
  </si>
  <si>
    <t>1.1.1.7</t>
  </si>
  <si>
    <t>1.1.1.8</t>
  </si>
  <si>
    <t>1.1.1.9</t>
  </si>
  <si>
    <t>KM</t>
  </si>
  <si>
    <t>M2</t>
  </si>
  <si>
    <t>1.1.2</t>
  </si>
  <si>
    <t>1.1.2.1</t>
  </si>
  <si>
    <t>1.1.2.2</t>
  </si>
  <si>
    <t>1.1.2.3</t>
  </si>
  <si>
    <t>1.1.2.4</t>
  </si>
  <si>
    <t>1.1.2.5</t>
  </si>
  <si>
    <t>1.1.2.6</t>
  </si>
  <si>
    <t>103689</t>
  </si>
  <si>
    <t>ED-50128</t>
  </si>
  <si>
    <t>ED-50155</t>
  </si>
  <si>
    <t>ED-50150</t>
  </si>
  <si>
    <t>ED-50151</t>
  </si>
  <si>
    <t>99059</t>
  </si>
  <si>
    <t>BARRACÃO DE OBRA PARA DEPÓSITO E FERRAMENTARIA TIPO-I, ÁREA INTERNA 14,52M2, EM CHAPA DE COMPENSADO RESINADO, INCLUSIVE MOBILIÁRIO (OBRA DE PEQUENO PORTE, EFETIVO ATÉ 30 HOMENS), PADRÃO DER-MG</t>
  </si>
  <si>
    <t>LOCAÇÃO DE BANHEIRO QUÍMICO, DIMENSÃO (110X120X230)CM, LINHA PADRÃO, CONTENDO UMA (1) PIA/HIGIENIZADOR DE MÃOS, INCLUSIVE MANUTENÇÃO E MOBILIZAÇÃO/DESMOBILIZAÇÃO</t>
  </si>
  <si>
    <t>LIGAÇÃO DE ÁGUA PROVISÓRIA PARA CANTEIRO, INCLUSIVE HIDRÔMETRO E CAVALETE PARA MEDIÇÃO DE ÁGUA - ENTRADA PRINCIPAL, EM AÇO GALVANIZADO DN 20MM (1/2") - PADRÃO CONCESSIONÁRIA</t>
  </si>
  <si>
    <t>LIGAÇÃO PROVISÓRIA COM ENTRADA DE ENERGIA AÉREA, PADRÃO CEMIG, CARGA INSTALADA DE 15,1KVA ATÉ 30KVA, TRIFÁSICO, COM SAÍDA SUBTERRÂNEA, INCLUSIVE POSTE, CAIXA PARA MEDIDOR, DISJUNTOR, BARRAMENTO, ATERRAMENTO E ACESSÓRIOS</t>
  </si>
  <si>
    <t>ADMINISTRAÇÃO LOCAL</t>
  </si>
  <si>
    <t>CPU-02</t>
  </si>
  <si>
    <t>Composição</t>
  </si>
  <si>
    <t>1.1.3</t>
  </si>
  <si>
    <t>1.1.3.1</t>
  </si>
  <si>
    <t>1.2</t>
  </si>
  <si>
    <t>1.2.1</t>
  </si>
  <si>
    <t>FUNDAÇÕES</t>
  </si>
  <si>
    <t>RADIER</t>
  </si>
  <si>
    <t>1.2.2</t>
  </si>
  <si>
    <t>1.2.2.1</t>
  </si>
  <si>
    <t>1.2.2.2</t>
  </si>
  <si>
    <t>1.2.1.1</t>
  </si>
  <si>
    <t>1.2.1.2</t>
  </si>
  <si>
    <t>1.2.1.3</t>
  </si>
  <si>
    <t>1.2.1.4</t>
  </si>
  <si>
    <t>1.2.1.5</t>
  </si>
  <si>
    <t>1.2.1.6</t>
  </si>
  <si>
    <t>1.2.1.7</t>
  </si>
  <si>
    <t>1.2.1.8</t>
  </si>
  <si>
    <t>1.2.1.9</t>
  </si>
  <si>
    <t>1.2.1.10</t>
  </si>
  <si>
    <t>96521</t>
  </si>
  <si>
    <t>97083</t>
  </si>
  <si>
    <t>97087</t>
  </si>
  <si>
    <t>96622</t>
  </si>
  <si>
    <t>97086</t>
  </si>
  <si>
    <t>92769</t>
  </si>
  <si>
    <t>92762</t>
  </si>
  <si>
    <t>92759</t>
  </si>
  <si>
    <t>97096_ADP-01</t>
  </si>
  <si>
    <t>93382</t>
  </si>
  <si>
    <t>98555</t>
  </si>
  <si>
    <t>4030_ADP-01</t>
  </si>
  <si>
    <t>VEU DE POLIESTER PARA IMPERMEABILIZACAO</t>
  </si>
  <si>
    <t>M3</t>
  </si>
  <si>
    <t>1.3</t>
  </si>
  <si>
    <t>SUPRAESTRUTURA</t>
  </si>
  <si>
    <t>92427</t>
  </si>
  <si>
    <t>92463_ADP-01</t>
  </si>
  <si>
    <t>92463</t>
  </si>
  <si>
    <t>92760</t>
  </si>
  <si>
    <t>92761</t>
  </si>
  <si>
    <t>101963</t>
  </si>
  <si>
    <t>103669_ADP-01</t>
  </si>
  <si>
    <t>103682_ADP-01</t>
  </si>
  <si>
    <t>MONTAGEM E DESMONTAGEM DE FÔRMA DE PILARES RETANGULARES E ESTRUTURAS SIMILARES, PÉ-DIREITO SIMPLES, EM CHAPA DE MADEIRA COMPENSADA RESINADA, 8 UTILIZAÇÕES. AF_09/2020</t>
  </si>
  <si>
    <t>MONTAGEM E DESMONTAGEM DE FÔRMA DE VIGA, SEM ESCORAMENTO, PÉ-DIREITO SIMPLES, EM CHAPA DE MADEIRA RESINADA, 8 UTILIZAÇÕES.</t>
  </si>
  <si>
    <t>MONTAGEM E DESMONTAGEM DE FÔRMA DE VIGA, ESCORAMENTO COM GARFO DE MADEIRA, PÉ-DIREITO SIMPLES, EM CHAPA DE MADEIRA RESINADA, 8 UTILIZAÇÕES. AF_09/2020</t>
  </si>
  <si>
    <t>LAJE PRÉ-MOLDADA UNIDIRECIONAL, BIAPOIADA, PARA PISO, ENCHIMENTO EM CERÂMICA, VIGOTA CONVENCIONAL, ALTURA TOTAL DA LAJE "LT" = 12 CM (ENCHIMENTO+CAPA) = (8+4). AF_08/2025</t>
  </si>
  <si>
    <t>CONCRETAGEM DE PILARES, FCK = 20 MPA,  COM USO DE BALDES - LANÇAMENTO, ADENSAMENTO E ACABAMENTO.</t>
  </si>
  <si>
    <t>CONCRETAGEM DE VIGAS E LAJES, FCK=20 MPA, PARA QUALQUER TIPO DE LAJE COM BALDES EM EDIFICAÇÃO TÉRREA - LANÇAMENTO, ADENSAMENTO E ACABAMENTO.</t>
  </si>
  <si>
    <t>1.4</t>
  </si>
  <si>
    <t>1.4.1</t>
  </si>
  <si>
    <t>PAREDES E PAINÉIS</t>
  </si>
  <si>
    <t>ALVENARIA/FECHAMENTOS</t>
  </si>
  <si>
    <t>1.4.1.1</t>
  </si>
  <si>
    <t>1.4.1.2</t>
  </si>
  <si>
    <t>1.4.1.3</t>
  </si>
  <si>
    <t>ALVENARIA DE VEDAÇÃO DE BLOCOS CERÂMICOS FURADOS NA VERTICAL DE 14X19X29 CM (ESPESSURA 14 CM) E ARGAMASSA DE ASSENTAMENTO COM PREPARO EM BETONEIRA. AF_12/2021</t>
  </si>
  <si>
    <t>VERGA PRÉ-MOLDADA COM ATÉ 1,5 M DE VÃO, ESPESSURA DE *15* CM. AF_03/2024</t>
  </si>
  <si>
    <t>CONTRAVERGA PRÉ-MOLDADA, ESPESSURA DE *15* CM. AF_03/2024</t>
  </si>
  <si>
    <t>1.4.2</t>
  </si>
  <si>
    <t>91341</t>
  </si>
  <si>
    <t>94570</t>
  </si>
  <si>
    <t>94572</t>
  </si>
  <si>
    <t>94569</t>
  </si>
  <si>
    <t>94589</t>
  </si>
  <si>
    <t>105812</t>
  </si>
  <si>
    <t>PORTA EM ALUMÍNIO DE ABRIR TIPO VENEZIANA COM GUARNIÇÃO, FIXAÇÃO COM PARAFUSOS - FORNECIMENTO E INSTALAÇÃO. AF_10/2025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</si>
  <si>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</si>
  <si>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</si>
  <si>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CONTRAMARCO DE ALUMÍNIO, FIXAÇÃO COM ARGAMASSA - FORNECIMENTO E INSTALAÇÃO. AF_11/2024</t>
  </si>
  <si>
    <t>GUARNIÇÃO DE ALUMÍNIO. AF_11/2024</t>
  </si>
  <si>
    <t>1.4.2.1</t>
  </si>
  <si>
    <t>1.4.2.2</t>
  </si>
  <si>
    <t>1.4.2.3</t>
  </si>
  <si>
    <t>1.4.2.4</t>
  </si>
  <si>
    <t>1.4.2.5</t>
  </si>
  <si>
    <t>1.4.2.6</t>
  </si>
  <si>
    <t>1.4.3</t>
  </si>
  <si>
    <t>1.4.3.1</t>
  </si>
  <si>
    <t>KIT DE PORTA DE MADEIRA PARA PINTURA, SEMI-OCA (LEVE OU MÉDIA), PADRÃO POPULAR, 80X210CM, ESPESSURA DE 3,5CM, ITENS INCLUSOS: DOBRADIÇAS, MONTAGEM E INSTALAÇÃO DO BATENTE, FECHADURA COM EXECUÇÃO DO FURO - FORNECIMENTO E INSTALAÇÃO. AF_10/2025</t>
  </si>
  <si>
    <t>ESQUADRIAS DE MADEIRAS</t>
  </si>
  <si>
    <t>1.5</t>
  </si>
  <si>
    <t>1.5.1</t>
  </si>
  <si>
    <t>1.5.2</t>
  </si>
  <si>
    <t>1.5.3</t>
  </si>
  <si>
    <t>1.5.4</t>
  </si>
  <si>
    <t>1.5.5</t>
  </si>
  <si>
    <t>1.5.6</t>
  </si>
  <si>
    <t>TRAMA DE MADEIRA COMPOSTA POR RIPAS, CAIBROS E TERÇAS PARA TELHADOS DE ATÉ 2 ÁGUAS PARA TELHA CERÂMICA OU DE CONCRETO, INCLUSO TRANSPORTE VERTICAL. AF_10/2025</t>
  </si>
  <si>
    <t>TELHAMENTO COM TELHA CERÂMICA CAPA-CANAL, TIPO PAULISTA, COM ATÉ 2 ÁGUAS, INCLUSO TRANSPORTE VERTICAL. AF_07/2019</t>
  </si>
  <si>
    <t>PINTURA IMUNIZANTE PARA MADEIRA, 1 DEMÃO. AF_01/2021</t>
  </si>
  <si>
    <t>AMARRAÇÃO DE TELHAS CERÂMICAS OU DE CONCRETO. AF_07/2019</t>
  </si>
  <si>
    <t>CUMEEIRA PARA TELHA CERÂMICA EMBOÇADA COM ARGAMASSA TRAÇO 1:2:9 (CIMENTO, CAL E AREIA) PARA TELHADOS COM ATÉ 2 ÁGUAS, INCLUSO TRANSPORTE VERTICAL. AF_07/2019</t>
  </si>
  <si>
    <t>FABRICAÇÃO E INSTALAÇÃO DE TESOURA INTEIRA EM MADEIRA NÃO APARELHADA, VÃO DE 6 M, PARA TELHA CERÂMICA OU DE CONCRETO, INCLUSO IÇAMENTO. AF_10/2025</t>
  </si>
  <si>
    <t>92539</t>
  </si>
  <si>
    <t>94447</t>
  </si>
  <si>
    <t>102233</t>
  </si>
  <si>
    <t>94232</t>
  </si>
  <si>
    <t>94221</t>
  </si>
  <si>
    <t>92548</t>
  </si>
  <si>
    <t>1.6</t>
  </si>
  <si>
    <t>1.6.1</t>
  </si>
  <si>
    <t>REVESTIMENTOS</t>
  </si>
  <si>
    <t>REVESTIMENTOS INTERNOS</t>
  </si>
  <si>
    <t>1.6.1.1</t>
  </si>
  <si>
    <t>1.6.1.2</t>
  </si>
  <si>
    <t>1.6.1.3</t>
  </si>
  <si>
    <t>1.6.1.4</t>
  </si>
  <si>
    <t>1.6.1.5</t>
  </si>
  <si>
    <t>1.6.1.6</t>
  </si>
  <si>
    <t>87879</t>
  </si>
  <si>
    <t>87882</t>
  </si>
  <si>
    <t>87545</t>
  </si>
  <si>
    <t>87547</t>
  </si>
  <si>
    <t>104958</t>
  </si>
  <si>
    <t>90408</t>
  </si>
  <si>
    <t>CHAPISCO APLICADO EM ALVENARIAS E ESTRUTURAS DE CONCRETO INTERNAS, COM COLHER DE PEDREIRO. ARGAMASSA TRAÇO 1:3 COM PREPARO EM BETONEIRA 400L. AF_10/2022</t>
  </si>
  <si>
    <t>CHAPISCO APLICADO NO TETO OU EM ALVENARIA E ESTRUTURA, COM ROLO PARA TEXTURA ACRÍLICA. ARGAMASSA TRAÇO 1:4 E EMULSÃO POLIMÉRICA (ADESIVO) COM PREPARO EM BETONEIRA 400L. AF_10/2022</t>
  </si>
  <si>
    <t>EMBOÇO, EM ARGAMASSA TRAÇO 1:2:8, PREPARO MECÂNICO, APLICADO MANUALMENTE EM PAREDES INTERNAS, PARA AMBIENTES COM ÁREA MENOR QUE 5M², E = 10MM, COM TALISCAS. AF_03/2024</t>
  </si>
  <si>
    <t>MASSA ÚNICA, EM ARGAMASSA TRAÇO 1:2:8, PREPARO MECÂNICO, APLICADA MANUALMENTE EM PAREDES INTERNAS DE AMBIENTES COM ÁREA ENTRE 5M² E 10M², E = 10MM, COM TALISCAS. AF_03/2024</t>
  </si>
  <si>
    <t>1.6.2</t>
  </si>
  <si>
    <t>REVESTIMENTOS CERÂMICOS</t>
  </si>
  <si>
    <t>1.6.2.1</t>
  </si>
  <si>
    <t>1.6.2.2</t>
  </si>
  <si>
    <t>REVESTIMENTO CERÂMICO PARA PAREDES INTERNAS COM PLACAS TIPO ESMALTADA DE DIMENSÕES 20X20 CM APLICADAS A MEIA ALTURA DAS PAREDES. AF_02/2023_PE</t>
  </si>
  <si>
    <t>REVESTIMENTO CERÂMICO PARA PAREDES INTERNAS COM PLACAS TIPO ESMALTADA DE DIMENSÕES 20X20 CM APLICADAS NA ALTURA INTEIRA DAS PAREDES. AF_02/2023_PE</t>
  </si>
  <si>
    <t>1.6.3</t>
  </si>
  <si>
    <t>REVESTIMENTOS EXTERNOS</t>
  </si>
  <si>
    <t>1.6.3.1</t>
  </si>
  <si>
    <t>1.6.3.2</t>
  </si>
  <si>
    <t>1.6.3.3</t>
  </si>
  <si>
    <t>1.6.3.4</t>
  </si>
  <si>
    <t>87905</t>
  </si>
  <si>
    <t>87894</t>
  </si>
  <si>
    <t>87792</t>
  </si>
  <si>
    <t>87775</t>
  </si>
  <si>
    <t>CHAPISCO APLICADO EM ALVENARIA (SEM PRESENÇA DE VÃOS) E ESTRUTURAS DE CONCRETO DE FACHADA, COM COLHER DE PEDREIRO. ARGAMASSA TRAÇO 1:3 COM PREPARO EM BETONEIRA 400L. AF_10/2022</t>
  </si>
  <si>
    <t>EMBOÇO OU MASSA ÚNICA EM ARGAMASSA TRAÇO 1:2:8, PREPARO MECÂNICO COM BETONEIRA 400 L, APLICADA MANUALMENTE EM PANOS CEGOS DE FACHADA (SEM PRESENÇA DE VÃOS), ESPESSURA DE 25 MM. AF_08/2022</t>
  </si>
  <si>
    <t>EMBOÇO OU MASSA ÚNICA EM ARGAMASSA TRAÇO 1:2:8, PREPARO MECÂNICO COM BETONEIRA 400 L, APLICADA MANUALMENTE EM PANOS DE FACHADA COM PRESENÇA DE VÃOS, ESPESSURA DE 25 MM. AF_08/2022</t>
  </si>
  <si>
    <t>1.6.4</t>
  </si>
  <si>
    <t>1.6.4.1</t>
  </si>
  <si>
    <t>FORROS</t>
  </si>
  <si>
    <t>FORRO EM RÉGUAS DE PVC, FRISADO, PARA AMBIENTES RESIDENCIAIS, INCLUSIVE ESTRUTURA UNIDIRECIONAL DE FIXAÇÃO. AF_08/2023_PS</t>
  </si>
  <si>
    <t>1.7</t>
  </si>
  <si>
    <t>1.7.1</t>
  </si>
  <si>
    <t>1.7.1.1</t>
  </si>
  <si>
    <t>1.7.1.2</t>
  </si>
  <si>
    <t>1.7.1.3</t>
  </si>
  <si>
    <t>1.7.1.4</t>
  </si>
  <si>
    <t>PINTURAS INTERNAS</t>
  </si>
  <si>
    <t>88485</t>
  </si>
  <si>
    <t>88484</t>
  </si>
  <si>
    <t>104640</t>
  </si>
  <si>
    <t>104642</t>
  </si>
  <si>
    <t>FUNDO SELADOR ACRÍLICO, APLICAÇÃO MANUAL EM TETO, UMA DEMÃO. AF_04/2023</t>
  </si>
  <si>
    <t>PINTURA LÁTEX ACRÍLICA STANDARD, APLICAÇÃO MANUAL EM TETO, DUAS DEMÃOS. AF_04/2023</t>
  </si>
  <si>
    <t>PINTURA LÁTEX ACRÍLICA STANDARD, APLICAÇÃO MANUAL EM PAREDES, DUAS DEMÃOS. AF_04/2023</t>
  </si>
  <si>
    <t>1.7.2</t>
  </si>
  <si>
    <t>1.7.2.1</t>
  </si>
  <si>
    <t>1.7.2.2</t>
  </si>
  <si>
    <t>PINTURAS EXTERNAS</t>
  </si>
  <si>
    <t>APLICAÇÃO MANUAL DE FUNDO SELADOR ACRÍLICO EM PAREDES EXTERNAS DE CASAS. AF_03/2024</t>
  </si>
  <si>
    <t>1.7.3</t>
  </si>
  <si>
    <t>PINTURA ESQUADRIAS</t>
  </si>
  <si>
    <t>102193</t>
  </si>
  <si>
    <t>102197</t>
  </si>
  <si>
    <t>102219</t>
  </si>
  <si>
    <t>LIXAMENTO DE MADEIRA PARA APLICAÇÃO DE FUNDO OU PINTURA. AF_01/2021</t>
  </si>
  <si>
    <t>1.7.3.1</t>
  </si>
  <si>
    <t>1.7.3.2</t>
  </si>
  <si>
    <t>1.7.3.3</t>
  </si>
  <si>
    <t>1.8</t>
  </si>
  <si>
    <t>1.8.1</t>
  </si>
  <si>
    <t>PISO CERÂMICO</t>
  </si>
  <si>
    <t>PAVIMENTAÇÕES</t>
  </si>
  <si>
    <t>1.8.1.1</t>
  </si>
  <si>
    <t>1.8.1.2</t>
  </si>
  <si>
    <t>1.8.1.3</t>
  </si>
  <si>
    <t>87247</t>
  </si>
  <si>
    <t>87248</t>
  </si>
  <si>
    <t>87246</t>
  </si>
  <si>
    <t>REVESTIMENTO CERÂMICO PARA PISO COM PLACAS TIPO ESMALTADA DE DIMENSÕES 35X35 CM APLICADA EM AMBIENTES DE ÁREA ENTRE 5 M2 E 10 M2. AF_02/2023_PE</t>
  </si>
  <si>
    <t>REVESTIMENTO CERÂMICO PARA PISO COM PLACAS TIPO ESMALTADA DE DIMENSÕES 35X35 CM APLICADA EM AMBIENTES DE ÁREA MAIOR QUE 10 M2. AF_02/2023_PE</t>
  </si>
  <si>
    <t>REVESTIMENTO CERÂMICO PARA PISO COM PLACAS TIPO ESMALTADA DE DIMENSÕES 35X35 CM APLICADA EM AMBIENTES DE ÁREA MENOR QUE 5 M2. AF_02/2023_PE</t>
  </si>
  <si>
    <t>PISOS CIMENTADOS</t>
  </si>
  <si>
    <t>97084</t>
  </si>
  <si>
    <t>94990</t>
  </si>
  <si>
    <t>COMPACTAÇÃO MECÂNICA DE SOLO PARA EXECUÇÃO DE RADIER, PISO DE CONCRETO OU LAJE SOBRE SOLO, COM COMPACTADOR DE SOLOS TIPO PLACA VIBRATÓRIA. AF_09/2021</t>
  </si>
  <si>
    <t>EXECUÇÃO DE PASSEIO (CALÇADA) OU PISO DE CONCRETO COM CONCRETO MOLDADO IN LOCO, FEITO EM OBRA, ACABAMENTO CONVENCIONAL, NÃO ARMADO. AF_08/2022</t>
  </si>
  <si>
    <t>1.8.2</t>
  </si>
  <si>
    <t>1.8.2.1</t>
  </si>
  <si>
    <t>1.8.2.2</t>
  </si>
  <si>
    <t>1.8.3</t>
  </si>
  <si>
    <t>RODAPÉS, SOLEIRAS E PEITORIS</t>
  </si>
  <si>
    <t>1.8.3.1</t>
  </si>
  <si>
    <t>1.8.3.2</t>
  </si>
  <si>
    <t>1.8.3.3</t>
  </si>
  <si>
    <t>98695</t>
  </si>
  <si>
    <t>88648</t>
  </si>
  <si>
    <t>101965</t>
  </si>
  <si>
    <t>SOLEIRA EM MÁRMORE, LARGURA 15 CM, ESPESSURA 2,0 CM. AF_09/2020</t>
  </si>
  <si>
    <t>RODAPÉ CERÂMICO DE 7CM DE ALTURA COM PLACAS TIPO ESMALTADA DE DIMENSÕES 35X35CM. AF_02/2023</t>
  </si>
  <si>
    <t>PEITORIL LINEAR EM GRANITO OU MÁRMORE, L = 15CM, ASSENTADO COM ARGAMASSA 1:6 COM ADITIVO. AF_11/2020</t>
  </si>
  <si>
    <t>1.9</t>
  </si>
  <si>
    <t>INSTALAÇÕES ELÉTRICAS / TELEFÔNICAS</t>
  </si>
  <si>
    <t>CENTRO DE DISTRIBUIÇÃO ELÉTRICA</t>
  </si>
  <si>
    <t>1.9.1</t>
  </si>
  <si>
    <t>1.9.1.1</t>
  </si>
  <si>
    <t>1.9.1.2</t>
  </si>
  <si>
    <t>1.9.1.3</t>
  </si>
  <si>
    <t>1.9.1.4</t>
  </si>
  <si>
    <t>1.9.1.5</t>
  </si>
  <si>
    <t>1.9.1.6</t>
  </si>
  <si>
    <t>1.9.1.7</t>
  </si>
  <si>
    <t>DISJUNTOR MONOPOLAR TIPO DIN, CORRENTE NOMINAL DE 25A - FORNECIMENTO E INSTALAÇÃO. AF_07/2025</t>
  </si>
  <si>
    <t>DISJUNTOR MONOPOLAR TIPO DIN, CORRENTE NOMINAL DE 50A - FORNECIMENTO E INSTALAÇÃO. AF_07/2025</t>
  </si>
  <si>
    <t>DISJUNTOR BIPOLAR TIPO DR, CORRENTE NOMINAL DE 25A - FORNECIMENTO E INSTALAÇÃO.</t>
  </si>
  <si>
    <t>ENTRADA DE ENERGIA ELÉTRICA, AÉREA, MONOFÁSICA, COM CAIXA DE EMBUTIR, CABO DE 10 MM2 E DISJUNTOR DIN 50A (NÃO INCLUSO O POSTE DE CONCRETO). AF_12/2025</t>
  </si>
  <si>
    <t>QUADRO DE DISTRIBUIÇÃO DE LUZ EM PVC PARA 12 DISJUNTORES - FORNECIMENTO E INSTALAÇÃO.</t>
  </si>
  <si>
    <t>93653</t>
  </si>
  <si>
    <t>93654</t>
  </si>
  <si>
    <t>93656</t>
  </si>
  <si>
    <t>93659</t>
  </si>
  <si>
    <t>93674_ADP-01</t>
  </si>
  <si>
    <t>101493</t>
  </si>
  <si>
    <t>101873_ADP-01</t>
  </si>
  <si>
    <t>1.9.2</t>
  </si>
  <si>
    <t>1.9.2.1</t>
  </si>
  <si>
    <t>1.9.2.2</t>
  </si>
  <si>
    <t>1.9.2.3</t>
  </si>
  <si>
    <t>1.9.2.4</t>
  </si>
  <si>
    <t>1.9.2.5</t>
  </si>
  <si>
    <t>1.9.2.6</t>
  </si>
  <si>
    <t>1.9.2.7</t>
  </si>
  <si>
    <t>1.9.2.8</t>
  </si>
  <si>
    <t>1.9.2.9</t>
  </si>
  <si>
    <t>1.9.2.10</t>
  </si>
  <si>
    <t>1.9.2.11</t>
  </si>
  <si>
    <t>1.9.2.12</t>
  </si>
  <si>
    <t>1.9.2.13</t>
  </si>
  <si>
    <t>103782</t>
  </si>
  <si>
    <t>91953</t>
  </si>
  <si>
    <t>91959</t>
  </si>
  <si>
    <t>92000</t>
  </si>
  <si>
    <t>91996</t>
  </si>
  <si>
    <t>91993</t>
  </si>
  <si>
    <t>91985</t>
  </si>
  <si>
    <t>91987</t>
  </si>
  <si>
    <t>91947_ADP-01</t>
  </si>
  <si>
    <t>91941</t>
  </si>
  <si>
    <t>91940</t>
  </si>
  <si>
    <t>91939</t>
  </si>
  <si>
    <t>91937</t>
  </si>
  <si>
    <t>LUMINÁRIA TIPO PLAFON CIRCULAR, DE SOBREPOR, COM LED DE 12/13 W - FORNECIMENTO E INSTALAÇÃO. AF_09/2024</t>
  </si>
  <si>
    <t>INTERRUPTOR SIMPLES (2 MÓDULOS), 10A/250V, INCLUINDO SUPORTE E PLACA - FORNECIMENTO E INSTALAÇÃO. AF_03/2023</t>
  </si>
  <si>
    <t>TOMADA BAIXA DE EMBUTIR (1 MÓDULO), 2P+T 10 A, INCLUINDO SUPORTE E PLACA - FORNECIMENTO E INSTALAÇÃO. AF_03/2023</t>
  </si>
  <si>
    <t>TOMADA ALTA DE EMBUTIR (1 MÓDULO), 2P+T 20 A, INCLUINDO SUPORTE E PLACA - FORNECIMENTO E INSTALAÇÃO. AF_03/2023</t>
  </si>
  <si>
    <t>INTERRUPTOR PULSADOR CAMPAINHA (1 MÓDULO), 10A/250V, INCLUINDO SUPORTE E PLACA - FORNECIMENTO E INSTALAÇÃO. AF_03/2023</t>
  </si>
  <si>
    <t>CAMPAINHA CIGARRA (1 MÓDULO), 10A/250V, INCLUINDO SUPORTE E PLACA - FORNECIMENTO E INSTALAÇÃO. AF_03/2023</t>
  </si>
  <si>
    <t>SUPORTE PARAFUSADO COM ESPELHO / PLACA DE ENCAIXE 4" X 2" BAIXO PARA PONTO ELÉTRICO - FORNECIMENTO E INSTALAÇÃO.</t>
  </si>
  <si>
    <t>CAIXA RETANGULAR 4" X 2" BAIXA (0,30 M DO PISO), PVC, INSTALADA EM PAREDE - FORNECIMENTO E INSTALAÇÃO. AF_03/2023</t>
  </si>
  <si>
    <t>CAIXA RETANGULAR 4" X 2" ALTA (2,00 M DO PISO), PVC, INSTALADA EM PAREDE - FORNECIMENTO E INSTALAÇÃO. AF_03/2023</t>
  </si>
  <si>
    <t>1.9.3</t>
  </si>
  <si>
    <t>FIOS E CABOS</t>
  </si>
  <si>
    <t>91924</t>
  </si>
  <si>
    <t>91926</t>
  </si>
  <si>
    <t>91928</t>
  </si>
  <si>
    <t>101884</t>
  </si>
  <si>
    <t>101560</t>
  </si>
  <si>
    <t>91834</t>
  </si>
  <si>
    <t>91854</t>
  </si>
  <si>
    <t>91845</t>
  </si>
  <si>
    <t>90447</t>
  </si>
  <si>
    <t>1.9.3.1</t>
  </si>
  <si>
    <t>1.9.3.2</t>
  </si>
  <si>
    <t>1.9.3.3</t>
  </si>
  <si>
    <t>1.9.3.4</t>
  </si>
  <si>
    <t>1.9.3.5</t>
  </si>
  <si>
    <t>1.9.3.6</t>
  </si>
  <si>
    <t>1.9.3.7</t>
  </si>
  <si>
    <t>1.9.3.8</t>
  </si>
  <si>
    <t>1.9.3.9</t>
  </si>
  <si>
    <t>CABO DE COBRE ISOLADO, 10 MM², ANTI-CHAMA 450/750 V, INSTALADO EM ELETROCALHA OU PERFILADO - FORNECIMENTO E INSTALAÇÃO. AF_07/2025</t>
  </si>
  <si>
    <t>CABO DE COBRE FLEXÍVEL ISOLADO, 10 MM², 0,6/1,0 KV, PARA REDE AÉREA DE DISTRIBUIÇÃO DE ENERGIA ELÉTRICA DE BAIXA TENSÃO - FORNECIMENTO E INSTALAÇÃO. AF_12/2025</t>
  </si>
  <si>
    <t>ELETRODUTO FLEXÍVEL CORRUGADO, PVC, DN 25 MM (3/4"), PARA CIRCUITOS TERMINAIS, INSTALADO EM FORRO - FORNECIMENTO E INSTALAÇÃO. AF_03/2023</t>
  </si>
  <si>
    <t>ELETRODUTO FLEXÍVEL CORRUGADO, PVC, DN 25 MM (3/4"), PARA CIRCUITOS TERMINAIS, INSTALADO EM PAREDE - FORNECIMENTO E INSTALAÇÃO. AF_03/2023</t>
  </si>
  <si>
    <t>ELETRODUTO FLEXÍVEL CORRUGADO REFORÇADO, PVC, DN 25 MM (3/4"), PARA CIRCUITOS TERMINAIS, INSTALADO EM LAJE - FORNECIMENTO E INSTALAÇÃO. AF_03/2023</t>
  </si>
  <si>
    <t>RASGO LINEAR MANUAL EM ALVENARIA, PARA ELETRODUTOS, DIÂMETROS MENORES OU IGUAIS A 40 MM. AF_09/2023</t>
  </si>
  <si>
    <t>1.10</t>
  </si>
  <si>
    <t>1.10.1</t>
  </si>
  <si>
    <t>HIDRÁULICAS / GÁS / INCÊNDIO</t>
  </si>
  <si>
    <t>TUBULAÇÕES E CONEXÕES HIDRÁULICAS</t>
  </si>
  <si>
    <t>1.10.1.1</t>
  </si>
  <si>
    <t>1.10.1.2</t>
  </si>
  <si>
    <t>1.10.1.3</t>
  </si>
  <si>
    <t>1.10.1.4</t>
  </si>
  <si>
    <t>1.10.1.5</t>
  </si>
  <si>
    <t>1.10.1.6</t>
  </si>
  <si>
    <t>1.10.1.7</t>
  </si>
  <si>
    <t>90373</t>
  </si>
  <si>
    <t>89408</t>
  </si>
  <si>
    <t>89395</t>
  </si>
  <si>
    <t>89383</t>
  </si>
  <si>
    <t>89446</t>
  </si>
  <si>
    <t>89356</t>
  </si>
  <si>
    <t>CPU-01</t>
  </si>
  <si>
    <t>TE, PVC, SOLDÁVEL, DN 25MM, INSTALADO EM RAMAL OU SUB-RAMAL DE ÁGUA - FORNECIMENTO E INSTALAÇÃO. AF_06/2022</t>
  </si>
  <si>
    <t>ADAPTADOR CURTO COM BOLSA E ROSCA PARA REGISTRO, PVC, SOLDÁVEL, DN 25MM X 3/4, INSTALADO EM RAMAL OU SUB-RAMAL DE ÁGUA - FORNECIMENTO E INSTALAÇÃO. AF_06/2022</t>
  </si>
  <si>
    <t>TUBO, PVC, SOLDÁVEL, DE 25MM, INSTALADO EM PRUMADA DE ÁGUA - FORNECIMENTO E INSTALAÇÃO. AF_06/2022</t>
  </si>
  <si>
    <t>FORNECIMENTO E INSTALAÇÃO DE PRESSURIZADOR ACOPLADO AO CHUVEIRO (TENSÃO: 220V - PRESSÃO MINIMA: 0,7MCA / PRESSÃO MÁXIMA: 2,5MCA - ENTRADA 1/2" / SAÍDA 1/2")</t>
  </si>
  <si>
    <t>REGISTROS</t>
  </si>
  <si>
    <t>1.10.2</t>
  </si>
  <si>
    <t>1.10.2.1</t>
  </si>
  <si>
    <t>1.10.2.2</t>
  </si>
  <si>
    <t>1.10.2.3</t>
  </si>
  <si>
    <t>1.10.2.4</t>
  </si>
  <si>
    <t>89985</t>
  </si>
  <si>
    <t>89987</t>
  </si>
  <si>
    <t>94490</t>
  </si>
  <si>
    <t>86885</t>
  </si>
  <si>
    <t>REGISTRO DE ESFERA, PVC, SOLDÁVEL, COM VOLANTE, DN 32 MM - FORNECIMENTO E INSTALAÇÃO. AF_08/2021</t>
  </si>
  <si>
    <t>ENGATE FLEXÍVEL EM PLÁSTICO BRANCO, 1/2" X 40CM - FORNECIMENTO E INSTALAÇÃO. AF_01/2020</t>
  </si>
  <si>
    <t>1.10.3</t>
  </si>
  <si>
    <t>ENTRADA / ALIMENTAÇÃO HIDRÁULICA</t>
  </si>
  <si>
    <t>1.10.3.1</t>
  </si>
  <si>
    <t>1.10.3.2</t>
  </si>
  <si>
    <t>1.10.3.3</t>
  </si>
  <si>
    <t>1.10.3.4</t>
  </si>
  <si>
    <t>1.10.3.5</t>
  </si>
  <si>
    <t>1.10.3.6</t>
  </si>
  <si>
    <t>1.10.3.7</t>
  </si>
  <si>
    <t>1.10.3.8</t>
  </si>
  <si>
    <t>97741</t>
  </si>
  <si>
    <t>95673</t>
  </si>
  <si>
    <t>104994_ADP-01</t>
  </si>
  <si>
    <t>89353</t>
  </si>
  <si>
    <t>89402</t>
  </si>
  <si>
    <t>89440</t>
  </si>
  <si>
    <t>KIT CAVALETE PARA MEDIÇÃO DE ÁGUA - ENTRADA INDIVIDUALIZADA, EM PVC 25 MM (3/4"), PARA 1 MEDIDOR - FORNECIMENTO E INSTALAÇÃO (EXCLUSIVE HIDRÔMETRO). AF_03/2024</t>
  </si>
  <si>
    <t>CAIXA DE EMBUTIR EM POLICARBONATO PARA ABRIGO DE HIDRÔMETRO - FORNECIMENTO E INSTALAÇÃO (EXCLUSIVE HIDRÔMETRO).</t>
  </si>
  <si>
    <t>TUBO, PVC, SOLDÁVEL, DE 25MM, INSTALADO EM RAMAL DE DISTRIBUIÇÃO DE ÁGUA - FORNECIMENTO E INSTALAÇÃO. AF_06/2022</t>
  </si>
  <si>
    <t>TE, PVC, SOLDÁVEL, DN 25MM, INSTALADO EM RAMAL DE DISTRIBUIÇÃO DE ÁGUA - FORNECIMENTO E INSTALAÇÃO. AF_06/2022</t>
  </si>
  <si>
    <t>1.10.4</t>
  </si>
  <si>
    <t>CAIXA D'ÁGUA E BARRILETE</t>
  </si>
  <si>
    <t>1.10.4.1</t>
  </si>
  <si>
    <t>1.10.4.2</t>
  </si>
  <si>
    <t>1.10.4.3</t>
  </si>
  <si>
    <t>1.10.4.4</t>
  </si>
  <si>
    <t>1.10.4.5</t>
  </si>
  <si>
    <t>1.10.4.6</t>
  </si>
  <si>
    <t>1.10.4.7</t>
  </si>
  <si>
    <t>1.10.4.8</t>
  </si>
  <si>
    <t>1.10.4.9</t>
  </si>
  <si>
    <t>1.10.4.10</t>
  </si>
  <si>
    <t>1.10.4.11</t>
  </si>
  <si>
    <t>1.10.4.12</t>
  </si>
  <si>
    <t>1.10.4.13</t>
  </si>
  <si>
    <t>1.10.4.14</t>
  </si>
  <si>
    <t>102605</t>
  </si>
  <si>
    <t>102591</t>
  </si>
  <si>
    <t>102593</t>
  </si>
  <si>
    <t>94703</t>
  </si>
  <si>
    <t>94704</t>
  </si>
  <si>
    <t>94796</t>
  </si>
  <si>
    <t>89413</t>
  </si>
  <si>
    <t>89414</t>
  </si>
  <si>
    <t>103953</t>
  </si>
  <si>
    <t>89443</t>
  </si>
  <si>
    <t>89445</t>
  </si>
  <si>
    <t>89403</t>
  </si>
  <si>
    <t>CAIXA D´ÁGUA EM POLIETILENO, 500 LITROS - FORNECIMENTO E INSTALAÇÃO. AF_06/2021</t>
  </si>
  <si>
    <t>FURO EM CAIXA D'ÁGUA COM ESPESSURA DE 2 ATÉ 5 MM E DIÂMETRO DE 25 MM. AF_06/2021</t>
  </si>
  <si>
    <t>FURO EM CAIXA D'ÁGUA COM ESPESSURA DE 2 ATÉ 5 MM E DIÂMETRO DE 32 MM. AF_06/2021</t>
  </si>
  <si>
    <t>ADAPTADOR COM FLANGE E ANEL DE VEDAÇÃO, PVC, SOLDÁVEL, DN 25 MM X 3/4", INSTALADO EM RESERVAÇÃO PREDIAL DE ÁGUA - FORNECIMENTO E INSTALAÇÃO. AF_04/2024</t>
  </si>
  <si>
    <t>ADAPTADOR COM FLANGE E ANEL DE VEDAÇÃO, PVC, SOLDÁVEL, DN 32 MM X 1", INSTALADO EM RESERVAÇÃO PREDIAL DE ÁGUA - FORNECIMENTO E INSTALAÇÃO. AF_04/2024</t>
  </si>
  <si>
    <t>TORNEIRA DE BOIA PARA CAIXA D'ÁGUA, ROSCÁVEL, 3/4" - FORNECIMENTO E INSTALAÇÃO. AF_08/2021</t>
  </si>
  <si>
    <t>JOELHO 90 GRAUS, PVC, SOLDÁVEL, DN 32MM, INSTALADO EM RAMAL DE DISTRIBUIÇÃO DE ÁGUA - FORNECIMENTO E INSTALAÇÃO. AF_06/2022</t>
  </si>
  <si>
    <t>JOELHO 45 GRAUS, PVC, SOLDÁVEL, DN 32MM, INSTALADO EM RAMAL DE DISTRIBUIÇÃO DE ÁGUA - FORNECIMENTO E INSTALAÇÃO. AF_06/2022</t>
  </si>
  <si>
    <t>BUCHA DE REDUÇÃO, CURTA, PVC, SOLDÁVEL, DN 32 X 25 MM, INSTALADO EM RAMAL DE DISTRIBUIÇÃO DE ÁGUA - FORNECIMENTO E INSTALAÇÃO. AF_06/2022</t>
  </si>
  <si>
    <t>TE, PVC, SOLDÁVEL, DN 32MM, INSTALADO EM RAMAL DE DISTRIBUIÇÃO DE ÁGUA - FORNECIMENTO E INSTALAÇÃO. AF_06/2022</t>
  </si>
  <si>
    <t>TÊ DE REDUÇÃO, PVC, SOLDÁVEL, DN 32MM X 25MM, INSTALADO EM RAMAL DE DISTRIBUIÇÃO DE ÁGUA - FORNECIMENTO E INSTALAÇÃO. AF_06/2022</t>
  </si>
  <si>
    <t>TUBO, PVC, SOLDÁVEL, DE 32MM, INSTALADO EM RAMAL DE DISTRIBUIÇÃO DE ÁGUA - FORNECIMENTO E INSTALAÇÃO. AF_06/2022</t>
  </si>
  <si>
    <t>1.11</t>
  </si>
  <si>
    <t>1.11.1</t>
  </si>
  <si>
    <t>SANITÁRIAS / PLUVIAL</t>
  </si>
  <si>
    <t>TUBULAÇÕES E CONEXÕES SANITÁRIAS</t>
  </si>
  <si>
    <t>1.11.1.1</t>
  </si>
  <si>
    <t>1.11.1.2</t>
  </si>
  <si>
    <t>1.11.1.3</t>
  </si>
  <si>
    <t>1.11.1.4</t>
  </si>
  <si>
    <t>1.11.1.5</t>
  </si>
  <si>
    <t>1.11.1.6</t>
  </si>
  <si>
    <t>1.11.1.7</t>
  </si>
  <si>
    <t>1.11.1.8</t>
  </si>
  <si>
    <t>1.11.1.9</t>
  </si>
  <si>
    <t>1.11.1.10</t>
  </si>
  <si>
    <t>1.11.1.11</t>
  </si>
  <si>
    <t>1.11.1.12</t>
  </si>
  <si>
    <t>89726</t>
  </si>
  <si>
    <t>89732</t>
  </si>
  <si>
    <t>89724</t>
  </si>
  <si>
    <t>89731</t>
  </si>
  <si>
    <t>89744</t>
  </si>
  <si>
    <t>89784</t>
  </si>
  <si>
    <t>104345</t>
  </si>
  <si>
    <t>104348</t>
  </si>
  <si>
    <t>89711</t>
  </si>
  <si>
    <t>89712</t>
  </si>
  <si>
    <t>89798</t>
  </si>
  <si>
    <t>89714</t>
  </si>
  <si>
    <t>JOELHO 90 GRAUS, PVC, SERIE NORMAL, ESGOTO PREDIAL, DN 100 MM, JUNTA ELÁSTICA, FORNECIDO E INSTALADO EM RAMAL DE DESCARGA OU RAMAL DE ESGOTO SANITÁRIO. AF_08/2022</t>
  </si>
  <si>
    <t>TE, PVC, SERIE NORMAL, ESGOTO PREDIAL, DN 50 X 50 MM, JUNTA ELÁSTICA, FORNECIDO E INSTALADO EM RAMAL DE DESCARGA OU RAMAL DE ESGOTO SANITÁRIO. AF_08/2022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</si>
  <si>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</si>
  <si>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</si>
  <si>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50 MM, FORNECIDO E INSTALADO EM PRUMADA DE ESGOTO SANITÁRIO OU VENTILAÇÃO. AF_08/2022</t>
  </si>
  <si>
    <t>TUBO PVC, SERIE NORMAL, ESGOTO PREDIAL, DN 100 MM, FORNECIDO E INSTALADO EM RAMAL DE DESCARGA OU RAMAL DE ESGOTO SANITÁRIO. AF_08/2022</t>
  </si>
  <si>
    <t>1.11.2</t>
  </si>
  <si>
    <t>1.11.2.1</t>
  </si>
  <si>
    <t>ACESSÓRIOS / CAIXAS SANITÁRIAS</t>
  </si>
  <si>
    <t>97902</t>
  </si>
  <si>
    <t>89707</t>
  </si>
  <si>
    <t>104327</t>
  </si>
  <si>
    <t>104326</t>
  </si>
  <si>
    <t>98104</t>
  </si>
  <si>
    <t>CAIXA ENTERRADA HIDRÁULICA RETANGULAR EM ALVENARIA COM TIJOLOS CERÂMICOS MACIÇOS, DIMENSÕES INTERNAS: 0,6X0,6X0,6 M PARA REDE DE ESGOTO. AF_12/2020</t>
  </si>
  <si>
    <t>RALO SIFONADO REDONDO, PVC, DN 100 X 40 MM, JUNTA SOLDÁVEL, FORNECIDO E INSTALADO EM RAMAL DE DESCARGA OU EM RAMAL DE ESGOTO SANITÁRIO. AF_08/2022</t>
  </si>
  <si>
    <t>RALO SECO CÔNICO, PVC, DN 100 X 40 MM, JUNTA SOLDÁVEL, FORNECIDO E INSTALADO EM RAMAL DE DESCARGA OU EM RAMAL DE ESGOTO SANITÁRIO. AF_08/2022</t>
  </si>
  <si>
    <t>CAIXA DE GORDURA SIMPLES (CAPACIDADE: 36L), RETANGULAR, EM ALVENARIA COM TIJOLOS CERÂMICOS MACIÇOS, DIMENSÕES INTERNAS = 0,2X0,4 M, ALTURA INTERNA = 0,8 M. AF_12/2020</t>
  </si>
  <si>
    <t>1.11.2.2</t>
  </si>
  <si>
    <t>1.11.2.3</t>
  </si>
  <si>
    <t>1.11.2.4</t>
  </si>
  <si>
    <t>1.11.2.5</t>
  </si>
  <si>
    <t>1.11.3</t>
  </si>
  <si>
    <t>1.11.3.1</t>
  </si>
  <si>
    <t>1.11.3.2</t>
  </si>
  <si>
    <t>1.11.3.3</t>
  </si>
  <si>
    <t>1.11.3.4</t>
  </si>
  <si>
    <t>1.11.3.5</t>
  </si>
  <si>
    <t>1.11.3.6</t>
  </si>
  <si>
    <t>1.11.3.7</t>
  </si>
  <si>
    <t>86931</t>
  </si>
  <si>
    <t>95472</t>
  </si>
  <si>
    <t>86943</t>
  </si>
  <si>
    <t>86934</t>
  </si>
  <si>
    <t>86925</t>
  </si>
  <si>
    <t>100860</t>
  </si>
  <si>
    <t>95546</t>
  </si>
  <si>
    <t>VASO SANITÁRIO SIFONADO COM CAIXA ACOPLADA LOUÇA BRANCA, INCLUSO ENGATE FLEXÍVEL EM PLÁSTICO BRANCO, 1/2 X 40CM - FORNECIMENTO E INSTALAÇÃO. AF_01/2020</t>
  </si>
  <si>
    <t>VASO SANITARIO SIFONADO CONVENCIONAL PARA PCD SEM FURO FRONTAL COM LOUÇA BRANCA SEM ASSENTO, INCLUSO CONJUNTO DE LIGAÇÃO PARA BACIA SANITÁRIA AJUSTÁVEL - FORNECIMENTO E INSTALAÇÃO. AF_01/2020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</si>
  <si>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</si>
  <si>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</si>
  <si>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TANQUE DE MÁRMORE SINTÉTICO COM COLUNA, 22L OU EQUIVALENTE, INCLUSO SIFÃO FLEXÍVEL EM PVC, VÁLVULA PLÁSTICA E TORNEIRA DE METAL CROMADO PADRÃO POPULAR - FORNECIMENTO E INSTALAÇÃO. AF_01/2020</t>
  </si>
  <si>
    <t>KIT DE ACESSORIOS PARA BANHEIRO EM METAL CROMADO, 5 PECAS, INCLUSO FIXAÇÃO. AF_01/2020</t>
  </si>
  <si>
    <t>1.12</t>
  </si>
  <si>
    <t>1.12.1</t>
  </si>
  <si>
    <t>1.12.2</t>
  </si>
  <si>
    <t>1.12.3</t>
  </si>
  <si>
    <t>1.12.4</t>
  </si>
  <si>
    <t>ACESSÓRIOS PARA BANHEIRO PCD</t>
  </si>
  <si>
    <t>100868</t>
  </si>
  <si>
    <t>100865</t>
  </si>
  <si>
    <t>100875</t>
  </si>
  <si>
    <t>100874</t>
  </si>
  <si>
    <t>BARRA DE APOIO RETA, EM ACO INOX POLIDO, COMPRIMENTO 80 CM, FIXADA NA PAREDE - FORNECIMENTO E INSTALAÇÃO. AF_01/2020</t>
  </si>
  <si>
    <t>BARRA DE APOIO LATERAL ARTICULADA, COM TRAVA, EM ACO INOX POLIDO, FIXADA NA PAREDE - FORNECIMENTO E INSTALAÇÃO. AF_01/2020</t>
  </si>
  <si>
    <t>BANCO ARTICULADO, EM ACO INOX, PARA PCD, FIXADO NA PAREDE - FORNECIMENTO E INSTALAÇÃO. AF_01/2020</t>
  </si>
  <si>
    <t>PUXADOR PARA PCD, FIXADO NA PORTA - FORNECIMENTO E INSTALAÇÃO. AF_01/2020</t>
  </si>
  <si>
    <t>1.13</t>
  </si>
  <si>
    <t>COMPLEMENTAÇÕES</t>
  </si>
  <si>
    <t>CALAFETE / LIMPEZA</t>
  </si>
  <si>
    <t>1.13.1</t>
  </si>
  <si>
    <t>99818</t>
  </si>
  <si>
    <t>99819</t>
  </si>
  <si>
    <t>99811</t>
  </si>
  <si>
    <t>99826</t>
  </si>
  <si>
    <t>99821</t>
  </si>
  <si>
    <t>99810</t>
  </si>
  <si>
    <t>99822</t>
  </si>
  <si>
    <t>99813</t>
  </si>
  <si>
    <t>99816</t>
  </si>
  <si>
    <t>LIMPEZA DE BACIA SANITÁRIA, BIDÊ OU MICTÓRIO EM LOUÇA, INCLUSIVE METAIS CORRESPONDENTES. AF_10/2025_PS</t>
  </si>
  <si>
    <t>LIMPEZA DE BANCADA COM PLACA DE ROCHA (MÁRMORE OU GRANITO). AF_10/2025_PS</t>
  </si>
  <si>
    <t>LIMPEZA DE CONTRAPISO COM VASSOURA A SECO. AF_10/2025</t>
  </si>
  <si>
    <t>LIMPEZA DE FORRO REMOVÍVEL COM PANO ÚMIDO. AF_10/2025_PS</t>
  </si>
  <si>
    <t>LIMPEZA DE JANELA DE VIDRO COM CAIXILHO EM AÇO/ALUMÍNIO/PVC. AF_10/2025_PS</t>
  </si>
  <si>
    <t>LIMPEZA DE PISO CERÂMICO/ PORCELANATO/ MÁRMORE/ GRANITO UTILIZANDO DETERGENTE NEUTRO E ESCOVAÇÃO MANUAL. AF_10/2025_PS</t>
  </si>
  <si>
    <t>LIMPEZA DE PORTA DE MADEIRA. AF_10/2025_PS</t>
  </si>
  <si>
    <t>LIMPEZA DE REVESTIMENTO CERÂMICO/ MÁRMORE/ GRANITO EM PAREDE UTILIZANDO DETERGENTE NEUTRO E ESCOVAÇÃO MANUAL. AF_10/2025_PS</t>
  </si>
  <si>
    <t>LIMPEZA DE TANQUE OU LAVATÓRIO DE LOUÇA ISOLADO, INCLUSIVE METAIS CORRESPONDENTES. AF_10/2025_PS</t>
  </si>
  <si>
    <t>1.13.1.1</t>
  </si>
  <si>
    <t>1.13.1.2</t>
  </si>
  <si>
    <t>1.13.1.3</t>
  </si>
  <si>
    <t>1.13.1.4</t>
  </si>
  <si>
    <t>1.13.1.5</t>
  </si>
  <si>
    <t>1.13.1.6</t>
  </si>
  <si>
    <t>1.13.1.7</t>
  </si>
  <si>
    <t>1.13.1.8</t>
  </si>
  <si>
    <t>1.13.1.9</t>
  </si>
  <si>
    <t>BDI</t>
  </si>
  <si>
    <t>ESCAVAÇÃO MECANIZADA PARA BLOCO DE COROAMENTO OU SAPATA COM RETROESCAVADEIRA (INCLUINDO ESCAVAÇÃO PARA COLOCAÇÃO DE FÔRMAS). AF_01/2024</t>
  </si>
  <si>
    <t>COMPACTAÇÃO MECÂNICA DE SOLO PARA EXECUÇÃO DE RADIER, PISO DE CONCRETO OU LAJE SOBRE SOLO, COM COMPACTADOR DE SOLOS A PERCUSSÃO. AF_09/2021</t>
  </si>
  <si>
    <t>CAMADA SEPARADORA PARA EXECUÇÃO DE RADIER, PISO DE CONCRETO OU LAJE SOBRE SOLO, EM LONA PLÁSTICA. AF_09/2021</t>
  </si>
  <si>
    <t>LASTRO COM MATERIAL GRANULAR, APLICADO EM PISOS OU LAJES SOBRE SOLO, ESPESSURA DE *5 CM*. AF_01/2024</t>
  </si>
  <si>
    <t>FABRICAÇÃO, MONTAGEM E DESMONTAGEM DE FORMA PARA RADIER, PISO DE CONCRETO OU LAJE SOBRE SOLO, EM MADEIRA SERRADA, 4 UTILIZAÇÕES. AF_09/2021</t>
  </si>
  <si>
    <t>ARMAÇÃO DE LAJE DE ESTRUTURA CONVENCIONAL DE CONCRETO ARMADO UTILIZANDO AÇO CA-50 DE 6,3 MM - MONTAGEM. AF_06/2022</t>
  </si>
  <si>
    <t>CONCRETAGEM DE RADIER, PISO DE CONCRETO OU LAJE SOBRE SOLO, FCK 20 MPA - LANÇAMENTO, ADENSAMENTO E ACABAMENTO.</t>
  </si>
  <si>
    <t>REATERRO MANUAL DE VALAS, COM COMPACTADOR DE SOLOS DE PERCUSSÃO. AF_08/2023</t>
  </si>
  <si>
    <t>COBERTURA</t>
  </si>
  <si>
    <t>PLANILHA ORÇAMENTÁRIA DE CUSTOS</t>
  </si>
  <si>
    <t xml:space="preserve">FORMA DE EXECUÇÃO: </t>
  </si>
  <si>
    <t>(    )</t>
  </si>
  <si>
    <t>DIRETA</t>
  </si>
  <si>
    <t>(  x  )</t>
  </si>
  <si>
    <t>INDIRETA</t>
  </si>
  <si>
    <t>OBRA: Construção de Habitação de Interesse Social</t>
  </si>
  <si>
    <t>LOCAL: Rua José Mariano da Silva, Loteamento Vale do Moji II, Centro de Tocos do Moji</t>
  </si>
  <si>
    <t>PRAZO DE EXECUÇÃO: 19 Meses</t>
  </si>
  <si>
    <t>DATA: 19/01/2026</t>
  </si>
  <si>
    <t>REGIÃO/MÊS DE REFERÊNCIA: SINAPI - Dezembro/2025; SEINFRA - Outubro/2025 - 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</si>
</sst>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_-;\-* #,##0.00_-;_-* &quot;-&quot;??_-;_-@"/>
    <numFmt numFmtId="165" formatCode="_-&quot;R$&quot;\ * #,##0.00_-;\-&quot;R$&quot;\ * #,##0.00_-;_-&quot;R$&quot;\ * &quot;-&quot;??_-;_-@"/>
    <numFmt numFmtId="166" formatCode="&quot;R$&quot;\ #,##0.00"/>
  </numFmts>
  <fonts count="31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b/>
      <sz val="17"/>
      <color theme="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name val="Arial"/>
      <family val="1"/>
    </font>
    <font>
      <sz val="11"/>
      <color rgb="FF000000"/>
      <name val="Arial"/>
      <family val="1"/>
    </font>
    <font>
      <sz val="8"/>
      <name val="Arial"/>
      <family val="2"/>
      <scheme val="minor"/>
    </font>
    <font>
      <b/>
      <sz val="11"/>
      <color theme="1"/>
      <name val="Arial"/>
      <family val="2"/>
    </font>
    <font>
      <sz val="12"/>
      <color theme="1"/>
      <name val="Arial"/>
      <family val="2"/>
      <scheme val="minor"/>
    </font>
    <font>
      <sz val="12"/>
      <name val="Arial"/>
      <family val="2"/>
    </font>
    <font>
      <b/>
      <sz val="12"/>
      <color theme="1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333333"/>
      <name val="Arial"/>
      <family val="2"/>
    </font>
    <font>
      <sz val="11"/>
      <color theme="1"/>
      <name val="Arial"/>
      <family val="2"/>
      <scheme val="minor"/>
    </font>
    <font>
      <b/>
      <sz val="10"/>
      <color indexed="8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8ECF6"/>
        <bgColor rgb="FFD8ECF6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indexed="64"/>
      </top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indexed="64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5">
    <xf numFmtId="0" fontId="0" fillId="0" borderId="0"/>
    <xf numFmtId="43" fontId="14" fillId="0" borderId="0" applyFont="0" applyFill="0" applyBorder="0" applyAlignment="0" applyProtection="0"/>
    <xf numFmtId="0" fontId="5" fillId="0" borderId="3"/>
    <xf numFmtId="0" fontId="18" fillId="0" borderId="3"/>
    <xf numFmtId="9" fontId="28" fillId="0" borderId="0" applyFont="0" applyFill="0" applyBorder="0" applyAlignment="0" applyProtection="0"/>
  </cellStyleXfs>
  <cellXfs count="150">
    <xf numFmtId="0" fontId="0" fillId="0" borderId="0" xfId="0"/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5" fontId="9" fillId="0" borderId="0" xfId="0" applyNumberFormat="1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10" fontId="9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4" fontId="9" fillId="0" borderId="0" xfId="0" applyNumberFormat="1" applyFont="1" applyAlignme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10" fontId="15" fillId="0" borderId="0" xfId="0" applyNumberFormat="1" applyFont="1" applyAlignment="1">
      <alignment vertical="center"/>
    </xf>
    <xf numFmtId="164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9" fillId="3" borderId="3" xfId="0" applyFont="1" applyFill="1" applyBorder="1" applyAlignment="1">
      <alignment horizontal="center" vertical="center"/>
    </xf>
    <xf numFmtId="4" fontId="9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2" fontId="9" fillId="0" borderId="0" xfId="1" applyNumberFormat="1" applyFont="1" applyAlignment="1">
      <alignment horizontal="right" vertical="center"/>
    </xf>
    <xf numFmtId="2" fontId="6" fillId="0" borderId="0" xfId="1" applyNumberFormat="1" applyFont="1" applyAlignment="1">
      <alignment horizontal="right" vertical="center"/>
    </xf>
    <xf numFmtId="2" fontId="0" fillId="0" borderId="0" xfId="1" applyNumberFormat="1" applyFont="1" applyAlignment="1">
      <alignment horizontal="right" vertical="center"/>
    </xf>
    <xf numFmtId="166" fontId="9" fillId="0" borderId="0" xfId="0" applyNumberFormat="1" applyFont="1" applyAlignment="1">
      <alignment horizontal="right" vertical="center"/>
    </xf>
    <xf numFmtId="166" fontId="6" fillId="0" borderId="0" xfId="0" applyNumberFormat="1" applyFont="1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19" fillId="0" borderId="3" xfId="3" applyFont="1" applyAlignment="1">
      <alignment horizontal="left" vertical="center" wrapText="1"/>
    </xf>
    <xf numFmtId="0" fontId="19" fillId="0" borderId="3" xfId="3" applyFont="1" applyAlignment="1">
      <alignment horizontal="center" vertical="center" wrapText="1"/>
    </xf>
    <xf numFmtId="0" fontId="19" fillId="0" borderId="3" xfId="3" applyFont="1" applyAlignment="1">
      <alignment horizontal="left" vertical="top" wrapText="1"/>
    </xf>
    <xf numFmtId="2" fontId="19" fillId="0" borderId="3" xfId="3" applyNumberFormat="1" applyFont="1" applyAlignment="1">
      <alignment horizontal="right" vertical="center" wrapText="1"/>
    </xf>
    <xf numFmtId="166" fontId="19" fillId="0" borderId="3" xfId="3" applyNumberFormat="1" applyFont="1" applyAlignment="1">
      <alignment horizontal="right" vertical="center" wrapText="1"/>
    </xf>
    <xf numFmtId="0" fontId="18" fillId="2" borderId="6" xfId="3" applyFill="1" applyBorder="1" applyAlignment="1">
      <alignment horizontal="center" vertical="center" wrapText="1"/>
    </xf>
    <xf numFmtId="0" fontId="18" fillId="2" borderId="7" xfId="3" applyFill="1" applyBorder="1" applyAlignment="1">
      <alignment horizontal="center" vertical="center" wrapText="1"/>
    </xf>
    <xf numFmtId="0" fontId="18" fillId="2" borderId="7" xfId="3" applyFill="1" applyBorder="1" applyAlignment="1">
      <alignment horizontal="center" vertical="top" wrapText="1"/>
    </xf>
    <xf numFmtId="2" fontId="18" fillId="2" borderId="7" xfId="3" applyNumberFormat="1" applyFill="1" applyBorder="1" applyAlignment="1">
      <alignment horizontal="right" vertical="center" wrapText="1"/>
    </xf>
    <xf numFmtId="166" fontId="18" fillId="2" borderId="7" xfId="3" applyNumberFormat="1" applyFill="1" applyBorder="1" applyAlignment="1">
      <alignment horizontal="right" vertical="center" wrapText="1"/>
    </xf>
    <xf numFmtId="166" fontId="18" fillId="2" borderId="8" xfId="3" applyNumberFormat="1" applyFill="1" applyBorder="1" applyAlignment="1">
      <alignment horizontal="right" vertical="center" wrapText="1"/>
    </xf>
    <xf numFmtId="0" fontId="18" fillId="2" borderId="9" xfId="3" applyFill="1" applyBorder="1" applyAlignment="1">
      <alignment horizontal="center" vertical="center" wrapText="1"/>
    </xf>
    <xf numFmtId="0" fontId="18" fillId="2" borderId="3" xfId="3" applyFill="1" applyAlignment="1">
      <alignment horizontal="center" vertical="center" wrapText="1"/>
    </xf>
    <xf numFmtId="0" fontId="18" fillId="2" borderId="3" xfId="3" applyFill="1" applyAlignment="1">
      <alignment horizontal="center" vertical="top" wrapText="1"/>
    </xf>
    <xf numFmtId="2" fontId="18" fillId="2" borderId="3" xfId="3" applyNumberFormat="1" applyFill="1" applyAlignment="1">
      <alignment horizontal="right" vertical="center" wrapText="1"/>
    </xf>
    <xf numFmtId="166" fontId="18" fillId="2" borderId="3" xfId="3" applyNumberFormat="1" applyFill="1" applyAlignment="1">
      <alignment horizontal="right" vertical="center" wrapText="1"/>
    </xf>
    <xf numFmtId="166" fontId="18" fillId="2" borderId="5" xfId="3" applyNumberFormat="1" applyFill="1" applyBorder="1" applyAlignment="1">
      <alignment horizontal="right" vertical="center" wrapText="1"/>
    </xf>
    <xf numFmtId="0" fontId="4" fillId="0" borderId="16" xfId="0" applyFont="1" applyBorder="1" applyAlignment="1" applyProtection="1">
      <alignment horizontal="center" vertical="center" wrapText="1"/>
      <protection locked="0"/>
    </xf>
    <xf numFmtId="2" fontId="25" fillId="0" borderId="2" xfId="3" applyNumberFormat="1" applyFont="1" applyBorder="1" applyAlignment="1">
      <alignment horizontal="right" vertical="center" wrapText="1"/>
    </xf>
    <xf numFmtId="0" fontId="26" fillId="4" borderId="2" xfId="3" applyFont="1" applyFill="1" applyBorder="1" applyAlignment="1">
      <alignment horizontal="center" vertical="center" wrapText="1"/>
    </xf>
    <xf numFmtId="0" fontId="26" fillId="4" borderId="2" xfId="3" applyFont="1" applyFill="1" applyBorder="1" applyAlignment="1">
      <alignment horizontal="left" vertical="top" wrapText="1"/>
    </xf>
    <xf numFmtId="2" fontId="26" fillId="4" borderId="2" xfId="3" applyNumberFormat="1" applyFont="1" applyFill="1" applyBorder="1" applyAlignment="1">
      <alignment horizontal="right" vertical="center" wrapText="1"/>
    </xf>
    <xf numFmtId="166" fontId="26" fillId="4" borderId="2" xfId="3" applyNumberFormat="1" applyFont="1" applyFill="1" applyBorder="1" applyAlignment="1">
      <alignment horizontal="right" vertical="center" wrapText="1"/>
    </xf>
    <xf numFmtId="49" fontId="4" fillId="0" borderId="16" xfId="0" applyNumberFormat="1" applyFont="1" applyBorder="1" applyAlignment="1" applyProtection="1">
      <alignment horizontal="center" vertical="center" wrapText="1"/>
      <protection locked="0"/>
    </xf>
    <xf numFmtId="3" fontId="25" fillId="0" borderId="2" xfId="3" applyNumberFormat="1" applyFont="1" applyBorder="1" applyAlignment="1">
      <alignment horizontal="center" vertical="center" wrapText="1"/>
    </xf>
    <xf numFmtId="0" fontId="4" fillId="0" borderId="16" xfId="0" applyFont="1" applyBorder="1" applyAlignment="1" applyProtection="1">
      <alignment horizontal="left" vertical="center" wrapText="1"/>
      <protection locked="0"/>
    </xf>
    <xf numFmtId="43" fontId="4" fillId="0" borderId="16" xfId="1" applyFont="1" applyFill="1" applyBorder="1" applyAlignment="1" applyProtection="1">
      <alignment vertical="center" shrinkToFit="1"/>
    </xf>
    <xf numFmtId="43" fontId="4" fillId="0" borderId="16" xfId="1" applyFont="1" applyFill="1" applyBorder="1" applyAlignment="1" applyProtection="1">
      <alignment vertical="center" wrapText="1"/>
      <protection locked="0"/>
    </xf>
    <xf numFmtId="166" fontId="25" fillId="0" borderId="2" xfId="3" applyNumberFormat="1" applyFont="1" applyBorder="1" applyAlignment="1">
      <alignment horizontal="right" vertical="center" wrapText="1"/>
    </xf>
    <xf numFmtId="0" fontId="27" fillId="0" borderId="16" xfId="0" applyFont="1" applyBorder="1" applyAlignment="1" applyProtection="1">
      <alignment horizontal="left" vertical="center" wrapText="1"/>
      <protection locked="0"/>
    </xf>
    <xf numFmtId="0" fontId="25" fillId="0" borderId="2" xfId="3" applyFont="1" applyBorder="1" applyAlignment="1">
      <alignment horizontal="center" vertical="center" wrapText="1"/>
    </xf>
    <xf numFmtId="0" fontId="25" fillId="0" borderId="2" xfId="3" applyFont="1" applyBorder="1" applyAlignment="1">
      <alignment horizontal="left" vertical="top" wrapText="1"/>
    </xf>
    <xf numFmtId="49" fontId="0" fillId="0" borderId="16" xfId="0" applyNumberFormat="1" applyBorder="1" applyAlignment="1" applyProtection="1">
      <alignment horizontal="center" vertical="center" wrapText="1"/>
      <protection locked="0"/>
    </xf>
    <xf numFmtId="49" fontId="3" fillId="0" borderId="16" xfId="0" applyNumberFormat="1" applyFont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 applyProtection="1">
      <alignment horizontal="left" vertical="center" wrapText="1"/>
      <protection locked="0"/>
    </xf>
    <xf numFmtId="49" fontId="2" fillId="0" borderId="16" xfId="0" applyNumberFormat="1" applyFont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horizontal="left" vertical="center" wrapText="1"/>
      <protection locked="0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/>
    </xf>
    <xf numFmtId="0" fontId="0" fillId="0" borderId="3" xfId="0" applyBorder="1"/>
    <xf numFmtId="0" fontId="8" fillId="0" borderId="5" xfId="0" applyFont="1" applyBorder="1"/>
    <xf numFmtId="49" fontId="17" fillId="0" borderId="10" xfId="0" applyNumberFormat="1" applyFont="1" applyBorder="1" applyAlignment="1">
      <alignment horizontal="center" vertical="center"/>
    </xf>
    <xf numFmtId="0" fontId="22" fillId="0" borderId="11" xfId="0" applyFont="1" applyBorder="1"/>
    <xf numFmtId="0" fontId="23" fillId="0" borderId="11" xfId="0" applyFont="1" applyBorder="1"/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29" fillId="0" borderId="14" xfId="0" applyFont="1" applyBorder="1" applyAlignment="1">
      <alignment horizontal="left" vertical="center"/>
    </xf>
    <xf numFmtId="0" fontId="29" fillId="0" borderId="15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9" fillId="0" borderId="1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30" fillId="0" borderId="4" xfId="0" applyFont="1" applyBorder="1" applyAlignment="1">
      <alignment horizontal="left" vertical="center"/>
    </xf>
    <xf numFmtId="166" fontId="29" fillId="0" borderId="4" xfId="0" applyNumberFormat="1" applyFont="1" applyBorder="1" applyAlignment="1">
      <alignment horizontal="center" vertical="center"/>
    </xf>
    <xf numFmtId="10" fontId="29" fillId="0" borderId="4" xfId="4" applyNumberFormat="1" applyFont="1" applyFill="1" applyBorder="1" applyAlignment="1">
      <alignment horizontal="center" vertical="center"/>
    </xf>
    <xf numFmtId="166" fontId="29" fillId="0" borderId="4" xfId="0" applyNumberFormat="1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43" fontId="0" fillId="0" borderId="16" xfId="1" applyFont="1" applyFill="1" applyBorder="1" applyAlignment="1" applyProtection="1">
      <alignment vertical="center" shrinkToFit="1"/>
    </xf>
    <xf numFmtId="49" fontId="11" fillId="3" borderId="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4" fontId="9" fillId="3" borderId="3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2" fontId="11" fillId="3" borderId="3" xfId="1" applyNumberFormat="1" applyFont="1" applyFill="1" applyBorder="1" applyAlignment="1">
      <alignment horizontal="right" vertical="center" wrapText="1"/>
    </xf>
    <xf numFmtId="166" fontId="11" fillId="3" borderId="3" xfId="0" applyNumberFormat="1" applyFont="1" applyFill="1" applyBorder="1" applyAlignment="1">
      <alignment horizontal="right" vertical="center" wrapText="1"/>
    </xf>
    <xf numFmtId="166" fontId="9" fillId="0" borderId="3" xfId="0" applyNumberFormat="1" applyFont="1" applyBorder="1" applyAlignment="1">
      <alignment horizontal="right" vertical="center" wrapText="1"/>
    </xf>
    <xf numFmtId="0" fontId="26" fillId="4" borderId="17" xfId="3" applyFont="1" applyFill="1" applyBorder="1" applyAlignment="1">
      <alignment horizontal="left" vertical="center" wrapText="1"/>
    </xf>
    <xf numFmtId="0" fontId="26" fillId="4" borderId="18" xfId="3" applyFont="1" applyFill="1" applyBorder="1" applyAlignment="1">
      <alignment horizontal="center" vertical="center" wrapText="1"/>
    </xf>
    <xf numFmtId="0" fontId="26" fillId="4" borderId="18" xfId="3" applyFont="1" applyFill="1" applyBorder="1" applyAlignment="1">
      <alignment horizontal="left" vertical="top" wrapText="1"/>
    </xf>
    <xf numFmtId="2" fontId="26" fillId="4" borderId="18" xfId="3" applyNumberFormat="1" applyFont="1" applyFill="1" applyBorder="1" applyAlignment="1">
      <alignment horizontal="right" vertical="center" wrapText="1"/>
    </xf>
    <xf numFmtId="166" fontId="26" fillId="4" borderId="18" xfId="3" applyNumberFormat="1" applyFont="1" applyFill="1" applyBorder="1" applyAlignment="1">
      <alignment horizontal="right" vertical="center" wrapText="1"/>
    </xf>
    <xf numFmtId="166" fontId="26" fillId="4" borderId="19" xfId="3" applyNumberFormat="1" applyFont="1" applyFill="1" applyBorder="1" applyAlignment="1">
      <alignment horizontal="right" vertical="center" wrapText="1"/>
    </xf>
    <xf numFmtId="0" fontId="26" fillId="4" borderId="20" xfId="3" applyFont="1" applyFill="1" applyBorder="1" applyAlignment="1">
      <alignment horizontal="left" vertical="center" wrapText="1"/>
    </xf>
    <xf numFmtId="166" fontId="26" fillId="4" borderId="21" xfId="3" applyNumberFormat="1" applyFont="1" applyFill="1" applyBorder="1" applyAlignment="1">
      <alignment horizontal="right" vertical="center" wrapText="1"/>
    </xf>
    <xf numFmtId="0" fontId="25" fillId="0" borderId="20" xfId="3" applyFont="1" applyBorder="1" applyAlignment="1">
      <alignment horizontal="left" vertical="center" wrapText="1"/>
    </xf>
    <xf numFmtId="166" fontId="25" fillId="0" borderId="21" xfId="3" applyNumberFormat="1" applyFont="1" applyBorder="1" applyAlignment="1">
      <alignment horizontal="right" vertical="center" wrapText="1"/>
    </xf>
    <xf numFmtId="43" fontId="0" fillId="0" borderId="22" xfId="1" applyFont="1" applyFill="1" applyBorder="1" applyAlignment="1" applyProtection="1">
      <alignment horizontal="center" vertical="center" shrinkToFit="1"/>
    </xf>
    <xf numFmtId="0" fontId="25" fillId="0" borderId="23" xfId="3" applyFont="1" applyBorder="1" applyAlignment="1">
      <alignment horizontal="left" vertical="center" wrapText="1"/>
    </xf>
    <xf numFmtId="49" fontId="4" fillId="0" borderId="24" xfId="0" applyNumberFormat="1" applyFont="1" applyBorder="1" applyAlignment="1" applyProtection="1">
      <alignment horizontal="center" vertical="center" wrapText="1"/>
      <protection locked="0"/>
    </xf>
    <xf numFmtId="0" fontId="25" fillId="0" borderId="25" xfId="3" applyFont="1" applyBorder="1" applyAlignment="1">
      <alignment horizontal="center" vertical="center" wrapText="1"/>
    </xf>
    <xf numFmtId="3" fontId="25" fillId="0" borderId="25" xfId="3" applyNumberFormat="1" applyFont="1" applyBorder="1" applyAlignment="1">
      <alignment horizontal="center" vertical="center" wrapText="1"/>
    </xf>
    <xf numFmtId="0" fontId="4" fillId="0" borderId="24" xfId="0" applyFont="1" applyBorder="1" applyAlignment="1" applyProtection="1">
      <alignment horizontal="left" vertical="center" wrapText="1"/>
      <protection locked="0"/>
    </xf>
    <xf numFmtId="0" fontId="4" fillId="0" borderId="24" xfId="0" applyFont="1" applyBorder="1" applyAlignment="1" applyProtection="1">
      <alignment horizontal="center" vertical="center" wrapText="1"/>
      <protection locked="0"/>
    </xf>
    <xf numFmtId="43" fontId="4" fillId="0" borderId="24" xfId="1" applyFont="1" applyFill="1" applyBorder="1" applyAlignment="1" applyProtection="1">
      <alignment vertical="center" shrinkToFit="1"/>
    </xf>
    <xf numFmtId="43" fontId="4" fillId="0" borderId="24" xfId="1" applyFont="1" applyFill="1" applyBorder="1" applyAlignment="1" applyProtection="1">
      <alignment vertical="center" wrapText="1"/>
      <protection locked="0"/>
    </xf>
    <xf numFmtId="166" fontId="25" fillId="0" borderId="25" xfId="3" applyNumberFormat="1" applyFont="1" applyBorder="1" applyAlignment="1">
      <alignment horizontal="right" vertical="center" wrapText="1"/>
    </xf>
    <xf numFmtId="166" fontId="25" fillId="0" borderId="26" xfId="3" applyNumberFormat="1" applyFont="1" applyBorder="1" applyAlignment="1">
      <alignment horizontal="right" vertical="center" wrapText="1"/>
    </xf>
    <xf numFmtId="49" fontId="7" fillId="0" borderId="8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2" fontId="10" fillId="2" borderId="28" xfId="1" applyNumberFormat="1" applyFont="1" applyFill="1" applyBorder="1" applyAlignment="1">
      <alignment horizontal="center" vertical="center" wrapText="1"/>
    </xf>
    <xf numFmtId="166" fontId="10" fillId="2" borderId="28" xfId="0" applyNumberFormat="1" applyFont="1" applyFill="1" applyBorder="1" applyAlignment="1">
      <alignment horizontal="center" vertical="center" wrapText="1"/>
    </xf>
    <xf numFmtId="166" fontId="21" fillId="2" borderId="28" xfId="0" applyNumberFormat="1" applyFont="1" applyFill="1" applyBorder="1" applyAlignment="1">
      <alignment horizontal="center" vertical="center" wrapText="1"/>
    </xf>
    <xf numFmtId="166" fontId="21" fillId="2" borderId="8" xfId="0" applyNumberFormat="1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wrapText="1"/>
    </xf>
    <xf numFmtId="2" fontId="8" fillId="0" borderId="30" xfId="1" applyNumberFormat="1" applyFont="1" applyBorder="1" applyAlignment="1">
      <alignment horizontal="center" vertical="center"/>
    </xf>
    <xf numFmtId="166" fontId="8" fillId="0" borderId="30" xfId="0" applyNumberFormat="1" applyFont="1" applyBorder="1" applyAlignment="1">
      <alignment horizontal="center" vertical="center"/>
    </xf>
    <xf numFmtId="166" fontId="10" fillId="2" borderId="12" xfId="0" applyNumberFormat="1" applyFont="1" applyFill="1" applyBorder="1" applyAlignment="1">
      <alignment horizontal="center" vertical="center" wrapText="1"/>
    </xf>
    <xf numFmtId="49" fontId="1" fillId="0" borderId="16" xfId="0" applyNumberFormat="1" applyFont="1" applyBorder="1" applyAlignment="1" applyProtection="1">
      <alignment horizontal="center" vertical="center" wrapText="1"/>
      <protection locked="0"/>
    </xf>
  </cellXfs>
  <cellStyles count="5">
    <cellStyle name="Normal" xfId="0" builtinId="0"/>
    <cellStyle name="Normal 2" xfId="2" xr:uid="{00000000-0005-0000-0000-000001000000}"/>
    <cellStyle name="Normal 3" xfId="3" xr:uid="{00000000-0005-0000-0000-000002000000}"/>
    <cellStyle name="Porcentagem" xfId="4" builtinId="5"/>
    <cellStyle name="Vírgula" xfId="1" builtinId="3"/>
  </cellStyles>
  <dxfs count="102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1</xdr:row>
      <xdr:rowOff>61912</xdr:rowOff>
    </xdr:from>
    <xdr:to>
      <xdr:col>3</xdr:col>
      <xdr:colOff>11112</xdr:colOff>
      <xdr:row>5</xdr:row>
      <xdr:rowOff>176212</xdr:rowOff>
    </xdr:to>
    <xdr:pic>
      <xdr:nvPicPr>
        <xdr:cNvPr id="6" name="Picture 1" descr="brasão">
          <a:extLst>
            <a:ext uri="{FF2B5EF4-FFF2-40B4-BE49-F238E27FC236}">
              <a16:creationId xmlns:a16="http://schemas.microsoft.com/office/drawing/2014/main" id="{027DB2C7-E1E9-4344-8432-3B5DB0F82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33475" y="300037"/>
          <a:ext cx="1106487" cy="106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133350</xdr:colOff>
      <xdr:row>1</xdr:row>
      <xdr:rowOff>33337</xdr:rowOff>
    </xdr:from>
    <xdr:to>
      <xdr:col>5</xdr:col>
      <xdr:colOff>5175250</xdr:colOff>
      <xdr:row>6</xdr:row>
      <xdr:rowOff>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8F7A43A9-2E11-49E2-A204-3333842E2161}"/>
            </a:ext>
          </a:extLst>
        </xdr:cNvPr>
        <xdr:cNvSpPr txBox="1">
          <a:spLocks noChangeArrowheads="1"/>
        </xdr:cNvSpPr>
      </xdr:nvSpPr>
      <xdr:spPr bwMode="auto">
        <a:xfrm>
          <a:off x="3238500" y="271462"/>
          <a:ext cx="5956300" cy="129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/>
          <a:br>
            <a:rPr lang="pt-BR" sz="1100">
              <a:latin typeface="+mn-lt"/>
              <a:ea typeface="+mn-ea"/>
              <a:cs typeface="+mn-cs"/>
            </a:rPr>
          </a:br>
          <a:r>
            <a:rPr lang="pt-BR" sz="1050" b="1" i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PREFEITURA MUNICIPAL DE TOCOS DO MOJI</a:t>
          </a:r>
          <a:endParaRPr lang="pt-BR" sz="105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pt-BR" sz="1050" b="1" i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DEPARTAMENTO</a:t>
          </a:r>
          <a:r>
            <a:rPr lang="pt-BR" sz="105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DE OBRAS, SERVIÇOS PÚBLICOS, MEIO AMBIENTE E POSTURAS</a:t>
          </a:r>
          <a:endParaRPr lang="pt-BR" sz="105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ctr" eaLnBrk="1" fontAlgn="auto" latinLnBrk="0" hangingPunct="1"/>
          <a:r>
            <a:rPr lang="pt-BR" sz="1050" i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CNPJ: 01.601.656/0001-22 - Estado de Minas Gerais</a:t>
          </a:r>
          <a:endParaRPr lang="pt-BR" sz="105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pt-BR" sz="1050" i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Rua Antônio Mariano da Silva, 36 – Centro – CEP: 37.563-000.</a:t>
          </a:r>
          <a:endParaRPr lang="pt-BR" sz="105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pt-BR" sz="1050" i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Telefone: (35) 3445- 6900 – E-mail: </a:t>
          </a:r>
          <a:r>
            <a:rPr lang="pt-BR" sz="1050" i="0" u="sng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obras@tocosdomoji.mg.gov.br</a:t>
          </a:r>
          <a:endParaRPr lang="pt-BR" sz="105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l" rtl="0">
            <a:defRPr sz="1000"/>
          </a:pPr>
          <a:endParaRPr lang="pt-BR" sz="11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ara\Downloads\Casa%20Popular\Casa%20Popular%20pc%20sara\Planilha%20Or&#231;ament&#225;ria\Planilha_Multipla_v3_16.xlsm" TargetMode="External"/><Relationship Id="rId1" Type="http://schemas.openxmlformats.org/officeDocument/2006/relationships/externalLinkPath" Target="https://d.docs.live.net/05ea0934cf287b85/Documentos/2026/CONCORR&#202;NCIA/HABITA&#199;&#195;O%20POPULAR/Planilha_Multipla_v3_16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ara\Downloads\Casa%20Popular\Casa%20Popular%20pc%20sara\Planilha%20Or&#231;ament&#225;ria\Planilha_Multipla_v3_16.xlsm" TargetMode="External"/><Relationship Id="rId1" Type="http://schemas.openxmlformats.org/officeDocument/2006/relationships/externalLinkPath" Target="Planilha%20Or&#231;ament&#225;ria/Planilha_Multipla_v3_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</sheetData>
      <sheetData sheetId="2">
        <row r="3">
          <cell r="AV3" t="str">
            <v>%CT</v>
          </cell>
        </row>
        <row r="4">
          <cell r="AV4" t="str">
            <v>°C</v>
          </cell>
        </row>
        <row r="5">
          <cell r="AV5" t="str">
            <v>°F</v>
          </cell>
        </row>
        <row r="6">
          <cell r="AV6" t="str">
            <v>100M</v>
          </cell>
        </row>
        <row r="7">
          <cell r="AV7" t="str">
            <v>18L</v>
          </cell>
        </row>
        <row r="8">
          <cell r="AV8" t="str">
            <v>200KG</v>
          </cell>
        </row>
        <row r="9">
          <cell r="AV9" t="str">
            <v>250G</v>
          </cell>
        </row>
        <row r="10">
          <cell r="AV10" t="str">
            <v>310ML</v>
          </cell>
        </row>
        <row r="11">
          <cell r="AV11" t="str">
            <v>50KG</v>
          </cell>
        </row>
        <row r="12">
          <cell r="AV12" t="str">
            <v>A</v>
          </cell>
        </row>
        <row r="13">
          <cell r="AV13" t="str">
            <v>ACA/ACC</v>
          </cell>
        </row>
        <row r="14">
          <cell r="AV14" t="str">
            <v>AH</v>
          </cell>
        </row>
        <row r="15">
          <cell r="AV15" t="str">
            <v>AH/H/V</v>
          </cell>
        </row>
        <row r="16">
          <cell r="AV16" t="str">
            <v>AM</v>
          </cell>
        </row>
        <row r="17">
          <cell r="AV17" t="str">
            <v>AM0/4ML</v>
          </cell>
        </row>
        <row r="18">
          <cell r="AV18" t="str">
            <v>AM0/5ML</v>
          </cell>
        </row>
        <row r="19"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AV22" t="str">
            <v>AM2/5ML</v>
          </cell>
        </row>
        <row r="23">
          <cell r="AV23" t="str">
            <v>AM2ML</v>
          </cell>
        </row>
        <row r="24">
          <cell r="AV24" t="str">
            <v>AM3ML</v>
          </cell>
        </row>
        <row r="25"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AV28" t="str">
            <v>AM7ML</v>
          </cell>
        </row>
        <row r="29">
          <cell r="AV29" t="str">
            <v>ANO</v>
          </cell>
        </row>
        <row r="30">
          <cell r="AV30" t="str">
            <v>ANOS</v>
          </cell>
        </row>
        <row r="31"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AV37" t="str">
            <v>BIS/GL</v>
          </cell>
        </row>
        <row r="38">
          <cell r="AV38" t="str">
            <v>BIS1/65G</v>
          </cell>
        </row>
        <row r="39">
          <cell r="AV39" t="str">
            <v>BIS1/8G</v>
          </cell>
        </row>
        <row r="40">
          <cell r="AV40" t="str">
            <v>BIS100G</v>
          </cell>
        </row>
        <row r="41"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/>
      <sheetData sheetId="4"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4">
          <cell r="J4" t="str">
            <v>PLE</v>
          </cell>
        </row>
      </sheetData>
      <sheetData sheetId="2">
        <row r="31">
          <cell r="C31" t="str">
            <v>TransfereGOV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BFBFBF"/>
    <outlinePr summaryBelow="0"/>
    <pageSetUpPr fitToPage="1"/>
  </sheetPr>
  <dimension ref="A1:AD329"/>
  <sheetViews>
    <sheetView showGridLines="0" tabSelected="1" zoomScaleNormal="100" workbookViewId="0">
      <pane ySplit="15" topLeftCell="A232" activePane="bottomLeft" state="frozen"/>
      <selection activeCell="C23" sqref="C23"/>
      <selection pane="bottomLeft" activeCell="F242" sqref="F242"/>
    </sheetView>
  </sheetViews>
  <sheetFormatPr defaultColWidth="12.625" defaultRowHeight="15" customHeight="1" x14ac:dyDescent="0.2"/>
  <cols>
    <col min="1" max="1" width="7.25" customWidth="1"/>
    <col min="2" max="2" width="8.375" style="34" customWidth="1"/>
    <col min="3" max="3" width="13.625" style="27" customWidth="1"/>
    <col min="4" max="4" width="11.5" style="27" customWidth="1"/>
    <col min="5" max="5" width="12" style="27" customWidth="1"/>
    <col min="6" max="6" width="71.75" style="26" customWidth="1"/>
    <col min="7" max="7" width="9.625" style="27" customWidth="1"/>
    <col min="8" max="8" width="10.375" style="30" customWidth="1"/>
    <col min="9" max="9" width="13" style="33" customWidth="1"/>
    <col min="10" max="10" width="12.875" style="33" customWidth="1"/>
    <col min="11" max="11" width="15.25" style="33" bestFit="1" customWidth="1"/>
    <col min="12" max="12" width="14.625" customWidth="1"/>
    <col min="13" max="14" width="15.125" customWidth="1"/>
    <col min="15" max="15" width="7.625" customWidth="1"/>
    <col min="16" max="16" width="17.875" customWidth="1"/>
    <col min="17" max="29" width="7.625" customWidth="1"/>
    <col min="30" max="30" width="12.625" customWidth="1"/>
  </cols>
  <sheetData>
    <row r="1" spans="1:30" ht="18.75" customHeight="1" x14ac:dyDescent="0.2">
      <c r="A1" s="7"/>
      <c r="B1" s="8"/>
      <c r="C1" s="9"/>
      <c r="D1" s="10"/>
      <c r="E1" s="10"/>
      <c r="F1" s="24"/>
      <c r="G1" s="11"/>
      <c r="H1" s="28"/>
      <c r="I1" s="31"/>
      <c r="J1" s="31"/>
      <c r="K1" s="31"/>
      <c r="L1" s="1"/>
      <c r="M1" s="12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3"/>
    </row>
    <row r="2" spans="1:30" ht="18.75" customHeight="1" x14ac:dyDescent="0.2">
      <c r="A2" s="7"/>
      <c r="B2" s="72"/>
      <c r="C2" s="73"/>
      <c r="D2" s="73"/>
      <c r="E2" s="73"/>
      <c r="F2" s="73"/>
      <c r="G2" s="73"/>
      <c r="H2" s="73"/>
      <c r="I2" s="73"/>
      <c r="J2" s="73"/>
      <c r="K2" s="134"/>
      <c r="L2" s="1"/>
      <c r="M2" s="1"/>
      <c r="N2" s="1"/>
      <c r="O2" s="1"/>
      <c r="P2" s="1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ht="18.75" customHeight="1" x14ac:dyDescent="0.2">
      <c r="A3" s="7"/>
      <c r="B3" s="74"/>
      <c r="C3" s="75"/>
      <c r="D3" s="75"/>
      <c r="E3" s="75"/>
      <c r="F3" s="75"/>
      <c r="G3" s="75"/>
      <c r="H3" s="75"/>
      <c r="I3" s="75"/>
      <c r="J3" s="75"/>
      <c r="K3" s="135"/>
      <c r="L3" s="1"/>
      <c r="M3" s="1"/>
      <c r="N3" s="1"/>
      <c r="O3" s="1"/>
      <c r="P3" s="12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18.75" customHeight="1" x14ac:dyDescent="0.2">
      <c r="A4" s="7"/>
      <c r="B4" s="74"/>
      <c r="C4" s="75"/>
      <c r="D4" s="75"/>
      <c r="E4" s="75"/>
      <c r="F4" s="75"/>
      <c r="G4" s="75"/>
      <c r="H4" s="75"/>
      <c r="I4" s="75"/>
      <c r="J4" s="75"/>
      <c r="K4" s="135"/>
      <c r="L4" s="1"/>
      <c r="M4" s="1"/>
      <c r="N4" s="1"/>
      <c r="O4" s="1"/>
      <c r="P4" s="12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18.75" customHeight="1" x14ac:dyDescent="0.2">
      <c r="A5" s="7"/>
      <c r="B5" s="74"/>
      <c r="C5" s="75"/>
      <c r="D5" s="75"/>
      <c r="E5" s="75"/>
      <c r="F5" s="75"/>
      <c r="G5" s="75"/>
      <c r="H5" s="75"/>
      <c r="I5" s="75"/>
      <c r="J5" s="75"/>
      <c r="K5" s="135"/>
      <c r="L5" s="1"/>
      <c r="M5" s="1"/>
      <c r="N5" s="1"/>
      <c r="O5" s="1"/>
      <c r="P5" s="12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ht="18.75" customHeight="1" x14ac:dyDescent="0.2">
      <c r="A6" s="7"/>
      <c r="B6" s="76"/>
      <c r="C6" s="77"/>
      <c r="D6" s="77"/>
      <c r="E6" s="77"/>
      <c r="F6" s="77"/>
      <c r="G6" s="77"/>
      <c r="H6" s="77"/>
      <c r="I6" s="77"/>
      <c r="J6" s="77"/>
      <c r="K6" s="136"/>
      <c r="L6" s="1"/>
      <c r="M6" s="1"/>
      <c r="N6" s="1"/>
      <c r="O6" s="1"/>
      <c r="P6" s="12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5" customHeight="1" x14ac:dyDescent="0.2">
      <c r="A7" s="7"/>
      <c r="B7" s="95" t="s">
        <v>640</v>
      </c>
      <c r="C7" s="95"/>
      <c r="D7" s="95"/>
      <c r="E7" s="95"/>
      <c r="F7" s="95"/>
      <c r="G7" s="95"/>
      <c r="H7" s="95"/>
      <c r="I7" s="95"/>
      <c r="J7" s="95"/>
      <c r="K7" s="95"/>
      <c r="L7" s="1"/>
      <c r="M7" s="1"/>
      <c r="N7" s="1"/>
      <c r="O7" s="1"/>
      <c r="P7" s="1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ht="15" customHeight="1" x14ac:dyDescent="0.2">
      <c r="A8" s="7"/>
      <c r="B8" s="95"/>
      <c r="C8" s="95"/>
      <c r="D8" s="95"/>
      <c r="E8" s="95"/>
      <c r="F8" s="95"/>
      <c r="G8" s="95"/>
      <c r="H8" s="95"/>
      <c r="I8" s="95"/>
      <c r="J8" s="95"/>
      <c r="K8" s="95"/>
      <c r="L8" s="1"/>
      <c r="M8" s="1"/>
      <c r="N8" s="1"/>
      <c r="O8" s="1"/>
      <c r="P8" s="12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 ht="19.5" customHeight="1" x14ac:dyDescent="0.2">
      <c r="A9" s="7"/>
      <c r="B9" s="93" t="s">
        <v>646</v>
      </c>
      <c r="C9" s="91"/>
      <c r="D9" s="91"/>
      <c r="E9" s="91"/>
      <c r="F9" s="91"/>
      <c r="G9" s="92"/>
      <c r="H9" s="94" t="s">
        <v>649</v>
      </c>
      <c r="I9" s="103"/>
      <c r="J9" s="103"/>
      <c r="K9" s="104"/>
      <c r="L9" s="1"/>
      <c r="M9" s="1"/>
      <c r="N9" s="1"/>
      <c r="O9" s="1"/>
      <c r="P9" s="12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ht="19.5" customHeight="1" x14ac:dyDescent="0.2">
      <c r="A10" s="7"/>
      <c r="B10" s="96" t="s">
        <v>647</v>
      </c>
      <c r="C10" s="96"/>
      <c r="D10" s="96"/>
      <c r="E10" s="96"/>
      <c r="F10" s="96"/>
      <c r="G10" s="96"/>
      <c r="H10" s="97" t="s">
        <v>641</v>
      </c>
      <c r="I10" s="97"/>
      <c r="J10" s="97"/>
      <c r="K10" s="98"/>
      <c r="L10" s="1"/>
      <c r="M10" s="1"/>
      <c r="N10" s="1"/>
      <c r="O10" s="1"/>
      <c r="P10" s="12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ht="19.5" customHeight="1" x14ac:dyDescent="0.2">
      <c r="A11" s="7"/>
      <c r="B11" s="99" t="s">
        <v>650</v>
      </c>
      <c r="C11" s="99"/>
      <c r="D11" s="99"/>
      <c r="E11" s="99"/>
      <c r="F11" s="99"/>
      <c r="G11" s="99"/>
      <c r="H11" s="97" t="s">
        <v>642</v>
      </c>
      <c r="I11" s="102" t="s">
        <v>643</v>
      </c>
      <c r="J11" s="100" t="s">
        <v>644</v>
      </c>
      <c r="K11" s="100" t="s">
        <v>645</v>
      </c>
      <c r="L11" s="13"/>
      <c r="M11" s="13"/>
      <c r="N11" s="13"/>
      <c r="O11" s="13"/>
      <c r="P11" s="1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ht="19.5" customHeight="1" x14ac:dyDescent="0.2">
      <c r="A12" s="7"/>
      <c r="B12" s="96" t="s">
        <v>648</v>
      </c>
      <c r="C12" s="96"/>
      <c r="D12" s="96"/>
      <c r="E12" s="96"/>
      <c r="F12" s="96"/>
      <c r="G12" s="96"/>
      <c r="H12" s="97"/>
      <c r="I12" s="102"/>
      <c r="J12" s="100" t="s">
        <v>630</v>
      </c>
      <c r="K12" s="101">
        <v>0.24079999999999999</v>
      </c>
      <c r="L12" s="1"/>
      <c r="M12" s="1"/>
      <c r="N12" s="1"/>
      <c r="O12" s="1"/>
      <c r="P12" s="12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ht="15" customHeight="1" x14ac:dyDescent="0.2">
      <c r="A13" s="17"/>
      <c r="B13" s="137" t="s">
        <v>1</v>
      </c>
      <c r="C13" s="138" t="s">
        <v>2</v>
      </c>
      <c r="D13" s="138" t="s">
        <v>3</v>
      </c>
      <c r="E13" s="138" t="s">
        <v>73</v>
      </c>
      <c r="F13" s="138" t="s">
        <v>4</v>
      </c>
      <c r="G13" s="138" t="s">
        <v>72</v>
      </c>
      <c r="H13" s="139" t="s">
        <v>5</v>
      </c>
      <c r="I13" s="140" t="s">
        <v>6</v>
      </c>
      <c r="J13" s="141" t="s">
        <v>7</v>
      </c>
      <c r="K13" s="142" t="s">
        <v>77</v>
      </c>
      <c r="L13" s="9"/>
      <c r="M13" s="14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3"/>
    </row>
    <row r="14" spans="1:30" x14ac:dyDescent="0.2">
      <c r="A14" s="17"/>
      <c r="B14" s="143"/>
      <c r="C14" s="144"/>
      <c r="D14" s="144"/>
      <c r="E14" s="144"/>
      <c r="F14" s="145"/>
      <c r="G14" s="144"/>
      <c r="H14" s="146"/>
      <c r="I14" s="147"/>
      <c r="J14" s="147"/>
      <c r="K14" s="148"/>
      <c r="L14" s="9"/>
      <c r="M14" s="14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3"/>
    </row>
    <row r="15" spans="1:30" ht="15.75" x14ac:dyDescent="0.2">
      <c r="A15" s="7"/>
      <c r="B15" s="106"/>
      <c r="C15" s="107"/>
      <c r="D15" s="107"/>
      <c r="E15" s="107"/>
      <c r="F15" s="108"/>
      <c r="G15" s="109"/>
      <c r="H15" s="110"/>
      <c r="I15" s="111"/>
      <c r="J15" s="111"/>
      <c r="K15" s="112"/>
      <c r="L15" s="9"/>
      <c r="M15" s="12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3"/>
    </row>
    <row r="16" spans="1:30" ht="15" customHeight="1" x14ac:dyDescent="0.2">
      <c r="A16" s="7"/>
      <c r="B16" s="113">
        <v>1</v>
      </c>
      <c r="C16" s="114"/>
      <c r="D16" s="114"/>
      <c r="E16" s="114"/>
      <c r="F16" s="115" t="s">
        <v>100</v>
      </c>
      <c r="G16" s="114"/>
      <c r="H16" s="116"/>
      <c r="I16" s="117"/>
      <c r="J16" s="117"/>
      <c r="K16" s="118">
        <f>K17+K37+K52+K63+K77+K84+K102+K115+K127+K160+K198+K226+K231</f>
        <v>3028951.57</v>
      </c>
      <c r="L16" s="20"/>
      <c r="M16" s="16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3"/>
    </row>
    <row r="17" spans="1:30" x14ac:dyDescent="0.2">
      <c r="A17" s="7"/>
      <c r="B17" s="119" t="s">
        <v>78</v>
      </c>
      <c r="C17" s="54"/>
      <c r="D17" s="54"/>
      <c r="E17" s="54"/>
      <c r="F17" s="55" t="s">
        <v>99</v>
      </c>
      <c r="G17" s="54"/>
      <c r="H17" s="56"/>
      <c r="I17" s="57"/>
      <c r="J17" s="57"/>
      <c r="K17" s="120">
        <f>K18+K28+K35</f>
        <v>254806.69</v>
      </c>
      <c r="L17" s="21"/>
      <c r="M17" s="16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3"/>
    </row>
    <row r="18" spans="1:30" x14ac:dyDescent="0.2">
      <c r="A18" s="23"/>
      <c r="B18" s="119" t="s">
        <v>79</v>
      </c>
      <c r="C18" s="54"/>
      <c r="D18" s="54"/>
      <c r="E18" s="54"/>
      <c r="F18" s="55" t="s">
        <v>98</v>
      </c>
      <c r="G18" s="54"/>
      <c r="H18" s="56"/>
      <c r="I18" s="57"/>
      <c r="J18" s="57"/>
      <c r="K18" s="120">
        <f>SUM(K19:K27)</f>
        <v>21572.02</v>
      </c>
      <c r="L18" s="21"/>
      <c r="M18" s="16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3"/>
    </row>
    <row r="19" spans="1:30" ht="28.5" x14ac:dyDescent="0.2">
      <c r="A19" s="7"/>
      <c r="B19" s="121" t="s">
        <v>101</v>
      </c>
      <c r="C19" s="68" t="s">
        <v>80</v>
      </c>
      <c r="D19" s="149" t="s">
        <v>71</v>
      </c>
      <c r="E19" s="59">
        <v>269004001</v>
      </c>
      <c r="F19" s="60" t="s">
        <v>81</v>
      </c>
      <c r="G19" s="52" t="s">
        <v>10</v>
      </c>
      <c r="H19" s="61">
        <v>1</v>
      </c>
      <c r="I19" s="62">
        <v>873.6</v>
      </c>
      <c r="J19" s="63">
        <v>1083.96</v>
      </c>
      <c r="K19" s="122">
        <v>1083.96</v>
      </c>
      <c r="L19" s="21"/>
      <c r="M19" s="1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3"/>
    </row>
    <row r="20" spans="1:30" ht="28.5" x14ac:dyDescent="0.2">
      <c r="A20" s="7"/>
      <c r="B20" s="121" t="s">
        <v>102</v>
      </c>
      <c r="C20" s="58" t="s">
        <v>82</v>
      </c>
      <c r="D20" s="58" t="s">
        <v>71</v>
      </c>
      <c r="E20" s="59">
        <v>269004002</v>
      </c>
      <c r="F20" s="60" t="s">
        <v>83</v>
      </c>
      <c r="G20" s="52" t="s">
        <v>110</v>
      </c>
      <c r="H20" s="61">
        <v>90</v>
      </c>
      <c r="I20" s="62">
        <v>2.04</v>
      </c>
      <c r="J20" s="63">
        <v>2.5299999999999998</v>
      </c>
      <c r="K20" s="122">
        <v>227.7</v>
      </c>
      <c r="L20" s="21"/>
      <c r="M20" s="16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3"/>
    </row>
    <row r="21" spans="1:30" ht="28.5" x14ac:dyDescent="0.2">
      <c r="A21" s="7"/>
      <c r="B21" s="121" t="s">
        <v>103</v>
      </c>
      <c r="C21" s="68" t="s">
        <v>84</v>
      </c>
      <c r="D21" s="58" t="s">
        <v>71</v>
      </c>
      <c r="E21" s="59">
        <v>269004003</v>
      </c>
      <c r="F21" s="69" t="s">
        <v>85</v>
      </c>
      <c r="G21" s="52" t="s">
        <v>14</v>
      </c>
      <c r="H21" s="61">
        <v>60</v>
      </c>
      <c r="I21" s="62">
        <v>79.09</v>
      </c>
      <c r="J21" s="63">
        <v>98.13</v>
      </c>
      <c r="K21" s="122">
        <v>5887.8</v>
      </c>
      <c r="L21" s="21"/>
      <c r="M21" s="16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3"/>
    </row>
    <row r="22" spans="1:30" x14ac:dyDescent="0.2">
      <c r="A22" s="7"/>
      <c r="B22" s="121" t="s">
        <v>104</v>
      </c>
      <c r="C22" s="68" t="s">
        <v>86</v>
      </c>
      <c r="D22" s="58" t="s">
        <v>71</v>
      </c>
      <c r="E22" s="59">
        <v>269004004</v>
      </c>
      <c r="F22" s="64" t="s">
        <v>87</v>
      </c>
      <c r="G22" s="52" t="s">
        <v>10</v>
      </c>
      <c r="H22" s="61">
        <v>1</v>
      </c>
      <c r="I22" s="62">
        <v>2020.53</v>
      </c>
      <c r="J22" s="63">
        <v>2507.0700000000002</v>
      </c>
      <c r="K22" s="122">
        <v>2507.0700000000002</v>
      </c>
      <c r="L22" s="21"/>
      <c r="M22" s="16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3"/>
    </row>
    <row r="23" spans="1:30" x14ac:dyDescent="0.2">
      <c r="A23" s="7"/>
      <c r="B23" s="121" t="s">
        <v>105</v>
      </c>
      <c r="C23" s="58" t="s">
        <v>88</v>
      </c>
      <c r="D23" s="58" t="s">
        <v>71</v>
      </c>
      <c r="E23" s="59">
        <v>269004005</v>
      </c>
      <c r="F23" s="64" t="s">
        <v>89</v>
      </c>
      <c r="G23" s="52" t="s">
        <v>10</v>
      </c>
      <c r="H23" s="61">
        <v>2</v>
      </c>
      <c r="I23" s="62">
        <v>1480.18</v>
      </c>
      <c r="J23" s="63">
        <v>1836.61</v>
      </c>
      <c r="K23" s="122">
        <v>3673.22</v>
      </c>
      <c r="L23" s="21"/>
      <c r="M23" s="16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3"/>
    </row>
    <row r="24" spans="1:30" x14ac:dyDescent="0.2">
      <c r="A24" s="7"/>
      <c r="B24" s="121" t="s">
        <v>106</v>
      </c>
      <c r="C24" s="58" t="s">
        <v>90</v>
      </c>
      <c r="D24" s="58" t="s">
        <v>71</v>
      </c>
      <c r="E24" s="59">
        <v>269004006</v>
      </c>
      <c r="F24" s="64" t="s">
        <v>91</v>
      </c>
      <c r="G24" s="52" t="s">
        <v>10</v>
      </c>
      <c r="H24" s="61">
        <v>1</v>
      </c>
      <c r="I24" s="62">
        <v>1808.2</v>
      </c>
      <c r="J24" s="63">
        <v>2243.61</v>
      </c>
      <c r="K24" s="122">
        <v>2243.61</v>
      </c>
      <c r="L24" s="21"/>
      <c r="M24" s="16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3"/>
    </row>
    <row r="25" spans="1:30" x14ac:dyDescent="0.2">
      <c r="A25" s="7"/>
      <c r="B25" s="121" t="s">
        <v>107</v>
      </c>
      <c r="C25" s="58" t="s">
        <v>92</v>
      </c>
      <c r="D25" s="58" t="s">
        <v>71</v>
      </c>
      <c r="E25" s="59">
        <v>269004007</v>
      </c>
      <c r="F25" s="64" t="s">
        <v>93</v>
      </c>
      <c r="G25" s="52" t="s">
        <v>10</v>
      </c>
      <c r="H25" s="61">
        <v>2</v>
      </c>
      <c r="I25" s="62">
        <v>1730.34</v>
      </c>
      <c r="J25" s="63">
        <v>2147.0100000000002</v>
      </c>
      <c r="K25" s="122">
        <v>4294.0200000000004</v>
      </c>
      <c r="L25" s="21"/>
      <c r="M25" s="16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3"/>
    </row>
    <row r="26" spans="1:30" x14ac:dyDescent="0.2">
      <c r="A26" s="7"/>
      <c r="B26" s="121" t="s">
        <v>108</v>
      </c>
      <c r="C26" s="58" t="s">
        <v>94</v>
      </c>
      <c r="D26" s="58" t="s">
        <v>71</v>
      </c>
      <c r="E26" s="59">
        <v>269004008</v>
      </c>
      <c r="F26" s="64" t="s">
        <v>95</v>
      </c>
      <c r="G26" s="52" t="s">
        <v>10</v>
      </c>
      <c r="H26" s="61">
        <v>1</v>
      </c>
      <c r="I26" s="62">
        <v>1202</v>
      </c>
      <c r="J26" s="63">
        <v>1491.44</v>
      </c>
      <c r="K26" s="122">
        <v>1491.44</v>
      </c>
      <c r="L26" s="21"/>
      <c r="M26" s="16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3"/>
    </row>
    <row r="27" spans="1:30" ht="42.75" x14ac:dyDescent="0.2">
      <c r="A27" s="7"/>
      <c r="B27" s="121" t="s">
        <v>109</v>
      </c>
      <c r="C27" s="58" t="s">
        <v>96</v>
      </c>
      <c r="D27" s="58" t="s">
        <v>71</v>
      </c>
      <c r="E27" s="59">
        <v>269004009</v>
      </c>
      <c r="F27" s="64" t="s">
        <v>97</v>
      </c>
      <c r="G27" s="52" t="s">
        <v>111</v>
      </c>
      <c r="H27" s="61">
        <v>53.86</v>
      </c>
      <c r="I27" s="62">
        <v>2.44</v>
      </c>
      <c r="J27" s="63">
        <v>3.03</v>
      </c>
      <c r="K27" s="122">
        <v>163.19999999999999</v>
      </c>
      <c r="L27" s="21"/>
      <c r="M27" s="16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3"/>
    </row>
    <row r="28" spans="1:30" ht="15.75" customHeight="1" x14ac:dyDescent="0.2">
      <c r="A28" s="7"/>
      <c r="B28" s="119" t="s">
        <v>112</v>
      </c>
      <c r="C28" s="54"/>
      <c r="D28" s="54"/>
      <c r="E28" s="54"/>
      <c r="F28" s="55" t="s">
        <v>8</v>
      </c>
      <c r="G28" s="54"/>
      <c r="H28" s="56"/>
      <c r="I28" s="57"/>
      <c r="J28" s="57"/>
      <c r="K28" s="120">
        <f>SUM(K29:K34)</f>
        <v>104155.26999999999</v>
      </c>
      <c r="L28" s="21"/>
      <c r="M28" s="16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3"/>
    </row>
    <row r="29" spans="1:30" ht="28.5" x14ac:dyDescent="0.2">
      <c r="A29" s="23"/>
      <c r="B29" s="121" t="s">
        <v>113</v>
      </c>
      <c r="C29" s="58" t="s">
        <v>119</v>
      </c>
      <c r="D29" s="58" t="s">
        <v>9</v>
      </c>
      <c r="E29" s="59">
        <v>269004010</v>
      </c>
      <c r="F29" s="60" t="s">
        <v>12</v>
      </c>
      <c r="G29" s="52" t="s">
        <v>111</v>
      </c>
      <c r="H29" s="53">
        <v>4.5</v>
      </c>
      <c r="I29" s="62">
        <v>504.07</v>
      </c>
      <c r="J29" s="63">
        <v>625.45000000000005</v>
      </c>
      <c r="K29" s="122">
        <v>2814.53</v>
      </c>
      <c r="L29" s="21"/>
      <c r="M29" s="16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3"/>
    </row>
    <row r="30" spans="1:30" ht="57" x14ac:dyDescent="0.2">
      <c r="A30" s="23"/>
      <c r="B30" s="121" t="s">
        <v>114</v>
      </c>
      <c r="C30" s="58" t="s">
        <v>120</v>
      </c>
      <c r="D30" s="58" t="s">
        <v>9</v>
      </c>
      <c r="E30" s="59">
        <v>269004011</v>
      </c>
      <c r="F30" s="64" t="s">
        <v>125</v>
      </c>
      <c r="G30" s="52" t="s">
        <v>10</v>
      </c>
      <c r="H30" s="53">
        <v>1</v>
      </c>
      <c r="I30" s="62">
        <v>9064.91</v>
      </c>
      <c r="J30" s="63">
        <v>11247.74</v>
      </c>
      <c r="K30" s="122">
        <v>11247.74</v>
      </c>
      <c r="L30" s="21"/>
      <c r="M30" s="16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3"/>
    </row>
    <row r="31" spans="1:30" ht="42.75" x14ac:dyDescent="0.2">
      <c r="A31" s="23"/>
      <c r="B31" s="121" t="s">
        <v>115</v>
      </c>
      <c r="C31" s="58" t="s">
        <v>121</v>
      </c>
      <c r="D31" s="58" t="s">
        <v>9</v>
      </c>
      <c r="E31" s="59">
        <v>269004012</v>
      </c>
      <c r="F31" s="64" t="s">
        <v>126</v>
      </c>
      <c r="G31" s="52" t="s">
        <v>67</v>
      </c>
      <c r="H31" s="53">
        <v>18</v>
      </c>
      <c r="I31" s="62">
        <v>1050</v>
      </c>
      <c r="J31" s="63">
        <v>1302.8399999999999</v>
      </c>
      <c r="K31" s="122">
        <v>23451.119999999999</v>
      </c>
      <c r="L31" s="21"/>
      <c r="M31" s="16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3"/>
    </row>
    <row r="32" spans="1:30" ht="42.75" x14ac:dyDescent="0.2">
      <c r="A32" s="7"/>
      <c r="B32" s="121" t="s">
        <v>116</v>
      </c>
      <c r="C32" s="58" t="s">
        <v>122</v>
      </c>
      <c r="D32" s="58" t="s">
        <v>9</v>
      </c>
      <c r="E32" s="59">
        <v>269004013</v>
      </c>
      <c r="F32" s="64" t="s">
        <v>127</v>
      </c>
      <c r="G32" s="52" t="s">
        <v>10</v>
      </c>
      <c r="H32" s="53">
        <v>1</v>
      </c>
      <c r="I32" s="62">
        <v>593.02</v>
      </c>
      <c r="J32" s="63">
        <v>735.82</v>
      </c>
      <c r="K32" s="122">
        <v>735.82</v>
      </c>
      <c r="L32" s="21"/>
      <c r="M32" s="16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3"/>
    </row>
    <row r="33" spans="1:30" ht="57" x14ac:dyDescent="0.2">
      <c r="A33" s="23"/>
      <c r="B33" s="121" t="s">
        <v>117</v>
      </c>
      <c r="C33" s="58" t="s">
        <v>123</v>
      </c>
      <c r="D33" s="58" t="s">
        <v>9</v>
      </c>
      <c r="E33" s="59">
        <v>269004014</v>
      </c>
      <c r="F33" s="64" t="s">
        <v>128</v>
      </c>
      <c r="G33" s="52" t="s">
        <v>10</v>
      </c>
      <c r="H33" s="53">
        <v>1</v>
      </c>
      <c r="I33" s="62">
        <v>830.96</v>
      </c>
      <c r="J33" s="63">
        <v>1031.06</v>
      </c>
      <c r="K33" s="122">
        <v>1031.06</v>
      </c>
      <c r="L33" s="21"/>
      <c r="M33" s="16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3"/>
    </row>
    <row r="34" spans="1:30" ht="28.5" x14ac:dyDescent="0.2">
      <c r="A34" s="23"/>
      <c r="B34" s="121" t="s">
        <v>118</v>
      </c>
      <c r="C34" s="58" t="s">
        <v>124</v>
      </c>
      <c r="D34" s="58" t="s">
        <v>9</v>
      </c>
      <c r="E34" s="59">
        <v>269004015</v>
      </c>
      <c r="F34" s="60" t="s">
        <v>63</v>
      </c>
      <c r="G34" s="52" t="s">
        <v>111</v>
      </c>
      <c r="H34" s="53">
        <v>686</v>
      </c>
      <c r="I34" s="62">
        <v>76.22</v>
      </c>
      <c r="J34" s="63">
        <v>94.57</v>
      </c>
      <c r="K34" s="122">
        <v>64875</v>
      </c>
      <c r="L34" s="21"/>
      <c r="M34" s="16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3"/>
    </row>
    <row r="35" spans="1:30" ht="15.75" customHeight="1" x14ac:dyDescent="0.2">
      <c r="A35" s="7"/>
      <c r="B35" s="119" t="s">
        <v>132</v>
      </c>
      <c r="C35" s="54"/>
      <c r="D35" s="54"/>
      <c r="E35" s="54"/>
      <c r="F35" s="55" t="s">
        <v>129</v>
      </c>
      <c r="G35" s="54"/>
      <c r="H35" s="56"/>
      <c r="I35" s="57"/>
      <c r="J35" s="57"/>
      <c r="K35" s="120">
        <f>SUM(K36)</f>
        <v>129079.40000000001</v>
      </c>
      <c r="L35" s="21"/>
      <c r="M35" s="16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3"/>
    </row>
    <row r="36" spans="1:30" ht="15.75" customHeight="1" x14ac:dyDescent="0.2">
      <c r="A36" s="7"/>
      <c r="B36" s="121" t="s">
        <v>133</v>
      </c>
      <c r="C36" s="65" t="s">
        <v>130</v>
      </c>
      <c r="D36" s="65" t="s">
        <v>131</v>
      </c>
      <c r="E36" s="59">
        <v>269004016</v>
      </c>
      <c r="F36" s="66" t="s">
        <v>13</v>
      </c>
      <c r="G36" s="65" t="s">
        <v>10</v>
      </c>
      <c r="H36" s="53">
        <v>1</v>
      </c>
      <c r="I36" s="63">
        <v>104029.2</v>
      </c>
      <c r="J36" s="63">
        <v>129079.43</v>
      </c>
      <c r="K36" s="122">
        <v>129079.40000000001</v>
      </c>
      <c r="L36" s="21"/>
      <c r="M36" s="16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3"/>
    </row>
    <row r="37" spans="1:30" ht="15.75" customHeight="1" x14ac:dyDescent="0.2">
      <c r="A37" s="7"/>
      <c r="B37" s="119" t="s">
        <v>134</v>
      </c>
      <c r="C37" s="54"/>
      <c r="D37" s="54"/>
      <c r="E37" s="54"/>
      <c r="F37" s="55" t="s">
        <v>136</v>
      </c>
      <c r="G37" s="54"/>
      <c r="H37" s="56"/>
      <c r="I37" s="57"/>
      <c r="J37" s="57"/>
      <c r="K37" s="120">
        <f>K38+K49</f>
        <v>346433.99999999994</v>
      </c>
      <c r="L37" s="21"/>
      <c r="M37" s="16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3"/>
    </row>
    <row r="38" spans="1:30" ht="15.75" customHeight="1" x14ac:dyDescent="0.2">
      <c r="A38" s="23"/>
      <c r="B38" s="119" t="s">
        <v>135</v>
      </c>
      <c r="C38" s="54"/>
      <c r="D38" s="54"/>
      <c r="E38" s="54"/>
      <c r="F38" s="55" t="s">
        <v>137</v>
      </c>
      <c r="G38" s="54"/>
      <c r="H38" s="56"/>
      <c r="I38" s="57"/>
      <c r="J38" s="57"/>
      <c r="K38" s="120">
        <f>SUM(K39:K48)</f>
        <v>319004.99999999994</v>
      </c>
      <c r="L38" s="21"/>
      <c r="M38" s="16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3"/>
    </row>
    <row r="39" spans="1:30" ht="42.75" x14ac:dyDescent="0.2">
      <c r="A39" s="7"/>
      <c r="B39" s="121" t="s">
        <v>141</v>
      </c>
      <c r="C39" s="67" t="s">
        <v>151</v>
      </c>
      <c r="D39" s="58" t="s">
        <v>9</v>
      </c>
      <c r="E39" s="59">
        <v>269004017</v>
      </c>
      <c r="F39" s="66" t="s">
        <v>631</v>
      </c>
      <c r="G39" s="65" t="s">
        <v>164</v>
      </c>
      <c r="H39" s="53">
        <v>250.6</v>
      </c>
      <c r="I39" s="63">
        <v>45.38</v>
      </c>
      <c r="J39" s="63">
        <v>56.31</v>
      </c>
      <c r="K39" s="122">
        <v>14111.199999999993</v>
      </c>
      <c r="L39" s="21"/>
      <c r="M39" s="16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3"/>
    </row>
    <row r="40" spans="1:30" ht="42.75" x14ac:dyDescent="0.2">
      <c r="A40" s="23"/>
      <c r="B40" s="121" t="s">
        <v>142</v>
      </c>
      <c r="C40" s="67" t="s">
        <v>152</v>
      </c>
      <c r="D40" s="58" t="s">
        <v>9</v>
      </c>
      <c r="E40" s="59">
        <v>269004018</v>
      </c>
      <c r="F40" s="66" t="s">
        <v>632</v>
      </c>
      <c r="G40" s="65" t="s">
        <v>111</v>
      </c>
      <c r="H40" s="53">
        <v>1138.8000000000006</v>
      </c>
      <c r="I40" s="63">
        <v>3.8</v>
      </c>
      <c r="J40" s="63">
        <v>4.72</v>
      </c>
      <c r="K40" s="122">
        <v>5375.2000000000025</v>
      </c>
      <c r="L40" s="21"/>
      <c r="M40" s="16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3"/>
    </row>
    <row r="41" spans="1:30" ht="28.5" x14ac:dyDescent="0.2">
      <c r="A41" s="23"/>
      <c r="B41" s="121" t="s">
        <v>143</v>
      </c>
      <c r="C41" s="67" t="s">
        <v>153</v>
      </c>
      <c r="D41" s="58" t="s">
        <v>9</v>
      </c>
      <c r="E41" s="59">
        <v>269004019</v>
      </c>
      <c r="F41" s="66" t="s">
        <v>633</v>
      </c>
      <c r="G41" s="65" t="s">
        <v>111</v>
      </c>
      <c r="H41" s="53">
        <v>1138.8000000000006</v>
      </c>
      <c r="I41" s="63">
        <v>3.41</v>
      </c>
      <c r="J41" s="63">
        <v>4.2300000000000004</v>
      </c>
      <c r="K41" s="122">
        <v>4817.2000000000007</v>
      </c>
      <c r="L41" s="21"/>
      <c r="M41" s="16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3"/>
    </row>
    <row r="42" spans="1:30" ht="28.5" x14ac:dyDescent="0.2">
      <c r="A42" s="23"/>
      <c r="B42" s="121" t="s">
        <v>144</v>
      </c>
      <c r="C42" s="67" t="s">
        <v>154</v>
      </c>
      <c r="D42" s="58" t="s">
        <v>9</v>
      </c>
      <c r="E42" s="59">
        <v>269004020</v>
      </c>
      <c r="F42" s="66" t="s">
        <v>634</v>
      </c>
      <c r="G42" s="65" t="s">
        <v>164</v>
      </c>
      <c r="H42" s="53">
        <v>53.79999999999999</v>
      </c>
      <c r="I42" s="63">
        <v>259.10000000000002</v>
      </c>
      <c r="J42" s="63">
        <v>321.49</v>
      </c>
      <c r="K42" s="122">
        <v>17296.199999999993</v>
      </c>
      <c r="L42" s="21"/>
      <c r="M42" s="16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3"/>
    </row>
    <row r="43" spans="1:30" ht="42.75" x14ac:dyDescent="0.2">
      <c r="A43" s="7"/>
      <c r="B43" s="121" t="s">
        <v>145</v>
      </c>
      <c r="C43" s="67" t="s">
        <v>155</v>
      </c>
      <c r="D43" s="58" t="s">
        <v>9</v>
      </c>
      <c r="E43" s="59">
        <v>269004021</v>
      </c>
      <c r="F43" s="66" t="s">
        <v>635</v>
      </c>
      <c r="G43" s="65" t="s">
        <v>111</v>
      </c>
      <c r="H43" s="53">
        <v>133.4</v>
      </c>
      <c r="I43" s="63">
        <v>156.76</v>
      </c>
      <c r="J43" s="63">
        <v>194.51</v>
      </c>
      <c r="K43" s="122">
        <v>25947.600000000013</v>
      </c>
      <c r="L43" s="21"/>
      <c r="M43" s="16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3"/>
    </row>
    <row r="44" spans="1:30" ht="28.5" x14ac:dyDescent="0.2">
      <c r="A44" s="7"/>
      <c r="B44" s="121" t="s">
        <v>146</v>
      </c>
      <c r="C44" s="67" t="s">
        <v>156</v>
      </c>
      <c r="D44" s="58" t="s">
        <v>9</v>
      </c>
      <c r="E44" s="59">
        <v>269004022</v>
      </c>
      <c r="F44" s="66" t="s">
        <v>636</v>
      </c>
      <c r="G44" s="65" t="s">
        <v>15</v>
      </c>
      <c r="H44" s="53">
        <v>7240</v>
      </c>
      <c r="I44" s="63">
        <v>12.79</v>
      </c>
      <c r="J44" s="63">
        <v>15.87</v>
      </c>
      <c r="K44" s="122">
        <v>114898.80000000003</v>
      </c>
      <c r="L44" s="21"/>
      <c r="M44" s="16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3"/>
    </row>
    <row r="45" spans="1:30" ht="28.5" x14ac:dyDescent="0.2">
      <c r="A45" s="7"/>
      <c r="B45" s="121" t="s">
        <v>147</v>
      </c>
      <c r="C45" s="67" t="s">
        <v>157</v>
      </c>
      <c r="D45" s="58" t="s">
        <v>9</v>
      </c>
      <c r="E45" s="59">
        <v>269004023</v>
      </c>
      <c r="F45" s="66" t="s">
        <v>18</v>
      </c>
      <c r="G45" s="65" t="s">
        <v>15</v>
      </c>
      <c r="H45" s="53">
        <v>572.00000000000023</v>
      </c>
      <c r="I45" s="63">
        <v>10.9</v>
      </c>
      <c r="J45" s="63">
        <v>13.52</v>
      </c>
      <c r="K45" s="122">
        <v>7733.4000000000005</v>
      </c>
      <c r="L45" s="21"/>
      <c r="M45" s="16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3"/>
    </row>
    <row r="46" spans="1:30" ht="28.5" x14ac:dyDescent="0.2">
      <c r="A46" s="7"/>
      <c r="B46" s="121" t="s">
        <v>148</v>
      </c>
      <c r="C46" s="67" t="s">
        <v>158</v>
      </c>
      <c r="D46" s="58" t="s">
        <v>9</v>
      </c>
      <c r="E46" s="59">
        <v>269004024</v>
      </c>
      <c r="F46" s="66" t="s">
        <v>22</v>
      </c>
      <c r="G46" s="65" t="s">
        <v>15</v>
      </c>
      <c r="H46" s="53">
        <v>78</v>
      </c>
      <c r="I46" s="63">
        <v>14.63</v>
      </c>
      <c r="J46" s="63">
        <v>18.149999999999999</v>
      </c>
      <c r="K46" s="122">
        <v>1415.7999999999997</v>
      </c>
      <c r="L46" s="21"/>
      <c r="M46" s="16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3"/>
    </row>
    <row r="47" spans="1:30" ht="28.5" x14ac:dyDescent="0.2">
      <c r="A47" s="7"/>
      <c r="B47" s="121" t="s">
        <v>149</v>
      </c>
      <c r="C47" s="67" t="s">
        <v>159</v>
      </c>
      <c r="D47" s="58" t="s">
        <v>131</v>
      </c>
      <c r="E47" s="59">
        <v>269004025</v>
      </c>
      <c r="F47" s="66" t="s">
        <v>637</v>
      </c>
      <c r="G47" s="65" t="s">
        <v>164</v>
      </c>
      <c r="H47" s="53">
        <v>181.60000000000005</v>
      </c>
      <c r="I47" s="63">
        <v>563.20000000000005</v>
      </c>
      <c r="J47" s="63">
        <v>698.82</v>
      </c>
      <c r="K47" s="122">
        <v>126905.79999999994</v>
      </c>
      <c r="L47" s="21"/>
      <c r="M47" s="16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3"/>
    </row>
    <row r="48" spans="1:30" ht="28.5" x14ac:dyDescent="0.2">
      <c r="A48" s="7"/>
      <c r="B48" s="121" t="s">
        <v>150</v>
      </c>
      <c r="C48" s="67" t="s">
        <v>160</v>
      </c>
      <c r="D48" s="58" t="s">
        <v>9</v>
      </c>
      <c r="E48" s="59">
        <v>269004026</v>
      </c>
      <c r="F48" s="66" t="s">
        <v>638</v>
      </c>
      <c r="G48" s="65" t="s">
        <v>164</v>
      </c>
      <c r="H48" s="53">
        <v>13.599999999999996</v>
      </c>
      <c r="I48" s="63">
        <v>29.85</v>
      </c>
      <c r="J48" s="63">
        <v>37.04</v>
      </c>
      <c r="K48" s="122">
        <v>503.8</v>
      </c>
      <c r="L48" s="21"/>
      <c r="M48" s="16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3"/>
    </row>
    <row r="49" spans="1:30" ht="15.75" customHeight="1" x14ac:dyDescent="0.2">
      <c r="A49" s="7"/>
      <c r="B49" s="119" t="s">
        <v>138</v>
      </c>
      <c r="C49" s="54"/>
      <c r="D49" s="54"/>
      <c r="E49" s="54"/>
      <c r="F49" s="55" t="s">
        <v>30</v>
      </c>
      <c r="G49" s="54"/>
      <c r="H49" s="56"/>
      <c r="I49" s="57"/>
      <c r="J49" s="57"/>
      <c r="K49" s="120">
        <f>SUM(K50:K51)</f>
        <v>27429</v>
      </c>
      <c r="L49" s="21"/>
      <c r="M49" s="16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3"/>
    </row>
    <row r="50" spans="1:30" ht="28.5" x14ac:dyDescent="0.2">
      <c r="A50" s="7"/>
      <c r="B50" s="121" t="s">
        <v>139</v>
      </c>
      <c r="C50" s="58" t="s">
        <v>161</v>
      </c>
      <c r="D50" s="58" t="s">
        <v>9</v>
      </c>
      <c r="E50" s="59">
        <v>269004027</v>
      </c>
      <c r="F50" s="66" t="s">
        <v>33</v>
      </c>
      <c r="G50" s="65" t="s">
        <v>111</v>
      </c>
      <c r="H50" s="53">
        <v>632.4</v>
      </c>
      <c r="I50" s="63">
        <v>34.03</v>
      </c>
      <c r="J50" s="63">
        <v>42.22</v>
      </c>
      <c r="K50" s="122">
        <v>26700</v>
      </c>
      <c r="L50" s="21"/>
      <c r="M50" s="16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3"/>
    </row>
    <row r="51" spans="1:30" x14ac:dyDescent="0.2">
      <c r="A51" s="7"/>
      <c r="B51" s="121" t="s">
        <v>140</v>
      </c>
      <c r="C51" s="58" t="s">
        <v>162</v>
      </c>
      <c r="D51" s="58" t="s">
        <v>131</v>
      </c>
      <c r="E51" s="59">
        <v>269004028</v>
      </c>
      <c r="F51" s="66" t="s">
        <v>163</v>
      </c>
      <c r="G51" s="65" t="s">
        <v>111</v>
      </c>
      <c r="H51" s="53">
        <v>92.4</v>
      </c>
      <c r="I51" s="63">
        <v>6.36</v>
      </c>
      <c r="J51" s="63">
        <v>7.89</v>
      </c>
      <c r="K51" s="122">
        <v>729.00000000000011</v>
      </c>
      <c r="L51" s="21"/>
      <c r="M51" s="16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3"/>
    </row>
    <row r="52" spans="1:30" ht="15.75" customHeight="1" x14ac:dyDescent="0.2">
      <c r="A52" s="7"/>
      <c r="B52" s="119" t="s">
        <v>165</v>
      </c>
      <c r="C52" s="54"/>
      <c r="D52" s="54"/>
      <c r="E52" s="54"/>
      <c r="F52" s="55" t="s">
        <v>166</v>
      </c>
      <c r="G52" s="54"/>
      <c r="H52" s="56"/>
      <c r="I52" s="57"/>
      <c r="J52" s="57"/>
      <c r="K52" s="120">
        <f>SUM(K53:K62)</f>
        <v>250134.99999999994</v>
      </c>
      <c r="L52" s="21"/>
      <c r="M52" s="6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3"/>
      <c r="AD52" s="3"/>
    </row>
    <row r="53" spans="1:30" ht="42.75" x14ac:dyDescent="0.2">
      <c r="A53" s="7"/>
      <c r="B53" s="121" t="s">
        <v>16</v>
      </c>
      <c r="C53" s="58" t="s">
        <v>167</v>
      </c>
      <c r="D53" s="58" t="s">
        <v>9</v>
      </c>
      <c r="E53" s="59">
        <v>269004029</v>
      </c>
      <c r="F53" s="66" t="s">
        <v>175</v>
      </c>
      <c r="G53" s="65" t="s">
        <v>111</v>
      </c>
      <c r="H53" s="53">
        <v>287.79999999999984</v>
      </c>
      <c r="I53" s="63">
        <v>67.89</v>
      </c>
      <c r="J53" s="105">
        <v>84.24</v>
      </c>
      <c r="K53" s="123">
        <v>24244.19999999999</v>
      </c>
      <c r="L53" s="21"/>
      <c r="M53" s="16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</row>
    <row r="54" spans="1:30" ht="28.5" x14ac:dyDescent="0.2">
      <c r="A54" s="7"/>
      <c r="B54" s="121" t="s">
        <v>17</v>
      </c>
      <c r="C54" s="68" t="s">
        <v>168</v>
      </c>
      <c r="D54" s="58" t="s">
        <v>131</v>
      </c>
      <c r="E54" s="59">
        <v>269004030</v>
      </c>
      <c r="F54" s="66" t="s">
        <v>176</v>
      </c>
      <c r="G54" s="65" t="s">
        <v>111</v>
      </c>
      <c r="H54" s="53">
        <v>410.80000000000007</v>
      </c>
      <c r="I54" s="63">
        <v>73.14</v>
      </c>
      <c r="J54" s="105">
        <v>90.75</v>
      </c>
      <c r="K54" s="123">
        <v>37280.19999999999</v>
      </c>
      <c r="L54" s="21"/>
      <c r="M54" s="16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</row>
    <row r="55" spans="1:30" ht="42.75" x14ac:dyDescent="0.2">
      <c r="A55" s="7"/>
      <c r="B55" s="121" t="s">
        <v>19</v>
      </c>
      <c r="C55" s="58" t="s">
        <v>169</v>
      </c>
      <c r="D55" s="58" t="s">
        <v>9</v>
      </c>
      <c r="E55" s="59">
        <v>269004031</v>
      </c>
      <c r="F55" s="66" t="s">
        <v>177</v>
      </c>
      <c r="G55" s="65" t="s">
        <v>111</v>
      </c>
      <c r="H55" s="53">
        <v>82.6</v>
      </c>
      <c r="I55" s="63">
        <v>129.99</v>
      </c>
      <c r="J55" s="105">
        <v>161.29</v>
      </c>
      <c r="K55" s="123">
        <v>13322.599999999995</v>
      </c>
      <c r="L55" s="21"/>
      <c r="M55" s="16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3"/>
      <c r="AD55" s="3"/>
    </row>
    <row r="56" spans="1:30" ht="42.75" x14ac:dyDescent="0.2">
      <c r="A56" s="7"/>
      <c r="B56" s="121" t="s">
        <v>20</v>
      </c>
      <c r="C56" s="58" t="s">
        <v>158</v>
      </c>
      <c r="D56" s="58" t="s">
        <v>9</v>
      </c>
      <c r="E56" s="59">
        <v>269004032</v>
      </c>
      <c r="F56" s="66" t="s">
        <v>22</v>
      </c>
      <c r="G56" s="65" t="s">
        <v>15</v>
      </c>
      <c r="H56" s="53">
        <v>1408.0000000000002</v>
      </c>
      <c r="I56" s="63">
        <v>14.63</v>
      </c>
      <c r="J56" s="105">
        <v>18.149999999999999</v>
      </c>
      <c r="K56" s="123">
        <v>25555.19999999999</v>
      </c>
      <c r="L56" s="21"/>
      <c r="M56" s="16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3"/>
      <c r="AD56" s="3"/>
    </row>
    <row r="57" spans="1:30" ht="28.5" customHeight="1" x14ac:dyDescent="0.2">
      <c r="A57" s="7"/>
      <c r="B57" s="121" t="s">
        <v>21</v>
      </c>
      <c r="C57" s="58" t="s">
        <v>170</v>
      </c>
      <c r="D57" s="58" t="s">
        <v>9</v>
      </c>
      <c r="E57" s="59">
        <v>269004033</v>
      </c>
      <c r="F57" s="66" t="s">
        <v>27</v>
      </c>
      <c r="G57" s="65" t="s">
        <v>15</v>
      </c>
      <c r="H57" s="53">
        <v>300</v>
      </c>
      <c r="I57" s="63">
        <v>13.44</v>
      </c>
      <c r="J57" s="105">
        <v>16.68</v>
      </c>
      <c r="K57" s="123">
        <v>5003.9999999999982</v>
      </c>
      <c r="L57" s="21"/>
      <c r="M57" s="16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3"/>
      <c r="AD57" s="3"/>
    </row>
    <row r="58" spans="1:30" ht="28.5" customHeight="1" x14ac:dyDescent="0.2">
      <c r="A58" s="7"/>
      <c r="B58" s="121" t="s">
        <v>23</v>
      </c>
      <c r="C58" s="58" t="s">
        <v>171</v>
      </c>
      <c r="D58" s="58" t="s">
        <v>9</v>
      </c>
      <c r="E58" s="59">
        <v>269004034</v>
      </c>
      <c r="F58" s="66" t="s">
        <v>29</v>
      </c>
      <c r="G58" s="65" t="s">
        <v>15</v>
      </c>
      <c r="H58" s="53">
        <v>1305.9999999999995</v>
      </c>
      <c r="I58" s="63">
        <v>12.35</v>
      </c>
      <c r="J58" s="105">
        <v>15.32</v>
      </c>
      <c r="K58" s="123">
        <v>20008</v>
      </c>
      <c r="L58" s="21"/>
      <c r="M58" s="16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3"/>
      <c r="AD58" s="3"/>
    </row>
    <row r="59" spans="1:30" ht="28.5" x14ac:dyDescent="0.2">
      <c r="A59" s="18"/>
      <c r="B59" s="121" t="s">
        <v>24</v>
      </c>
      <c r="C59" s="58" t="s">
        <v>157</v>
      </c>
      <c r="D59" s="58" t="s">
        <v>9</v>
      </c>
      <c r="E59" s="59">
        <v>269004035</v>
      </c>
      <c r="F59" s="66" t="s">
        <v>18</v>
      </c>
      <c r="G59" s="65" t="s">
        <v>15</v>
      </c>
      <c r="H59" s="53">
        <v>1711.9999999999993</v>
      </c>
      <c r="I59" s="63">
        <v>10.9</v>
      </c>
      <c r="J59" s="105">
        <v>13.52</v>
      </c>
      <c r="K59" s="123">
        <v>23146.2</v>
      </c>
      <c r="L59" s="21"/>
      <c r="M59" s="16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3"/>
      <c r="AD59" s="3"/>
    </row>
    <row r="60" spans="1:30" ht="42.75" x14ac:dyDescent="0.2">
      <c r="A60" s="18"/>
      <c r="B60" s="121" t="s">
        <v>25</v>
      </c>
      <c r="C60" s="58" t="s">
        <v>172</v>
      </c>
      <c r="D60" s="58" t="s">
        <v>9</v>
      </c>
      <c r="E60" s="59">
        <v>269004036</v>
      </c>
      <c r="F60" s="66" t="s">
        <v>178</v>
      </c>
      <c r="G60" s="65" t="s">
        <v>111</v>
      </c>
      <c r="H60" s="53">
        <v>115.39999999999995</v>
      </c>
      <c r="I60" s="63">
        <v>223.93</v>
      </c>
      <c r="J60" s="105">
        <v>277.85000000000002</v>
      </c>
      <c r="K60" s="123">
        <v>32063.799999999992</v>
      </c>
      <c r="L60" s="21"/>
      <c r="M60" s="16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3"/>
      <c r="AD60" s="3"/>
    </row>
    <row r="61" spans="1:30" ht="28.5" x14ac:dyDescent="0.2">
      <c r="A61" s="7"/>
      <c r="B61" s="121" t="s">
        <v>26</v>
      </c>
      <c r="C61" s="58" t="s">
        <v>173</v>
      </c>
      <c r="D61" s="58" t="s">
        <v>131</v>
      </c>
      <c r="E61" s="59">
        <v>269004037</v>
      </c>
      <c r="F61" s="66" t="s">
        <v>179</v>
      </c>
      <c r="G61" s="65" t="s">
        <v>164</v>
      </c>
      <c r="H61" s="53">
        <v>25.600000000000005</v>
      </c>
      <c r="I61" s="63">
        <v>903.97</v>
      </c>
      <c r="J61" s="105">
        <v>1121.6500000000001</v>
      </c>
      <c r="K61" s="123">
        <v>28714.19999999999</v>
      </c>
      <c r="L61" s="21"/>
      <c r="M61" s="16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3"/>
      <c r="AD61" s="3"/>
    </row>
    <row r="62" spans="1:30" ht="42.75" x14ac:dyDescent="0.2">
      <c r="A62" s="7"/>
      <c r="B62" s="121" t="s">
        <v>28</v>
      </c>
      <c r="C62" s="58" t="s">
        <v>174</v>
      </c>
      <c r="D62" s="58" t="s">
        <v>131</v>
      </c>
      <c r="E62" s="59">
        <v>269004038</v>
      </c>
      <c r="F62" s="66" t="s">
        <v>180</v>
      </c>
      <c r="G62" s="65" t="s">
        <v>164</v>
      </c>
      <c r="H62" s="53">
        <v>35.600000000000009</v>
      </c>
      <c r="I62" s="63">
        <v>923.57</v>
      </c>
      <c r="J62" s="105">
        <v>1145.97</v>
      </c>
      <c r="K62" s="123">
        <v>40796.60000000002</v>
      </c>
      <c r="L62" s="21"/>
      <c r="M62" s="16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3"/>
      <c r="AD62" s="3"/>
    </row>
    <row r="63" spans="1:30" ht="15.75" customHeight="1" x14ac:dyDescent="0.2">
      <c r="A63" s="7"/>
      <c r="B63" s="119" t="s">
        <v>181</v>
      </c>
      <c r="C63" s="54"/>
      <c r="D63" s="54"/>
      <c r="E63" s="54"/>
      <c r="F63" s="55" t="s">
        <v>183</v>
      </c>
      <c r="G63" s="54"/>
      <c r="H63" s="56"/>
      <c r="I63" s="57"/>
      <c r="J63" s="57"/>
      <c r="K63" s="120">
        <f>K64+K68+K75</f>
        <v>463065.60000000009</v>
      </c>
      <c r="L63" s="21"/>
      <c r="M63" s="16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3"/>
      <c r="AD63" s="3"/>
    </row>
    <row r="64" spans="1:30" ht="15.75" customHeight="1" x14ac:dyDescent="0.2">
      <c r="A64" s="23"/>
      <c r="B64" s="119" t="s">
        <v>182</v>
      </c>
      <c r="C64" s="54"/>
      <c r="D64" s="54"/>
      <c r="E64" s="54"/>
      <c r="F64" s="55" t="s">
        <v>184</v>
      </c>
      <c r="G64" s="54"/>
      <c r="H64" s="56"/>
      <c r="I64" s="57"/>
      <c r="J64" s="57"/>
      <c r="K64" s="120">
        <f>SUM(K65:K67)</f>
        <v>231762.2000000001</v>
      </c>
      <c r="L64" s="21"/>
      <c r="M64" s="16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3"/>
      <c r="AD64" s="3"/>
    </row>
    <row r="65" spans="1:30" ht="42.75" x14ac:dyDescent="0.2">
      <c r="A65" s="7"/>
      <c r="B65" s="121" t="s">
        <v>185</v>
      </c>
      <c r="C65" s="65">
        <v>103346</v>
      </c>
      <c r="D65" s="65" t="s">
        <v>9</v>
      </c>
      <c r="E65" s="59">
        <v>269004039</v>
      </c>
      <c r="F65" s="66" t="s">
        <v>188</v>
      </c>
      <c r="G65" s="65" t="s">
        <v>111</v>
      </c>
      <c r="H65" s="53">
        <v>1730</v>
      </c>
      <c r="I65" s="63">
        <v>99.78</v>
      </c>
      <c r="J65" s="63">
        <v>123.81</v>
      </c>
      <c r="K65" s="122">
        <v>214191.40000000008</v>
      </c>
      <c r="L65" s="21"/>
      <c r="M65" s="6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3"/>
      <c r="AD65" s="3"/>
    </row>
    <row r="66" spans="1:30" ht="28.5" x14ac:dyDescent="0.2">
      <c r="A66" s="7"/>
      <c r="B66" s="121" t="s">
        <v>186</v>
      </c>
      <c r="C66" s="65">
        <v>105021</v>
      </c>
      <c r="D66" s="65" t="s">
        <v>9</v>
      </c>
      <c r="E66" s="59">
        <v>269004040</v>
      </c>
      <c r="F66" s="66" t="s">
        <v>189</v>
      </c>
      <c r="G66" s="65" t="s">
        <v>14</v>
      </c>
      <c r="H66" s="53">
        <v>323.99999999999989</v>
      </c>
      <c r="I66" s="63">
        <v>28.03</v>
      </c>
      <c r="J66" s="63">
        <v>34.78</v>
      </c>
      <c r="K66" s="122">
        <v>11268.800000000007</v>
      </c>
      <c r="L66" s="21"/>
      <c r="M66" s="16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3"/>
      <c r="AD66" s="3"/>
    </row>
    <row r="67" spans="1:30" x14ac:dyDescent="0.2">
      <c r="A67" s="7"/>
      <c r="B67" s="121" t="s">
        <v>187</v>
      </c>
      <c r="C67" s="65">
        <v>105027</v>
      </c>
      <c r="D67" s="65" t="s">
        <v>9</v>
      </c>
      <c r="E67" s="59">
        <v>269004041</v>
      </c>
      <c r="F67" s="66" t="s">
        <v>190</v>
      </c>
      <c r="G67" s="65" t="s">
        <v>14</v>
      </c>
      <c r="H67" s="53">
        <v>183.99999999999994</v>
      </c>
      <c r="I67" s="63">
        <v>27.6</v>
      </c>
      <c r="J67" s="63">
        <v>34.25</v>
      </c>
      <c r="K67" s="122">
        <v>6302.0000000000018</v>
      </c>
      <c r="L67" s="21"/>
      <c r="M67" s="6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3"/>
      <c r="AD67" s="3"/>
    </row>
    <row r="68" spans="1:30" ht="15.75" customHeight="1" x14ac:dyDescent="0.2">
      <c r="A68" s="23"/>
      <c r="B68" s="119" t="s">
        <v>191</v>
      </c>
      <c r="C68" s="54"/>
      <c r="D68" s="54"/>
      <c r="E68" s="54"/>
      <c r="F68" s="55" t="s">
        <v>34</v>
      </c>
      <c r="G68" s="54"/>
      <c r="H68" s="56"/>
      <c r="I68" s="57"/>
      <c r="J68" s="57"/>
      <c r="K68" s="120">
        <f>SUM(K69:K74)</f>
        <v>153976.60000000003</v>
      </c>
      <c r="L68" s="21"/>
      <c r="M68" s="16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3"/>
      <c r="AD68" s="3"/>
    </row>
    <row r="69" spans="1:30" ht="28.5" x14ac:dyDescent="0.2">
      <c r="A69" s="7"/>
      <c r="B69" s="121" t="s">
        <v>203</v>
      </c>
      <c r="C69" s="58" t="s">
        <v>192</v>
      </c>
      <c r="D69" s="65" t="s">
        <v>9</v>
      </c>
      <c r="E69" s="59">
        <v>269004042</v>
      </c>
      <c r="F69" s="66" t="s">
        <v>198</v>
      </c>
      <c r="G69" s="65" t="s">
        <v>111</v>
      </c>
      <c r="H69" s="53">
        <v>67.2</v>
      </c>
      <c r="I69" s="63">
        <v>679.57</v>
      </c>
      <c r="J69" s="63">
        <v>843.21</v>
      </c>
      <c r="K69" s="122">
        <v>56663.80000000001</v>
      </c>
      <c r="L69" s="21"/>
      <c r="M69" s="6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3"/>
      <c r="AD69" s="3"/>
    </row>
    <row r="70" spans="1:30" ht="71.25" x14ac:dyDescent="0.2">
      <c r="A70" s="7"/>
      <c r="B70" s="121" t="s">
        <v>204</v>
      </c>
      <c r="C70" s="70" t="s">
        <v>193</v>
      </c>
      <c r="D70" s="65" t="s">
        <v>9</v>
      </c>
      <c r="E70" s="59">
        <v>269004043</v>
      </c>
      <c r="F70" s="66" t="s">
        <v>199</v>
      </c>
      <c r="G70" s="65" t="s">
        <v>111</v>
      </c>
      <c r="H70" s="53">
        <v>52.000000000000014</v>
      </c>
      <c r="I70" s="63">
        <v>304.58</v>
      </c>
      <c r="J70" s="63">
        <v>377.92</v>
      </c>
      <c r="K70" s="122">
        <v>19651.8</v>
      </c>
      <c r="L70" s="21"/>
      <c r="M70" s="16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3"/>
      <c r="AD70" s="3"/>
    </row>
    <row r="71" spans="1:30" ht="71.25" x14ac:dyDescent="0.2">
      <c r="A71" s="7"/>
      <c r="B71" s="121" t="s">
        <v>205</v>
      </c>
      <c r="C71" s="58" t="s">
        <v>194</v>
      </c>
      <c r="D71" s="65" t="s">
        <v>9</v>
      </c>
      <c r="E71" s="59">
        <v>269004044</v>
      </c>
      <c r="F71" s="66" t="s">
        <v>200</v>
      </c>
      <c r="G71" s="65" t="s">
        <v>111</v>
      </c>
      <c r="H71" s="53">
        <v>55.999999999999979</v>
      </c>
      <c r="I71" s="63">
        <v>435.44</v>
      </c>
      <c r="J71" s="63">
        <v>540.29</v>
      </c>
      <c r="K71" s="122">
        <v>30256.200000000008</v>
      </c>
      <c r="L71" s="21"/>
      <c r="M71" s="16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3"/>
      <c r="AD71" s="3"/>
    </row>
    <row r="72" spans="1:30" ht="57" x14ac:dyDescent="0.2">
      <c r="A72" s="7"/>
      <c r="B72" s="121" t="s">
        <v>206</v>
      </c>
      <c r="C72" s="58" t="s">
        <v>195</v>
      </c>
      <c r="D72" s="65" t="s">
        <v>9</v>
      </c>
      <c r="E72" s="59">
        <v>269004045</v>
      </c>
      <c r="F72" s="66" t="s">
        <v>65</v>
      </c>
      <c r="G72" s="65" t="s">
        <v>111</v>
      </c>
      <c r="H72" s="53">
        <v>9.600000000000005</v>
      </c>
      <c r="I72" s="63">
        <v>580.76</v>
      </c>
      <c r="J72" s="63">
        <v>720.61</v>
      </c>
      <c r="K72" s="122">
        <v>6917.800000000002</v>
      </c>
      <c r="L72" s="21"/>
      <c r="M72" s="6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3"/>
      <c r="AD72" s="3"/>
    </row>
    <row r="73" spans="1:30" ht="28.5" x14ac:dyDescent="0.2">
      <c r="A73" s="7"/>
      <c r="B73" s="121" t="s">
        <v>207</v>
      </c>
      <c r="C73" s="58" t="s">
        <v>196</v>
      </c>
      <c r="D73" s="65" t="s">
        <v>9</v>
      </c>
      <c r="E73" s="59">
        <v>269004046</v>
      </c>
      <c r="F73" s="66" t="s">
        <v>201</v>
      </c>
      <c r="G73" s="65" t="s">
        <v>14</v>
      </c>
      <c r="H73" s="53">
        <v>432.00000000000017</v>
      </c>
      <c r="I73" s="63">
        <v>21.37</v>
      </c>
      <c r="J73" s="63">
        <v>26.52</v>
      </c>
      <c r="K73" s="122">
        <v>11456.6</v>
      </c>
      <c r="L73" s="21"/>
      <c r="M73" s="16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3"/>
      <c r="AD73" s="3"/>
    </row>
    <row r="74" spans="1:30" x14ac:dyDescent="0.2">
      <c r="A74" s="7"/>
      <c r="B74" s="121" t="s">
        <v>208</v>
      </c>
      <c r="C74" s="58" t="s">
        <v>197</v>
      </c>
      <c r="D74" s="65" t="s">
        <v>9</v>
      </c>
      <c r="E74" s="59">
        <v>269004047</v>
      </c>
      <c r="F74" s="66" t="s">
        <v>202</v>
      </c>
      <c r="G74" s="65" t="s">
        <v>14</v>
      </c>
      <c r="H74" s="53">
        <v>864.00000000000034</v>
      </c>
      <c r="I74" s="63">
        <v>27.08</v>
      </c>
      <c r="J74" s="63">
        <v>33.6</v>
      </c>
      <c r="K74" s="122">
        <v>29030.400000000005</v>
      </c>
      <c r="L74" s="21"/>
      <c r="M74" s="16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3"/>
      <c r="AD74" s="3"/>
    </row>
    <row r="75" spans="1:30" ht="15.75" customHeight="1" x14ac:dyDescent="0.2">
      <c r="A75" s="23"/>
      <c r="B75" s="119" t="s">
        <v>209</v>
      </c>
      <c r="C75" s="54"/>
      <c r="D75" s="54"/>
      <c r="E75" s="54"/>
      <c r="F75" s="55" t="s">
        <v>212</v>
      </c>
      <c r="G75" s="54"/>
      <c r="H75" s="56"/>
      <c r="I75" s="57"/>
      <c r="J75" s="57"/>
      <c r="K75" s="120">
        <f>K76</f>
        <v>77326.799999999959</v>
      </c>
      <c r="L75" s="21"/>
      <c r="M75" s="16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3"/>
      <c r="AD75" s="3"/>
    </row>
    <row r="76" spans="1:30" ht="57" x14ac:dyDescent="0.2">
      <c r="A76" s="7"/>
      <c r="B76" s="121" t="s">
        <v>210</v>
      </c>
      <c r="C76" s="65">
        <v>91314</v>
      </c>
      <c r="D76" s="65" t="s">
        <v>9</v>
      </c>
      <c r="E76" s="59">
        <v>269004048</v>
      </c>
      <c r="F76" s="66" t="s">
        <v>211</v>
      </c>
      <c r="G76" s="65" t="s">
        <v>10</v>
      </c>
      <c r="H76" s="53">
        <v>60</v>
      </c>
      <c r="I76" s="63">
        <v>1038.67</v>
      </c>
      <c r="J76" s="63">
        <v>1288.78</v>
      </c>
      <c r="K76" s="122">
        <v>77326.799999999959</v>
      </c>
      <c r="L76" s="21"/>
      <c r="M76" s="16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3"/>
      <c r="AD76" s="3"/>
    </row>
    <row r="77" spans="1:30" ht="15.75" customHeight="1" x14ac:dyDescent="0.2">
      <c r="A77" s="7"/>
      <c r="B77" s="119" t="s">
        <v>213</v>
      </c>
      <c r="C77" s="54"/>
      <c r="D77" s="54"/>
      <c r="E77" s="54"/>
      <c r="F77" s="55" t="s">
        <v>639</v>
      </c>
      <c r="G77" s="54"/>
      <c r="H77" s="56"/>
      <c r="I77" s="57"/>
      <c r="J77" s="57"/>
      <c r="K77" s="120">
        <f>SUM(K78:K83)</f>
        <v>658358.00000000012</v>
      </c>
      <c r="L77" s="21"/>
      <c r="M77" s="6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3"/>
      <c r="AD77" s="3"/>
    </row>
    <row r="78" spans="1:30" ht="42.75" x14ac:dyDescent="0.2">
      <c r="A78" s="7"/>
      <c r="B78" s="121" t="s">
        <v>214</v>
      </c>
      <c r="C78" s="58" t="s">
        <v>226</v>
      </c>
      <c r="D78" s="65" t="s">
        <v>9</v>
      </c>
      <c r="E78" s="59">
        <v>269004049</v>
      </c>
      <c r="F78" s="66" t="s">
        <v>220</v>
      </c>
      <c r="G78" s="65" t="s">
        <v>111</v>
      </c>
      <c r="H78" s="53">
        <v>1469.8</v>
      </c>
      <c r="I78" s="63">
        <v>110.81</v>
      </c>
      <c r="J78" s="63">
        <v>137.49</v>
      </c>
      <c r="K78" s="122">
        <v>202082.8000000001</v>
      </c>
      <c r="L78" s="21"/>
      <c r="M78" s="6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3"/>
      <c r="AD78" s="3"/>
    </row>
    <row r="79" spans="1:30" ht="28.5" x14ac:dyDescent="0.2">
      <c r="A79" s="7"/>
      <c r="B79" s="121" t="s">
        <v>215</v>
      </c>
      <c r="C79" s="58" t="s">
        <v>227</v>
      </c>
      <c r="D79" s="65" t="s">
        <v>9</v>
      </c>
      <c r="E79" s="59">
        <v>269004050</v>
      </c>
      <c r="F79" s="66" t="s">
        <v>221</v>
      </c>
      <c r="G79" s="65" t="s">
        <v>111</v>
      </c>
      <c r="H79" s="53">
        <v>1469.8</v>
      </c>
      <c r="I79" s="63">
        <v>97.66</v>
      </c>
      <c r="J79" s="63">
        <v>121.18</v>
      </c>
      <c r="K79" s="122">
        <v>178110.4</v>
      </c>
      <c r="L79" s="21"/>
      <c r="M79" s="16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3"/>
      <c r="AD79" s="3"/>
    </row>
    <row r="80" spans="1:30" x14ac:dyDescent="0.2">
      <c r="A80" s="7"/>
      <c r="B80" s="121" t="s">
        <v>216</v>
      </c>
      <c r="C80" s="58" t="s">
        <v>228</v>
      </c>
      <c r="D80" s="65" t="s">
        <v>9</v>
      </c>
      <c r="E80" s="59">
        <v>269004051</v>
      </c>
      <c r="F80" s="66" t="s">
        <v>222</v>
      </c>
      <c r="G80" s="65" t="s">
        <v>111</v>
      </c>
      <c r="H80" s="53">
        <v>2075.9999999999995</v>
      </c>
      <c r="I80" s="63">
        <v>11.95</v>
      </c>
      <c r="J80" s="63">
        <v>14.83</v>
      </c>
      <c r="K80" s="122">
        <v>30786.999999999989</v>
      </c>
      <c r="L80" s="21"/>
      <c r="M80" s="6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3"/>
      <c r="AD80" s="3"/>
    </row>
    <row r="81" spans="1:30" x14ac:dyDescent="0.2">
      <c r="A81" s="7"/>
      <c r="B81" s="121" t="s">
        <v>217</v>
      </c>
      <c r="C81" s="58" t="s">
        <v>229</v>
      </c>
      <c r="D81" s="65" t="s">
        <v>9</v>
      </c>
      <c r="E81" s="59">
        <v>269004052</v>
      </c>
      <c r="F81" s="66" t="s">
        <v>223</v>
      </c>
      <c r="G81" s="65" t="s">
        <v>10</v>
      </c>
      <c r="H81" s="53">
        <v>10520</v>
      </c>
      <c r="I81" s="63">
        <v>3.43</v>
      </c>
      <c r="J81" s="63">
        <v>4.26</v>
      </c>
      <c r="K81" s="122">
        <v>44815.200000000026</v>
      </c>
      <c r="L81" s="21"/>
      <c r="M81" s="16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</row>
    <row r="82" spans="1:30" ht="42.75" x14ac:dyDescent="0.2">
      <c r="A82" s="7"/>
      <c r="B82" s="121" t="s">
        <v>218</v>
      </c>
      <c r="C82" s="58" t="s">
        <v>230</v>
      </c>
      <c r="D82" s="65" t="s">
        <v>9</v>
      </c>
      <c r="E82" s="59">
        <v>269004053</v>
      </c>
      <c r="F82" s="66" t="s">
        <v>224</v>
      </c>
      <c r="G82" s="65" t="s">
        <v>14</v>
      </c>
      <c r="H82" s="53">
        <v>213.00000000000006</v>
      </c>
      <c r="I82" s="63">
        <v>41.52</v>
      </c>
      <c r="J82" s="63">
        <v>51.52</v>
      </c>
      <c r="K82" s="122">
        <v>10973.800000000007</v>
      </c>
      <c r="L82" s="21"/>
      <c r="M82" s="16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</row>
    <row r="83" spans="1:30" ht="42.75" x14ac:dyDescent="0.2">
      <c r="A83" s="7"/>
      <c r="B83" s="121" t="s">
        <v>219</v>
      </c>
      <c r="C83" s="58" t="s">
        <v>231</v>
      </c>
      <c r="D83" s="65" t="s">
        <v>9</v>
      </c>
      <c r="E83" s="59">
        <v>269004054</v>
      </c>
      <c r="F83" s="66" t="s">
        <v>225</v>
      </c>
      <c r="G83" s="65" t="s">
        <v>10</v>
      </c>
      <c r="H83" s="53">
        <v>80</v>
      </c>
      <c r="I83" s="63">
        <v>1930.09</v>
      </c>
      <c r="J83" s="63">
        <v>2394.86</v>
      </c>
      <c r="K83" s="122">
        <v>191588.80000000002</v>
      </c>
      <c r="L83" s="21"/>
      <c r="M83" s="6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3"/>
      <c r="AD83" s="3"/>
    </row>
    <row r="84" spans="1:30" ht="15.75" customHeight="1" x14ac:dyDescent="0.2">
      <c r="A84" s="7"/>
      <c r="B84" s="119" t="s">
        <v>232</v>
      </c>
      <c r="C84" s="54"/>
      <c r="D84" s="54"/>
      <c r="E84" s="54"/>
      <c r="F84" s="55" t="s">
        <v>234</v>
      </c>
      <c r="G84" s="54"/>
      <c r="H84" s="56"/>
      <c r="I84" s="57"/>
      <c r="J84" s="57"/>
      <c r="K84" s="120">
        <f>K85+K92+K95+K100</f>
        <v>315065.19999999995</v>
      </c>
      <c r="L84" s="21"/>
      <c r="M84" s="16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3"/>
      <c r="AD84" s="3"/>
    </row>
    <row r="85" spans="1:30" ht="15.75" customHeight="1" x14ac:dyDescent="0.2">
      <c r="A85" s="7"/>
      <c r="B85" s="119" t="s">
        <v>233</v>
      </c>
      <c r="C85" s="54"/>
      <c r="D85" s="54"/>
      <c r="E85" s="54"/>
      <c r="F85" s="55" t="s">
        <v>235</v>
      </c>
      <c r="G85" s="54"/>
      <c r="H85" s="56"/>
      <c r="I85" s="57"/>
      <c r="J85" s="57"/>
      <c r="K85" s="120">
        <f>SUM(K86:K91)</f>
        <v>124799.39999999997</v>
      </c>
      <c r="L85" s="21"/>
      <c r="M85" s="16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3"/>
      <c r="AD85" s="3"/>
    </row>
    <row r="86" spans="1:30" ht="42.75" x14ac:dyDescent="0.2">
      <c r="A86" s="7"/>
      <c r="B86" s="121" t="s">
        <v>236</v>
      </c>
      <c r="C86" s="58" t="s">
        <v>242</v>
      </c>
      <c r="D86" s="65" t="s">
        <v>9</v>
      </c>
      <c r="E86" s="59">
        <v>269004055</v>
      </c>
      <c r="F86" s="66" t="s">
        <v>248</v>
      </c>
      <c r="G86" s="65" t="s">
        <v>111</v>
      </c>
      <c r="H86" s="53">
        <v>2731.5999999999995</v>
      </c>
      <c r="I86" s="63">
        <v>5.13</v>
      </c>
      <c r="J86" s="63">
        <v>6.37</v>
      </c>
      <c r="K86" s="122">
        <v>17400.2</v>
      </c>
      <c r="L86" s="21"/>
      <c r="M86" s="16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3"/>
      <c r="AD86" s="3"/>
    </row>
    <row r="87" spans="1:30" ht="42.75" x14ac:dyDescent="0.2">
      <c r="A87" s="7"/>
      <c r="B87" s="121" t="s">
        <v>237</v>
      </c>
      <c r="C87" s="58" t="s">
        <v>243</v>
      </c>
      <c r="D87" s="65" t="s">
        <v>9</v>
      </c>
      <c r="E87" s="59">
        <v>269004056</v>
      </c>
      <c r="F87" s="66" t="s">
        <v>249</v>
      </c>
      <c r="G87" s="65" t="s">
        <v>111</v>
      </c>
      <c r="H87" s="53">
        <v>88.799999999999983</v>
      </c>
      <c r="I87" s="63">
        <v>6.17</v>
      </c>
      <c r="J87" s="63">
        <v>7.66</v>
      </c>
      <c r="K87" s="122">
        <v>680.19999999999993</v>
      </c>
      <c r="L87" s="21"/>
      <c r="M87" s="6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3"/>
      <c r="AD87" s="3"/>
    </row>
    <row r="88" spans="1:30" ht="42.75" x14ac:dyDescent="0.2">
      <c r="A88" s="23"/>
      <c r="B88" s="121" t="s">
        <v>238</v>
      </c>
      <c r="C88" s="58" t="s">
        <v>244</v>
      </c>
      <c r="D88" s="65" t="s">
        <v>9</v>
      </c>
      <c r="E88" s="59">
        <v>269004057</v>
      </c>
      <c r="F88" s="66" t="s">
        <v>250</v>
      </c>
      <c r="G88" s="65" t="s">
        <v>111</v>
      </c>
      <c r="H88" s="53">
        <v>479.4000000000002</v>
      </c>
      <c r="I88" s="63">
        <v>34.1</v>
      </c>
      <c r="J88" s="63">
        <v>42.31</v>
      </c>
      <c r="K88" s="122">
        <v>20283.399999999994</v>
      </c>
      <c r="L88" s="21"/>
      <c r="M88" s="6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3"/>
      <c r="AD88" s="3"/>
    </row>
    <row r="89" spans="1:30" ht="42.75" x14ac:dyDescent="0.2">
      <c r="A89" s="23"/>
      <c r="B89" s="121" t="s">
        <v>239</v>
      </c>
      <c r="C89" s="58" t="s">
        <v>245</v>
      </c>
      <c r="D89" s="65" t="s">
        <v>9</v>
      </c>
      <c r="E89" s="59">
        <v>269004058</v>
      </c>
      <c r="F89" s="66" t="s">
        <v>251</v>
      </c>
      <c r="G89" s="65" t="s">
        <v>111</v>
      </c>
      <c r="H89" s="53">
        <v>1600.9999999999995</v>
      </c>
      <c r="I89" s="63">
        <v>30.52</v>
      </c>
      <c r="J89" s="63">
        <v>37.869999999999997</v>
      </c>
      <c r="K89" s="122">
        <v>60629.799999999974</v>
      </c>
      <c r="L89" s="21"/>
      <c r="M89" s="6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</row>
    <row r="90" spans="1:30" ht="42.75" x14ac:dyDescent="0.2">
      <c r="A90" s="7"/>
      <c r="B90" s="121" t="s">
        <v>240</v>
      </c>
      <c r="C90" s="58" t="s">
        <v>246</v>
      </c>
      <c r="D90" s="65" t="s">
        <v>9</v>
      </c>
      <c r="E90" s="59">
        <v>269004059</v>
      </c>
      <c r="F90" s="66" t="s">
        <v>35</v>
      </c>
      <c r="G90" s="65" t="s">
        <v>111</v>
      </c>
      <c r="H90" s="53">
        <v>651.19999999999982</v>
      </c>
      <c r="I90" s="63">
        <v>26.83</v>
      </c>
      <c r="J90" s="63">
        <v>33.29</v>
      </c>
      <c r="K90" s="122">
        <v>21678.399999999994</v>
      </c>
      <c r="L90" s="21"/>
      <c r="M90" s="16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</row>
    <row r="91" spans="1:30" ht="28.5" x14ac:dyDescent="0.2">
      <c r="A91" s="7"/>
      <c r="B91" s="121" t="s">
        <v>241</v>
      </c>
      <c r="C91" s="58" t="s">
        <v>247</v>
      </c>
      <c r="D91" s="65" t="s">
        <v>9</v>
      </c>
      <c r="E91" s="59">
        <v>269004060</v>
      </c>
      <c r="F91" s="66" t="s">
        <v>37</v>
      </c>
      <c r="G91" s="65" t="s">
        <v>111</v>
      </c>
      <c r="H91" s="53">
        <v>88.799999999999983</v>
      </c>
      <c r="I91" s="63">
        <v>37.46</v>
      </c>
      <c r="J91" s="63">
        <v>46.48</v>
      </c>
      <c r="K91" s="122">
        <v>4127.3999999999987</v>
      </c>
      <c r="L91" s="21"/>
      <c r="M91" s="6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3"/>
      <c r="AD91" s="3"/>
    </row>
    <row r="92" spans="1:30" ht="15.75" customHeight="1" x14ac:dyDescent="0.2">
      <c r="A92" s="7"/>
      <c r="B92" s="119" t="s">
        <v>252</v>
      </c>
      <c r="C92" s="54"/>
      <c r="D92" s="54"/>
      <c r="E92" s="54"/>
      <c r="F92" s="55" t="s">
        <v>253</v>
      </c>
      <c r="G92" s="54"/>
      <c r="H92" s="56"/>
      <c r="I92" s="57"/>
      <c r="J92" s="57"/>
      <c r="K92" s="120">
        <f>SUM(K93:K94)</f>
        <v>40090.399999999994</v>
      </c>
      <c r="L92" s="21"/>
      <c r="M92" s="16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</row>
    <row r="93" spans="1:30" ht="42.75" x14ac:dyDescent="0.2">
      <c r="A93" s="7"/>
      <c r="B93" s="121" t="s">
        <v>254</v>
      </c>
      <c r="C93" s="65">
        <v>87267</v>
      </c>
      <c r="D93" s="65" t="s">
        <v>9</v>
      </c>
      <c r="E93" s="59">
        <v>269004061</v>
      </c>
      <c r="F93" s="66" t="s">
        <v>256</v>
      </c>
      <c r="G93" s="65" t="s">
        <v>111</v>
      </c>
      <c r="H93" s="53">
        <v>392.99999999999989</v>
      </c>
      <c r="I93" s="63">
        <v>68.53</v>
      </c>
      <c r="J93" s="63">
        <v>85.03</v>
      </c>
      <c r="K93" s="122">
        <v>33416.799999999996</v>
      </c>
      <c r="L93" s="21"/>
      <c r="M93" s="16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3"/>
      <c r="AD93" s="3"/>
    </row>
    <row r="94" spans="1:30" ht="42.75" x14ac:dyDescent="0.2">
      <c r="A94" s="23"/>
      <c r="B94" s="121" t="s">
        <v>255</v>
      </c>
      <c r="C94" s="65">
        <v>87265</v>
      </c>
      <c r="D94" s="65" t="s">
        <v>9</v>
      </c>
      <c r="E94" s="59">
        <v>269004062</v>
      </c>
      <c r="F94" s="66" t="s">
        <v>257</v>
      </c>
      <c r="G94" s="65" t="s">
        <v>111</v>
      </c>
      <c r="H94" s="53">
        <v>86.399999999999977</v>
      </c>
      <c r="I94" s="63">
        <v>62.25</v>
      </c>
      <c r="J94" s="63">
        <v>77.239999999999995</v>
      </c>
      <c r="K94" s="122">
        <v>6673.6000000000013</v>
      </c>
      <c r="L94" s="21"/>
      <c r="M94" s="16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3"/>
      <c r="AD94" s="3"/>
    </row>
    <row r="95" spans="1:30" ht="15.75" customHeight="1" x14ac:dyDescent="0.2">
      <c r="A95" s="7"/>
      <c r="B95" s="119" t="s">
        <v>258</v>
      </c>
      <c r="C95" s="54"/>
      <c r="D95" s="54"/>
      <c r="E95" s="54"/>
      <c r="F95" s="55" t="s">
        <v>259</v>
      </c>
      <c r="G95" s="54"/>
      <c r="H95" s="56"/>
      <c r="I95" s="57"/>
      <c r="J95" s="57"/>
      <c r="K95" s="120">
        <f>SUM(K96:K99)</f>
        <v>95506.799999999988</v>
      </c>
      <c r="L95" s="21"/>
      <c r="M95" s="16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3"/>
      <c r="AD95" s="3"/>
    </row>
    <row r="96" spans="1:30" ht="42.75" x14ac:dyDescent="0.2">
      <c r="A96" s="7"/>
      <c r="B96" s="121" t="s">
        <v>260</v>
      </c>
      <c r="C96" s="58" t="s">
        <v>264</v>
      </c>
      <c r="D96" s="65" t="s">
        <v>9</v>
      </c>
      <c r="E96" s="59">
        <v>269004063</v>
      </c>
      <c r="F96" s="66" t="s">
        <v>62</v>
      </c>
      <c r="G96" s="65" t="s">
        <v>111</v>
      </c>
      <c r="H96" s="53">
        <v>607.00000000000023</v>
      </c>
      <c r="I96" s="63">
        <v>9.35</v>
      </c>
      <c r="J96" s="63">
        <v>11.6</v>
      </c>
      <c r="K96" s="122">
        <v>7041.2000000000035</v>
      </c>
      <c r="L96" s="21"/>
      <c r="M96" s="16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3"/>
      <c r="AD96" s="3"/>
    </row>
    <row r="97" spans="1:30" ht="42.75" x14ac:dyDescent="0.2">
      <c r="A97" s="7"/>
      <c r="B97" s="121" t="s">
        <v>261</v>
      </c>
      <c r="C97" s="58" t="s">
        <v>265</v>
      </c>
      <c r="D97" s="65" t="s">
        <v>9</v>
      </c>
      <c r="E97" s="59">
        <v>269004064</v>
      </c>
      <c r="F97" s="66" t="s">
        <v>268</v>
      </c>
      <c r="G97" s="65" t="s">
        <v>111</v>
      </c>
      <c r="H97" s="53">
        <v>609</v>
      </c>
      <c r="I97" s="63">
        <v>7.99</v>
      </c>
      <c r="J97" s="63">
        <v>9.91</v>
      </c>
      <c r="K97" s="122">
        <v>6035.2000000000025</v>
      </c>
      <c r="L97" s="21"/>
      <c r="M97" s="16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</row>
    <row r="98" spans="1:30" ht="42.75" x14ac:dyDescent="0.2">
      <c r="A98" s="23"/>
      <c r="B98" s="121" t="s">
        <v>262</v>
      </c>
      <c r="C98" s="58" t="s">
        <v>266</v>
      </c>
      <c r="D98" s="65" t="s">
        <v>9</v>
      </c>
      <c r="E98" s="59">
        <v>269004065</v>
      </c>
      <c r="F98" s="66" t="s">
        <v>269</v>
      </c>
      <c r="G98" s="65" t="s">
        <v>111</v>
      </c>
      <c r="H98" s="53">
        <v>609</v>
      </c>
      <c r="I98" s="63">
        <v>46.35</v>
      </c>
      <c r="J98" s="63">
        <v>57.51</v>
      </c>
      <c r="K98" s="122">
        <v>35023.599999999999</v>
      </c>
      <c r="L98" s="21"/>
      <c r="M98" s="16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</row>
    <row r="99" spans="1:30" ht="42.75" x14ac:dyDescent="0.2">
      <c r="A99" s="7"/>
      <c r="B99" s="121" t="s">
        <v>263</v>
      </c>
      <c r="C99" s="58" t="s">
        <v>267</v>
      </c>
      <c r="D99" s="65" t="s">
        <v>9</v>
      </c>
      <c r="E99" s="59">
        <v>269004066</v>
      </c>
      <c r="F99" s="66" t="s">
        <v>270</v>
      </c>
      <c r="G99" s="65" t="s">
        <v>111</v>
      </c>
      <c r="H99" s="53">
        <v>607.00000000000023</v>
      </c>
      <c r="I99" s="63">
        <v>62.94</v>
      </c>
      <c r="J99" s="63">
        <v>78.099999999999994</v>
      </c>
      <c r="K99" s="122">
        <v>47406.799999999988</v>
      </c>
      <c r="L99" s="21"/>
      <c r="M99" s="16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3"/>
      <c r="AD99" s="3"/>
    </row>
    <row r="100" spans="1:30" ht="15.75" customHeight="1" x14ac:dyDescent="0.2">
      <c r="A100" s="7"/>
      <c r="B100" s="119" t="s">
        <v>271</v>
      </c>
      <c r="C100" s="54"/>
      <c r="D100" s="54"/>
      <c r="E100" s="54"/>
      <c r="F100" s="55" t="s">
        <v>273</v>
      </c>
      <c r="G100" s="54"/>
      <c r="H100" s="56"/>
      <c r="I100" s="57"/>
      <c r="J100" s="57"/>
      <c r="K100" s="120">
        <f>K101</f>
        <v>54668.6</v>
      </c>
      <c r="L100" s="21"/>
      <c r="M100" s="16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3"/>
      <c r="AD100" s="3"/>
    </row>
    <row r="101" spans="1:30" ht="28.5" x14ac:dyDescent="0.2">
      <c r="A101" s="7"/>
      <c r="B101" s="121" t="s">
        <v>272</v>
      </c>
      <c r="C101" s="65">
        <v>96111</v>
      </c>
      <c r="D101" s="65" t="s">
        <v>9</v>
      </c>
      <c r="E101" s="59">
        <v>269004067</v>
      </c>
      <c r="F101" s="71" t="s">
        <v>274</v>
      </c>
      <c r="G101" s="52" t="s">
        <v>111</v>
      </c>
      <c r="H101" s="61">
        <v>717.99999999999977</v>
      </c>
      <c r="I101" s="62">
        <v>61.36</v>
      </c>
      <c r="J101" s="63">
        <v>76.14</v>
      </c>
      <c r="K101" s="122">
        <v>54668.6</v>
      </c>
      <c r="L101" s="21"/>
      <c r="M101" s="16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3"/>
      <c r="AD101" s="3"/>
    </row>
    <row r="102" spans="1:30" ht="15.75" customHeight="1" x14ac:dyDescent="0.2">
      <c r="A102" s="7"/>
      <c r="B102" s="119" t="s">
        <v>275</v>
      </c>
      <c r="C102" s="54"/>
      <c r="D102" s="54"/>
      <c r="E102" s="54"/>
      <c r="F102" s="55" t="s">
        <v>38</v>
      </c>
      <c r="G102" s="54"/>
      <c r="H102" s="56"/>
      <c r="I102" s="57"/>
      <c r="J102" s="57"/>
      <c r="K102" s="120">
        <f>K103+K108+K111</f>
        <v>96946.599999999977</v>
      </c>
      <c r="L102" s="21"/>
      <c r="M102" s="16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3"/>
      <c r="AD102" s="3"/>
    </row>
    <row r="103" spans="1:30" ht="15.75" customHeight="1" x14ac:dyDescent="0.2">
      <c r="A103" s="23"/>
      <c r="B103" s="119" t="s">
        <v>276</v>
      </c>
      <c r="C103" s="54"/>
      <c r="D103" s="54"/>
      <c r="E103" s="54"/>
      <c r="F103" s="55" t="s">
        <v>281</v>
      </c>
      <c r="G103" s="54"/>
      <c r="H103" s="56"/>
      <c r="I103" s="57"/>
      <c r="J103" s="57"/>
      <c r="K103" s="120">
        <f>SUM(K104:K107)</f>
        <v>50193.199999999983</v>
      </c>
      <c r="L103" s="21"/>
      <c r="M103" s="16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3"/>
      <c r="AD103" s="3"/>
    </row>
    <row r="104" spans="1:30" x14ac:dyDescent="0.2">
      <c r="A104" s="7"/>
      <c r="B104" s="121" t="s">
        <v>277</v>
      </c>
      <c r="C104" s="58" t="s">
        <v>282</v>
      </c>
      <c r="D104" s="65" t="s">
        <v>9</v>
      </c>
      <c r="E104" s="59">
        <v>269004068</v>
      </c>
      <c r="F104" s="66" t="s">
        <v>39</v>
      </c>
      <c r="G104" s="65" t="s">
        <v>111</v>
      </c>
      <c r="H104" s="53">
        <v>2252.1999999999994</v>
      </c>
      <c r="I104" s="63">
        <v>4.97</v>
      </c>
      <c r="J104" s="63">
        <v>6.17</v>
      </c>
      <c r="K104" s="122">
        <v>13895.999999999995</v>
      </c>
      <c r="L104" s="21"/>
      <c r="M104" s="16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3"/>
      <c r="AD104" s="3"/>
    </row>
    <row r="105" spans="1:30" x14ac:dyDescent="0.2">
      <c r="A105" s="7"/>
      <c r="B105" s="121" t="s">
        <v>278</v>
      </c>
      <c r="C105" s="58" t="s">
        <v>283</v>
      </c>
      <c r="D105" s="65" t="s">
        <v>9</v>
      </c>
      <c r="E105" s="59">
        <v>269004069</v>
      </c>
      <c r="F105" s="66" t="s">
        <v>286</v>
      </c>
      <c r="G105" s="65" t="s">
        <v>111</v>
      </c>
      <c r="H105" s="53">
        <v>88.799999999999983</v>
      </c>
      <c r="I105" s="63">
        <v>6.08</v>
      </c>
      <c r="J105" s="63">
        <v>7.54</v>
      </c>
      <c r="K105" s="122">
        <v>669.60000000000014</v>
      </c>
      <c r="L105" s="21"/>
      <c r="M105" s="16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3"/>
      <c r="AD105" s="3"/>
    </row>
    <row r="106" spans="1:30" ht="28.5" x14ac:dyDescent="0.2">
      <c r="A106" s="23"/>
      <c r="B106" s="121" t="s">
        <v>279</v>
      </c>
      <c r="C106" s="58" t="s">
        <v>284</v>
      </c>
      <c r="D106" s="65" t="s">
        <v>9</v>
      </c>
      <c r="E106" s="59">
        <v>269004070</v>
      </c>
      <c r="F106" s="66" t="s">
        <v>287</v>
      </c>
      <c r="G106" s="65" t="s">
        <v>111</v>
      </c>
      <c r="H106" s="53">
        <v>88.799999999999983</v>
      </c>
      <c r="I106" s="63">
        <v>14.9</v>
      </c>
      <c r="J106" s="63">
        <v>18.489999999999998</v>
      </c>
      <c r="K106" s="122">
        <v>1641.9999999999995</v>
      </c>
      <c r="L106" s="21"/>
      <c r="M106" s="16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3"/>
      <c r="AD106" s="3"/>
    </row>
    <row r="107" spans="1:30" ht="28.5" x14ac:dyDescent="0.2">
      <c r="A107" s="7"/>
      <c r="B107" s="121" t="s">
        <v>280</v>
      </c>
      <c r="C107" s="58" t="s">
        <v>285</v>
      </c>
      <c r="D107" s="65" t="s">
        <v>9</v>
      </c>
      <c r="E107" s="59">
        <v>269004071</v>
      </c>
      <c r="F107" s="66" t="s">
        <v>288</v>
      </c>
      <c r="G107" s="65" t="s">
        <v>111</v>
      </c>
      <c r="H107" s="53">
        <v>2252.1999999999994</v>
      </c>
      <c r="I107" s="63">
        <v>12.16</v>
      </c>
      <c r="J107" s="63">
        <v>15.09</v>
      </c>
      <c r="K107" s="122">
        <v>33985.599999999991</v>
      </c>
      <c r="L107" s="21"/>
      <c r="M107" s="16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3"/>
      <c r="AD107" s="3"/>
    </row>
    <row r="108" spans="1:30" ht="15.75" customHeight="1" x14ac:dyDescent="0.2">
      <c r="A108" s="7"/>
      <c r="B108" s="119" t="s">
        <v>289</v>
      </c>
      <c r="C108" s="54"/>
      <c r="D108" s="54"/>
      <c r="E108" s="54"/>
      <c r="F108" s="55" t="s">
        <v>292</v>
      </c>
      <c r="G108" s="54"/>
      <c r="H108" s="56"/>
      <c r="I108" s="57"/>
      <c r="J108" s="57"/>
      <c r="K108" s="120">
        <f>SUM(K109:K110)</f>
        <v>27323.399999999994</v>
      </c>
      <c r="L108" s="21"/>
      <c r="M108" s="16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3"/>
      <c r="AD108" s="3"/>
    </row>
    <row r="109" spans="1:30" ht="28.5" x14ac:dyDescent="0.2">
      <c r="A109" s="7"/>
      <c r="B109" s="121" t="s">
        <v>290</v>
      </c>
      <c r="C109" s="65" t="s">
        <v>31</v>
      </c>
      <c r="D109" s="65" t="s">
        <v>9</v>
      </c>
      <c r="E109" s="59">
        <v>269004072</v>
      </c>
      <c r="F109" s="66" t="s">
        <v>293</v>
      </c>
      <c r="G109" s="65" t="s">
        <v>111</v>
      </c>
      <c r="H109" s="53">
        <v>1215.9999999999995</v>
      </c>
      <c r="I109" s="63">
        <v>5.95</v>
      </c>
      <c r="J109" s="63">
        <v>7.38</v>
      </c>
      <c r="K109" s="122">
        <v>8973.9999999999982</v>
      </c>
      <c r="L109" s="21"/>
      <c r="M109" s="16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3"/>
      <c r="AD109" s="3"/>
    </row>
    <row r="110" spans="1:30" ht="28.5" x14ac:dyDescent="0.2">
      <c r="A110" s="7"/>
      <c r="B110" s="121" t="s">
        <v>291</v>
      </c>
      <c r="C110" s="65" t="s">
        <v>32</v>
      </c>
      <c r="D110" s="65" t="s">
        <v>9</v>
      </c>
      <c r="E110" s="59">
        <v>269004073</v>
      </c>
      <c r="F110" s="66" t="s">
        <v>288</v>
      </c>
      <c r="G110" s="65" t="s">
        <v>111</v>
      </c>
      <c r="H110" s="53">
        <v>1215.9999999999995</v>
      </c>
      <c r="I110" s="63">
        <v>12.16</v>
      </c>
      <c r="J110" s="63">
        <v>15.09</v>
      </c>
      <c r="K110" s="122">
        <v>18349.399999999998</v>
      </c>
      <c r="L110" s="21"/>
      <c r="M110" s="16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3"/>
      <c r="AD110" s="3"/>
    </row>
    <row r="111" spans="1:30" ht="15.75" customHeight="1" x14ac:dyDescent="0.2">
      <c r="A111" s="7"/>
      <c r="B111" s="119" t="s">
        <v>294</v>
      </c>
      <c r="C111" s="54"/>
      <c r="D111" s="54"/>
      <c r="E111" s="54"/>
      <c r="F111" s="55" t="s">
        <v>295</v>
      </c>
      <c r="G111" s="54"/>
      <c r="H111" s="56"/>
      <c r="I111" s="57"/>
      <c r="J111" s="57"/>
      <c r="K111" s="120">
        <f>SUM(K112:K114)</f>
        <v>19430.000000000004</v>
      </c>
      <c r="L111" s="21"/>
      <c r="M111" s="16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3"/>
      <c r="AD111" s="3"/>
    </row>
    <row r="112" spans="1:30" x14ac:dyDescent="0.2">
      <c r="A112" s="7"/>
      <c r="B112" s="121" t="s">
        <v>300</v>
      </c>
      <c r="C112" s="58" t="s">
        <v>296</v>
      </c>
      <c r="D112" s="65" t="s">
        <v>9</v>
      </c>
      <c r="E112" s="59">
        <v>269004074</v>
      </c>
      <c r="F112" s="66" t="s">
        <v>299</v>
      </c>
      <c r="G112" s="65" t="s">
        <v>111</v>
      </c>
      <c r="H112" s="53">
        <v>299.20000000000005</v>
      </c>
      <c r="I112" s="63">
        <v>2.37</v>
      </c>
      <c r="J112" s="63">
        <v>2.94</v>
      </c>
      <c r="K112" s="122">
        <v>879.60000000000025</v>
      </c>
      <c r="L112" s="21"/>
      <c r="M112" s="16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3"/>
      <c r="AD112" s="3"/>
    </row>
    <row r="113" spans="1:30" x14ac:dyDescent="0.2">
      <c r="A113" s="7"/>
      <c r="B113" s="121" t="s">
        <v>301</v>
      </c>
      <c r="C113" s="58" t="s">
        <v>297</v>
      </c>
      <c r="D113" s="65" t="s">
        <v>9</v>
      </c>
      <c r="E113" s="59">
        <v>269004075</v>
      </c>
      <c r="F113" s="66" t="s">
        <v>40</v>
      </c>
      <c r="G113" s="65" t="s">
        <v>111</v>
      </c>
      <c r="H113" s="53">
        <v>299.20000000000005</v>
      </c>
      <c r="I113" s="63">
        <v>29.31</v>
      </c>
      <c r="J113" s="63">
        <v>36.369999999999997</v>
      </c>
      <c r="K113" s="122">
        <v>10882.000000000004</v>
      </c>
      <c r="L113" s="21"/>
      <c r="M113" s="16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3"/>
      <c r="AD113" s="3"/>
    </row>
    <row r="114" spans="1:30" ht="28.5" x14ac:dyDescent="0.2">
      <c r="A114" s="7"/>
      <c r="B114" s="121" t="s">
        <v>302</v>
      </c>
      <c r="C114" s="58" t="s">
        <v>298</v>
      </c>
      <c r="D114" s="65" t="s">
        <v>9</v>
      </c>
      <c r="E114" s="59">
        <v>269004076</v>
      </c>
      <c r="F114" s="66" t="s">
        <v>41</v>
      </c>
      <c r="G114" s="65" t="s">
        <v>111</v>
      </c>
      <c r="H114" s="53">
        <v>299.20000000000005</v>
      </c>
      <c r="I114" s="63">
        <v>20.66</v>
      </c>
      <c r="J114" s="63">
        <v>25.63</v>
      </c>
      <c r="K114" s="122">
        <v>7668.4000000000005</v>
      </c>
      <c r="L114" s="21"/>
      <c r="M114" s="16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3"/>
      <c r="AD114" s="3"/>
    </row>
    <row r="115" spans="1:30" ht="15.75" customHeight="1" x14ac:dyDescent="0.2">
      <c r="A115" s="7"/>
      <c r="B115" s="119" t="s">
        <v>303</v>
      </c>
      <c r="C115" s="54"/>
      <c r="D115" s="54"/>
      <c r="E115" s="54"/>
      <c r="F115" s="55" t="s">
        <v>306</v>
      </c>
      <c r="G115" s="54"/>
      <c r="H115" s="56"/>
      <c r="I115" s="57"/>
      <c r="J115" s="57"/>
      <c r="K115" s="120">
        <f>K116+K120+K123</f>
        <v>128581.40000000001</v>
      </c>
      <c r="L115" s="21"/>
      <c r="M115" s="16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3"/>
      <c r="AD115" s="3"/>
    </row>
    <row r="116" spans="1:30" ht="15.75" customHeight="1" x14ac:dyDescent="0.2">
      <c r="A116" s="7"/>
      <c r="B116" s="119" t="s">
        <v>304</v>
      </c>
      <c r="C116" s="54"/>
      <c r="D116" s="54"/>
      <c r="E116" s="54"/>
      <c r="F116" s="55" t="s">
        <v>305</v>
      </c>
      <c r="G116" s="54"/>
      <c r="H116" s="56"/>
      <c r="I116" s="57"/>
      <c r="J116" s="57"/>
      <c r="K116" s="120">
        <f>SUM(K117:K119)</f>
        <v>71507.600000000006</v>
      </c>
      <c r="L116" s="21"/>
      <c r="M116" s="16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3"/>
      <c r="AD116" s="3"/>
    </row>
    <row r="117" spans="1:30" ht="42.75" x14ac:dyDescent="0.2">
      <c r="A117" s="7"/>
      <c r="B117" s="121" t="s">
        <v>307</v>
      </c>
      <c r="C117" s="58" t="s">
        <v>310</v>
      </c>
      <c r="D117" s="65" t="s">
        <v>9</v>
      </c>
      <c r="E117" s="59">
        <v>269004077</v>
      </c>
      <c r="F117" s="66" t="s">
        <v>313</v>
      </c>
      <c r="G117" s="65" t="s">
        <v>111</v>
      </c>
      <c r="H117" s="53">
        <v>336.00000000000011</v>
      </c>
      <c r="I117" s="63">
        <v>62.29</v>
      </c>
      <c r="J117" s="63">
        <v>77.290000000000006</v>
      </c>
      <c r="K117" s="122">
        <v>25969.400000000005</v>
      </c>
      <c r="L117" s="21"/>
      <c r="M117" s="16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3"/>
      <c r="AD117" s="3"/>
    </row>
    <row r="118" spans="1:30" ht="42.75" x14ac:dyDescent="0.2">
      <c r="A118" s="7"/>
      <c r="B118" s="121" t="s">
        <v>308</v>
      </c>
      <c r="C118" s="58" t="s">
        <v>311</v>
      </c>
      <c r="D118" s="65" t="s">
        <v>9</v>
      </c>
      <c r="E118" s="59">
        <v>269004078</v>
      </c>
      <c r="F118" s="66" t="s">
        <v>314</v>
      </c>
      <c r="G118" s="65" t="s">
        <v>111</v>
      </c>
      <c r="H118" s="53">
        <v>382.00000000000011</v>
      </c>
      <c r="I118" s="63">
        <v>53.2</v>
      </c>
      <c r="J118" s="63">
        <v>66.010000000000005</v>
      </c>
      <c r="K118" s="122">
        <v>25215.80000000001</v>
      </c>
      <c r="L118" s="21"/>
      <c r="M118" s="16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3"/>
      <c r="AD118" s="3"/>
    </row>
    <row r="119" spans="1:30" ht="42.75" x14ac:dyDescent="0.2">
      <c r="A119" s="7"/>
      <c r="B119" s="121" t="s">
        <v>309</v>
      </c>
      <c r="C119" s="58" t="s">
        <v>312</v>
      </c>
      <c r="D119" s="65" t="s">
        <v>9</v>
      </c>
      <c r="E119" s="59">
        <v>269004079</v>
      </c>
      <c r="F119" s="66" t="s">
        <v>315</v>
      </c>
      <c r="G119" s="65" t="s">
        <v>111</v>
      </c>
      <c r="H119" s="53">
        <v>231.20000000000002</v>
      </c>
      <c r="I119" s="63">
        <v>70.84</v>
      </c>
      <c r="J119" s="63">
        <v>87.9</v>
      </c>
      <c r="K119" s="122">
        <v>20322.400000000001</v>
      </c>
      <c r="L119" s="21"/>
      <c r="M119" s="16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3"/>
      <c r="AD119" s="3"/>
    </row>
    <row r="120" spans="1:30" ht="15.75" customHeight="1" x14ac:dyDescent="0.2">
      <c r="A120" s="7"/>
      <c r="B120" s="119" t="s">
        <v>321</v>
      </c>
      <c r="C120" s="54"/>
      <c r="D120" s="54"/>
      <c r="E120" s="54"/>
      <c r="F120" s="55" t="s">
        <v>316</v>
      </c>
      <c r="G120" s="54"/>
      <c r="H120" s="56"/>
      <c r="I120" s="57"/>
      <c r="J120" s="57"/>
      <c r="K120" s="120">
        <f>SUM(K121:K122)</f>
        <v>25171.199999999993</v>
      </c>
      <c r="L120" s="21"/>
      <c r="M120" s="16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3"/>
      <c r="AD120" s="3"/>
    </row>
    <row r="121" spans="1:30" ht="42.75" x14ac:dyDescent="0.2">
      <c r="A121" s="7"/>
      <c r="B121" s="121" t="s">
        <v>322</v>
      </c>
      <c r="C121" s="58" t="s">
        <v>317</v>
      </c>
      <c r="D121" s="65" t="s">
        <v>9</v>
      </c>
      <c r="E121" s="59">
        <v>269004080</v>
      </c>
      <c r="F121" s="66" t="s">
        <v>319</v>
      </c>
      <c r="G121" s="65" t="s">
        <v>111</v>
      </c>
      <c r="H121" s="53">
        <v>322.99999999999994</v>
      </c>
      <c r="I121" s="63">
        <v>0.79</v>
      </c>
      <c r="J121" s="63">
        <v>0.98</v>
      </c>
      <c r="K121" s="122">
        <v>316.60000000000002</v>
      </c>
      <c r="L121" s="21"/>
      <c r="M121" s="16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3"/>
      <c r="AD121" s="3"/>
    </row>
    <row r="122" spans="1:30" ht="42.75" x14ac:dyDescent="0.2">
      <c r="A122" s="7"/>
      <c r="B122" s="121" t="s">
        <v>323</v>
      </c>
      <c r="C122" s="58" t="s">
        <v>318</v>
      </c>
      <c r="D122" s="65" t="s">
        <v>9</v>
      </c>
      <c r="E122" s="59">
        <v>269004081</v>
      </c>
      <c r="F122" s="66" t="s">
        <v>320</v>
      </c>
      <c r="G122" s="65" t="s">
        <v>164</v>
      </c>
      <c r="H122" s="53">
        <v>22.599999999999987</v>
      </c>
      <c r="I122" s="63">
        <v>886.33</v>
      </c>
      <c r="J122" s="63">
        <v>1099.76</v>
      </c>
      <c r="K122" s="122">
        <v>24854.599999999995</v>
      </c>
      <c r="L122" s="21"/>
      <c r="M122" s="16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3"/>
      <c r="AD122" s="3"/>
    </row>
    <row r="123" spans="1:30" ht="15.75" customHeight="1" x14ac:dyDescent="0.2">
      <c r="A123" s="7"/>
      <c r="B123" s="119" t="s">
        <v>324</v>
      </c>
      <c r="C123" s="54"/>
      <c r="D123" s="54"/>
      <c r="E123" s="54"/>
      <c r="F123" s="55" t="s">
        <v>325</v>
      </c>
      <c r="G123" s="54"/>
      <c r="H123" s="56"/>
      <c r="I123" s="57"/>
      <c r="J123" s="57"/>
      <c r="K123" s="120">
        <f>SUM(K124:K126)</f>
        <v>31902.600000000006</v>
      </c>
      <c r="L123" s="21"/>
      <c r="M123" s="16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3"/>
      <c r="AD123" s="3"/>
    </row>
    <row r="124" spans="1:30" x14ac:dyDescent="0.2">
      <c r="A124" s="7"/>
      <c r="B124" s="121" t="s">
        <v>326</v>
      </c>
      <c r="C124" s="58" t="s">
        <v>329</v>
      </c>
      <c r="D124" s="65" t="s">
        <v>9</v>
      </c>
      <c r="E124" s="59">
        <v>269004082</v>
      </c>
      <c r="F124" s="66" t="s">
        <v>332</v>
      </c>
      <c r="G124" s="65" t="s">
        <v>14</v>
      </c>
      <c r="H124" s="53">
        <v>50.40000000000002</v>
      </c>
      <c r="I124" s="63">
        <v>85.79</v>
      </c>
      <c r="J124" s="63">
        <v>106.45</v>
      </c>
      <c r="K124" s="122">
        <v>5365</v>
      </c>
      <c r="L124" s="21"/>
      <c r="M124" s="16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3"/>
      <c r="AD124" s="3"/>
    </row>
    <row r="125" spans="1:30" ht="28.5" x14ac:dyDescent="0.2">
      <c r="A125" s="7"/>
      <c r="B125" s="121" t="s">
        <v>327</v>
      </c>
      <c r="C125" s="58" t="s">
        <v>330</v>
      </c>
      <c r="D125" s="65" t="s">
        <v>9</v>
      </c>
      <c r="E125" s="59">
        <v>269004083</v>
      </c>
      <c r="F125" s="66" t="s">
        <v>333</v>
      </c>
      <c r="G125" s="65" t="s">
        <v>14</v>
      </c>
      <c r="H125" s="53">
        <v>745</v>
      </c>
      <c r="I125" s="63">
        <v>8.01</v>
      </c>
      <c r="J125" s="63">
        <v>9.94</v>
      </c>
      <c r="K125" s="122">
        <v>7405.4000000000033</v>
      </c>
      <c r="L125" s="21"/>
      <c r="M125" s="16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</row>
    <row r="126" spans="1:30" ht="28.5" x14ac:dyDescent="0.2">
      <c r="A126" s="7"/>
      <c r="B126" s="121" t="s">
        <v>328</v>
      </c>
      <c r="C126" s="58" t="s">
        <v>331</v>
      </c>
      <c r="D126" s="65" t="s">
        <v>9</v>
      </c>
      <c r="E126" s="59">
        <v>269004084</v>
      </c>
      <c r="F126" s="66" t="s">
        <v>334</v>
      </c>
      <c r="G126" s="65" t="s">
        <v>14</v>
      </c>
      <c r="H126" s="53">
        <v>130</v>
      </c>
      <c r="I126" s="63">
        <v>118.61</v>
      </c>
      <c r="J126" s="63">
        <v>147.16999999999999</v>
      </c>
      <c r="K126" s="122">
        <v>19132.200000000004</v>
      </c>
      <c r="L126" s="21"/>
      <c r="M126" s="16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</row>
    <row r="127" spans="1:30" ht="15.75" customHeight="1" x14ac:dyDescent="0.2">
      <c r="A127" s="7"/>
      <c r="B127" s="119" t="s">
        <v>335</v>
      </c>
      <c r="C127" s="54"/>
      <c r="D127" s="54"/>
      <c r="E127" s="54"/>
      <c r="F127" s="55" t="s">
        <v>336</v>
      </c>
      <c r="G127" s="54"/>
      <c r="H127" s="56"/>
      <c r="I127" s="57"/>
      <c r="J127" s="57"/>
      <c r="K127" s="120">
        <f>K128+K136+K150</f>
        <v>209746.8</v>
      </c>
      <c r="L127" s="21"/>
      <c r="M127" s="16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3"/>
      <c r="AD127" s="3"/>
    </row>
    <row r="128" spans="1:30" ht="15.75" customHeight="1" x14ac:dyDescent="0.2">
      <c r="A128" s="7"/>
      <c r="B128" s="119" t="s">
        <v>338</v>
      </c>
      <c r="C128" s="54"/>
      <c r="D128" s="54"/>
      <c r="E128" s="54"/>
      <c r="F128" s="55" t="s">
        <v>337</v>
      </c>
      <c r="G128" s="54"/>
      <c r="H128" s="56"/>
      <c r="I128" s="57"/>
      <c r="J128" s="57"/>
      <c r="K128" s="120">
        <f>SUM(K129:K135)</f>
        <v>55218.8</v>
      </c>
      <c r="L128" s="21"/>
      <c r="M128" s="16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</row>
    <row r="129" spans="1:30" ht="28.5" x14ac:dyDescent="0.2">
      <c r="A129" s="7"/>
      <c r="B129" s="121" t="s">
        <v>339</v>
      </c>
      <c r="C129" s="58" t="s">
        <v>351</v>
      </c>
      <c r="D129" s="58" t="s">
        <v>9</v>
      </c>
      <c r="E129" s="59">
        <v>269004085</v>
      </c>
      <c r="F129" s="66" t="s">
        <v>68</v>
      </c>
      <c r="G129" s="65" t="s">
        <v>10</v>
      </c>
      <c r="H129" s="53">
        <v>40</v>
      </c>
      <c r="I129" s="63">
        <v>14.67</v>
      </c>
      <c r="J129" s="63">
        <v>18.2</v>
      </c>
      <c r="K129" s="122">
        <v>727.99999999999977</v>
      </c>
      <c r="L129" s="21"/>
      <c r="M129" s="16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3"/>
      <c r="AD129" s="3"/>
    </row>
    <row r="130" spans="1:30" ht="28.5" x14ac:dyDescent="0.2">
      <c r="A130" s="7"/>
      <c r="B130" s="121" t="s">
        <v>340</v>
      </c>
      <c r="C130" s="58" t="s">
        <v>352</v>
      </c>
      <c r="D130" s="58" t="s">
        <v>9</v>
      </c>
      <c r="E130" s="59">
        <v>269004086</v>
      </c>
      <c r="F130" s="66" t="s">
        <v>69</v>
      </c>
      <c r="G130" s="65" t="s">
        <v>10</v>
      </c>
      <c r="H130" s="53">
        <v>20</v>
      </c>
      <c r="I130" s="63">
        <v>14.67</v>
      </c>
      <c r="J130" s="63">
        <v>18.2</v>
      </c>
      <c r="K130" s="122">
        <v>363.99999999999989</v>
      </c>
      <c r="L130" s="21"/>
      <c r="M130" s="16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3"/>
      <c r="AD130" s="3"/>
    </row>
    <row r="131" spans="1:30" ht="28.5" x14ac:dyDescent="0.2">
      <c r="A131" s="23"/>
      <c r="B131" s="121" t="s">
        <v>341</v>
      </c>
      <c r="C131" s="58" t="s">
        <v>353</v>
      </c>
      <c r="D131" s="58" t="s">
        <v>9</v>
      </c>
      <c r="E131" s="59">
        <v>269004087</v>
      </c>
      <c r="F131" s="66" t="s">
        <v>346</v>
      </c>
      <c r="G131" s="65" t="s">
        <v>10</v>
      </c>
      <c r="H131" s="53">
        <v>20</v>
      </c>
      <c r="I131" s="63">
        <v>16.809999999999999</v>
      </c>
      <c r="J131" s="63">
        <v>20.86</v>
      </c>
      <c r="K131" s="122">
        <v>417.20000000000016</v>
      </c>
      <c r="L131" s="21"/>
      <c r="M131" s="16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3"/>
      <c r="AD131" s="3"/>
    </row>
    <row r="132" spans="1:30" ht="28.5" x14ac:dyDescent="0.2">
      <c r="A132" s="23"/>
      <c r="B132" s="121" t="s">
        <v>342</v>
      </c>
      <c r="C132" s="58" t="s">
        <v>354</v>
      </c>
      <c r="D132" s="58" t="s">
        <v>9</v>
      </c>
      <c r="E132" s="59">
        <v>269004088</v>
      </c>
      <c r="F132" s="66" t="s">
        <v>347</v>
      </c>
      <c r="G132" s="65" t="s">
        <v>10</v>
      </c>
      <c r="H132" s="53">
        <v>20</v>
      </c>
      <c r="I132" s="63">
        <v>29.98</v>
      </c>
      <c r="J132" s="63">
        <v>37.200000000000003</v>
      </c>
      <c r="K132" s="122">
        <v>744.00000000000023</v>
      </c>
      <c r="L132" s="21"/>
      <c r="M132" s="16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3"/>
      <c r="AD132" s="3"/>
    </row>
    <row r="133" spans="1:30" ht="28.5" x14ac:dyDescent="0.2">
      <c r="A133" s="23"/>
      <c r="B133" s="121" t="s">
        <v>343</v>
      </c>
      <c r="C133" s="70" t="s">
        <v>355</v>
      </c>
      <c r="D133" s="58" t="s">
        <v>131</v>
      </c>
      <c r="E133" s="59">
        <v>269004089</v>
      </c>
      <c r="F133" s="66" t="s">
        <v>348</v>
      </c>
      <c r="G133" s="65" t="s">
        <v>10</v>
      </c>
      <c r="H133" s="53">
        <v>40</v>
      </c>
      <c r="I133" s="63">
        <v>111.12</v>
      </c>
      <c r="J133" s="63">
        <v>137.88</v>
      </c>
      <c r="K133" s="122">
        <v>5515.2000000000025</v>
      </c>
      <c r="L133" s="21"/>
      <c r="M133" s="16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</row>
    <row r="134" spans="1:30" ht="42.75" x14ac:dyDescent="0.2">
      <c r="A134" s="23"/>
      <c r="B134" s="121" t="s">
        <v>344</v>
      </c>
      <c r="C134" s="58" t="s">
        <v>356</v>
      </c>
      <c r="D134" s="58" t="s">
        <v>9</v>
      </c>
      <c r="E134" s="59">
        <v>269004090</v>
      </c>
      <c r="F134" s="66" t="s">
        <v>349</v>
      </c>
      <c r="G134" s="65" t="s">
        <v>10</v>
      </c>
      <c r="H134" s="53">
        <v>20</v>
      </c>
      <c r="I134" s="63">
        <v>1663.53</v>
      </c>
      <c r="J134" s="63">
        <v>2064.11</v>
      </c>
      <c r="K134" s="122">
        <v>41282.200000000004</v>
      </c>
      <c r="L134" s="21"/>
      <c r="M134" s="16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</row>
    <row r="135" spans="1:30" ht="28.5" x14ac:dyDescent="0.2">
      <c r="A135" s="7"/>
      <c r="B135" s="121" t="s">
        <v>345</v>
      </c>
      <c r="C135" s="58" t="s">
        <v>357</v>
      </c>
      <c r="D135" s="58" t="s">
        <v>131</v>
      </c>
      <c r="E135" s="59">
        <v>269004091</v>
      </c>
      <c r="F135" s="66" t="s">
        <v>350</v>
      </c>
      <c r="G135" s="65" t="s">
        <v>10</v>
      </c>
      <c r="H135" s="53">
        <v>20</v>
      </c>
      <c r="I135" s="63">
        <v>248.56</v>
      </c>
      <c r="J135" s="63">
        <v>308.41000000000003</v>
      </c>
      <c r="K135" s="122">
        <v>6168.1999999999989</v>
      </c>
      <c r="L135" s="21"/>
      <c r="M135" s="16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3"/>
      <c r="AD135" s="3"/>
    </row>
    <row r="136" spans="1:30" ht="15.75" customHeight="1" x14ac:dyDescent="0.2">
      <c r="A136" s="7"/>
      <c r="B136" s="119" t="s">
        <v>358</v>
      </c>
      <c r="C136" s="54"/>
      <c r="D136" s="54"/>
      <c r="E136" s="54"/>
      <c r="F136" s="55" t="s">
        <v>36</v>
      </c>
      <c r="G136" s="54"/>
      <c r="H136" s="56"/>
      <c r="I136" s="57"/>
      <c r="J136" s="57"/>
      <c r="K136" s="120">
        <f>SUM(K137:K149)</f>
        <v>44617.399999999994</v>
      </c>
      <c r="L136" s="21"/>
      <c r="M136" s="16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3"/>
      <c r="AD136" s="3"/>
    </row>
    <row r="137" spans="1:30" ht="28.5" x14ac:dyDescent="0.2">
      <c r="A137" s="7"/>
      <c r="B137" s="121" t="s">
        <v>359</v>
      </c>
      <c r="C137" s="58" t="s">
        <v>372</v>
      </c>
      <c r="D137" s="58" t="s">
        <v>9</v>
      </c>
      <c r="E137" s="59">
        <v>269004092</v>
      </c>
      <c r="F137" s="66" t="s">
        <v>385</v>
      </c>
      <c r="G137" s="65" t="s">
        <v>10</v>
      </c>
      <c r="H137" s="53">
        <v>140</v>
      </c>
      <c r="I137" s="63">
        <v>31.67</v>
      </c>
      <c r="J137" s="63">
        <v>39.299999999999997</v>
      </c>
      <c r="K137" s="122">
        <v>5502.0000000000009</v>
      </c>
      <c r="L137" s="21"/>
      <c r="M137" s="16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3"/>
      <c r="AD137" s="3"/>
    </row>
    <row r="138" spans="1:30" ht="28.5" x14ac:dyDescent="0.2">
      <c r="A138" s="23"/>
      <c r="B138" s="121" t="s">
        <v>360</v>
      </c>
      <c r="C138" s="58" t="s">
        <v>373</v>
      </c>
      <c r="D138" s="58" t="s">
        <v>9</v>
      </c>
      <c r="E138" s="59">
        <v>269004093</v>
      </c>
      <c r="F138" s="66" t="s">
        <v>60</v>
      </c>
      <c r="G138" s="65" t="s">
        <v>10</v>
      </c>
      <c r="H138" s="53">
        <v>100</v>
      </c>
      <c r="I138" s="63">
        <v>32.33</v>
      </c>
      <c r="J138" s="63">
        <v>40.119999999999997</v>
      </c>
      <c r="K138" s="122">
        <v>4011.9999999999986</v>
      </c>
      <c r="L138" s="21"/>
      <c r="M138" s="16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3"/>
      <c r="AD138" s="3"/>
    </row>
    <row r="139" spans="1:30" ht="28.5" x14ac:dyDescent="0.2">
      <c r="A139" s="23"/>
      <c r="B139" s="121" t="s">
        <v>361</v>
      </c>
      <c r="C139" s="58" t="s">
        <v>374</v>
      </c>
      <c r="D139" s="58" t="s">
        <v>9</v>
      </c>
      <c r="E139" s="59">
        <v>269004094</v>
      </c>
      <c r="F139" s="66" t="s">
        <v>386</v>
      </c>
      <c r="G139" s="65" t="s">
        <v>10</v>
      </c>
      <c r="H139" s="53">
        <v>20</v>
      </c>
      <c r="I139" s="63">
        <v>49.04</v>
      </c>
      <c r="J139" s="63">
        <v>60.85</v>
      </c>
      <c r="K139" s="122">
        <v>1217</v>
      </c>
      <c r="L139" s="21"/>
      <c r="M139" s="16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3"/>
      <c r="AD139" s="3"/>
    </row>
    <row r="140" spans="1:30" ht="28.5" x14ac:dyDescent="0.2">
      <c r="A140" s="23"/>
      <c r="B140" s="121" t="s">
        <v>362</v>
      </c>
      <c r="C140" s="58" t="s">
        <v>375</v>
      </c>
      <c r="D140" s="58" t="s">
        <v>9</v>
      </c>
      <c r="E140" s="59">
        <v>269004095</v>
      </c>
      <c r="F140" s="66" t="s">
        <v>387</v>
      </c>
      <c r="G140" s="65" t="s">
        <v>10</v>
      </c>
      <c r="H140" s="53">
        <v>200</v>
      </c>
      <c r="I140" s="63">
        <v>33.83</v>
      </c>
      <c r="J140" s="63">
        <v>41.98</v>
      </c>
      <c r="K140" s="122">
        <v>8396.0000000000018</v>
      </c>
      <c r="L140" s="21"/>
      <c r="M140" s="16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3"/>
      <c r="AD140" s="3"/>
    </row>
    <row r="141" spans="1:30" ht="28.5" x14ac:dyDescent="0.2">
      <c r="A141" s="23"/>
      <c r="B141" s="121" t="s">
        <v>363</v>
      </c>
      <c r="C141" s="58" t="s">
        <v>376</v>
      </c>
      <c r="D141" s="58" t="s">
        <v>9</v>
      </c>
      <c r="E141" s="59">
        <v>269004096</v>
      </c>
      <c r="F141" s="66" t="s">
        <v>61</v>
      </c>
      <c r="G141" s="65" t="s">
        <v>10</v>
      </c>
      <c r="H141" s="53">
        <v>120</v>
      </c>
      <c r="I141" s="63">
        <v>38.39</v>
      </c>
      <c r="J141" s="63">
        <v>47.63</v>
      </c>
      <c r="K141" s="122">
        <v>5715.5999999999967</v>
      </c>
      <c r="L141" s="21"/>
      <c r="M141" s="16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3"/>
      <c r="AD141" s="3"/>
    </row>
    <row r="142" spans="1:30" ht="28.5" x14ac:dyDescent="0.2">
      <c r="A142" s="23"/>
      <c r="B142" s="121" t="s">
        <v>364</v>
      </c>
      <c r="C142" s="58" t="s">
        <v>377</v>
      </c>
      <c r="D142" s="58" t="s">
        <v>9</v>
      </c>
      <c r="E142" s="59">
        <v>269004097</v>
      </c>
      <c r="F142" s="66" t="s">
        <v>388</v>
      </c>
      <c r="G142" s="65" t="s">
        <v>10</v>
      </c>
      <c r="H142" s="53">
        <v>20</v>
      </c>
      <c r="I142" s="63">
        <v>52.23</v>
      </c>
      <c r="J142" s="63">
        <v>64.81</v>
      </c>
      <c r="K142" s="122">
        <v>1296.1999999999994</v>
      </c>
      <c r="L142" s="21"/>
      <c r="M142" s="16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3"/>
      <c r="AD142" s="3"/>
    </row>
    <row r="143" spans="1:30" ht="28.5" x14ac:dyDescent="0.2">
      <c r="A143" s="23"/>
      <c r="B143" s="121" t="s">
        <v>365</v>
      </c>
      <c r="C143" s="58" t="s">
        <v>378</v>
      </c>
      <c r="D143" s="58" t="s">
        <v>9</v>
      </c>
      <c r="E143" s="59">
        <v>269004098</v>
      </c>
      <c r="F143" s="66" t="s">
        <v>389</v>
      </c>
      <c r="G143" s="65" t="s">
        <v>10</v>
      </c>
      <c r="H143" s="53">
        <v>20</v>
      </c>
      <c r="I143" s="63">
        <v>31.3</v>
      </c>
      <c r="J143" s="63">
        <v>38.840000000000003</v>
      </c>
      <c r="K143" s="122">
        <v>776.80000000000041</v>
      </c>
      <c r="L143" s="21"/>
      <c r="M143" s="16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3"/>
      <c r="AD143" s="3"/>
    </row>
    <row r="144" spans="1:30" ht="28.5" x14ac:dyDescent="0.2">
      <c r="A144" s="7"/>
      <c r="B144" s="121" t="s">
        <v>366</v>
      </c>
      <c r="C144" s="58" t="s">
        <v>379</v>
      </c>
      <c r="D144" s="58" t="s">
        <v>9</v>
      </c>
      <c r="E144" s="59">
        <v>269004099</v>
      </c>
      <c r="F144" s="66" t="s">
        <v>390</v>
      </c>
      <c r="G144" s="65" t="s">
        <v>10</v>
      </c>
      <c r="H144" s="53">
        <v>20</v>
      </c>
      <c r="I144" s="63">
        <v>50.87</v>
      </c>
      <c r="J144" s="63">
        <v>63.12</v>
      </c>
      <c r="K144" s="122">
        <v>1262.3999999999996</v>
      </c>
      <c r="L144" s="21"/>
      <c r="M144" s="16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3"/>
      <c r="AD144" s="3"/>
    </row>
    <row r="145" spans="1:30" ht="28.5" x14ac:dyDescent="0.2">
      <c r="A145" s="23"/>
      <c r="B145" s="121" t="s">
        <v>367</v>
      </c>
      <c r="C145" s="58" t="s">
        <v>380</v>
      </c>
      <c r="D145" s="58" t="s">
        <v>131</v>
      </c>
      <c r="E145" s="59">
        <v>269004100</v>
      </c>
      <c r="F145" s="66" t="s">
        <v>391</v>
      </c>
      <c r="G145" s="65" t="s">
        <v>10</v>
      </c>
      <c r="H145" s="53">
        <v>40</v>
      </c>
      <c r="I145" s="63">
        <v>9.18</v>
      </c>
      <c r="J145" s="63">
        <v>11.39</v>
      </c>
      <c r="K145" s="122">
        <v>455.5999999999998</v>
      </c>
      <c r="L145" s="21"/>
      <c r="M145" s="16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3"/>
      <c r="AD145" s="3"/>
    </row>
    <row r="146" spans="1:30" ht="28.5" x14ac:dyDescent="0.2">
      <c r="A146" s="23"/>
      <c r="B146" s="121" t="s">
        <v>368</v>
      </c>
      <c r="C146" s="58" t="s">
        <v>381</v>
      </c>
      <c r="D146" s="58" t="s">
        <v>9</v>
      </c>
      <c r="E146" s="59">
        <v>269004101</v>
      </c>
      <c r="F146" s="66" t="s">
        <v>392</v>
      </c>
      <c r="G146" s="65" t="s">
        <v>10</v>
      </c>
      <c r="H146" s="53">
        <v>240</v>
      </c>
      <c r="I146" s="63">
        <v>13.55</v>
      </c>
      <c r="J146" s="63">
        <v>16.809999999999999</v>
      </c>
      <c r="K146" s="122">
        <v>4034.3999999999983</v>
      </c>
      <c r="L146" s="21"/>
      <c r="M146" s="16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3"/>
      <c r="AD146" s="3"/>
    </row>
    <row r="147" spans="1:30" ht="28.5" x14ac:dyDescent="0.2">
      <c r="A147" s="7"/>
      <c r="B147" s="121" t="s">
        <v>369</v>
      </c>
      <c r="C147" s="58" t="s">
        <v>382</v>
      </c>
      <c r="D147" s="58" t="s">
        <v>9</v>
      </c>
      <c r="E147" s="59">
        <v>269004102</v>
      </c>
      <c r="F147" s="66" t="s">
        <v>55</v>
      </c>
      <c r="G147" s="65" t="s">
        <v>10</v>
      </c>
      <c r="H147" s="53">
        <v>260</v>
      </c>
      <c r="I147" s="63">
        <v>21.28</v>
      </c>
      <c r="J147" s="63">
        <v>26.4</v>
      </c>
      <c r="K147" s="122">
        <v>6863.9999999999973</v>
      </c>
      <c r="L147" s="21"/>
      <c r="M147" s="16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3"/>
      <c r="AD147" s="3"/>
    </row>
    <row r="148" spans="1:30" ht="28.5" x14ac:dyDescent="0.2">
      <c r="A148" s="7"/>
      <c r="B148" s="121" t="s">
        <v>370</v>
      </c>
      <c r="C148" s="58" t="s">
        <v>383</v>
      </c>
      <c r="D148" s="58" t="s">
        <v>9</v>
      </c>
      <c r="E148" s="59">
        <v>269004103</v>
      </c>
      <c r="F148" s="66" t="s">
        <v>393</v>
      </c>
      <c r="G148" s="65" t="s">
        <v>10</v>
      </c>
      <c r="H148" s="53">
        <v>40</v>
      </c>
      <c r="I148" s="63">
        <v>37.049999999999997</v>
      </c>
      <c r="J148" s="63">
        <v>45.97</v>
      </c>
      <c r="K148" s="122">
        <v>1838.8000000000006</v>
      </c>
      <c r="L148" s="21"/>
      <c r="M148" s="16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3"/>
      <c r="AD148" s="3"/>
    </row>
    <row r="149" spans="1:30" ht="28.5" x14ac:dyDescent="0.2">
      <c r="A149" s="7"/>
      <c r="B149" s="121" t="s">
        <v>371</v>
      </c>
      <c r="C149" s="58" t="s">
        <v>384</v>
      </c>
      <c r="D149" s="58" t="s">
        <v>9</v>
      </c>
      <c r="E149" s="59">
        <v>269004104</v>
      </c>
      <c r="F149" s="66" t="s">
        <v>56</v>
      </c>
      <c r="G149" s="65" t="s">
        <v>10</v>
      </c>
      <c r="H149" s="53">
        <v>140</v>
      </c>
      <c r="I149" s="63">
        <v>18.690000000000001</v>
      </c>
      <c r="J149" s="63">
        <v>23.19</v>
      </c>
      <c r="K149" s="122">
        <v>3246.5999999999995</v>
      </c>
      <c r="L149" s="21"/>
      <c r="M149" s="6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3"/>
      <c r="AD149" s="3"/>
    </row>
    <row r="150" spans="1:30" ht="15.75" customHeight="1" x14ac:dyDescent="0.2">
      <c r="A150" s="7"/>
      <c r="B150" s="119" t="s">
        <v>394</v>
      </c>
      <c r="C150" s="54"/>
      <c r="D150" s="54"/>
      <c r="E150" s="54"/>
      <c r="F150" s="55" t="s">
        <v>395</v>
      </c>
      <c r="G150" s="54"/>
      <c r="H150" s="56"/>
      <c r="I150" s="57"/>
      <c r="J150" s="57"/>
      <c r="K150" s="120">
        <f>SUM(K151:K159)</f>
        <v>109910.59999999999</v>
      </c>
      <c r="L150" s="21"/>
      <c r="M150" s="6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3"/>
      <c r="AD150" s="3"/>
    </row>
    <row r="151" spans="1:30" ht="28.5" x14ac:dyDescent="0.2">
      <c r="A151" s="7"/>
      <c r="B151" s="121" t="s">
        <v>405</v>
      </c>
      <c r="C151" s="58" t="s">
        <v>396</v>
      </c>
      <c r="D151" s="65" t="s">
        <v>9</v>
      </c>
      <c r="E151" s="59">
        <v>269004105</v>
      </c>
      <c r="F151" s="66" t="s">
        <v>57</v>
      </c>
      <c r="G151" s="65" t="s">
        <v>14</v>
      </c>
      <c r="H151" s="53">
        <v>1958.0000000000007</v>
      </c>
      <c r="I151" s="63">
        <v>3.35</v>
      </c>
      <c r="J151" s="63">
        <v>4.16</v>
      </c>
      <c r="K151" s="122">
        <v>8145.2000000000025</v>
      </c>
      <c r="L151" s="21"/>
      <c r="M151" s="6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3"/>
      <c r="AD151" s="3"/>
    </row>
    <row r="152" spans="1:30" ht="28.5" x14ac:dyDescent="0.2">
      <c r="A152" s="23"/>
      <c r="B152" s="121" t="s">
        <v>406</v>
      </c>
      <c r="C152" s="58" t="s">
        <v>397</v>
      </c>
      <c r="D152" s="65" t="s">
        <v>9</v>
      </c>
      <c r="E152" s="59">
        <v>269004106</v>
      </c>
      <c r="F152" s="66" t="s">
        <v>58</v>
      </c>
      <c r="G152" s="65" t="s">
        <v>14</v>
      </c>
      <c r="H152" s="53">
        <v>5176.0000000000018</v>
      </c>
      <c r="I152" s="63">
        <v>4.84</v>
      </c>
      <c r="J152" s="63">
        <v>6.01</v>
      </c>
      <c r="K152" s="122">
        <v>31107.799999999992</v>
      </c>
      <c r="L152" s="21"/>
      <c r="M152" s="6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3"/>
      <c r="AD152" s="3"/>
    </row>
    <row r="153" spans="1:30" ht="28.5" x14ac:dyDescent="0.2">
      <c r="A153" s="23"/>
      <c r="B153" s="121" t="s">
        <v>407</v>
      </c>
      <c r="C153" s="58" t="s">
        <v>398</v>
      </c>
      <c r="D153" s="65" t="s">
        <v>9</v>
      </c>
      <c r="E153" s="59">
        <v>269004107</v>
      </c>
      <c r="F153" s="66" t="s">
        <v>59</v>
      </c>
      <c r="G153" s="65" t="s">
        <v>14</v>
      </c>
      <c r="H153" s="53">
        <v>496.00000000000017</v>
      </c>
      <c r="I153" s="63">
        <v>7.46</v>
      </c>
      <c r="J153" s="63">
        <v>9.26</v>
      </c>
      <c r="K153" s="122">
        <v>4593</v>
      </c>
      <c r="L153" s="21"/>
      <c r="M153" s="6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3"/>
      <c r="AD153" s="3"/>
    </row>
    <row r="154" spans="1:30" ht="28.5" x14ac:dyDescent="0.2">
      <c r="A154" s="23"/>
      <c r="B154" s="121" t="s">
        <v>408</v>
      </c>
      <c r="C154" s="58" t="s">
        <v>399</v>
      </c>
      <c r="D154" s="65" t="s">
        <v>9</v>
      </c>
      <c r="E154" s="59">
        <v>269004108</v>
      </c>
      <c r="F154" s="66" t="s">
        <v>414</v>
      </c>
      <c r="G154" s="65" t="s">
        <v>14</v>
      </c>
      <c r="H154" s="53">
        <v>517.99999999999977</v>
      </c>
      <c r="I154" s="63">
        <v>11.75</v>
      </c>
      <c r="J154" s="63">
        <v>14.58</v>
      </c>
      <c r="K154" s="122">
        <v>7552.3999999999987</v>
      </c>
      <c r="L154" s="21"/>
      <c r="M154" s="6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3"/>
      <c r="AD154" s="3"/>
    </row>
    <row r="155" spans="1:30" ht="42.75" x14ac:dyDescent="0.2">
      <c r="A155" s="23"/>
      <c r="B155" s="121" t="s">
        <v>409</v>
      </c>
      <c r="C155" s="58" t="s">
        <v>400</v>
      </c>
      <c r="D155" s="65" t="s">
        <v>9</v>
      </c>
      <c r="E155" s="59">
        <v>269004109</v>
      </c>
      <c r="F155" s="66" t="s">
        <v>415</v>
      </c>
      <c r="G155" s="65" t="s">
        <v>14</v>
      </c>
      <c r="H155" s="53">
        <v>166.00000000000003</v>
      </c>
      <c r="I155" s="63">
        <v>11.2</v>
      </c>
      <c r="J155" s="63">
        <v>13.9</v>
      </c>
      <c r="K155" s="122">
        <v>2307.3999999999987</v>
      </c>
      <c r="L155" s="21"/>
      <c r="M155" s="6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3"/>
      <c r="AD155" s="3"/>
    </row>
    <row r="156" spans="1:30" ht="28.5" x14ac:dyDescent="0.2">
      <c r="A156" s="23"/>
      <c r="B156" s="121" t="s">
        <v>410</v>
      </c>
      <c r="C156" s="58" t="s">
        <v>401</v>
      </c>
      <c r="D156" s="65" t="s">
        <v>9</v>
      </c>
      <c r="E156" s="59">
        <v>269004110</v>
      </c>
      <c r="F156" s="66" t="s">
        <v>416</v>
      </c>
      <c r="G156" s="65" t="s">
        <v>14</v>
      </c>
      <c r="H156" s="53">
        <v>894.00000000000034</v>
      </c>
      <c r="I156" s="63">
        <v>19.420000000000002</v>
      </c>
      <c r="J156" s="63">
        <v>24.1</v>
      </c>
      <c r="K156" s="122">
        <v>21545.400000000005</v>
      </c>
      <c r="L156" s="21"/>
      <c r="M156" s="6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3"/>
      <c r="AD156" s="3"/>
    </row>
    <row r="157" spans="1:30" ht="28.5" x14ac:dyDescent="0.2">
      <c r="A157" s="23"/>
      <c r="B157" s="121" t="s">
        <v>411</v>
      </c>
      <c r="C157" s="58" t="s">
        <v>402</v>
      </c>
      <c r="D157" s="65" t="s">
        <v>9</v>
      </c>
      <c r="E157" s="59">
        <v>269004111</v>
      </c>
      <c r="F157" s="66" t="s">
        <v>417</v>
      </c>
      <c r="G157" s="65" t="s">
        <v>14</v>
      </c>
      <c r="H157" s="53">
        <v>1165.9999999999995</v>
      </c>
      <c r="I157" s="63">
        <v>10.92</v>
      </c>
      <c r="J157" s="63">
        <v>13.55</v>
      </c>
      <c r="K157" s="122">
        <v>15799.399999999996</v>
      </c>
      <c r="L157" s="21"/>
      <c r="M157" s="6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3"/>
      <c r="AD157" s="3"/>
    </row>
    <row r="158" spans="1:30" ht="28.5" x14ac:dyDescent="0.2">
      <c r="A158" s="7"/>
      <c r="B158" s="121" t="s">
        <v>412</v>
      </c>
      <c r="C158" s="58" t="s">
        <v>403</v>
      </c>
      <c r="D158" s="65" t="s">
        <v>9</v>
      </c>
      <c r="E158" s="59">
        <v>269004112</v>
      </c>
      <c r="F158" s="66" t="s">
        <v>418</v>
      </c>
      <c r="G158" s="65" t="s">
        <v>14</v>
      </c>
      <c r="H158" s="53">
        <v>441.2</v>
      </c>
      <c r="I158" s="63">
        <v>8.91</v>
      </c>
      <c r="J158" s="63">
        <v>11.06</v>
      </c>
      <c r="K158" s="122">
        <v>4879.5999999999985</v>
      </c>
      <c r="L158" s="21"/>
      <c r="M158" s="6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3"/>
      <c r="AD158" s="3"/>
    </row>
    <row r="159" spans="1:30" ht="28.5" x14ac:dyDescent="0.2">
      <c r="A159" s="7"/>
      <c r="B159" s="121" t="s">
        <v>413</v>
      </c>
      <c r="C159" s="58" t="s">
        <v>404</v>
      </c>
      <c r="D159" s="65" t="s">
        <v>9</v>
      </c>
      <c r="E159" s="59">
        <v>269004113</v>
      </c>
      <c r="F159" s="66" t="s">
        <v>419</v>
      </c>
      <c r="G159" s="65" t="s">
        <v>14</v>
      </c>
      <c r="H159" s="53">
        <v>1165.9999999999995</v>
      </c>
      <c r="I159" s="63">
        <v>9.66</v>
      </c>
      <c r="J159" s="63">
        <v>11.99</v>
      </c>
      <c r="K159" s="122">
        <v>13980.400000000005</v>
      </c>
      <c r="L159" s="21"/>
      <c r="M159" s="6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3"/>
      <c r="AD159" s="3"/>
    </row>
    <row r="160" spans="1:30" ht="15.75" customHeight="1" x14ac:dyDescent="0.2">
      <c r="A160" s="7"/>
      <c r="B160" s="119" t="s">
        <v>420</v>
      </c>
      <c r="C160" s="54"/>
      <c r="D160" s="54"/>
      <c r="E160" s="54"/>
      <c r="F160" s="55" t="s">
        <v>422</v>
      </c>
      <c r="G160" s="54"/>
      <c r="H160" s="56"/>
      <c r="I160" s="57"/>
      <c r="J160" s="57"/>
      <c r="K160" s="120">
        <f>K161+K169+K174+K183</f>
        <v>81432.799999999988</v>
      </c>
      <c r="L160" s="21"/>
      <c r="M160" s="6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3"/>
      <c r="AD160" s="3"/>
    </row>
    <row r="161" spans="1:30" ht="15.75" customHeight="1" x14ac:dyDescent="0.2">
      <c r="A161" s="7"/>
      <c r="B161" s="119" t="s">
        <v>421</v>
      </c>
      <c r="C161" s="54"/>
      <c r="D161" s="54"/>
      <c r="E161" s="54"/>
      <c r="F161" s="55" t="s">
        <v>423</v>
      </c>
      <c r="G161" s="54"/>
      <c r="H161" s="56"/>
      <c r="I161" s="57"/>
      <c r="J161" s="57"/>
      <c r="K161" s="120">
        <f>SUM(K162:K168)</f>
        <v>20161.200000000004</v>
      </c>
      <c r="L161" s="21"/>
      <c r="M161" s="6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</row>
    <row r="162" spans="1:30" ht="42.75" x14ac:dyDescent="0.2">
      <c r="A162" s="7"/>
      <c r="B162" s="121" t="s">
        <v>424</v>
      </c>
      <c r="C162" s="58" t="s">
        <v>431</v>
      </c>
      <c r="D162" s="65" t="s">
        <v>9</v>
      </c>
      <c r="E162" s="59">
        <v>269004114</v>
      </c>
      <c r="F162" s="66" t="s">
        <v>66</v>
      </c>
      <c r="G162" s="65" t="s">
        <v>10</v>
      </c>
      <c r="H162" s="53">
        <v>140</v>
      </c>
      <c r="I162" s="63">
        <v>14.45</v>
      </c>
      <c r="J162" s="63">
        <v>17.93</v>
      </c>
      <c r="K162" s="122">
        <v>2510.2000000000007</v>
      </c>
      <c r="L162" s="21"/>
      <c r="M162" s="6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</row>
    <row r="163" spans="1:30" ht="28.5" x14ac:dyDescent="0.2">
      <c r="A163" s="23"/>
      <c r="B163" s="121" t="s">
        <v>425</v>
      </c>
      <c r="C163" s="58" t="s">
        <v>432</v>
      </c>
      <c r="D163" s="65" t="s">
        <v>9</v>
      </c>
      <c r="E163" s="59">
        <v>269004115</v>
      </c>
      <c r="F163" s="66" t="s">
        <v>53</v>
      </c>
      <c r="G163" s="65" t="s">
        <v>10</v>
      </c>
      <c r="H163" s="53">
        <v>160</v>
      </c>
      <c r="I163" s="63">
        <v>10.01</v>
      </c>
      <c r="J163" s="63">
        <v>12.42</v>
      </c>
      <c r="K163" s="122">
        <v>1987.1999999999991</v>
      </c>
      <c r="L163" s="21"/>
      <c r="M163" s="6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3"/>
      <c r="AD163" s="3"/>
    </row>
    <row r="164" spans="1:30" ht="28.5" x14ac:dyDescent="0.2">
      <c r="A164" s="23"/>
      <c r="B164" s="121" t="s">
        <v>426</v>
      </c>
      <c r="C164" s="58" t="s">
        <v>433</v>
      </c>
      <c r="D164" s="65" t="s">
        <v>9</v>
      </c>
      <c r="E164" s="59">
        <v>269004116</v>
      </c>
      <c r="F164" s="66" t="s">
        <v>438</v>
      </c>
      <c r="G164" s="65" t="s">
        <v>10</v>
      </c>
      <c r="H164" s="53">
        <v>80</v>
      </c>
      <c r="I164" s="63">
        <v>15.08</v>
      </c>
      <c r="J164" s="63">
        <v>18.71</v>
      </c>
      <c r="K164" s="122">
        <v>1496.7999999999997</v>
      </c>
      <c r="L164" s="21"/>
      <c r="M164" s="6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</row>
    <row r="165" spans="1:30" ht="42.75" x14ac:dyDescent="0.2">
      <c r="A165" s="23"/>
      <c r="B165" s="121" t="s">
        <v>427</v>
      </c>
      <c r="C165" s="58" t="s">
        <v>434</v>
      </c>
      <c r="D165" s="65" t="s">
        <v>9</v>
      </c>
      <c r="E165" s="59">
        <v>269004117</v>
      </c>
      <c r="F165" s="66" t="s">
        <v>439</v>
      </c>
      <c r="G165" s="65" t="s">
        <v>10</v>
      </c>
      <c r="H165" s="53">
        <v>160</v>
      </c>
      <c r="I165" s="63">
        <v>7.59</v>
      </c>
      <c r="J165" s="63">
        <v>9.42</v>
      </c>
      <c r="K165" s="122">
        <v>1507.1999999999994</v>
      </c>
      <c r="L165" s="21"/>
      <c r="M165" s="6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3"/>
      <c r="AD165" s="3"/>
    </row>
    <row r="166" spans="1:30" ht="28.5" x14ac:dyDescent="0.2">
      <c r="A166" s="7"/>
      <c r="B166" s="121" t="s">
        <v>428</v>
      </c>
      <c r="C166" s="58" t="s">
        <v>435</v>
      </c>
      <c r="D166" s="65" t="s">
        <v>9</v>
      </c>
      <c r="E166" s="59">
        <v>269004118</v>
      </c>
      <c r="F166" s="66" t="s">
        <v>440</v>
      </c>
      <c r="G166" s="65" t="s">
        <v>14</v>
      </c>
      <c r="H166" s="53">
        <v>101.99999999999997</v>
      </c>
      <c r="I166" s="63">
        <v>5.74</v>
      </c>
      <c r="J166" s="63">
        <v>7.12</v>
      </c>
      <c r="K166" s="122">
        <v>726.19999999999982</v>
      </c>
      <c r="L166" s="21"/>
      <c r="M166" s="6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3"/>
      <c r="AD166" s="3"/>
    </row>
    <row r="167" spans="1:30" ht="28.5" x14ac:dyDescent="0.2">
      <c r="A167" s="7"/>
      <c r="B167" s="121" t="s">
        <v>429</v>
      </c>
      <c r="C167" s="58" t="s">
        <v>436</v>
      </c>
      <c r="D167" s="65" t="s">
        <v>9</v>
      </c>
      <c r="E167" s="59">
        <v>269004119</v>
      </c>
      <c r="F167" s="66" t="s">
        <v>64</v>
      </c>
      <c r="G167" s="65" t="s">
        <v>14</v>
      </c>
      <c r="H167" s="53">
        <v>173.99999999999997</v>
      </c>
      <c r="I167" s="63">
        <v>27.11</v>
      </c>
      <c r="J167" s="63">
        <v>33.64</v>
      </c>
      <c r="K167" s="122">
        <v>5853.4000000000005</v>
      </c>
      <c r="L167" s="21"/>
      <c r="M167" s="16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3"/>
      <c r="AD167" s="3"/>
    </row>
    <row r="168" spans="1:30" ht="42.75" x14ac:dyDescent="0.2">
      <c r="A168" s="7"/>
      <c r="B168" s="121" t="s">
        <v>430</v>
      </c>
      <c r="C168" s="58" t="s">
        <v>437</v>
      </c>
      <c r="D168" s="65" t="s">
        <v>131</v>
      </c>
      <c r="E168" s="59">
        <v>269004120</v>
      </c>
      <c r="F168" s="66" t="s">
        <v>441</v>
      </c>
      <c r="G168" s="65" t="s">
        <v>10</v>
      </c>
      <c r="H168" s="53">
        <v>20</v>
      </c>
      <c r="I168" s="63">
        <v>245.01</v>
      </c>
      <c r="J168" s="63">
        <v>304.01</v>
      </c>
      <c r="K168" s="122">
        <v>6080.2000000000025</v>
      </c>
      <c r="L168" s="21"/>
      <c r="M168" s="6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3"/>
      <c r="AD168" s="3"/>
    </row>
    <row r="169" spans="1:30" ht="15.75" customHeight="1" x14ac:dyDescent="0.2">
      <c r="A169" s="7"/>
      <c r="B169" s="119" t="s">
        <v>443</v>
      </c>
      <c r="C169" s="54"/>
      <c r="D169" s="54"/>
      <c r="E169" s="54"/>
      <c r="F169" s="55" t="s">
        <v>442</v>
      </c>
      <c r="G169" s="54"/>
      <c r="H169" s="56"/>
      <c r="I169" s="57"/>
      <c r="J169" s="57"/>
      <c r="K169" s="120">
        <f>SUM(K170:K173)</f>
        <v>17927.799999999996</v>
      </c>
      <c r="L169" s="21"/>
      <c r="M169" s="6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</row>
    <row r="170" spans="1:30" ht="28.5" x14ac:dyDescent="0.2">
      <c r="A170" s="7"/>
      <c r="B170" s="121" t="s">
        <v>444</v>
      </c>
      <c r="C170" s="58" t="s">
        <v>448</v>
      </c>
      <c r="D170" s="65" t="s">
        <v>9</v>
      </c>
      <c r="E170" s="59">
        <v>269004121</v>
      </c>
      <c r="F170" s="66" t="s">
        <v>45</v>
      </c>
      <c r="G170" s="65" t="s">
        <v>10</v>
      </c>
      <c r="H170" s="53">
        <v>20</v>
      </c>
      <c r="I170" s="63">
        <v>142.81</v>
      </c>
      <c r="J170" s="63">
        <v>177.2</v>
      </c>
      <c r="K170" s="122">
        <v>3543.9999999999986</v>
      </c>
      <c r="L170" s="21"/>
      <c r="M170" s="6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</row>
    <row r="171" spans="1:30" ht="28.5" x14ac:dyDescent="0.2">
      <c r="A171" s="23"/>
      <c r="B171" s="121" t="s">
        <v>445</v>
      </c>
      <c r="C171" s="58" t="s">
        <v>449</v>
      </c>
      <c r="D171" s="65" t="s">
        <v>9</v>
      </c>
      <c r="E171" s="59">
        <v>269004122</v>
      </c>
      <c r="F171" s="66" t="s">
        <v>44</v>
      </c>
      <c r="G171" s="65" t="s">
        <v>10</v>
      </c>
      <c r="H171" s="53">
        <v>60</v>
      </c>
      <c r="I171" s="63">
        <v>150.62</v>
      </c>
      <c r="J171" s="63">
        <v>186.89</v>
      </c>
      <c r="K171" s="122">
        <v>11213.4</v>
      </c>
      <c r="L171" s="21"/>
      <c r="M171" s="6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3"/>
      <c r="AD171" s="3"/>
    </row>
    <row r="172" spans="1:30" ht="28.5" x14ac:dyDescent="0.2">
      <c r="A172" s="23"/>
      <c r="B172" s="121" t="s">
        <v>446</v>
      </c>
      <c r="C172" s="58" t="s">
        <v>450</v>
      </c>
      <c r="D172" s="65" t="s">
        <v>9</v>
      </c>
      <c r="E172" s="59">
        <v>269004123</v>
      </c>
      <c r="F172" s="66" t="s">
        <v>452</v>
      </c>
      <c r="G172" s="65" t="s">
        <v>10</v>
      </c>
      <c r="H172" s="53">
        <v>40</v>
      </c>
      <c r="I172" s="63">
        <v>34.78</v>
      </c>
      <c r="J172" s="63">
        <v>43.16</v>
      </c>
      <c r="K172" s="122">
        <v>1726.3999999999992</v>
      </c>
      <c r="L172" s="21"/>
      <c r="M172" s="6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3"/>
      <c r="AD172" s="3"/>
    </row>
    <row r="173" spans="1:30" ht="28.5" x14ac:dyDescent="0.2">
      <c r="A173" s="7"/>
      <c r="B173" s="121" t="s">
        <v>447</v>
      </c>
      <c r="C173" s="58" t="s">
        <v>451</v>
      </c>
      <c r="D173" s="65" t="s">
        <v>9</v>
      </c>
      <c r="E173" s="59">
        <v>269004124</v>
      </c>
      <c r="F173" s="66" t="s">
        <v>453</v>
      </c>
      <c r="G173" s="65" t="s">
        <v>10</v>
      </c>
      <c r="H173" s="53">
        <v>80</v>
      </c>
      <c r="I173" s="63">
        <v>14.55</v>
      </c>
      <c r="J173" s="63">
        <v>18.05</v>
      </c>
      <c r="K173" s="122">
        <v>1444.0000000000005</v>
      </c>
      <c r="L173" s="21"/>
      <c r="M173" s="6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3"/>
      <c r="AD173" s="3"/>
    </row>
    <row r="174" spans="1:30" ht="15.75" customHeight="1" x14ac:dyDescent="0.2">
      <c r="A174" s="7"/>
      <c r="B174" s="119" t="s">
        <v>454</v>
      </c>
      <c r="C174" s="54"/>
      <c r="D174" s="54"/>
      <c r="E174" s="54"/>
      <c r="F174" s="55" t="s">
        <v>455</v>
      </c>
      <c r="G174" s="54"/>
      <c r="H174" s="56"/>
      <c r="I174" s="57"/>
      <c r="J174" s="57"/>
      <c r="K174" s="120">
        <f>SUM(K175:K182)</f>
        <v>19085.599999999999</v>
      </c>
      <c r="L174" s="21"/>
      <c r="M174" s="6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3"/>
      <c r="AD174" s="3"/>
    </row>
    <row r="175" spans="1:30" ht="42.75" x14ac:dyDescent="0.2">
      <c r="A175" s="7"/>
      <c r="B175" s="121" t="s">
        <v>456</v>
      </c>
      <c r="C175" s="58" t="s">
        <v>464</v>
      </c>
      <c r="D175" s="65" t="s">
        <v>9</v>
      </c>
      <c r="E175" s="59">
        <v>269004125</v>
      </c>
      <c r="F175" s="66" t="s">
        <v>470</v>
      </c>
      <c r="G175" s="65" t="s">
        <v>10</v>
      </c>
      <c r="H175" s="53">
        <v>20</v>
      </c>
      <c r="I175" s="63">
        <v>206.6</v>
      </c>
      <c r="J175" s="63">
        <v>256.35000000000002</v>
      </c>
      <c r="K175" s="122">
        <v>5127.0000000000009</v>
      </c>
      <c r="L175" s="21"/>
      <c r="M175" s="6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3"/>
      <c r="AD175" s="3"/>
    </row>
    <row r="176" spans="1:30" x14ac:dyDescent="0.2">
      <c r="A176" s="23"/>
      <c r="B176" s="121" t="s">
        <v>457</v>
      </c>
      <c r="C176" s="58" t="s">
        <v>465</v>
      </c>
      <c r="D176" s="65" t="s">
        <v>9</v>
      </c>
      <c r="E176" s="59">
        <v>269004126</v>
      </c>
      <c r="F176" s="66" t="s">
        <v>11</v>
      </c>
      <c r="G176" s="65" t="s">
        <v>10</v>
      </c>
      <c r="H176" s="53">
        <v>20</v>
      </c>
      <c r="I176" s="63">
        <v>162.66</v>
      </c>
      <c r="J176" s="63">
        <v>201.83</v>
      </c>
      <c r="K176" s="122">
        <v>4036.599999999999</v>
      </c>
      <c r="L176" s="21"/>
      <c r="M176" s="6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3"/>
      <c r="AD176" s="3"/>
    </row>
    <row r="177" spans="1:30" ht="28.5" x14ac:dyDescent="0.2">
      <c r="A177" s="23"/>
      <c r="B177" s="121" t="s">
        <v>458</v>
      </c>
      <c r="C177" s="58" t="s">
        <v>466</v>
      </c>
      <c r="D177" s="65" t="s">
        <v>131</v>
      </c>
      <c r="E177" s="59">
        <v>269004127</v>
      </c>
      <c r="F177" s="66" t="s">
        <v>471</v>
      </c>
      <c r="G177" s="65" t="s">
        <v>10</v>
      </c>
      <c r="H177" s="53">
        <v>20</v>
      </c>
      <c r="I177" s="63">
        <v>191.41</v>
      </c>
      <c r="J177" s="63">
        <v>237.5</v>
      </c>
      <c r="K177" s="122">
        <v>4750</v>
      </c>
      <c r="L177" s="21"/>
      <c r="M177" s="6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3"/>
      <c r="AD177" s="3"/>
    </row>
    <row r="178" spans="1:30" ht="28.5" x14ac:dyDescent="0.2">
      <c r="A178" s="23"/>
      <c r="B178" s="121" t="s">
        <v>459</v>
      </c>
      <c r="C178" s="58" t="s">
        <v>467</v>
      </c>
      <c r="D178" s="65" t="s">
        <v>9</v>
      </c>
      <c r="E178" s="59">
        <v>269004128</v>
      </c>
      <c r="F178" s="66" t="s">
        <v>43</v>
      </c>
      <c r="G178" s="65" t="s">
        <v>10</v>
      </c>
      <c r="H178" s="53">
        <v>20</v>
      </c>
      <c r="I178" s="63">
        <v>62.98</v>
      </c>
      <c r="J178" s="63">
        <v>78.150000000000006</v>
      </c>
      <c r="K178" s="122">
        <v>1563.0000000000005</v>
      </c>
      <c r="L178" s="21"/>
      <c r="M178" s="6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3"/>
      <c r="AD178" s="3"/>
    </row>
    <row r="179" spans="1:30" ht="28.5" x14ac:dyDescent="0.2">
      <c r="A179" s="23"/>
      <c r="B179" s="121" t="s">
        <v>460</v>
      </c>
      <c r="C179" s="58" t="s">
        <v>468</v>
      </c>
      <c r="D179" s="65" t="s">
        <v>9</v>
      </c>
      <c r="E179" s="59">
        <v>269004129</v>
      </c>
      <c r="F179" s="66" t="s">
        <v>472</v>
      </c>
      <c r="G179" s="65" t="s">
        <v>14</v>
      </c>
      <c r="H179" s="53">
        <v>135</v>
      </c>
      <c r="I179" s="63">
        <v>13.98</v>
      </c>
      <c r="J179" s="63">
        <v>17.350000000000001</v>
      </c>
      <c r="K179" s="122">
        <v>2342.1999999999994</v>
      </c>
      <c r="L179" s="21"/>
      <c r="M179" s="6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3"/>
      <c r="AD179" s="3"/>
    </row>
    <row r="180" spans="1:30" ht="28.5" x14ac:dyDescent="0.2">
      <c r="A180" s="23"/>
      <c r="B180" s="121" t="s">
        <v>461</v>
      </c>
      <c r="C180" s="58" t="s">
        <v>435</v>
      </c>
      <c r="D180" s="65" t="s">
        <v>9</v>
      </c>
      <c r="E180" s="59">
        <v>269004130</v>
      </c>
      <c r="F180" s="66" t="s">
        <v>440</v>
      </c>
      <c r="G180" s="65" t="s">
        <v>14</v>
      </c>
      <c r="H180" s="53">
        <v>60</v>
      </c>
      <c r="I180" s="63">
        <v>5.74</v>
      </c>
      <c r="J180" s="63">
        <v>7.12</v>
      </c>
      <c r="K180" s="122">
        <v>427.20000000000016</v>
      </c>
      <c r="L180" s="21"/>
      <c r="M180" s="6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3"/>
      <c r="AD180" s="3"/>
    </row>
    <row r="181" spans="1:30" ht="28.5" x14ac:dyDescent="0.2">
      <c r="A181" s="23"/>
      <c r="B181" s="121" t="s">
        <v>462</v>
      </c>
      <c r="C181" s="58" t="s">
        <v>432</v>
      </c>
      <c r="D181" s="65" t="s">
        <v>9</v>
      </c>
      <c r="E181" s="59">
        <v>269004131</v>
      </c>
      <c r="F181" s="66" t="s">
        <v>53</v>
      </c>
      <c r="G181" s="65" t="s">
        <v>10</v>
      </c>
      <c r="H181" s="53">
        <v>40</v>
      </c>
      <c r="I181" s="63">
        <v>10.01</v>
      </c>
      <c r="J181" s="63">
        <v>12.42</v>
      </c>
      <c r="K181" s="122">
        <v>496.79999999999978</v>
      </c>
      <c r="L181" s="21"/>
      <c r="M181" s="6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3"/>
      <c r="AD181" s="3"/>
    </row>
    <row r="182" spans="1:30" ht="28.5" x14ac:dyDescent="0.2">
      <c r="A182" s="7"/>
      <c r="B182" s="121" t="s">
        <v>463</v>
      </c>
      <c r="C182" s="58" t="s">
        <v>469</v>
      </c>
      <c r="D182" s="65" t="s">
        <v>9</v>
      </c>
      <c r="E182" s="59">
        <v>269004132</v>
      </c>
      <c r="F182" s="66" t="s">
        <v>473</v>
      </c>
      <c r="G182" s="65" t="s">
        <v>10</v>
      </c>
      <c r="H182" s="53">
        <v>20</v>
      </c>
      <c r="I182" s="63">
        <v>13.81</v>
      </c>
      <c r="J182" s="63">
        <v>17.14</v>
      </c>
      <c r="K182" s="122">
        <v>342.79999999999984</v>
      </c>
      <c r="L182" s="21"/>
      <c r="M182" s="6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3"/>
      <c r="AD182" s="3"/>
    </row>
    <row r="183" spans="1:30" ht="15.75" customHeight="1" x14ac:dyDescent="0.2">
      <c r="A183" s="7"/>
      <c r="B183" s="119" t="s">
        <v>474</v>
      </c>
      <c r="C183" s="54"/>
      <c r="D183" s="54"/>
      <c r="E183" s="54"/>
      <c r="F183" s="55" t="s">
        <v>475</v>
      </c>
      <c r="G183" s="54"/>
      <c r="H183" s="56"/>
      <c r="I183" s="57"/>
      <c r="J183" s="57"/>
      <c r="K183" s="120">
        <f>SUM(K184:K197)</f>
        <v>24258.199999999997</v>
      </c>
      <c r="L183" s="21"/>
      <c r="M183" s="6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3"/>
      <c r="AD183" s="3"/>
    </row>
    <row r="184" spans="1:30" ht="28.5" x14ac:dyDescent="0.2">
      <c r="A184" s="7"/>
      <c r="B184" s="121" t="s">
        <v>476</v>
      </c>
      <c r="C184" s="58" t="s">
        <v>490</v>
      </c>
      <c r="D184" s="65" t="s">
        <v>9</v>
      </c>
      <c r="E184" s="59">
        <v>269004133</v>
      </c>
      <c r="F184" s="60" t="s">
        <v>502</v>
      </c>
      <c r="G184" s="52" t="s">
        <v>10</v>
      </c>
      <c r="H184" s="61">
        <v>20</v>
      </c>
      <c r="I184" s="62">
        <v>313.97000000000003</v>
      </c>
      <c r="J184" s="63">
        <v>389.57</v>
      </c>
      <c r="K184" s="122">
        <v>7791.3999999999978</v>
      </c>
      <c r="L184" s="21"/>
      <c r="M184" s="6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3"/>
      <c r="AD184" s="3"/>
    </row>
    <row r="185" spans="1:30" ht="28.5" x14ac:dyDescent="0.2">
      <c r="A185" s="7"/>
      <c r="B185" s="121" t="s">
        <v>477</v>
      </c>
      <c r="C185" s="58" t="s">
        <v>491</v>
      </c>
      <c r="D185" s="65" t="s">
        <v>9</v>
      </c>
      <c r="E185" s="59">
        <v>269004134</v>
      </c>
      <c r="F185" s="60" t="s">
        <v>503</v>
      </c>
      <c r="G185" s="52" t="s">
        <v>10</v>
      </c>
      <c r="H185" s="61">
        <v>20</v>
      </c>
      <c r="I185" s="62">
        <v>5.01</v>
      </c>
      <c r="J185" s="63">
        <v>6.22</v>
      </c>
      <c r="K185" s="122">
        <v>124.39999999999999</v>
      </c>
      <c r="L185" s="21"/>
      <c r="M185" s="16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3"/>
      <c r="AD185" s="3"/>
    </row>
    <row r="186" spans="1:30" ht="28.5" x14ac:dyDescent="0.2">
      <c r="A186" s="7"/>
      <c r="B186" s="121" t="s">
        <v>478</v>
      </c>
      <c r="C186" s="58" t="s">
        <v>492</v>
      </c>
      <c r="D186" s="65" t="s">
        <v>9</v>
      </c>
      <c r="E186" s="59">
        <v>269004135</v>
      </c>
      <c r="F186" s="60" t="s">
        <v>504</v>
      </c>
      <c r="G186" s="52" t="s">
        <v>10</v>
      </c>
      <c r="H186" s="61">
        <v>40</v>
      </c>
      <c r="I186" s="62">
        <v>5.66</v>
      </c>
      <c r="J186" s="63">
        <v>7.02</v>
      </c>
      <c r="K186" s="122">
        <v>280.7999999999999</v>
      </c>
      <c r="L186" s="21"/>
      <c r="M186" s="16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3"/>
      <c r="AD186" s="3"/>
    </row>
    <row r="187" spans="1:30" ht="42.75" x14ac:dyDescent="0.2">
      <c r="A187" s="7"/>
      <c r="B187" s="121" t="s">
        <v>479</v>
      </c>
      <c r="C187" s="58" t="s">
        <v>493</v>
      </c>
      <c r="D187" s="65" t="s">
        <v>9</v>
      </c>
      <c r="E187" s="59">
        <v>269004136</v>
      </c>
      <c r="F187" s="60" t="s">
        <v>505</v>
      </c>
      <c r="G187" s="52" t="s">
        <v>10</v>
      </c>
      <c r="H187" s="61">
        <v>20</v>
      </c>
      <c r="I187" s="62">
        <v>21.42</v>
      </c>
      <c r="J187" s="63">
        <v>26.58</v>
      </c>
      <c r="K187" s="122">
        <v>531.5999999999998</v>
      </c>
      <c r="L187" s="21"/>
      <c r="M187" s="16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3"/>
      <c r="AD187" s="3"/>
    </row>
    <row r="188" spans="1:30" ht="42.75" x14ac:dyDescent="0.2">
      <c r="A188" s="7"/>
      <c r="B188" s="121" t="s">
        <v>480</v>
      </c>
      <c r="C188" s="58" t="s">
        <v>494</v>
      </c>
      <c r="D188" s="65" t="s">
        <v>9</v>
      </c>
      <c r="E188" s="59">
        <v>269004137</v>
      </c>
      <c r="F188" s="60" t="s">
        <v>506</v>
      </c>
      <c r="G188" s="52" t="s">
        <v>10</v>
      </c>
      <c r="H188" s="61">
        <v>40</v>
      </c>
      <c r="I188" s="62">
        <v>28.42</v>
      </c>
      <c r="J188" s="63">
        <v>35.26</v>
      </c>
      <c r="K188" s="122">
        <v>1410.3999999999999</v>
      </c>
      <c r="L188" s="21"/>
      <c r="M188" s="16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3"/>
      <c r="AD188" s="3"/>
    </row>
    <row r="189" spans="1:30" ht="28.5" x14ac:dyDescent="0.2">
      <c r="A189" s="23"/>
      <c r="B189" s="121" t="s">
        <v>481</v>
      </c>
      <c r="C189" s="58" t="s">
        <v>495</v>
      </c>
      <c r="D189" s="65" t="s">
        <v>9</v>
      </c>
      <c r="E189" s="59">
        <v>269004138</v>
      </c>
      <c r="F189" s="60" t="s">
        <v>507</v>
      </c>
      <c r="G189" s="52" t="s">
        <v>10</v>
      </c>
      <c r="H189" s="61">
        <v>20</v>
      </c>
      <c r="I189" s="62">
        <v>38.64</v>
      </c>
      <c r="J189" s="63">
        <v>47.94</v>
      </c>
      <c r="K189" s="122">
        <v>958.80000000000041</v>
      </c>
      <c r="L189" s="21"/>
      <c r="M189" s="16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3"/>
      <c r="AD189" s="3"/>
    </row>
    <row r="190" spans="1:30" ht="28.5" x14ac:dyDescent="0.2">
      <c r="A190" s="23"/>
      <c r="B190" s="121" t="s">
        <v>482</v>
      </c>
      <c r="C190" s="58" t="s">
        <v>432</v>
      </c>
      <c r="D190" s="65" t="s">
        <v>9</v>
      </c>
      <c r="E190" s="59">
        <v>269004139</v>
      </c>
      <c r="F190" s="71" t="s">
        <v>53</v>
      </c>
      <c r="G190" s="52" t="s">
        <v>10</v>
      </c>
      <c r="H190" s="61">
        <v>160</v>
      </c>
      <c r="I190" s="62">
        <v>10.01</v>
      </c>
      <c r="J190" s="63">
        <v>12.42</v>
      </c>
      <c r="K190" s="122">
        <v>1987.1999999999991</v>
      </c>
      <c r="L190" s="21"/>
      <c r="M190" s="16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3"/>
      <c r="AD190" s="3"/>
    </row>
    <row r="191" spans="1:30" ht="28.5" x14ac:dyDescent="0.2">
      <c r="A191" s="23"/>
      <c r="B191" s="121" t="s">
        <v>483</v>
      </c>
      <c r="C191" s="58" t="s">
        <v>496</v>
      </c>
      <c r="D191" s="65" t="s">
        <v>9</v>
      </c>
      <c r="E191" s="59">
        <v>269004140</v>
      </c>
      <c r="F191" s="60" t="s">
        <v>508</v>
      </c>
      <c r="G191" s="52" t="s">
        <v>10</v>
      </c>
      <c r="H191" s="61">
        <v>80</v>
      </c>
      <c r="I191" s="62">
        <v>13.78</v>
      </c>
      <c r="J191" s="63">
        <v>17.100000000000001</v>
      </c>
      <c r="K191" s="122">
        <v>1368.0000000000002</v>
      </c>
      <c r="L191" s="21"/>
      <c r="M191" s="16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3"/>
      <c r="AD191" s="3"/>
    </row>
    <row r="192" spans="1:30" ht="28.5" x14ac:dyDescent="0.2">
      <c r="A192" s="23"/>
      <c r="B192" s="121" t="s">
        <v>484</v>
      </c>
      <c r="C192" s="58" t="s">
        <v>497</v>
      </c>
      <c r="D192" s="65" t="s">
        <v>9</v>
      </c>
      <c r="E192" s="59">
        <v>269004141</v>
      </c>
      <c r="F192" s="60" t="s">
        <v>509</v>
      </c>
      <c r="G192" s="52" t="s">
        <v>10</v>
      </c>
      <c r="H192" s="61">
        <v>20</v>
      </c>
      <c r="I192" s="62">
        <v>15.59</v>
      </c>
      <c r="J192" s="63">
        <v>19.34</v>
      </c>
      <c r="K192" s="122">
        <v>386.79999999999984</v>
      </c>
      <c r="L192" s="21"/>
      <c r="M192" s="16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3"/>
      <c r="AD192" s="3"/>
    </row>
    <row r="193" spans="1:30" ht="28.5" x14ac:dyDescent="0.2">
      <c r="A193" s="7"/>
      <c r="B193" s="121" t="s">
        <v>485</v>
      </c>
      <c r="C193" s="58" t="s">
        <v>498</v>
      </c>
      <c r="D193" s="65" t="s">
        <v>9</v>
      </c>
      <c r="E193" s="59">
        <v>269004142</v>
      </c>
      <c r="F193" s="60" t="s">
        <v>510</v>
      </c>
      <c r="G193" s="52" t="s">
        <v>10</v>
      </c>
      <c r="H193" s="61">
        <v>40</v>
      </c>
      <c r="I193" s="62">
        <v>8.33</v>
      </c>
      <c r="J193" s="63">
        <v>10.34</v>
      </c>
      <c r="K193" s="122">
        <v>413.60000000000008</v>
      </c>
      <c r="L193" s="21"/>
      <c r="M193" s="16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3"/>
      <c r="AD193" s="3"/>
    </row>
    <row r="194" spans="1:30" ht="28.5" x14ac:dyDescent="0.2">
      <c r="A194" s="7"/>
      <c r="B194" s="121" t="s">
        <v>486</v>
      </c>
      <c r="C194" s="58" t="s">
        <v>499</v>
      </c>
      <c r="D194" s="65" t="s">
        <v>9</v>
      </c>
      <c r="E194" s="59">
        <v>269004143</v>
      </c>
      <c r="F194" s="60" t="s">
        <v>511</v>
      </c>
      <c r="G194" s="52" t="s">
        <v>10</v>
      </c>
      <c r="H194" s="61">
        <v>60</v>
      </c>
      <c r="I194" s="62">
        <v>19.239999999999998</v>
      </c>
      <c r="J194" s="63">
        <v>23.87</v>
      </c>
      <c r="K194" s="122">
        <v>1432.1999999999996</v>
      </c>
      <c r="L194" s="21"/>
      <c r="M194" s="16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3"/>
      <c r="AD194" s="3"/>
    </row>
    <row r="195" spans="1:30" ht="28.5" x14ac:dyDescent="0.2">
      <c r="A195" s="23"/>
      <c r="B195" s="121" t="s">
        <v>487</v>
      </c>
      <c r="C195" s="58" t="s">
        <v>500</v>
      </c>
      <c r="D195" s="65" t="s">
        <v>9</v>
      </c>
      <c r="E195" s="59">
        <v>269004144</v>
      </c>
      <c r="F195" s="60" t="s">
        <v>512</v>
      </c>
      <c r="G195" s="52" t="s">
        <v>10</v>
      </c>
      <c r="H195" s="61">
        <v>20</v>
      </c>
      <c r="I195" s="62">
        <v>20.96</v>
      </c>
      <c r="J195" s="63">
        <v>26.01</v>
      </c>
      <c r="K195" s="122">
        <v>520.19999999999993</v>
      </c>
      <c r="L195" s="21"/>
      <c r="M195" s="16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3"/>
      <c r="AD195" s="3"/>
    </row>
    <row r="196" spans="1:30" ht="28.5" x14ac:dyDescent="0.2">
      <c r="A196" s="7"/>
      <c r="B196" s="121" t="s">
        <v>488</v>
      </c>
      <c r="C196" s="58" t="s">
        <v>468</v>
      </c>
      <c r="D196" s="65" t="s">
        <v>9</v>
      </c>
      <c r="E196" s="59">
        <v>269004145</v>
      </c>
      <c r="F196" s="71" t="s">
        <v>472</v>
      </c>
      <c r="G196" s="52" t="s">
        <v>14</v>
      </c>
      <c r="H196" s="61">
        <v>88.000000000000014</v>
      </c>
      <c r="I196" s="62">
        <v>13.98</v>
      </c>
      <c r="J196" s="63">
        <v>17.350000000000001</v>
      </c>
      <c r="K196" s="122">
        <v>1526.7999999999997</v>
      </c>
      <c r="L196" s="21"/>
      <c r="M196" s="16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3"/>
      <c r="AD196" s="3"/>
    </row>
    <row r="197" spans="1:30" ht="28.5" x14ac:dyDescent="0.2">
      <c r="A197" s="7"/>
      <c r="B197" s="121" t="s">
        <v>489</v>
      </c>
      <c r="C197" s="58" t="s">
        <v>501</v>
      </c>
      <c r="D197" s="65" t="s">
        <v>9</v>
      </c>
      <c r="E197" s="59">
        <v>269004146</v>
      </c>
      <c r="F197" s="60" t="s">
        <v>513</v>
      </c>
      <c r="G197" s="52" t="s">
        <v>14</v>
      </c>
      <c r="H197" s="61">
        <v>211.00000000000006</v>
      </c>
      <c r="I197" s="62">
        <v>21.11</v>
      </c>
      <c r="J197" s="63">
        <v>26.19</v>
      </c>
      <c r="K197" s="122">
        <v>5526.0000000000018</v>
      </c>
      <c r="L197" s="21"/>
      <c r="M197" s="16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3"/>
      <c r="AD197" s="3"/>
    </row>
    <row r="198" spans="1:30" ht="15.75" customHeight="1" x14ac:dyDescent="0.2">
      <c r="A198" s="7"/>
      <c r="B198" s="119" t="s">
        <v>514</v>
      </c>
      <c r="C198" s="54"/>
      <c r="D198" s="54"/>
      <c r="E198" s="54"/>
      <c r="F198" s="55" t="s">
        <v>516</v>
      </c>
      <c r="G198" s="54"/>
      <c r="H198" s="56"/>
      <c r="I198" s="57"/>
      <c r="J198" s="57"/>
      <c r="K198" s="120">
        <f>K199+K212+K218</f>
        <v>203744.49999999997</v>
      </c>
      <c r="L198" s="21"/>
      <c r="M198" s="6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3"/>
      <c r="AD198" s="3"/>
    </row>
    <row r="199" spans="1:30" ht="15.75" customHeight="1" x14ac:dyDescent="0.2">
      <c r="A199" s="23"/>
      <c r="B199" s="119" t="s">
        <v>515</v>
      </c>
      <c r="C199" s="54"/>
      <c r="D199" s="54"/>
      <c r="E199" s="54"/>
      <c r="F199" s="55" t="s">
        <v>517</v>
      </c>
      <c r="G199" s="54"/>
      <c r="H199" s="56"/>
      <c r="I199" s="57"/>
      <c r="J199" s="57"/>
      <c r="K199" s="120">
        <f>SUM(K200:K211)</f>
        <v>56371.600000000006</v>
      </c>
      <c r="L199" s="21"/>
      <c r="M199" s="6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3"/>
      <c r="AD199" s="3"/>
    </row>
    <row r="200" spans="1:30" ht="42.75" x14ac:dyDescent="0.2">
      <c r="A200" s="7"/>
      <c r="B200" s="121" t="s">
        <v>518</v>
      </c>
      <c r="C200" s="58" t="s">
        <v>530</v>
      </c>
      <c r="D200" s="65" t="s">
        <v>9</v>
      </c>
      <c r="E200" s="59">
        <v>269004147</v>
      </c>
      <c r="F200" s="60" t="s">
        <v>48</v>
      </c>
      <c r="G200" s="52" t="s">
        <v>10</v>
      </c>
      <c r="H200" s="61">
        <v>60</v>
      </c>
      <c r="I200" s="62">
        <v>12.01</v>
      </c>
      <c r="J200" s="63">
        <v>14.9</v>
      </c>
      <c r="K200" s="122">
        <v>894.00000000000034</v>
      </c>
      <c r="L200" s="21"/>
      <c r="M200" s="6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3"/>
      <c r="AD200" s="3"/>
    </row>
    <row r="201" spans="1:30" ht="42.75" x14ac:dyDescent="0.2">
      <c r="A201" s="7"/>
      <c r="B201" s="121" t="s">
        <v>519</v>
      </c>
      <c r="C201" s="58" t="s">
        <v>531</v>
      </c>
      <c r="D201" s="65" t="s">
        <v>9</v>
      </c>
      <c r="E201" s="59">
        <v>269004148</v>
      </c>
      <c r="F201" s="60" t="s">
        <v>49</v>
      </c>
      <c r="G201" s="52" t="s">
        <v>10</v>
      </c>
      <c r="H201" s="61">
        <v>40</v>
      </c>
      <c r="I201" s="62">
        <v>17.100000000000001</v>
      </c>
      <c r="J201" s="63">
        <v>21.22</v>
      </c>
      <c r="K201" s="122">
        <v>848.80000000000041</v>
      </c>
      <c r="L201" s="21"/>
      <c r="M201" s="6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3"/>
      <c r="AD201" s="3"/>
    </row>
    <row r="202" spans="1:30" ht="42.75" x14ac:dyDescent="0.2">
      <c r="A202" s="7"/>
      <c r="B202" s="121" t="s">
        <v>520</v>
      </c>
      <c r="C202" s="58" t="s">
        <v>532</v>
      </c>
      <c r="D202" s="65" t="s">
        <v>9</v>
      </c>
      <c r="E202" s="59">
        <v>269004149</v>
      </c>
      <c r="F202" s="71" t="s">
        <v>51</v>
      </c>
      <c r="G202" s="52" t="s">
        <v>10</v>
      </c>
      <c r="H202" s="61">
        <v>40</v>
      </c>
      <c r="I202" s="62">
        <v>11.76</v>
      </c>
      <c r="J202" s="63">
        <v>14.59</v>
      </c>
      <c r="K202" s="122">
        <v>583.59999999999991</v>
      </c>
      <c r="L202" s="21"/>
      <c r="M202" s="16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3"/>
      <c r="AD202" s="3"/>
    </row>
    <row r="203" spans="1:30" ht="42.75" x14ac:dyDescent="0.2">
      <c r="A203" s="7"/>
      <c r="B203" s="121" t="s">
        <v>521</v>
      </c>
      <c r="C203" s="58" t="s">
        <v>533</v>
      </c>
      <c r="D203" s="65" t="s">
        <v>9</v>
      </c>
      <c r="E203" s="59">
        <v>269004150</v>
      </c>
      <c r="F203" s="60" t="s">
        <v>50</v>
      </c>
      <c r="G203" s="52" t="s">
        <v>10</v>
      </c>
      <c r="H203" s="61">
        <v>180</v>
      </c>
      <c r="I203" s="62">
        <v>16.32</v>
      </c>
      <c r="J203" s="63">
        <v>20.25</v>
      </c>
      <c r="K203" s="122">
        <v>3645</v>
      </c>
      <c r="L203" s="21"/>
      <c r="M203" s="16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3"/>
      <c r="AD203" s="3"/>
    </row>
    <row r="204" spans="1:30" ht="42.75" x14ac:dyDescent="0.2">
      <c r="A204" s="7"/>
      <c r="B204" s="121" t="s">
        <v>522</v>
      </c>
      <c r="C204" s="58" t="s">
        <v>534</v>
      </c>
      <c r="D204" s="65" t="s">
        <v>9</v>
      </c>
      <c r="E204" s="59">
        <v>269004151</v>
      </c>
      <c r="F204" s="60" t="s">
        <v>542</v>
      </c>
      <c r="G204" s="52" t="s">
        <v>10</v>
      </c>
      <c r="H204" s="61">
        <v>20</v>
      </c>
      <c r="I204" s="62">
        <v>29.84</v>
      </c>
      <c r="J204" s="63">
        <v>37.03</v>
      </c>
      <c r="K204" s="122">
        <v>740.59999999999968</v>
      </c>
      <c r="L204" s="21"/>
      <c r="M204" s="16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3"/>
      <c r="AD204" s="3"/>
    </row>
    <row r="205" spans="1:30" ht="42.75" x14ac:dyDescent="0.2">
      <c r="A205" s="7"/>
      <c r="B205" s="121" t="s">
        <v>523</v>
      </c>
      <c r="C205" s="58" t="s">
        <v>535</v>
      </c>
      <c r="D205" s="65" t="s">
        <v>9</v>
      </c>
      <c r="E205" s="59">
        <v>269004152</v>
      </c>
      <c r="F205" s="60" t="s">
        <v>543</v>
      </c>
      <c r="G205" s="52" t="s">
        <v>10</v>
      </c>
      <c r="H205" s="61">
        <v>20</v>
      </c>
      <c r="I205" s="62">
        <v>26.3</v>
      </c>
      <c r="J205" s="63">
        <v>32.630000000000003</v>
      </c>
      <c r="K205" s="122">
        <v>652.6</v>
      </c>
      <c r="L205" s="21"/>
      <c r="M205" s="16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3"/>
      <c r="AD205" s="3"/>
    </row>
    <row r="206" spans="1:30" ht="42.75" x14ac:dyDescent="0.2">
      <c r="A206" s="7"/>
      <c r="B206" s="121" t="s">
        <v>524</v>
      </c>
      <c r="C206" s="58" t="s">
        <v>536</v>
      </c>
      <c r="D206" s="65" t="s">
        <v>9</v>
      </c>
      <c r="E206" s="59">
        <v>269004153</v>
      </c>
      <c r="F206" s="60" t="s">
        <v>52</v>
      </c>
      <c r="G206" s="52" t="s">
        <v>10</v>
      </c>
      <c r="H206" s="61">
        <v>20</v>
      </c>
      <c r="I206" s="62">
        <v>46.31</v>
      </c>
      <c r="J206" s="63">
        <v>57.46</v>
      </c>
      <c r="K206" s="122">
        <v>1149.2000000000003</v>
      </c>
      <c r="L206" s="21"/>
      <c r="M206" s="6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3"/>
      <c r="AD206" s="3"/>
    </row>
    <row r="207" spans="1:30" ht="42.75" x14ac:dyDescent="0.2">
      <c r="A207" s="7"/>
      <c r="B207" s="121" t="s">
        <v>525</v>
      </c>
      <c r="C207" s="58" t="s">
        <v>537</v>
      </c>
      <c r="D207" s="65" t="s">
        <v>9</v>
      </c>
      <c r="E207" s="59">
        <v>269004154</v>
      </c>
      <c r="F207" s="60" t="s">
        <v>54</v>
      </c>
      <c r="G207" s="52" t="s">
        <v>10</v>
      </c>
      <c r="H207" s="61">
        <v>20</v>
      </c>
      <c r="I207" s="62">
        <v>12.04</v>
      </c>
      <c r="J207" s="63">
        <v>14.94</v>
      </c>
      <c r="K207" s="122">
        <v>298.8</v>
      </c>
      <c r="L207" s="21"/>
      <c r="M207" s="6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3"/>
      <c r="AD207" s="3"/>
    </row>
    <row r="208" spans="1:30" ht="42.75" x14ac:dyDescent="0.2">
      <c r="A208" s="7"/>
      <c r="B208" s="121" t="s">
        <v>526</v>
      </c>
      <c r="C208" s="58" t="s">
        <v>538</v>
      </c>
      <c r="D208" s="65" t="s">
        <v>9</v>
      </c>
      <c r="E208" s="59">
        <v>269004155</v>
      </c>
      <c r="F208" s="60" t="s">
        <v>544</v>
      </c>
      <c r="G208" s="52" t="s">
        <v>14</v>
      </c>
      <c r="H208" s="61">
        <v>67.000000000000014</v>
      </c>
      <c r="I208" s="62">
        <v>24.64</v>
      </c>
      <c r="J208" s="63">
        <v>30.57</v>
      </c>
      <c r="K208" s="122">
        <v>2048.2000000000007</v>
      </c>
      <c r="L208" s="21"/>
      <c r="M208" s="16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3"/>
      <c r="AD208" s="3"/>
    </row>
    <row r="209" spans="1:30" ht="42.75" x14ac:dyDescent="0.2">
      <c r="A209" s="7"/>
      <c r="B209" s="121" t="s">
        <v>527</v>
      </c>
      <c r="C209" s="58" t="s">
        <v>539</v>
      </c>
      <c r="D209" s="65" t="s">
        <v>9</v>
      </c>
      <c r="E209" s="59">
        <v>269004156</v>
      </c>
      <c r="F209" s="60" t="s">
        <v>545</v>
      </c>
      <c r="G209" s="52" t="s">
        <v>14</v>
      </c>
      <c r="H209" s="61">
        <v>204.2000000000001</v>
      </c>
      <c r="I209" s="62">
        <v>30.99</v>
      </c>
      <c r="J209" s="63">
        <v>38.450000000000003</v>
      </c>
      <c r="K209" s="122">
        <v>7851.3999999999978</v>
      </c>
      <c r="L209" s="21"/>
      <c r="M209" s="16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3"/>
      <c r="AD209" s="3"/>
    </row>
    <row r="210" spans="1:30" ht="28.5" customHeight="1" x14ac:dyDescent="0.2">
      <c r="A210" s="7"/>
      <c r="B210" s="121" t="s">
        <v>528</v>
      </c>
      <c r="C210" s="58" t="s">
        <v>540</v>
      </c>
      <c r="D210" s="65" t="s">
        <v>9</v>
      </c>
      <c r="E210" s="59">
        <v>269004157</v>
      </c>
      <c r="F210" s="60" t="s">
        <v>546</v>
      </c>
      <c r="G210" s="52" t="s">
        <v>14</v>
      </c>
      <c r="H210" s="61">
        <v>80</v>
      </c>
      <c r="I210" s="62">
        <v>14.77</v>
      </c>
      <c r="J210" s="63">
        <v>18.329999999999998</v>
      </c>
      <c r="K210" s="122">
        <v>1466.3999999999992</v>
      </c>
      <c r="L210" s="21"/>
      <c r="M210" s="16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3"/>
      <c r="AD210" s="3"/>
    </row>
    <row r="211" spans="1:30" ht="42.75" x14ac:dyDescent="0.2">
      <c r="A211" s="7"/>
      <c r="B211" s="121" t="s">
        <v>529</v>
      </c>
      <c r="C211" s="58" t="s">
        <v>541</v>
      </c>
      <c r="D211" s="65" t="s">
        <v>9</v>
      </c>
      <c r="E211" s="59">
        <v>269004158</v>
      </c>
      <c r="F211" s="60" t="s">
        <v>547</v>
      </c>
      <c r="G211" s="52" t="s">
        <v>14</v>
      </c>
      <c r="H211" s="61">
        <v>675.99999999999989</v>
      </c>
      <c r="I211" s="62">
        <v>43.15</v>
      </c>
      <c r="J211" s="63">
        <v>53.54</v>
      </c>
      <c r="K211" s="122">
        <v>36193.000000000015</v>
      </c>
      <c r="L211" s="21"/>
      <c r="M211" s="16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3"/>
      <c r="AD211" s="3"/>
    </row>
    <row r="212" spans="1:30" ht="15.75" customHeight="1" x14ac:dyDescent="0.2">
      <c r="A212" s="7"/>
      <c r="B212" s="119" t="s">
        <v>548</v>
      </c>
      <c r="C212" s="54"/>
      <c r="D212" s="54"/>
      <c r="E212" s="54"/>
      <c r="F212" s="55" t="s">
        <v>550</v>
      </c>
      <c r="G212" s="54"/>
      <c r="H212" s="56"/>
      <c r="I212" s="57"/>
      <c r="J212" s="57"/>
      <c r="K212" s="120">
        <f>SUM(K213:K217)</f>
        <v>90197.799999999988</v>
      </c>
      <c r="L212" s="21"/>
      <c r="M212" s="16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3"/>
      <c r="AD212" s="3"/>
    </row>
    <row r="213" spans="1:30" ht="42.75" x14ac:dyDescent="0.2">
      <c r="A213" s="7"/>
      <c r="B213" s="121" t="s">
        <v>549</v>
      </c>
      <c r="C213" s="58" t="s">
        <v>551</v>
      </c>
      <c r="D213" s="65" t="s">
        <v>9</v>
      </c>
      <c r="E213" s="59">
        <v>269004159</v>
      </c>
      <c r="F213" s="66" t="s">
        <v>556</v>
      </c>
      <c r="G213" s="65" t="s">
        <v>10</v>
      </c>
      <c r="H213" s="53">
        <v>100</v>
      </c>
      <c r="I213" s="63">
        <v>626.42999999999995</v>
      </c>
      <c r="J213" s="63">
        <v>777.27</v>
      </c>
      <c r="K213" s="122">
        <v>77727</v>
      </c>
      <c r="L213" s="21"/>
      <c r="M213" s="16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3"/>
      <c r="AD213" s="3"/>
    </row>
    <row r="214" spans="1:30" ht="42.75" x14ac:dyDescent="0.2">
      <c r="A214" s="7"/>
      <c r="B214" s="121" t="s">
        <v>560</v>
      </c>
      <c r="C214" s="58" t="s">
        <v>552</v>
      </c>
      <c r="D214" s="65" t="s">
        <v>9</v>
      </c>
      <c r="E214" s="59">
        <v>269004160</v>
      </c>
      <c r="F214" s="66" t="s">
        <v>47</v>
      </c>
      <c r="G214" s="65" t="s">
        <v>10</v>
      </c>
      <c r="H214" s="53">
        <v>20</v>
      </c>
      <c r="I214" s="63">
        <v>54.88</v>
      </c>
      <c r="J214" s="63">
        <v>68.099999999999994</v>
      </c>
      <c r="K214" s="122">
        <v>1361.9999999999998</v>
      </c>
      <c r="L214" s="21"/>
      <c r="M214" s="16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3"/>
      <c r="AD214" s="3"/>
    </row>
    <row r="215" spans="1:30" ht="42.75" x14ac:dyDescent="0.2">
      <c r="A215" s="7"/>
      <c r="B215" s="121" t="s">
        <v>561</v>
      </c>
      <c r="C215" s="58" t="s">
        <v>553</v>
      </c>
      <c r="D215" s="65" t="s">
        <v>9</v>
      </c>
      <c r="E215" s="59">
        <v>269004161</v>
      </c>
      <c r="F215" s="66" t="s">
        <v>557</v>
      </c>
      <c r="G215" s="65" t="s">
        <v>10</v>
      </c>
      <c r="H215" s="53">
        <v>20</v>
      </c>
      <c r="I215" s="63">
        <v>21.53</v>
      </c>
      <c r="J215" s="63">
        <v>26.71</v>
      </c>
      <c r="K215" s="122">
        <v>534.19999999999982</v>
      </c>
      <c r="L215" s="21"/>
      <c r="M215" s="16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3"/>
      <c r="AD215" s="3"/>
    </row>
    <row r="216" spans="1:30" ht="42.75" x14ac:dyDescent="0.2">
      <c r="A216" s="7"/>
      <c r="B216" s="121" t="s">
        <v>562</v>
      </c>
      <c r="C216" s="58" t="s">
        <v>554</v>
      </c>
      <c r="D216" s="65" t="s">
        <v>9</v>
      </c>
      <c r="E216" s="59">
        <v>269004162</v>
      </c>
      <c r="F216" s="66" t="s">
        <v>558</v>
      </c>
      <c r="G216" s="65" t="s">
        <v>10</v>
      </c>
      <c r="H216" s="53">
        <v>20</v>
      </c>
      <c r="I216" s="63">
        <v>22.54</v>
      </c>
      <c r="J216" s="63">
        <v>27.97</v>
      </c>
      <c r="K216" s="122">
        <v>559.4000000000002</v>
      </c>
      <c r="L216" s="21"/>
      <c r="M216" s="16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3"/>
      <c r="AD216" s="3"/>
    </row>
    <row r="217" spans="1:30" ht="42.75" x14ac:dyDescent="0.2">
      <c r="A217" s="7"/>
      <c r="B217" s="121" t="s">
        <v>563</v>
      </c>
      <c r="C217" s="58" t="s">
        <v>555</v>
      </c>
      <c r="D217" s="65" t="s">
        <v>9</v>
      </c>
      <c r="E217" s="59">
        <v>269004163</v>
      </c>
      <c r="F217" s="66" t="s">
        <v>559</v>
      </c>
      <c r="G217" s="65" t="s">
        <v>10</v>
      </c>
      <c r="H217" s="53">
        <v>20</v>
      </c>
      <c r="I217" s="63">
        <v>403.58</v>
      </c>
      <c r="J217" s="63">
        <v>500.76</v>
      </c>
      <c r="K217" s="122">
        <v>10015.200000000003</v>
      </c>
      <c r="L217" s="21"/>
      <c r="M217" s="16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3"/>
      <c r="AD217" s="3"/>
    </row>
    <row r="218" spans="1:30" ht="15.75" customHeight="1" x14ac:dyDescent="0.2">
      <c r="A218" s="7"/>
      <c r="B218" s="119" t="s">
        <v>564</v>
      </c>
      <c r="C218" s="54"/>
      <c r="D218" s="54"/>
      <c r="E218" s="54"/>
      <c r="F218" s="55" t="s">
        <v>46</v>
      </c>
      <c r="G218" s="54"/>
      <c r="H218" s="56"/>
      <c r="I218" s="57"/>
      <c r="J218" s="57"/>
      <c r="K218" s="120">
        <f>SUM(K219:K225)</f>
        <v>57175.099999999984</v>
      </c>
      <c r="L218" s="21"/>
      <c r="M218" s="16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3"/>
      <c r="AD218" s="3"/>
    </row>
    <row r="219" spans="1:30" ht="42.75" x14ac:dyDescent="0.2">
      <c r="A219" s="7"/>
      <c r="B219" s="121" t="s">
        <v>565</v>
      </c>
      <c r="C219" s="58" t="s">
        <v>572</v>
      </c>
      <c r="D219" s="65" t="s">
        <v>9</v>
      </c>
      <c r="E219" s="59">
        <v>269004164</v>
      </c>
      <c r="F219" s="66" t="s">
        <v>579</v>
      </c>
      <c r="G219" s="65" t="s">
        <v>10</v>
      </c>
      <c r="H219" s="53">
        <v>19</v>
      </c>
      <c r="I219" s="63">
        <v>569.77</v>
      </c>
      <c r="J219" s="63">
        <v>706.97</v>
      </c>
      <c r="K219" s="122">
        <v>13432.429999999997</v>
      </c>
      <c r="L219" s="21"/>
      <c r="M219" s="16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3"/>
      <c r="AD219" s="3"/>
    </row>
    <row r="220" spans="1:30" ht="42.75" x14ac:dyDescent="0.2">
      <c r="A220" s="7"/>
      <c r="B220" s="121" t="s">
        <v>566</v>
      </c>
      <c r="C220" s="58" t="s">
        <v>573</v>
      </c>
      <c r="D220" s="65" t="s">
        <v>9</v>
      </c>
      <c r="E220" s="59">
        <v>269004165</v>
      </c>
      <c r="F220" s="66" t="s">
        <v>580</v>
      </c>
      <c r="G220" s="65" t="s">
        <v>10</v>
      </c>
      <c r="H220" s="53">
        <v>1</v>
      </c>
      <c r="I220" s="63">
        <v>884.81</v>
      </c>
      <c r="J220" s="63">
        <v>1097.8699999999999</v>
      </c>
      <c r="K220" s="122">
        <v>1097.8699999999999</v>
      </c>
      <c r="L220" s="21"/>
      <c r="M220" s="16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3"/>
      <c r="AD220" s="3"/>
    </row>
    <row r="221" spans="1:30" ht="57" x14ac:dyDescent="0.2">
      <c r="A221" s="7"/>
      <c r="B221" s="121" t="s">
        <v>567</v>
      </c>
      <c r="C221" s="58" t="s">
        <v>574</v>
      </c>
      <c r="D221" s="65" t="s">
        <v>9</v>
      </c>
      <c r="E221" s="59">
        <v>269004166</v>
      </c>
      <c r="F221" s="66" t="s">
        <v>581</v>
      </c>
      <c r="G221" s="65" t="s">
        <v>10</v>
      </c>
      <c r="H221" s="53">
        <v>20</v>
      </c>
      <c r="I221" s="63">
        <v>282.32</v>
      </c>
      <c r="J221" s="63">
        <v>350.3</v>
      </c>
      <c r="K221" s="122">
        <v>7006.0000000000027</v>
      </c>
      <c r="L221" s="21"/>
      <c r="M221" s="16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3"/>
      <c r="AD221" s="3"/>
    </row>
    <row r="222" spans="1:30" ht="57" x14ac:dyDescent="0.2">
      <c r="A222" s="7"/>
      <c r="B222" s="121" t="s">
        <v>568</v>
      </c>
      <c r="C222" s="58" t="s">
        <v>575</v>
      </c>
      <c r="D222" s="65" t="s">
        <v>9</v>
      </c>
      <c r="E222" s="59">
        <v>269004167</v>
      </c>
      <c r="F222" s="66" t="s">
        <v>582</v>
      </c>
      <c r="G222" s="65" t="s">
        <v>10</v>
      </c>
      <c r="H222" s="53">
        <v>20</v>
      </c>
      <c r="I222" s="63">
        <v>475.75</v>
      </c>
      <c r="J222" s="63">
        <v>590.30999999999995</v>
      </c>
      <c r="K222" s="122">
        <v>11806.199999999993</v>
      </c>
      <c r="L222" s="21"/>
      <c r="M222" s="16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3"/>
      <c r="AD222" s="3"/>
    </row>
    <row r="223" spans="1:30" ht="42.75" x14ac:dyDescent="0.2">
      <c r="A223" s="7"/>
      <c r="B223" s="121" t="s">
        <v>569</v>
      </c>
      <c r="C223" s="58" t="s">
        <v>576</v>
      </c>
      <c r="D223" s="65" t="s">
        <v>9</v>
      </c>
      <c r="E223" s="59">
        <v>269004168</v>
      </c>
      <c r="F223" s="66" t="s">
        <v>583</v>
      </c>
      <c r="G223" s="65" t="s">
        <v>10</v>
      </c>
      <c r="H223" s="53">
        <v>20</v>
      </c>
      <c r="I223" s="63">
        <v>699.72</v>
      </c>
      <c r="J223" s="63">
        <v>868.21</v>
      </c>
      <c r="K223" s="122">
        <v>17364.199999999993</v>
      </c>
      <c r="L223" s="21"/>
      <c r="M223" s="16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3"/>
      <c r="AD223" s="3"/>
    </row>
    <row r="224" spans="1:30" ht="28.5" x14ac:dyDescent="0.2">
      <c r="A224" s="7"/>
      <c r="B224" s="121" t="s">
        <v>570</v>
      </c>
      <c r="C224" s="58" t="s">
        <v>577</v>
      </c>
      <c r="D224" s="65" t="s">
        <v>9</v>
      </c>
      <c r="E224" s="59">
        <v>269004169</v>
      </c>
      <c r="F224" s="66" t="s">
        <v>42</v>
      </c>
      <c r="G224" s="65" t="s">
        <v>10</v>
      </c>
      <c r="H224" s="53">
        <v>20</v>
      </c>
      <c r="I224" s="63">
        <v>111.87</v>
      </c>
      <c r="J224" s="63">
        <v>138.81</v>
      </c>
      <c r="K224" s="122">
        <v>2776.1999999999994</v>
      </c>
      <c r="L224" s="21"/>
      <c r="M224" s="16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3"/>
      <c r="AD224" s="3"/>
    </row>
    <row r="225" spans="1:30" ht="28.5" x14ac:dyDescent="0.2">
      <c r="A225" s="7"/>
      <c r="B225" s="121" t="s">
        <v>571</v>
      </c>
      <c r="C225" s="58" t="s">
        <v>578</v>
      </c>
      <c r="D225" s="65" t="s">
        <v>9</v>
      </c>
      <c r="E225" s="59">
        <v>269004170</v>
      </c>
      <c r="F225" s="66" t="s">
        <v>584</v>
      </c>
      <c r="G225" s="65" t="s">
        <v>10</v>
      </c>
      <c r="H225" s="53">
        <v>20</v>
      </c>
      <c r="I225" s="63">
        <v>148.78</v>
      </c>
      <c r="J225" s="63">
        <v>184.61</v>
      </c>
      <c r="K225" s="122">
        <v>3692.2000000000016</v>
      </c>
      <c r="L225" s="21"/>
      <c r="M225" s="16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3"/>
      <c r="AD225" s="3"/>
    </row>
    <row r="226" spans="1:30" ht="15.75" customHeight="1" x14ac:dyDescent="0.2">
      <c r="A226" s="2"/>
      <c r="B226" s="119" t="s">
        <v>585</v>
      </c>
      <c r="C226" s="54"/>
      <c r="D226" s="54"/>
      <c r="E226" s="54"/>
      <c r="F226" s="55" t="s">
        <v>590</v>
      </c>
      <c r="G226" s="54"/>
      <c r="H226" s="56"/>
      <c r="I226" s="57"/>
      <c r="J226" s="57"/>
      <c r="K226" s="120">
        <f>SUM(K227:K230)</f>
        <v>5810.18</v>
      </c>
      <c r="L226" s="21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3"/>
    </row>
    <row r="227" spans="1:30" ht="28.5" x14ac:dyDescent="0.2">
      <c r="A227" s="2"/>
      <c r="B227" s="121" t="s">
        <v>586</v>
      </c>
      <c r="C227" s="58" t="s">
        <v>591</v>
      </c>
      <c r="D227" s="65" t="s">
        <v>9</v>
      </c>
      <c r="E227" s="59">
        <v>269004171</v>
      </c>
      <c r="F227" s="66" t="s">
        <v>595</v>
      </c>
      <c r="G227" s="65" t="s">
        <v>10</v>
      </c>
      <c r="H227" s="53">
        <v>6</v>
      </c>
      <c r="I227" s="63">
        <v>355.07</v>
      </c>
      <c r="J227" s="63">
        <v>440.57</v>
      </c>
      <c r="K227" s="122">
        <v>2643.42</v>
      </c>
      <c r="L227" s="21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3"/>
    </row>
    <row r="228" spans="1:30" ht="29.25" customHeight="1" x14ac:dyDescent="0.2">
      <c r="A228" s="2"/>
      <c r="B228" s="121" t="s">
        <v>587</v>
      </c>
      <c r="C228" s="58" t="s">
        <v>592</v>
      </c>
      <c r="D228" s="65" t="s">
        <v>9</v>
      </c>
      <c r="E228" s="59">
        <v>269004172</v>
      </c>
      <c r="F228" s="66" t="s">
        <v>596</v>
      </c>
      <c r="G228" s="65" t="s">
        <v>10</v>
      </c>
      <c r="H228" s="53">
        <v>2</v>
      </c>
      <c r="I228" s="63">
        <v>578.61</v>
      </c>
      <c r="J228" s="63">
        <v>717.94</v>
      </c>
      <c r="K228" s="122">
        <v>1435.88</v>
      </c>
      <c r="L228" s="21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3"/>
    </row>
    <row r="229" spans="1:30" ht="28.5" x14ac:dyDescent="0.2">
      <c r="A229" s="2"/>
      <c r="B229" s="121" t="s">
        <v>588</v>
      </c>
      <c r="C229" s="58" t="s">
        <v>593</v>
      </c>
      <c r="D229" s="65" t="s">
        <v>9</v>
      </c>
      <c r="E229" s="59">
        <v>269004173</v>
      </c>
      <c r="F229" s="66" t="s">
        <v>597</v>
      </c>
      <c r="G229" s="65" t="s">
        <v>10</v>
      </c>
      <c r="H229" s="53">
        <v>1</v>
      </c>
      <c r="I229" s="63">
        <v>1070.9100000000001</v>
      </c>
      <c r="J229" s="63">
        <v>1328.79</v>
      </c>
      <c r="K229" s="122">
        <v>1328.79</v>
      </c>
      <c r="L229" s="21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3"/>
    </row>
    <row r="230" spans="1:30" ht="28.5" x14ac:dyDescent="0.2">
      <c r="A230" s="2"/>
      <c r="B230" s="121" t="s">
        <v>589</v>
      </c>
      <c r="C230" s="58" t="s">
        <v>594</v>
      </c>
      <c r="D230" s="65" t="s">
        <v>9</v>
      </c>
      <c r="E230" s="59">
        <v>269004174</v>
      </c>
      <c r="F230" s="66" t="s">
        <v>598</v>
      </c>
      <c r="G230" s="65" t="s">
        <v>10</v>
      </c>
      <c r="H230" s="53">
        <v>1</v>
      </c>
      <c r="I230" s="63">
        <v>324.06</v>
      </c>
      <c r="J230" s="63">
        <v>402.09</v>
      </c>
      <c r="K230" s="122">
        <v>402.09</v>
      </c>
      <c r="L230" s="21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3"/>
    </row>
    <row r="231" spans="1:30" ht="15.75" customHeight="1" x14ac:dyDescent="0.2">
      <c r="A231" s="5"/>
      <c r="B231" s="119" t="s">
        <v>599</v>
      </c>
      <c r="C231" s="54"/>
      <c r="D231" s="54"/>
      <c r="E231" s="54"/>
      <c r="F231" s="55" t="s">
        <v>600</v>
      </c>
      <c r="G231" s="54"/>
      <c r="H231" s="56"/>
      <c r="I231" s="57"/>
      <c r="J231" s="57"/>
      <c r="K231" s="120">
        <f>K232</f>
        <v>14824.800000000003</v>
      </c>
      <c r="L231" s="22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</row>
    <row r="232" spans="1:30" ht="15.75" customHeight="1" x14ac:dyDescent="0.2">
      <c r="A232" s="5"/>
      <c r="B232" s="119" t="s">
        <v>602</v>
      </c>
      <c r="C232" s="54"/>
      <c r="D232" s="54"/>
      <c r="E232" s="54"/>
      <c r="F232" s="55" t="s">
        <v>601</v>
      </c>
      <c r="G232" s="54"/>
      <c r="H232" s="56"/>
      <c r="I232" s="57"/>
      <c r="J232" s="57"/>
      <c r="K232" s="120">
        <f>SUM(K233:K241)</f>
        <v>14824.800000000003</v>
      </c>
      <c r="L232" s="22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</row>
    <row r="233" spans="1:30" ht="28.5" x14ac:dyDescent="0.2">
      <c r="A233" s="5"/>
      <c r="B233" s="121" t="s">
        <v>621</v>
      </c>
      <c r="C233" s="58" t="s">
        <v>603</v>
      </c>
      <c r="D233" s="65" t="s">
        <v>9</v>
      </c>
      <c r="E233" s="59">
        <v>269004175</v>
      </c>
      <c r="F233" s="60" t="s">
        <v>612</v>
      </c>
      <c r="G233" s="52" t="s">
        <v>10</v>
      </c>
      <c r="H233" s="61">
        <v>20</v>
      </c>
      <c r="I233" s="62">
        <v>6.28</v>
      </c>
      <c r="J233" s="63">
        <v>7.79</v>
      </c>
      <c r="K233" s="122">
        <v>155.80000000000001</v>
      </c>
      <c r="L233" s="22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</row>
    <row r="234" spans="1:30" ht="28.5" x14ac:dyDescent="0.2">
      <c r="A234" s="5"/>
      <c r="B234" s="121" t="s">
        <v>622</v>
      </c>
      <c r="C234" s="58" t="s">
        <v>604</v>
      </c>
      <c r="D234" s="65" t="s">
        <v>9</v>
      </c>
      <c r="E234" s="59">
        <v>269004176</v>
      </c>
      <c r="F234" s="60" t="s">
        <v>613</v>
      </c>
      <c r="G234" s="52" t="s">
        <v>111</v>
      </c>
      <c r="H234" s="61">
        <v>14.400000000000004</v>
      </c>
      <c r="I234" s="62">
        <v>18.649999999999999</v>
      </c>
      <c r="J234" s="63">
        <v>23.14</v>
      </c>
      <c r="K234" s="122">
        <v>333.2000000000001</v>
      </c>
      <c r="L234" s="22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</row>
    <row r="235" spans="1:30" ht="14.25" x14ac:dyDescent="0.2">
      <c r="A235" s="5"/>
      <c r="B235" s="121" t="s">
        <v>623</v>
      </c>
      <c r="C235" s="58" t="s">
        <v>605</v>
      </c>
      <c r="D235" s="65" t="s">
        <v>9</v>
      </c>
      <c r="E235" s="59">
        <v>269004177</v>
      </c>
      <c r="F235" s="60" t="s">
        <v>614</v>
      </c>
      <c r="G235" s="52" t="s">
        <v>111</v>
      </c>
      <c r="H235" s="61">
        <v>322.99999999999994</v>
      </c>
      <c r="I235" s="62">
        <v>0.69</v>
      </c>
      <c r="J235" s="63">
        <v>0.86</v>
      </c>
      <c r="K235" s="122">
        <v>277.7999999999999</v>
      </c>
      <c r="L235" s="22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</row>
    <row r="236" spans="1:30" ht="14.25" x14ac:dyDescent="0.2">
      <c r="A236" s="5"/>
      <c r="B236" s="121" t="s">
        <v>624</v>
      </c>
      <c r="C236" s="58" t="s">
        <v>606</v>
      </c>
      <c r="D236" s="65" t="s">
        <v>9</v>
      </c>
      <c r="E236" s="59">
        <v>269004178</v>
      </c>
      <c r="F236" s="60" t="s">
        <v>615</v>
      </c>
      <c r="G236" s="52" t="s">
        <v>111</v>
      </c>
      <c r="H236" s="61">
        <v>717.99999999999977</v>
      </c>
      <c r="I236" s="62">
        <v>1.73</v>
      </c>
      <c r="J236" s="63">
        <v>2.15</v>
      </c>
      <c r="K236" s="122">
        <v>1543.8000000000006</v>
      </c>
      <c r="L236" s="22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</row>
    <row r="237" spans="1:30" ht="28.5" x14ac:dyDescent="0.2">
      <c r="A237" s="5"/>
      <c r="B237" s="121" t="s">
        <v>625</v>
      </c>
      <c r="C237" s="58" t="s">
        <v>607</v>
      </c>
      <c r="D237" s="65" t="s">
        <v>9</v>
      </c>
      <c r="E237" s="59">
        <v>269004179</v>
      </c>
      <c r="F237" s="60" t="s">
        <v>616</v>
      </c>
      <c r="G237" s="52" t="s">
        <v>111</v>
      </c>
      <c r="H237" s="61">
        <v>235.19999999999993</v>
      </c>
      <c r="I237" s="62">
        <v>5.19</v>
      </c>
      <c r="J237" s="63">
        <v>6.44</v>
      </c>
      <c r="K237" s="122">
        <v>1514.6000000000001</v>
      </c>
      <c r="L237" s="22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</row>
    <row r="238" spans="1:30" ht="28.5" x14ac:dyDescent="0.2">
      <c r="A238" s="5"/>
      <c r="B238" s="121" t="s">
        <v>626</v>
      </c>
      <c r="C238" s="58" t="s">
        <v>608</v>
      </c>
      <c r="D238" s="65" t="s">
        <v>9</v>
      </c>
      <c r="E238" s="59">
        <v>269004180</v>
      </c>
      <c r="F238" s="60" t="s">
        <v>617</v>
      </c>
      <c r="G238" s="52" t="s">
        <v>111</v>
      </c>
      <c r="H238" s="61">
        <v>949.20000000000027</v>
      </c>
      <c r="I238" s="62">
        <v>7</v>
      </c>
      <c r="J238" s="63">
        <v>8.69</v>
      </c>
      <c r="K238" s="122">
        <v>8248.6000000000022</v>
      </c>
      <c r="L238" s="22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</row>
    <row r="239" spans="1:30" ht="14.25" x14ac:dyDescent="0.2">
      <c r="A239" s="5"/>
      <c r="B239" s="121" t="s">
        <v>627</v>
      </c>
      <c r="C239" s="58" t="s">
        <v>609</v>
      </c>
      <c r="D239" s="65" t="s">
        <v>9</v>
      </c>
      <c r="E239" s="59">
        <v>269004181</v>
      </c>
      <c r="F239" s="71" t="s">
        <v>618</v>
      </c>
      <c r="G239" s="52" t="s">
        <v>111</v>
      </c>
      <c r="H239" s="61">
        <v>201.60000000000008</v>
      </c>
      <c r="I239" s="62">
        <v>1.1399999999999999</v>
      </c>
      <c r="J239" s="63">
        <v>1.41</v>
      </c>
      <c r="K239" s="122">
        <v>284.2000000000001</v>
      </c>
      <c r="L239" s="22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</row>
    <row r="240" spans="1:30" ht="28.5" x14ac:dyDescent="0.2">
      <c r="A240" s="5"/>
      <c r="B240" s="121" t="s">
        <v>628</v>
      </c>
      <c r="C240" s="58" t="s">
        <v>610</v>
      </c>
      <c r="D240" s="65" t="s">
        <v>9</v>
      </c>
      <c r="E240" s="59">
        <v>269004182</v>
      </c>
      <c r="F240" s="60" t="s">
        <v>619</v>
      </c>
      <c r="G240" s="52" t="s">
        <v>111</v>
      </c>
      <c r="H240" s="61">
        <v>479.4000000000002</v>
      </c>
      <c r="I240" s="62">
        <v>3.35</v>
      </c>
      <c r="J240" s="63">
        <v>4.16</v>
      </c>
      <c r="K240" s="122">
        <v>1994.4000000000003</v>
      </c>
      <c r="L240" s="22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</row>
    <row r="241" spans="1:30" ht="28.5" x14ac:dyDescent="0.2">
      <c r="A241" s="5"/>
      <c r="B241" s="124" t="s">
        <v>629</v>
      </c>
      <c r="C241" s="125" t="s">
        <v>611</v>
      </c>
      <c r="D241" s="126" t="s">
        <v>9</v>
      </c>
      <c r="E241" s="127">
        <v>269004183</v>
      </c>
      <c r="F241" s="128" t="s">
        <v>620</v>
      </c>
      <c r="G241" s="129" t="s">
        <v>10</v>
      </c>
      <c r="H241" s="130">
        <v>40</v>
      </c>
      <c r="I241" s="131">
        <v>9.52</v>
      </c>
      <c r="J241" s="132">
        <v>11.81</v>
      </c>
      <c r="K241" s="133">
        <v>472.40000000000003</v>
      </c>
      <c r="L241" s="22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</row>
    <row r="242" spans="1:30" ht="15.75" customHeight="1" x14ac:dyDescent="0.2">
      <c r="A242" s="5"/>
      <c r="B242" s="35"/>
      <c r="C242" s="36"/>
      <c r="D242" s="36"/>
      <c r="E242" s="36"/>
      <c r="F242" s="37"/>
      <c r="G242" s="36"/>
      <c r="H242" s="38"/>
      <c r="I242" s="39"/>
      <c r="J242" s="39"/>
      <c r="K242" s="39"/>
      <c r="L242" s="22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</row>
    <row r="243" spans="1:30" ht="15.75" customHeight="1" x14ac:dyDescent="0.2">
      <c r="A243" s="3"/>
      <c r="B243" s="40"/>
      <c r="C243" s="41"/>
      <c r="D243" s="41"/>
      <c r="E243" s="41"/>
      <c r="F243" s="42"/>
      <c r="G243" s="41"/>
      <c r="H243" s="43"/>
      <c r="I243" s="44"/>
      <c r="J243" s="44"/>
      <c r="K243" s="45"/>
      <c r="L243" s="22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</row>
    <row r="244" spans="1:30" ht="15.75" customHeight="1" x14ac:dyDescent="0.2">
      <c r="A244" s="3"/>
      <c r="B244" s="46"/>
      <c r="C244" s="47"/>
      <c r="D244" s="47"/>
      <c r="E244" s="47"/>
      <c r="F244" s="48"/>
      <c r="G244" s="47"/>
      <c r="H244" s="49"/>
      <c r="I244" s="50"/>
      <c r="J244" s="50"/>
      <c r="K244" s="51"/>
      <c r="L244" s="22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</row>
    <row r="245" spans="1:30" ht="15.75" customHeight="1" x14ac:dyDescent="0.2">
      <c r="A245" s="3"/>
      <c r="B245" s="78" t="s">
        <v>0</v>
      </c>
      <c r="C245" s="79"/>
      <c r="D245" s="79"/>
      <c r="E245" s="79"/>
      <c r="F245" s="79"/>
      <c r="G245" s="79" t="s">
        <v>0</v>
      </c>
      <c r="H245" s="79"/>
      <c r="I245" s="79"/>
      <c r="J245" s="79"/>
      <c r="K245" s="80"/>
      <c r="L245" s="22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</row>
    <row r="246" spans="1:30" ht="15.75" customHeight="1" x14ac:dyDescent="0.2">
      <c r="A246" s="3"/>
      <c r="B246" s="81" t="s">
        <v>70</v>
      </c>
      <c r="C246" s="82"/>
      <c r="D246" s="82"/>
      <c r="E246" s="82"/>
      <c r="F246" s="82"/>
      <c r="G246" s="83" t="s">
        <v>75</v>
      </c>
      <c r="H246" s="84"/>
      <c r="I246" s="84"/>
      <c r="J246" s="84"/>
      <c r="K246" s="85"/>
      <c r="L246" s="22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</row>
    <row r="247" spans="1:30" ht="15.75" customHeight="1" x14ac:dyDescent="0.2">
      <c r="A247" s="3"/>
      <c r="B247" s="86" t="s">
        <v>76</v>
      </c>
      <c r="C247" s="87"/>
      <c r="D247" s="87"/>
      <c r="E247" s="87"/>
      <c r="F247" s="88"/>
      <c r="G247" s="89" t="s">
        <v>74</v>
      </c>
      <c r="H247" s="89"/>
      <c r="I247" s="89"/>
      <c r="J247" s="89"/>
      <c r="K247" s="90"/>
      <c r="L247" s="22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</row>
    <row r="248" spans="1:30" ht="15.75" customHeight="1" x14ac:dyDescent="0.2">
      <c r="A248" s="3"/>
      <c r="B248" s="3"/>
      <c r="C248" s="5"/>
      <c r="D248" s="5"/>
      <c r="E248" s="5"/>
      <c r="F248" s="25"/>
      <c r="G248" s="5"/>
      <c r="H248" s="29"/>
      <c r="I248" s="32"/>
      <c r="J248" s="32"/>
      <c r="K248" s="32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</row>
    <row r="249" spans="1:30" ht="15.75" customHeight="1" x14ac:dyDescent="0.2">
      <c r="A249" s="3"/>
      <c r="B249" s="3"/>
      <c r="C249" s="5"/>
      <c r="D249" s="5"/>
      <c r="E249" s="5"/>
      <c r="F249" s="25"/>
      <c r="G249" s="5"/>
      <c r="H249" s="29"/>
      <c r="I249" s="32"/>
      <c r="J249" s="32"/>
      <c r="K249" s="32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</row>
    <row r="250" spans="1:30" ht="15.75" customHeight="1" x14ac:dyDescent="0.2">
      <c r="A250" s="3"/>
      <c r="B250" s="3"/>
      <c r="C250" s="5"/>
      <c r="D250" s="5"/>
      <c r="E250" s="5"/>
      <c r="F250" s="25"/>
      <c r="G250" s="5"/>
      <c r="H250" s="29"/>
      <c r="I250" s="32"/>
      <c r="J250" s="32"/>
      <c r="K250" s="32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</row>
    <row r="251" spans="1:30" ht="15.75" customHeight="1" x14ac:dyDescent="0.2">
      <c r="A251" s="3"/>
      <c r="B251" s="3"/>
      <c r="C251" s="5"/>
      <c r="D251" s="5"/>
      <c r="E251" s="5"/>
      <c r="F251" s="25"/>
      <c r="G251" s="5"/>
      <c r="H251" s="29"/>
      <c r="I251" s="32"/>
      <c r="J251" s="32"/>
      <c r="K251" s="32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</row>
    <row r="252" spans="1:30" ht="15.75" customHeight="1" x14ac:dyDescent="0.2">
      <c r="A252" s="3"/>
      <c r="B252" s="3"/>
      <c r="C252" s="5"/>
      <c r="D252" s="5"/>
      <c r="E252" s="5"/>
      <c r="F252" s="25"/>
      <c r="G252" s="5"/>
      <c r="H252" s="29"/>
      <c r="I252" s="32"/>
      <c r="J252" s="32"/>
      <c r="K252" s="32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</row>
    <row r="253" spans="1:30" ht="15.75" customHeight="1" x14ac:dyDescent="0.2">
      <c r="A253" s="3"/>
      <c r="B253" s="3"/>
      <c r="C253" s="5"/>
      <c r="D253" s="5"/>
      <c r="E253" s="5"/>
      <c r="F253" s="25"/>
      <c r="G253" s="5"/>
      <c r="H253" s="29"/>
      <c r="I253" s="32"/>
      <c r="J253" s="32"/>
      <c r="K253" s="32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</row>
    <row r="254" spans="1:30" ht="15.75" customHeight="1" x14ac:dyDescent="0.2">
      <c r="A254" s="3"/>
      <c r="B254" s="3"/>
      <c r="C254" s="5"/>
      <c r="D254" s="5"/>
      <c r="E254" s="5"/>
      <c r="F254" s="25"/>
      <c r="G254" s="5"/>
      <c r="H254" s="29"/>
      <c r="I254" s="32"/>
      <c r="J254" s="32"/>
      <c r="K254" s="32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</row>
    <row r="255" spans="1:30" ht="15.75" customHeight="1" x14ac:dyDescent="0.2">
      <c r="A255" s="3"/>
      <c r="B255" s="3"/>
      <c r="C255" s="5"/>
      <c r="D255" s="5"/>
      <c r="E255" s="5"/>
      <c r="F255" s="25"/>
      <c r="G255" s="5"/>
      <c r="H255" s="29"/>
      <c r="I255" s="32"/>
      <c r="J255" s="32"/>
      <c r="K255" s="32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</row>
    <row r="256" spans="1:30" ht="15.75" customHeight="1" x14ac:dyDescent="0.2">
      <c r="A256" s="3"/>
      <c r="B256" s="3"/>
      <c r="C256" s="5"/>
      <c r="D256" s="5"/>
      <c r="E256" s="5"/>
      <c r="F256" s="25"/>
      <c r="G256" s="5"/>
      <c r="H256" s="29"/>
      <c r="I256" s="32"/>
      <c r="J256" s="32"/>
      <c r="K256" s="32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</row>
    <row r="257" spans="1:30" ht="15.75" customHeight="1" x14ac:dyDescent="0.2">
      <c r="A257" s="3"/>
      <c r="B257" s="3"/>
      <c r="C257" s="5"/>
      <c r="D257" s="5"/>
      <c r="E257" s="5"/>
      <c r="F257" s="25"/>
      <c r="G257" s="5"/>
      <c r="H257" s="29"/>
      <c r="I257" s="32"/>
      <c r="J257" s="32"/>
      <c r="K257" s="32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</row>
    <row r="258" spans="1:30" ht="15.75" customHeight="1" x14ac:dyDescent="0.2">
      <c r="A258" s="3"/>
      <c r="B258" s="3"/>
      <c r="C258" s="5"/>
      <c r="D258" s="5"/>
      <c r="E258" s="5"/>
      <c r="F258" s="25"/>
      <c r="G258" s="5"/>
      <c r="H258" s="29"/>
      <c r="I258" s="32"/>
      <c r="J258" s="32"/>
      <c r="K258" s="32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</row>
    <row r="259" spans="1:30" ht="15.75" customHeight="1" x14ac:dyDescent="0.2">
      <c r="A259" s="3"/>
      <c r="B259" s="3"/>
      <c r="C259" s="5"/>
      <c r="D259" s="5"/>
      <c r="E259" s="5"/>
      <c r="F259" s="25"/>
      <c r="G259" s="5"/>
      <c r="H259" s="29"/>
      <c r="I259" s="32"/>
      <c r="J259" s="32"/>
      <c r="K259" s="32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</row>
    <row r="260" spans="1:30" ht="15.75" customHeight="1" x14ac:dyDescent="0.2">
      <c r="A260" s="3"/>
      <c r="B260" s="3"/>
      <c r="C260" s="5"/>
      <c r="D260" s="5"/>
      <c r="E260" s="5"/>
      <c r="F260" s="25"/>
      <c r="G260" s="5"/>
      <c r="H260" s="29"/>
      <c r="I260" s="32"/>
      <c r="J260" s="32"/>
      <c r="K260" s="32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</row>
    <row r="261" spans="1:30" ht="15.75" customHeight="1" x14ac:dyDescent="0.2">
      <c r="A261" s="3"/>
      <c r="B261" s="3"/>
      <c r="C261" s="5"/>
      <c r="D261" s="5"/>
      <c r="E261" s="5"/>
      <c r="F261" s="25"/>
      <c r="G261" s="5"/>
      <c r="H261" s="29"/>
      <c r="I261" s="32"/>
      <c r="J261" s="32"/>
      <c r="K261" s="32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</row>
    <row r="262" spans="1:30" ht="15.75" customHeight="1" x14ac:dyDescent="0.2">
      <c r="A262" s="3"/>
      <c r="B262" s="3"/>
      <c r="C262" s="5"/>
      <c r="D262" s="5"/>
      <c r="E262" s="5"/>
      <c r="F262" s="25"/>
      <c r="G262" s="5"/>
      <c r="H262" s="29"/>
      <c r="I262" s="32"/>
      <c r="J262" s="32"/>
      <c r="K262" s="32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</row>
    <row r="263" spans="1:30" ht="15.75" customHeight="1" x14ac:dyDescent="0.2">
      <c r="A263" s="3"/>
      <c r="B263" s="3"/>
      <c r="C263" s="5"/>
      <c r="D263" s="5"/>
      <c r="E263" s="5"/>
      <c r="F263" s="25"/>
      <c r="G263" s="5"/>
      <c r="H263" s="29"/>
      <c r="I263" s="32"/>
      <c r="J263" s="32"/>
      <c r="K263" s="32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</row>
    <row r="264" spans="1:30" ht="15.75" customHeight="1" x14ac:dyDescent="0.2">
      <c r="A264" s="3"/>
      <c r="B264" s="3"/>
      <c r="C264" s="5"/>
      <c r="D264" s="5"/>
      <c r="E264" s="5"/>
      <c r="F264" s="25"/>
      <c r="G264" s="5"/>
      <c r="H264" s="29"/>
      <c r="I264" s="32"/>
      <c r="J264" s="32"/>
      <c r="K264" s="32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</row>
    <row r="265" spans="1:30" ht="15.75" customHeight="1" x14ac:dyDescent="0.2">
      <c r="A265" s="3"/>
      <c r="B265" s="3"/>
      <c r="C265" s="5"/>
      <c r="D265" s="5"/>
      <c r="E265" s="5"/>
      <c r="F265" s="25"/>
      <c r="G265" s="5"/>
      <c r="H265" s="29"/>
      <c r="I265" s="32"/>
      <c r="J265" s="32"/>
      <c r="K265" s="32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</row>
    <row r="266" spans="1:30" ht="15.75" customHeight="1" x14ac:dyDescent="0.2">
      <c r="A266" s="3"/>
      <c r="B266" s="3"/>
      <c r="C266" s="5"/>
      <c r="D266" s="5"/>
      <c r="E266" s="5"/>
      <c r="F266" s="25"/>
      <c r="G266" s="5"/>
      <c r="H266" s="29"/>
      <c r="I266" s="32"/>
      <c r="J266" s="32"/>
      <c r="K266" s="32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</row>
    <row r="267" spans="1:30" ht="15.75" customHeight="1" x14ac:dyDescent="0.2">
      <c r="A267" s="3"/>
      <c r="B267" s="3"/>
      <c r="C267" s="5"/>
      <c r="D267" s="5"/>
      <c r="E267" s="5"/>
      <c r="F267" s="25"/>
      <c r="G267" s="5"/>
      <c r="H267" s="29"/>
      <c r="I267" s="32"/>
      <c r="J267" s="32"/>
      <c r="K267" s="32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</row>
    <row r="268" spans="1:30" ht="15.75" customHeight="1" x14ac:dyDescent="0.2">
      <c r="A268" s="3"/>
      <c r="B268" s="3"/>
      <c r="C268" s="5"/>
      <c r="D268" s="5"/>
      <c r="E268" s="5"/>
      <c r="F268" s="25"/>
      <c r="G268" s="5"/>
      <c r="H268" s="29"/>
      <c r="I268" s="32"/>
      <c r="J268" s="32"/>
      <c r="K268" s="32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</row>
    <row r="269" spans="1:30" ht="15.75" customHeight="1" x14ac:dyDescent="0.2">
      <c r="A269" s="3"/>
      <c r="B269" s="3"/>
      <c r="C269" s="5"/>
      <c r="D269" s="5"/>
      <c r="E269" s="5"/>
      <c r="F269" s="25"/>
      <c r="G269" s="5"/>
      <c r="H269" s="29"/>
      <c r="I269" s="32"/>
      <c r="J269" s="32"/>
      <c r="K269" s="32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</row>
    <row r="270" spans="1:30" ht="15.75" customHeight="1" x14ac:dyDescent="0.2">
      <c r="A270" s="3"/>
      <c r="B270" s="3"/>
      <c r="C270" s="5"/>
      <c r="D270" s="5"/>
      <c r="E270" s="5"/>
      <c r="F270" s="25"/>
      <c r="G270" s="5"/>
      <c r="H270" s="29"/>
      <c r="I270" s="32"/>
      <c r="J270" s="32"/>
      <c r="K270" s="32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</row>
    <row r="271" spans="1:30" ht="15.75" customHeight="1" x14ac:dyDescent="0.2">
      <c r="A271" s="3"/>
      <c r="B271" s="3"/>
      <c r="C271" s="5"/>
      <c r="D271" s="5"/>
      <c r="E271" s="5"/>
      <c r="F271" s="25"/>
      <c r="G271" s="5"/>
      <c r="H271" s="29"/>
      <c r="I271" s="32"/>
      <c r="J271" s="32"/>
      <c r="K271" s="32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</row>
    <row r="272" spans="1:30" ht="15.75" customHeight="1" x14ac:dyDescent="0.2">
      <c r="A272" s="3"/>
      <c r="B272" s="3"/>
      <c r="C272" s="5"/>
      <c r="D272" s="5"/>
      <c r="E272" s="5"/>
      <c r="F272" s="25"/>
      <c r="G272" s="5"/>
      <c r="H272" s="29"/>
      <c r="I272" s="32"/>
      <c r="J272" s="32"/>
      <c r="K272" s="32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</row>
    <row r="273" spans="1:30" ht="15.75" customHeight="1" x14ac:dyDescent="0.2">
      <c r="A273" s="3"/>
      <c r="B273" s="3"/>
      <c r="C273" s="5"/>
      <c r="D273" s="5"/>
      <c r="E273" s="5"/>
      <c r="F273" s="25"/>
      <c r="G273" s="5"/>
      <c r="H273" s="29"/>
      <c r="I273" s="32"/>
      <c r="J273" s="32"/>
      <c r="K273" s="32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</row>
    <row r="274" spans="1:30" ht="15.75" customHeight="1" x14ac:dyDescent="0.2">
      <c r="A274" s="3"/>
      <c r="B274" s="3"/>
      <c r="C274" s="5"/>
      <c r="D274" s="5"/>
      <c r="E274" s="5"/>
      <c r="F274" s="25"/>
      <c r="G274" s="5"/>
      <c r="H274" s="29"/>
      <c r="I274" s="32"/>
      <c r="J274" s="32"/>
      <c r="K274" s="32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</row>
    <row r="275" spans="1:30" ht="15.75" customHeight="1" x14ac:dyDescent="0.2">
      <c r="A275" s="3"/>
      <c r="B275" s="3"/>
      <c r="C275" s="5"/>
      <c r="D275" s="5"/>
      <c r="E275" s="5"/>
      <c r="F275" s="25"/>
      <c r="G275" s="5"/>
      <c r="H275" s="29"/>
      <c r="I275" s="32"/>
      <c r="J275" s="32"/>
      <c r="K275" s="32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</row>
    <row r="276" spans="1:30" ht="15.75" customHeight="1" x14ac:dyDescent="0.2">
      <c r="A276" s="3"/>
      <c r="B276" s="3"/>
      <c r="C276" s="5"/>
      <c r="D276" s="5"/>
      <c r="E276" s="5"/>
      <c r="F276" s="25"/>
      <c r="G276" s="5"/>
      <c r="H276" s="29"/>
      <c r="I276" s="32"/>
      <c r="J276" s="32"/>
      <c r="K276" s="32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</row>
    <row r="277" spans="1:30" ht="15.75" customHeight="1" x14ac:dyDescent="0.2">
      <c r="A277" s="3"/>
      <c r="B277" s="3"/>
      <c r="C277" s="5"/>
      <c r="D277" s="5"/>
      <c r="E277" s="5"/>
      <c r="F277" s="25"/>
      <c r="G277" s="5"/>
      <c r="H277" s="29"/>
      <c r="I277" s="32"/>
      <c r="J277" s="32"/>
      <c r="K277" s="32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</row>
    <row r="278" spans="1:30" ht="15.75" customHeight="1" x14ac:dyDescent="0.2">
      <c r="A278" s="3"/>
      <c r="B278" s="3"/>
      <c r="C278" s="5"/>
      <c r="D278" s="5"/>
      <c r="E278" s="5"/>
      <c r="F278" s="25"/>
      <c r="G278" s="5"/>
      <c r="H278" s="29"/>
      <c r="I278" s="32"/>
      <c r="J278" s="32"/>
      <c r="K278" s="32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</row>
    <row r="279" spans="1:30" ht="15.75" customHeight="1" x14ac:dyDescent="0.2">
      <c r="A279" s="3"/>
      <c r="B279" s="3"/>
      <c r="C279" s="5"/>
      <c r="D279" s="5"/>
      <c r="E279" s="5"/>
      <c r="F279" s="25"/>
      <c r="G279" s="5"/>
      <c r="H279" s="29"/>
      <c r="I279" s="32"/>
      <c r="J279" s="32"/>
      <c r="K279" s="32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</row>
    <row r="280" spans="1:30" ht="15.75" customHeight="1" x14ac:dyDescent="0.2">
      <c r="A280" s="3"/>
      <c r="B280" s="3"/>
      <c r="C280" s="5"/>
      <c r="D280" s="5"/>
      <c r="E280" s="5"/>
      <c r="F280" s="25"/>
      <c r="G280" s="5"/>
      <c r="H280" s="29"/>
      <c r="I280" s="32"/>
      <c r="J280" s="32"/>
      <c r="K280" s="32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</row>
    <row r="281" spans="1:30" ht="15.75" customHeight="1" x14ac:dyDescent="0.2">
      <c r="A281" s="3"/>
      <c r="B281" s="3"/>
      <c r="C281" s="5"/>
      <c r="D281" s="5"/>
      <c r="E281" s="5"/>
      <c r="F281" s="25"/>
      <c r="G281" s="5"/>
      <c r="H281" s="29"/>
      <c r="I281" s="32"/>
      <c r="J281" s="32"/>
      <c r="K281" s="32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</row>
    <row r="282" spans="1:30" ht="15.75" customHeight="1" x14ac:dyDescent="0.2">
      <c r="A282" s="3"/>
      <c r="B282" s="3"/>
      <c r="C282" s="5"/>
      <c r="D282" s="5"/>
      <c r="E282" s="5"/>
      <c r="F282" s="25"/>
      <c r="G282" s="5"/>
      <c r="H282" s="29"/>
      <c r="I282" s="32"/>
      <c r="J282" s="32"/>
      <c r="K282" s="32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</row>
    <row r="283" spans="1:30" ht="15.75" customHeight="1" x14ac:dyDescent="0.2">
      <c r="A283" s="3"/>
      <c r="B283" s="3"/>
      <c r="C283" s="5"/>
      <c r="D283" s="5"/>
      <c r="E283" s="5"/>
      <c r="F283" s="25"/>
      <c r="G283" s="5"/>
      <c r="H283" s="29"/>
      <c r="I283" s="32"/>
      <c r="J283" s="32"/>
      <c r="K283" s="32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</row>
    <row r="284" spans="1:30" ht="15.75" customHeight="1" x14ac:dyDescent="0.2">
      <c r="A284" s="3"/>
      <c r="B284" s="3"/>
      <c r="C284" s="5"/>
      <c r="D284" s="5"/>
      <c r="E284" s="5"/>
      <c r="F284" s="25"/>
      <c r="G284" s="5"/>
      <c r="H284" s="29"/>
      <c r="I284" s="32"/>
      <c r="J284" s="32"/>
      <c r="K284" s="32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</row>
    <row r="285" spans="1:30" ht="15.75" customHeight="1" x14ac:dyDescent="0.2">
      <c r="A285" s="3"/>
      <c r="B285" s="3"/>
      <c r="C285" s="5"/>
      <c r="D285" s="5"/>
      <c r="E285" s="5"/>
      <c r="F285" s="25"/>
      <c r="G285" s="5"/>
      <c r="H285" s="29"/>
      <c r="I285" s="32"/>
      <c r="J285" s="32"/>
      <c r="K285" s="32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</row>
    <row r="286" spans="1:30" ht="15.75" customHeight="1" x14ac:dyDescent="0.2">
      <c r="A286" s="3"/>
      <c r="B286" s="3"/>
      <c r="C286" s="5"/>
      <c r="D286" s="5"/>
      <c r="E286" s="5"/>
      <c r="F286" s="25"/>
      <c r="G286" s="5"/>
      <c r="H286" s="29"/>
      <c r="I286" s="32"/>
      <c r="J286" s="32"/>
      <c r="K286" s="32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</row>
    <row r="287" spans="1:30" ht="15.75" customHeight="1" x14ac:dyDescent="0.2">
      <c r="A287" s="3"/>
      <c r="B287" s="3"/>
      <c r="C287" s="5"/>
      <c r="D287" s="5"/>
      <c r="E287" s="5"/>
      <c r="F287" s="25"/>
      <c r="G287" s="5"/>
      <c r="H287" s="29"/>
      <c r="I287" s="32"/>
      <c r="J287" s="32"/>
      <c r="K287" s="32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</row>
    <row r="288" spans="1:30" ht="15.75" customHeight="1" x14ac:dyDescent="0.2">
      <c r="A288" s="3"/>
      <c r="B288" s="3"/>
      <c r="C288" s="5"/>
      <c r="D288" s="5"/>
      <c r="E288" s="5"/>
      <c r="F288" s="25"/>
      <c r="G288" s="5"/>
      <c r="H288" s="29"/>
      <c r="I288" s="32"/>
      <c r="J288" s="32"/>
      <c r="K288" s="32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</row>
    <row r="289" spans="1:30" ht="15.75" customHeight="1" x14ac:dyDescent="0.2">
      <c r="A289" s="3"/>
      <c r="B289" s="3"/>
      <c r="C289" s="5"/>
      <c r="D289" s="5"/>
      <c r="E289" s="5"/>
      <c r="F289" s="25"/>
      <c r="G289" s="5"/>
      <c r="H289" s="29"/>
      <c r="I289" s="32"/>
      <c r="J289" s="32"/>
      <c r="K289" s="32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</row>
    <row r="290" spans="1:30" ht="15.75" customHeight="1" x14ac:dyDescent="0.2">
      <c r="A290" s="3"/>
      <c r="B290" s="3"/>
      <c r="C290" s="5"/>
      <c r="D290" s="5"/>
      <c r="E290" s="5"/>
      <c r="F290" s="25"/>
      <c r="G290" s="5"/>
      <c r="H290" s="29"/>
      <c r="I290" s="32"/>
      <c r="J290" s="32"/>
      <c r="K290" s="32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</row>
    <row r="291" spans="1:30" ht="15.75" customHeight="1" x14ac:dyDescent="0.2">
      <c r="A291" s="3"/>
      <c r="B291" s="3"/>
      <c r="C291" s="5"/>
      <c r="D291" s="5"/>
      <c r="E291" s="5"/>
      <c r="F291" s="25"/>
      <c r="G291" s="5"/>
      <c r="H291" s="29"/>
      <c r="I291" s="32"/>
      <c r="J291" s="32"/>
      <c r="K291" s="32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</row>
    <row r="292" spans="1:30" ht="15.75" customHeight="1" x14ac:dyDescent="0.2">
      <c r="A292" s="3"/>
      <c r="B292" s="3"/>
      <c r="C292" s="5"/>
      <c r="D292" s="5"/>
      <c r="E292" s="5"/>
      <c r="F292" s="25"/>
      <c r="G292" s="5"/>
      <c r="H292" s="29"/>
      <c r="I292" s="32"/>
      <c r="J292" s="32"/>
      <c r="K292" s="32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</row>
    <row r="293" spans="1:30" ht="15.75" customHeight="1" x14ac:dyDescent="0.2">
      <c r="A293" s="3"/>
      <c r="B293" s="3"/>
      <c r="C293" s="5"/>
      <c r="D293" s="5"/>
      <c r="E293" s="5"/>
      <c r="F293" s="25"/>
      <c r="G293" s="5"/>
      <c r="H293" s="29"/>
      <c r="I293" s="32"/>
      <c r="J293" s="32"/>
      <c r="K293" s="32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</row>
    <row r="294" spans="1:30" ht="15.75" customHeight="1" x14ac:dyDescent="0.2">
      <c r="A294" s="3"/>
      <c r="B294" s="3"/>
      <c r="C294" s="5"/>
      <c r="D294" s="5"/>
      <c r="E294" s="5"/>
      <c r="F294" s="25"/>
      <c r="G294" s="5"/>
      <c r="H294" s="29"/>
      <c r="I294" s="32"/>
      <c r="J294" s="32"/>
      <c r="K294" s="32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</row>
    <row r="295" spans="1:30" ht="15.75" customHeight="1" x14ac:dyDescent="0.2">
      <c r="A295" s="3"/>
      <c r="B295" s="3"/>
      <c r="C295" s="5"/>
      <c r="D295" s="5"/>
      <c r="E295" s="5"/>
      <c r="F295" s="25"/>
      <c r="G295" s="5"/>
      <c r="H295" s="29"/>
      <c r="I295" s="32"/>
      <c r="J295" s="32"/>
      <c r="K295" s="32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</row>
    <row r="296" spans="1:30" ht="15.75" customHeight="1" x14ac:dyDescent="0.2">
      <c r="A296" s="3"/>
      <c r="B296" s="3"/>
      <c r="C296" s="5"/>
      <c r="D296" s="5"/>
      <c r="E296" s="5"/>
      <c r="F296" s="25"/>
      <c r="G296" s="5"/>
      <c r="H296" s="29"/>
      <c r="I296" s="32"/>
      <c r="J296" s="32"/>
      <c r="K296" s="32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</row>
    <row r="297" spans="1:30" ht="15.75" customHeight="1" x14ac:dyDescent="0.2">
      <c r="A297" s="3"/>
      <c r="B297" s="3"/>
      <c r="C297" s="5"/>
      <c r="D297" s="5"/>
      <c r="E297" s="5"/>
      <c r="F297" s="25"/>
      <c r="G297" s="5"/>
      <c r="H297" s="29"/>
      <c r="I297" s="32"/>
      <c r="J297" s="32"/>
      <c r="K297" s="32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</row>
    <row r="298" spans="1:30" ht="15.75" customHeight="1" x14ac:dyDescent="0.2">
      <c r="A298" s="3"/>
      <c r="B298" s="3"/>
      <c r="C298" s="5"/>
      <c r="D298" s="5"/>
      <c r="E298" s="5"/>
      <c r="F298" s="25"/>
      <c r="G298" s="5"/>
      <c r="H298" s="29"/>
      <c r="I298" s="32"/>
      <c r="J298" s="32"/>
      <c r="K298" s="32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</row>
    <row r="299" spans="1:30" ht="15.75" customHeight="1" x14ac:dyDescent="0.2">
      <c r="A299" s="3"/>
      <c r="B299" s="3"/>
      <c r="C299" s="5"/>
      <c r="D299" s="5"/>
      <c r="E299" s="5"/>
      <c r="F299" s="25"/>
      <c r="G299" s="5"/>
      <c r="H299" s="29"/>
      <c r="I299" s="32"/>
      <c r="J299" s="32"/>
      <c r="K299" s="32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</row>
    <row r="300" spans="1:30" ht="15.75" customHeight="1" x14ac:dyDescent="0.2">
      <c r="A300" s="3"/>
      <c r="B300" s="3"/>
      <c r="C300" s="5"/>
      <c r="D300" s="5"/>
      <c r="E300" s="5"/>
      <c r="F300" s="25"/>
      <c r="G300" s="5"/>
      <c r="H300" s="29"/>
      <c r="I300" s="32"/>
      <c r="J300" s="32"/>
      <c r="K300" s="32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</row>
    <row r="301" spans="1:30" ht="15.75" customHeight="1" x14ac:dyDescent="0.2">
      <c r="A301" s="3"/>
      <c r="B301" s="3"/>
      <c r="C301" s="5"/>
      <c r="D301" s="5"/>
      <c r="E301" s="5"/>
      <c r="F301" s="25"/>
      <c r="G301" s="5"/>
      <c r="H301" s="29"/>
      <c r="I301" s="32"/>
      <c r="J301" s="32"/>
      <c r="K301" s="32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</row>
    <row r="302" spans="1:30" ht="15.75" customHeight="1" x14ac:dyDescent="0.2">
      <c r="A302" s="3"/>
      <c r="B302" s="3"/>
      <c r="C302" s="5"/>
      <c r="D302" s="5"/>
      <c r="E302" s="5"/>
      <c r="F302" s="25"/>
      <c r="G302" s="5"/>
      <c r="H302" s="29"/>
      <c r="I302" s="32"/>
      <c r="J302" s="32"/>
      <c r="K302" s="32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</row>
    <row r="303" spans="1:30" ht="15.75" customHeight="1" x14ac:dyDescent="0.2">
      <c r="A303" s="3"/>
      <c r="B303" s="3"/>
      <c r="C303" s="5"/>
      <c r="D303" s="5"/>
      <c r="E303" s="5"/>
      <c r="F303" s="25"/>
      <c r="G303" s="5"/>
      <c r="H303" s="29"/>
      <c r="I303" s="32"/>
      <c r="J303" s="32"/>
      <c r="K303" s="32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</row>
    <row r="304" spans="1:30" ht="15.75" customHeight="1" x14ac:dyDescent="0.2">
      <c r="A304" s="3"/>
      <c r="B304" s="3"/>
      <c r="C304" s="5"/>
      <c r="D304" s="5"/>
      <c r="E304" s="5"/>
      <c r="F304" s="25"/>
      <c r="G304" s="5"/>
      <c r="H304" s="29"/>
      <c r="I304" s="32"/>
      <c r="J304" s="32"/>
      <c r="K304" s="32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</row>
    <row r="305" spans="1:30" ht="15.75" customHeight="1" x14ac:dyDescent="0.2">
      <c r="A305" s="3"/>
      <c r="B305" s="3"/>
      <c r="C305" s="5"/>
      <c r="D305" s="5"/>
      <c r="E305" s="5"/>
      <c r="F305" s="25"/>
      <c r="G305" s="5"/>
      <c r="H305" s="29"/>
      <c r="I305" s="32"/>
      <c r="J305" s="32"/>
      <c r="K305" s="32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</row>
    <row r="306" spans="1:30" ht="15.75" customHeight="1" x14ac:dyDescent="0.2">
      <c r="A306" s="3"/>
      <c r="B306" s="3"/>
      <c r="C306" s="5"/>
      <c r="D306" s="5"/>
      <c r="E306" s="5"/>
      <c r="F306" s="25"/>
      <c r="G306" s="5"/>
      <c r="H306" s="29"/>
      <c r="I306" s="32"/>
      <c r="J306" s="32"/>
      <c r="K306" s="32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</row>
    <row r="307" spans="1:30" ht="15.75" customHeight="1" x14ac:dyDescent="0.2">
      <c r="A307" s="3"/>
      <c r="B307" s="3"/>
      <c r="C307" s="5"/>
      <c r="D307" s="5"/>
      <c r="E307" s="5"/>
      <c r="F307" s="25"/>
      <c r="G307" s="5"/>
      <c r="H307" s="29"/>
      <c r="I307" s="32"/>
      <c r="J307" s="32"/>
      <c r="K307" s="32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</row>
    <row r="308" spans="1:30" ht="15.75" customHeight="1" x14ac:dyDescent="0.2">
      <c r="A308" s="3"/>
      <c r="B308" s="3"/>
      <c r="C308" s="5"/>
      <c r="D308" s="5"/>
      <c r="E308" s="5"/>
      <c r="F308" s="25"/>
      <c r="G308" s="5"/>
      <c r="H308" s="29"/>
      <c r="I308" s="32"/>
      <c r="J308" s="32"/>
      <c r="K308" s="32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</row>
    <row r="309" spans="1:30" ht="15.75" customHeight="1" x14ac:dyDescent="0.2">
      <c r="A309" s="3"/>
      <c r="B309" s="3"/>
      <c r="C309" s="5"/>
      <c r="D309" s="5"/>
      <c r="E309" s="5"/>
      <c r="F309" s="25"/>
      <c r="G309" s="5"/>
      <c r="H309" s="29"/>
      <c r="I309" s="32"/>
      <c r="J309" s="32"/>
      <c r="K309" s="32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</row>
    <row r="310" spans="1:30" ht="15.75" customHeight="1" x14ac:dyDescent="0.2">
      <c r="A310" s="3"/>
      <c r="B310" s="3"/>
      <c r="C310" s="5"/>
      <c r="D310" s="5"/>
      <c r="E310" s="5"/>
      <c r="F310" s="25"/>
      <c r="G310" s="5"/>
      <c r="H310" s="29"/>
      <c r="I310" s="32"/>
      <c r="J310" s="32"/>
      <c r="K310" s="32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</row>
    <row r="311" spans="1:30" ht="15.75" customHeight="1" x14ac:dyDescent="0.2">
      <c r="A311" s="3"/>
      <c r="B311" s="3"/>
      <c r="C311" s="5"/>
      <c r="D311" s="5"/>
      <c r="E311" s="5"/>
      <c r="F311" s="25"/>
      <c r="G311" s="5"/>
      <c r="H311" s="29"/>
      <c r="I311" s="32"/>
      <c r="J311" s="32"/>
      <c r="K311" s="32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</row>
    <row r="312" spans="1:30" ht="15.75" customHeight="1" x14ac:dyDescent="0.2">
      <c r="A312" s="3"/>
      <c r="B312" s="3"/>
      <c r="C312" s="5"/>
      <c r="D312" s="5"/>
      <c r="E312" s="5"/>
      <c r="F312" s="25"/>
      <c r="G312" s="5"/>
      <c r="H312" s="29"/>
      <c r="I312" s="32"/>
      <c r="J312" s="32"/>
      <c r="K312" s="32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</row>
    <row r="313" spans="1:30" ht="15.75" customHeight="1" x14ac:dyDescent="0.2">
      <c r="A313" s="3"/>
      <c r="B313" s="3"/>
      <c r="C313" s="5"/>
      <c r="D313" s="5"/>
      <c r="E313" s="5"/>
      <c r="F313" s="25"/>
      <c r="G313" s="5"/>
      <c r="H313" s="29"/>
      <c r="I313" s="32"/>
      <c r="J313" s="32"/>
      <c r="K313" s="32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</row>
    <row r="314" spans="1:30" ht="15.75" customHeight="1" x14ac:dyDescent="0.2">
      <c r="A314" s="3"/>
      <c r="B314" s="3"/>
      <c r="C314" s="5"/>
      <c r="D314" s="5"/>
      <c r="E314" s="5"/>
      <c r="F314" s="25"/>
      <c r="G314" s="5"/>
      <c r="H314" s="29"/>
      <c r="I314" s="32"/>
      <c r="J314" s="32"/>
      <c r="K314" s="32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</row>
    <row r="315" spans="1:30" ht="15.75" customHeight="1" x14ac:dyDescent="0.2">
      <c r="A315" s="3"/>
      <c r="B315" s="3"/>
      <c r="C315" s="5"/>
      <c r="D315" s="5"/>
      <c r="E315" s="5"/>
      <c r="F315" s="25"/>
      <c r="G315" s="5"/>
      <c r="H315" s="29"/>
      <c r="I315" s="32"/>
      <c r="J315" s="32"/>
      <c r="K315" s="32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</row>
    <row r="316" spans="1:30" ht="15.75" customHeight="1" x14ac:dyDescent="0.2">
      <c r="A316" s="3"/>
      <c r="B316" s="3"/>
      <c r="C316" s="5"/>
      <c r="D316" s="5"/>
      <c r="E316" s="5"/>
      <c r="F316" s="25"/>
      <c r="G316" s="5"/>
      <c r="H316" s="29"/>
      <c r="I316" s="32"/>
      <c r="J316" s="32"/>
      <c r="K316" s="32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</row>
    <row r="317" spans="1:30" ht="15.75" customHeight="1" x14ac:dyDescent="0.2">
      <c r="A317" s="3"/>
      <c r="B317" s="3"/>
      <c r="C317" s="5"/>
      <c r="D317" s="5"/>
      <c r="E317" s="5"/>
      <c r="F317" s="25"/>
      <c r="G317" s="5"/>
      <c r="H317" s="29"/>
      <c r="I317" s="32"/>
      <c r="J317" s="32"/>
      <c r="K317" s="32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</row>
    <row r="318" spans="1:30" ht="15.75" customHeight="1" x14ac:dyDescent="0.2">
      <c r="A318" s="3"/>
      <c r="B318" s="3"/>
      <c r="C318" s="5"/>
      <c r="D318" s="5"/>
      <c r="E318" s="5"/>
      <c r="F318" s="25"/>
      <c r="G318" s="5"/>
      <c r="H318" s="29"/>
      <c r="I318" s="32"/>
      <c r="J318" s="32"/>
      <c r="K318" s="32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</row>
    <row r="319" spans="1:30" ht="15.75" customHeight="1" x14ac:dyDescent="0.2">
      <c r="A319" s="3"/>
      <c r="B319" s="3"/>
      <c r="C319" s="5"/>
      <c r="D319" s="5"/>
      <c r="E319" s="5"/>
      <c r="F319" s="25"/>
      <c r="G319" s="5"/>
      <c r="H319" s="29"/>
      <c r="I319" s="32"/>
      <c r="J319" s="32"/>
      <c r="K319" s="32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</row>
    <row r="320" spans="1:30" ht="15.75" customHeight="1" x14ac:dyDescent="0.2">
      <c r="A320" s="3"/>
      <c r="B320" s="3"/>
      <c r="C320" s="5"/>
      <c r="D320" s="5"/>
      <c r="E320" s="5"/>
      <c r="F320" s="25"/>
      <c r="G320" s="5"/>
      <c r="H320" s="29"/>
      <c r="I320" s="32"/>
      <c r="J320" s="32"/>
      <c r="K320" s="32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</row>
    <row r="321" spans="1:30" ht="15.75" customHeight="1" x14ac:dyDescent="0.2">
      <c r="A321" s="3"/>
      <c r="B321" s="3"/>
      <c r="C321" s="5"/>
      <c r="D321" s="5"/>
      <c r="E321" s="5"/>
      <c r="F321" s="25"/>
      <c r="G321" s="5"/>
      <c r="H321" s="29"/>
      <c r="I321" s="32"/>
      <c r="J321" s="32"/>
      <c r="K321" s="32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</row>
    <row r="322" spans="1:30" ht="15.75" customHeight="1" x14ac:dyDescent="0.2">
      <c r="A322" s="3"/>
      <c r="B322" s="3"/>
      <c r="C322" s="5"/>
      <c r="D322" s="5"/>
      <c r="E322" s="5"/>
      <c r="F322" s="25"/>
      <c r="G322" s="5"/>
      <c r="H322" s="29"/>
      <c r="I322" s="32"/>
      <c r="J322" s="32"/>
      <c r="K322" s="32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</row>
    <row r="323" spans="1:30" ht="15.75" customHeight="1" x14ac:dyDescent="0.2">
      <c r="A323" s="3"/>
      <c r="B323" s="3"/>
      <c r="C323" s="5"/>
      <c r="D323" s="5"/>
      <c r="E323" s="5"/>
      <c r="F323" s="25"/>
      <c r="G323" s="5"/>
      <c r="H323" s="29"/>
      <c r="I323" s="32"/>
      <c r="J323" s="32"/>
      <c r="K323" s="32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</row>
    <row r="324" spans="1:30" ht="15.75" customHeight="1" x14ac:dyDescent="0.2">
      <c r="A324" s="3"/>
      <c r="B324" s="3"/>
      <c r="C324" s="5"/>
      <c r="D324" s="5"/>
      <c r="E324" s="5"/>
      <c r="F324" s="25"/>
      <c r="G324" s="5"/>
      <c r="H324" s="29"/>
      <c r="I324" s="32"/>
      <c r="J324" s="32"/>
      <c r="K324" s="32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</row>
    <row r="325" spans="1:30" ht="15.75" customHeight="1" x14ac:dyDescent="0.2">
      <c r="A325" s="3"/>
      <c r="B325" s="3"/>
      <c r="C325" s="5"/>
      <c r="D325" s="5"/>
      <c r="E325" s="5"/>
      <c r="F325" s="25"/>
      <c r="G325" s="5"/>
      <c r="H325" s="29"/>
      <c r="I325" s="32"/>
      <c r="J325" s="32"/>
      <c r="K325" s="32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</row>
    <row r="326" spans="1:30" ht="15.75" customHeight="1" x14ac:dyDescent="0.2">
      <c r="A326" s="3"/>
      <c r="B326" s="3"/>
      <c r="C326" s="5"/>
      <c r="D326" s="5"/>
      <c r="E326" s="5"/>
      <c r="F326" s="25"/>
      <c r="G326" s="5"/>
      <c r="H326" s="29"/>
      <c r="I326" s="32"/>
      <c r="J326" s="32"/>
      <c r="K326" s="32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</row>
    <row r="327" spans="1:30" ht="15.75" customHeight="1" x14ac:dyDescent="0.2">
      <c r="A327" s="3"/>
      <c r="B327" s="3"/>
      <c r="C327" s="5"/>
      <c r="D327" s="5"/>
      <c r="E327" s="5"/>
      <c r="F327" s="25"/>
      <c r="G327" s="5"/>
      <c r="H327" s="29"/>
      <c r="I327" s="32"/>
      <c r="J327" s="32"/>
      <c r="K327" s="32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</row>
    <row r="328" spans="1:30" ht="15.75" customHeight="1" x14ac:dyDescent="0.2">
      <c r="A328" s="3"/>
      <c r="B328" s="3"/>
      <c r="C328" s="5"/>
      <c r="D328" s="5"/>
      <c r="E328" s="5"/>
      <c r="F328" s="25"/>
      <c r="G328" s="5"/>
      <c r="H328" s="29"/>
      <c r="I328" s="32"/>
      <c r="J328" s="32"/>
      <c r="K328" s="32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</row>
    <row r="329" spans="1:30" ht="15.75" customHeight="1" x14ac:dyDescent="0.2">
      <c r="A329" s="3"/>
      <c r="B329" s="3"/>
      <c r="C329" s="5"/>
      <c r="D329" s="5"/>
      <c r="E329" s="5"/>
      <c r="F329" s="25"/>
      <c r="G329" s="5"/>
      <c r="H329" s="29"/>
      <c r="I329" s="32"/>
      <c r="J329" s="32"/>
      <c r="K329" s="32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</row>
  </sheetData>
  <autoFilter ref="A15:AB242" xr:uid="{00000000-0009-0000-0000-000004000000}"/>
  <mergeCells count="26">
    <mergeCell ref="B10:G10"/>
    <mergeCell ref="H10:J10"/>
    <mergeCell ref="B11:G11"/>
    <mergeCell ref="H11:H12"/>
    <mergeCell ref="I11:I12"/>
    <mergeCell ref="B12:G12"/>
    <mergeCell ref="B9:G9"/>
    <mergeCell ref="H9:K9"/>
    <mergeCell ref="B245:F245"/>
    <mergeCell ref="G245:K245"/>
    <mergeCell ref="B246:F246"/>
    <mergeCell ref="G246:K246"/>
    <mergeCell ref="B247:F247"/>
    <mergeCell ref="G247:K247"/>
    <mergeCell ref="B2:K6"/>
    <mergeCell ref="B13:B14"/>
    <mergeCell ref="C13:C14"/>
    <mergeCell ref="D13:D14"/>
    <mergeCell ref="F13:F14"/>
    <mergeCell ref="G13:G14"/>
    <mergeCell ref="H13:H14"/>
    <mergeCell ref="I13:I14"/>
    <mergeCell ref="K13:K14"/>
    <mergeCell ref="J13:J14"/>
    <mergeCell ref="E13:E14"/>
    <mergeCell ref="B7:K8"/>
  </mergeCells>
  <phoneticPr fontId="20" type="noConversion"/>
  <conditionalFormatting sqref="C69:C74">
    <cfRule type="expression" dxfId="101" priority="177" stopIfTrue="1">
      <formula>$C69=1</formula>
    </cfRule>
    <cfRule type="expression" dxfId="100" priority="178" stopIfTrue="1">
      <formula>OR($C69=0,$C69=2,$C69=3,$C69=4)</formula>
    </cfRule>
  </conditionalFormatting>
  <conditionalFormatting sqref="C78:C83">
    <cfRule type="expression" dxfId="99" priority="175" stopIfTrue="1">
      <formula>$C78=1</formula>
    </cfRule>
    <cfRule type="expression" dxfId="98" priority="176" stopIfTrue="1">
      <formula>OR($C78=0,$C78=2,$C78=3,$C78=4)</formula>
    </cfRule>
  </conditionalFormatting>
  <conditionalFormatting sqref="C86:C91">
    <cfRule type="expression" dxfId="97" priority="173" stopIfTrue="1">
      <formula>$C86=1</formula>
    </cfRule>
    <cfRule type="expression" dxfId="96" priority="174" stopIfTrue="1">
      <formula>OR($C86=0,$C86=2,$C86=3,$C86=4)</formula>
    </cfRule>
  </conditionalFormatting>
  <conditionalFormatting sqref="C96:C99">
    <cfRule type="expression" dxfId="95" priority="171" stopIfTrue="1">
      <formula>$C96=1</formula>
    </cfRule>
    <cfRule type="expression" dxfId="94" priority="172" stopIfTrue="1">
      <formula>OR($C96=0,$C96=2,$C96=3,$C96=4)</formula>
    </cfRule>
  </conditionalFormatting>
  <conditionalFormatting sqref="C104:C107">
    <cfRule type="expression" dxfId="93" priority="161" stopIfTrue="1">
      <formula>$C104=1</formula>
    </cfRule>
    <cfRule type="expression" dxfId="92" priority="162" stopIfTrue="1">
      <formula>OR($C104=0,$C104=2,$C104=3,$C104=4)</formula>
    </cfRule>
  </conditionalFormatting>
  <conditionalFormatting sqref="C112:C114">
    <cfRule type="expression" dxfId="91" priority="159" stopIfTrue="1">
      <formula>$C112=1</formula>
    </cfRule>
    <cfRule type="expression" dxfId="90" priority="160" stopIfTrue="1">
      <formula>OR($C112=0,$C112=2,$C112=3,$C112=4)</formula>
    </cfRule>
  </conditionalFormatting>
  <conditionalFormatting sqref="C117:C119">
    <cfRule type="expression" dxfId="89" priority="157" stopIfTrue="1">
      <formula>$C117=1</formula>
    </cfRule>
    <cfRule type="expression" dxfId="88" priority="158" stopIfTrue="1">
      <formula>OR($C117=0,$C117=2,$C117=3,$C117=4)</formula>
    </cfRule>
  </conditionalFormatting>
  <conditionalFormatting sqref="C121:C122">
    <cfRule type="expression" dxfId="87" priority="155" stopIfTrue="1">
      <formula>$C121=1</formula>
    </cfRule>
    <cfRule type="expression" dxfId="86" priority="156" stopIfTrue="1">
      <formula>OR($C121=0,$C121=2,$C121=3,$C121=4)</formula>
    </cfRule>
  </conditionalFormatting>
  <conditionalFormatting sqref="C124:C126">
    <cfRule type="expression" dxfId="85" priority="153" stopIfTrue="1">
      <formula>$C124=1</formula>
    </cfRule>
    <cfRule type="expression" dxfId="84" priority="154" stopIfTrue="1">
      <formula>OR($C124=0,$C124=2,$C124=3,$C124=4)</formula>
    </cfRule>
  </conditionalFormatting>
  <conditionalFormatting sqref="C151:C159">
    <cfRule type="expression" dxfId="83" priority="143" stopIfTrue="1">
      <formula>$C151=1</formula>
    </cfRule>
    <cfRule type="expression" dxfId="82" priority="144" stopIfTrue="1">
      <formula>OR($C151=0,$C151=2,$C151=3,$C151=4)</formula>
    </cfRule>
  </conditionalFormatting>
  <conditionalFormatting sqref="C162:C168">
    <cfRule type="expression" dxfId="81" priority="141" stopIfTrue="1">
      <formula>$C162=1</formula>
    </cfRule>
    <cfRule type="expression" dxfId="80" priority="142" stopIfTrue="1">
      <formula>OR($C162=0,$C162=2,$C162=3,$C162=4)</formula>
    </cfRule>
  </conditionalFormatting>
  <conditionalFormatting sqref="C170:C173">
    <cfRule type="expression" dxfId="79" priority="139" stopIfTrue="1">
      <formula>$C170=1</formula>
    </cfRule>
    <cfRule type="expression" dxfId="78" priority="140" stopIfTrue="1">
      <formula>OR($C170=0,$C170=2,$C170=3,$C170=4)</formula>
    </cfRule>
  </conditionalFormatting>
  <conditionalFormatting sqref="C175:C182">
    <cfRule type="expression" dxfId="77" priority="137" stopIfTrue="1">
      <formula>$C175=1</formula>
    </cfRule>
    <cfRule type="expression" dxfId="76" priority="138" stopIfTrue="1">
      <formula>OR($C175=0,$C175=2,$C175=3,$C175=4)</formula>
    </cfRule>
  </conditionalFormatting>
  <conditionalFormatting sqref="C184:C197">
    <cfRule type="expression" dxfId="75" priority="135" stopIfTrue="1">
      <formula>$C184=1</formula>
    </cfRule>
    <cfRule type="expression" dxfId="74" priority="136" stopIfTrue="1">
      <formula>OR($C184=0,$C184=2,$C184=3,$C184=4)</formula>
    </cfRule>
  </conditionalFormatting>
  <conditionalFormatting sqref="C200:C211">
    <cfRule type="expression" dxfId="73" priority="86" stopIfTrue="1">
      <formula>$C200=1</formula>
    </cfRule>
    <cfRule type="expression" dxfId="72" priority="87" stopIfTrue="1">
      <formula>OR($C200=0,$C200=2,$C200=3,$C200=4)</formula>
    </cfRule>
  </conditionalFormatting>
  <conditionalFormatting sqref="C213:C217">
    <cfRule type="expression" dxfId="71" priority="43" stopIfTrue="1">
      <formula>$C213=1</formula>
    </cfRule>
    <cfRule type="expression" dxfId="70" priority="44" stopIfTrue="1">
      <formula>OR($C213=0,$C213=2,$C213=3,$C213=4)</formula>
    </cfRule>
  </conditionalFormatting>
  <conditionalFormatting sqref="C219:C225">
    <cfRule type="expression" dxfId="69" priority="41" stopIfTrue="1">
      <formula>$C219=1</formula>
    </cfRule>
    <cfRule type="expression" dxfId="68" priority="42" stopIfTrue="1">
      <formula>OR($C219=0,$C219=2,$C219=3,$C219=4)</formula>
    </cfRule>
  </conditionalFormatting>
  <conditionalFormatting sqref="C227:C230">
    <cfRule type="expression" dxfId="67" priority="39" stopIfTrue="1">
      <formula>$C227=1</formula>
    </cfRule>
    <cfRule type="expression" dxfId="66" priority="40" stopIfTrue="1">
      <formula>OR($C227=0,$C227=2,$C227=3,$C227=4)</formula>
    </cfRule>
  </conditionalFormatting>
  <conditionalFormatting sqref="C233:C241">
    <cfRule type="expression" dxfId="65" priority="37" stopIfTrue="1">
      <formula>$C233=1</formula>
    </cfRule>
    <cfRule type="expression" dxfId="64" priority="38" stopIfTrue="1">
      <formula>OR($C233=0,$C233=2,$C233=3,$C233=4)</formula>
    </cfRule>
  </conditionalFormatting>
  <conditionalFormatting sqref="C19:D27">
    <cfRule type="expression" dxfId="63" priority="214" stopIfTrue="1">
      <formula>$C19=1</formula>
    </cfRule>
    <cfRule type="expression" dxfId="62" priority="215" stopIfTrue="1">
      <formula>OR($C19=0,$C19=2,$C19=3,$C19=4)</formula>
    </cfRule>
  </conditionalFormatting>
  <conditionalFormatting sqref="C29:D34">
    <cfRule type="expression" dxfId="61" priority="202" stopIfTrue="1">
      <formula>$C29=1</formula>
    </cfRule>
    <cfRule type="expression" dxfId="60" priority="203" stopIfTrue="1">
      <formula>OR($C29=0,$C29=2,$C29=3,$C29=4)</formula>
    </cfRule>
  </conditionalFormatting>
  <conditionalFormatting sqref="C39:D48">
    <cfRule type="expression" dxfId="59" priority="3" stopIfTrue="1">
      <formula>$C39=1</formula>
    </cfRule>
    <cfRule type="expression" dxfId="58" priority="4" stopIfTrue="1">
      <formula>OR($C39=0,$C39=2,$C39=3,$C39=4)</formula>
    </cfRule>
  </conditionalFormatting>
  <conditionalFormatting sqref="C50:D51">
    <cfRule type="expression" dxfId="57" priority="183" stopIfTrue="1">
      <formula>$C50=1</formula>
    </cfRule>
    <cfRule type="expression" dxfId="56" priority="184" stopIfTrue="1">
      <formula>OR($C50=0,$C50=2,$C50=3,$C50=4)</formula>
    </cfRule>
  </conditionalFormatting>
  <conditionalFormatting sqref="C53:D62">
    <cfRule type="expression" dxfId="55" priority="179" stopIfTrue="1">
      <formula>$C53=1</formula>
    </cfRule>
    <cfRule type="expression" dxfId="54" priority="180" stopIfTrue="1">
      <formula>OR($C53=0,$C53=2,$C53=3,$C53=4)</formula>
    </cfRule>
  </conditionalFormatting>
  <conditionalFormatting sqref="C129:D135">
    <cfRule type="expression" dxfId="53" priority="149" stopIfTrue="1">
      <formula>$C129=1</formula>
    </cfRule>
    <cfRule type="expression" dxfId="52" priority="150" stopIfTrue="1">
      <formula>OR($C129=0,$C129=2,$C129=3,$C129=4)</formula>
    </cfRule>
  </conditionalFormatting>
  <conditionalFormatting sqref="C137:D149">
    <cfRule type="expression" dxfId="51" priority="145" stopIfTrue="1">
      <formula>$C137=1</formula>
    </cfRule>
    <cfRule type="expression" dxfId="50" priority="146" stopIfTrue="1">
      <formula>OR($C137=0,$C137=2,$C137=3,$C137=4)</formula>
    </cfRule>
  </conditionalFormatting>
  <conditionalFormatting sqref="F19:F27">
    <cfRule type="beginsWith" dxfId="49" priority="209" operator="beginsWith" text="(">
      <formula>LEFT(F19,LEN("("))="("</formula>
    </cfRule>
    <cfRule type="expression" dxfId="48" priority="210" stopIfTrue="1">
      <formula>$C19=1</formula>
    </cfRule>
    <cfRule type="expression" dxfId="47" priority="211" stopIfTrue="1">
      <formula>OR($C19=0,$C19=2,$C19=3,$C19=4)</formula>
    </cfRule>
  </conditionalFormatting>
  <conditionalFormatting sqref="F29:F34">
    <cfRule type="beginsWith" dxfId="46" priority="194" operator="beginsWith" text="(">
      <formula>LEFT(F29,LEN("("))="("</formula>
    </cfRule>
    <cfRule type="expression" dxfId="45" priority="195" stopIfTrue="1">
      <formula>$C29=1</formula>
    </cfRule>
    <cfRule type="expression" dxfId="44" priority="196" stopIfTrue="1">
      <formula>OR($C29=0,$C29=2,$C29=3,$C29=4)</formula>
    </cfRule>
  </conditionalFormatting>
  <conditionalFormatting sqref="F101">
    <cfRule type="beginsWith" dxfId="43" priority="163" operator="beginsWith" text="(">
      <formula>LEFT(F101,LEN("("))="("</formula>
    </cfRule>
    <cfRule type="expression" dxfId="42" priority="164" stopIfTrue="1">
      <formula>$C101=1</formula>
    </cfRule>
    <cfRule type="expression" dxfId="41" priority="165" stopIfTrue="1">
      <formula>OR($C101=0,$C101=2,$C101=3,$C101=4)</formula>
    </cfRule>
  </conditionalFormatting>
  <conditionalFormatting sqref="F184:F197">
    <cfRule type="beginsWith" dxfId="40" priority="88" operator="beginsWith" text="(">
      <formula>LEFT(F184,LEN("("))="("</formula>
    </cfRule>
    <cfRule type="expression" dxfId="39" priority="89" stopIfTrue="1">
      <formula>$C184=1</formula>
    </cfRule>
    <cfRule type="expression" dxfId="38" priority="90" stopIfTrue="1">
      <formula>OR($C184=0,$C184=2,$C184=3,$C184=4)</formula>
    </cfRule>
  </conditionalFormatting>
  <conditionalFormatting sqref="F200:F211">
    <cfRule type="beginsWith" dxfId="37" priority="45" operator="beginsWith" text="(">
      <formula>LEFT(F200,LEN("("))="("</formula>
    </cfRule>
    <cfRule type="expression" dxfId="36" priority="46" stopIfTrue="1">
      <formula>$C200=1</formula>
    </cfRule>
    <cfRule type="expression" dxfId="35" priority="47" stopIfTrue="1">
      <formula>OR($C200=0,$C200=2,$C200=3,$C200=4)</formula>
    </cfRule>
  </conditionalFormatting>
  <conditionalFormatting sqref="F233:F241">
    <cfRule type="beginsWith" dxfId="34" priority="5" operator="beginsWith" text="(">
      <formula>LEFT(F233,LEN("("))="("</formula>
    </cfRule>
    <cfRule type="expression" dxfId="33" priority="6" stopIfTrue="1">
      <formula>$C233=1</formula>
    </cfRule>
    <cfRule type="expression" dxfId="32" priority="7" stopIfTrue="1">
      <formula>OR($C233=0,$C233=2,$C233=3,$C233=4)</formula>
    </cfRule>
  </conditionalFormatting>
  <conditionalFormatting sqref="G29:G34">
    <cfRule type="expression" dxfId="31" priority="200" stopIfTrue="1">
      <formula>$C29=1</formula>
    </cfRule>
    <cfRule type="expression" dxfId="30" priority="201" stopIfTrue="1">
      <formula>OR($C29=0,$C29=2,$C29=3,$C29=4)</formula>
    </cfRule>
  </conditionalFormatting>
  <conditionalFormatting sqref="G19:H27">
    <cfRule type="expression" dxfId="29" priority="212" stopIfTrue="1">
      <formula>$C19=1</formula>
    </cfRule>
    <cfRule type="expression" dxfId="28" priority="213" stopIfTrue="1">
      <formula>OR($C19=0,$C19=2,$C19=3,$C19=4)</formula>
    </cfRule>
  </conditionalFormatting>
  <conditionalFormatting sqref="G101:H101">
    <cfRule type="expression" dxfId="27" priority="169" stopIfTrue="1">
      <formula>$C101=1</formula>
    </cfRule>
    <cfRule type="expression" dxfId="26" priority="170" stopIfTrue="1">
      <formula>OR($C101=0,$C101=2,$C101=3,$C101=4)</formula>
    </cfRule>
  </conditionalFormatting>
  <conditionalFormatting sqref="G184:H197">
    <cfRule type="expression" dxfId="25" priority="133" stopIfTrue="1">
      <formula>$C184=1</formula>
    </cfRule>
    <cfRule type="expression" dxfId="24" priority="134" stopIfTrue="1">
      <formula>OR($C184=0,$C184=2,$C184=3,$C184=4)</formula>
    </cfRule>
  </conditionalFormatting>
  <conditionalFormatting sqref="G200:H211">
    <cfRule type="expression" dxfId="23" priority="84" stopIfTrue="1">
      <formula>$C200=1</formula>
    </cfRule>
    <cfRule type="expression" dxfId="22" priority="85" stopIfTrue="1">
      <formula>OR($C200=0,$C200=2,$C200=3,$C200=4)</formula>
    </cfRule>
  </conditionalFormatting>
  <conditionalFormatting sqref="G233:H241">
    <cfRule type="expression" dxfId="21" priority="35" stopIfTrue="1">
      <formula>$C233=1</formula>
    </cfRule>
    <cfRule type="expression" dxfId="20" priority="36" stopIfTrue="1">
      <formula>OR($C233=0,$C233=2,$C233=3,$C233=4)</formula>
    </cfRule>
  </conditionalFormatting>
  <conditionalFormatting sqref="I19:I27">
    <cfRule type="expression" dxfId="19" priority="206" stopIfTrue="1">
      <formula>$C19=1</formula>
    </cfRule>
    <cfRule type="expression" dxfId="18" priority="207" stopIfTrue="1">
      <formula>OR($C19=0,$C19=2,$C19=3,$C19=4)</formula>
    </cfRule>
    <cfRule type="expression" dxfId="17" priority="208" stopIfTrue="1">
      <formula>AND(TIPOORCAMENTO="Licitado",$C19&lt;&gt;"L",$C19&lt;&gt;-1)</formula>
    </cfRule>
  </conditionalFormatting>
  <conditionalFormatting sqref="I29:I34">
    <cfRule type="expression" dxfId="16" priority="191" stopIfTrue="1">
      <formula>$C29=1</formula>
    </cfRule>
    <cfRule type="expression" dxfId="15" priority="192" stopIfTrue="1">
      <formula>OR($C29=0,$C29=2,$C29=3,$C29=4)</formula>
    </cfRule>
    <cfRule type="expression" dxfId="14" priority="193" stopIfTrue="1">
      <formula>AND(TIPOORCAMENTO="Licitado",$C29&lt;&gt;"L",$C29&lt;&gt;-1)</formula>
    </cfRule>
  </conditionalFormatting>
  <conditionalFormatting sqref="I101">
    <cfRule type="expression" dxfId="13" priority="166" stopIfTrue="1">
      <formula>$C101=1</formula>
    </cfRule>
    <cfRule type="expression" dxfId="12" priority="167" stopIfTrue="1">
      <formula>OR($C101=0,$C101=2,$C101=3,$C101=4)</formula>
    </cfRule>
    <cfRule type="expression" dxfId="11" priority="168" stopIfTrue="1">
      <formula>AND(TIPOORCAMENTO="Licitado",$C101&lt;&gt;"L",$C101&lt;&gt;-1)</formula>
    </cfRule>
  </conditionalFormatting>
  <conditionalFormatting sqref="I184:I197">
    <cfRule type="expression" dxfId="10" priority="130" stopIfTrue="1">
      <formula>$C184=1</formula>
    </cfRule>
    <cfRule type="expression" dxfId="9" priority="131" stopIfTrue="1">
      <formula>OR($C184=0,$C184=2,$C184=3,$C184=4)</formula>
    </cfRule>
    <cfRule type="expression" dxfId="8" priority="132" stopIfTrue="1">
      <formula>AND(TIPOORCAMENTO="Licitado",$C184&lt;&gt;"L",$C184&lt;&gt;-1)</formula>
    </cfRule>
  </conditionalFormatting>
  <conditionalFormatting sqref="I200:I211">
    <cfRule type="expression" dxfId="7" priority="81" stopIfTrue="1">
      <formula>$C200=1</formula>
    </cfRule>
    <cfRule type="expression" dxfId="6" priority="82" stopIfTrue="1">
      <formula>OR($C200=0,$C200=2,$C200=3,$C200=4)</formula>
    </cfRule>
    <cfRule type="expression" dxfId="5" priority="83" stopIfTrue="1">
      <formula>AND(TIPOORCAMENTO="Licitado",$C200&lt;&gt;"L",$C200&lt;&gt;-1)</formula>
    </cfRule>
  </conditionalFormatting>
  <conditionalFormatting sqref="I233:I241">
    <cfRule type="expression" dxfId="4" priority="32" stopIfTrue="1">
      <formula>$C233=1</formula>
    </cfRule>
    <cfRule type="expression" dxfId="3" priority="33" stopIfTrue="1">
      <formula>OR($C233=0,$C233=2,$C233=3,$C233=4)</formula>
    </cfRule>
    <cfRule type="expression" dxfId="2" priority="34" stopIfTrue="1">
      <formula>AND(TIPOORCAMENTO="Licitado",$C233&lt;&gt;"L",$C233&lt;&gt;-1)</formula>
    </cfRule>
  </conditionalFormatting>
  <conditionalFormatting sqref="J53:K62">
    <cfRule type="expression" dxfId="1" priority="1" stopIfTrue="1">
      <formula>$C53=1</formula>
    </cfRule>
    <cfRule type="expression" dxfId="0" priority="2" stopIfTrue="1">
      <formula>OR($C53=0,$C53=2,$C53=3,$C53=4)</formula>
    </cfRule>
  </conditionalFormatting>
  <dataValidations disablePrompts="1" count="5">
    <dataValidation type="list" allowBlank="1" showInputMessage="1" promptTitle="Fonte:" prompt="Selecione na lista a fonte referencial de custo do serviço._x000a__x000a_Caso seja outra fonte, digite o nome da fonte nesta célula._x000a__x000a_O nome da fonte deve ser idêntico ao que consta na planilha referência." sqref="D19:D27 D29:D34 D39:D48 D50:D51 D53:D62 D129:D135 D137:D149" xr:uid="{00657EA3-7B69-4F21-9985-D3A1E6BAE2CB}">
      <formula1>ORÇAMENTO.Lista.Fonte</formula1>
    </dataValidation>
    <dataValidation type="list" errorStyle="information" allowBlank="1" showInputMessage="1" prompt="Selecione uma sigla de unidade na lista suspensa." sqref="G19:G27 G29:G34 G101 G184:G197 G200:G211 G233:G241" xr:uid="{6F0E2096-3555-4AC2-9B45-41FB131484D8}">
      <formula1>ListaTgov.Unidades</formula1>
    </dataValidation>
    <dataValidation allowBlank="1" showInputMessage="1" showErrorMessage="1" prompt="A entrada de quantidades é feita na coluna AJ se acompanhamento por BM, ou na aba &quot;Memória de Cálculo/PLQ&quot; se acompanhamento por PLE." sqref="H19:H27 H101 H184:H197 H200:H211 H233:H241" xr:uid="{C335C0F2-B154-4542-9D79-63C1E8830A0E}"/>
    <dataValidation type="decimal" operator="greaterThan" allowBlank="1" showErrorMessage="1" error="Apenas números decimais maiores que zero." sqref="I19:I27 I29:I34 I101 I184:I197 I200:I211 I233:I241" xr:uid="{F9DE13B2-93D9-467E-B83D-00AF10952D94}">
      <formula1>0</formula1>
      <formula2>0</formula2>
    </dataValidation>
    <dataValidation allowBlank="1" showInputMessage="1" showErrorMessage="1" prompt="Para Orçamento Proposto, o Preço Unitário é resultado do produto do Custo Unitário pelo BDI._x000a_Para Orçamento Licitado, deve ser preenchido na Coluna AL." sqref="J53:J62" xr:uid="{9D1188AB-8BDF-4959-928B-1F935A48604F}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7BA4F9D70754345ABE71C200CF16679" ma:contentTypeVersion="12" ma:contentTypeDescription="Crie um novo documento." ma:contentTypeScope="" ma:versionID="cb0f1affdb1f959b01f1aaff93f04663">
  <xsd:schema xmlns:xsd="http://www.w3.org/2001/XMLSchema" xmlns:xs="http://www.w3.org/2001/XMLSchema" xmlns:p="http://schemas.microsoft.com/office/2006/metadata/properties" xmlns:ns2="77f2289b-328e-41ee-863f-89012ddc9275" xmlns:ns3="ad1913f4-eb67-4ce4-bc33-692ad237a14e" targetNamespace="http://schemas.microsoft.com/office/2006/metadata/properties" ma:root="true" ma:fieldsID="fb551744bb1fb0aca71e44bed1c5ce18" ns2:_="" ns3:_="">
    <xsd:import namespace="77f2289b-328e-41ee-863f-89012ddc9275"/>
    <xsd:import namespace="ad1913f4-eb67-4ce4-bc33-692ad237a1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f2289b-328e-41ee-863f-89012ddc92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Marcações de imagem" ma:readOnly="false" ma:fieldId="{5cf76f15-5ced-4ddc-b409-7134ff3c332f}" ma:taxonomyMulti="true" ma:sspId="08562b07-c12b-440e-8652-dcaac954a86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1913f4-eb67-4ce4-bc33-692ad237a14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c19ad5a-c81a-448e-95c6-c5a9d5698572}" ma:internalName="TaxCatchAll" ma:showField="CatchAllData" ma:web="ad1913f4-eb67-4ce4-bc33-692ad237a1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d1913f4-eb67-4ce4-bc33-692ad237a14e" xsi:nil="true"/>
    <lcf76f155ced4ddcb4097134ff3c332f xmlns="77f2289b-328e-41ee-863f-89012ddc927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D3498D-6EDE-45D8-9D60-25018D0C85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f2289b-328e-41ee-863f-89012ddc9275"/>
    <ds:schemaRef ds:uri="ad1913f4-eb67-4ce4-bc33-692ad237a1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708C1E-2744-4A95-AB66-DB7D15E0066E}">
  <ds:schemaRefs>
    <ds:schemaRef ds:uri="http://schemas.microsoft.com/office/2006/metadata/properties"/>
    <ds:schemaRef ds:uri="http://schemas.microsoft.com/office/infopath/2007/PartnerControls"/>
    <ds:schemaRef ds:uri="ad1913f4-eb67-4ce4-bc33-692ad237a14e"/>
    <ds:schemaRef ds:uri="77f2289b-328e-41ee-863f-89012ddc9275"/>
  </ds:schemaRefs>
</ds:datastoreItem>
</file>

<file path=customXml/itemProps3.xml><?xml version="1.0" encoding="utf-8"?>
<ds:datastoreItem xmlns:ds="http://schemas.openxmlformats.org/officeDocument/2006/customXml" ds:itemID="{60BD8C10-2F10-4C36-AD2E-8163E5557B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5</vt:i4>
      </vt:variant>
    </vt:vector>
  </HeadingPairs>
  <TitlesOfParts>
    <vt:vector size="6" baseType="lpstr">
      <vt:lpstr>ORC. SINTÉTICO</vt:lpstr>
      <vt:lpstr>'ORC. SINTÉTICO'!Area_de_impressao</vt:lpstr>
      <vt:lpstr>'ORC. SINTÉTICO'!Titulos_de_impressao</vt:lpstr>
      <vt:lpstr>'ORC. SINTÉTICO'!Z_12538664_79C6_4AAD_BD81_5363A5F496D7_.wvu.PrintArea</vt:lpstr>
      <vt:lpstr>'ORC. SINTÉTICO'!Z_18D9C5C8_6EC0_4507_ACF1_BEE4D54D4AE8_.wvu.PrintArea</vt:lpstr>
      <vt:lpstr>'ORC. SINTÉTICO'!Z_CA485D5E_5C09_4636_B7A6_10EC2B405CCB_.wvu.PrintArea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Pellaquim</dc:creator>
  <cp:lastModifiedBy>Sara Pádua</cp:lastModifiedBy>
  <cp:lastPrinted>2026-04-30T18:39:45Z</cp:lastPrinted>
  <dcterms:created xsi:type="dcterms:W3CDTF">2024-03-24T14:34:26Z</dcterms:created>
  <dcterms:modified xsi:type="dcterms:W3CDTF">2026-04-30T18:45:58Z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0x01010017BA4F9D70754345ABE71C200CF16679</vt:lpwstr>
  </property>
</Properties>
</file>