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H:\DOC-LICITAÇÃO\LICITAÇÃO\Licitações 2025\01-  PREGÃO ELETRONICO\Processo xx.2025 - PREGÃO ELETRONICO xx.2025 - GERENCIAMENTO DE FROTA\"/>
    </mc:Choice>
  </mc:AlternateContent>
  <xr:revisionPtr revIDLastSave="0" documentId="13_ncr:1_{1EEA8226-D77D-4EE5-BCA6-C2B4BCD12532}" xr6:coauthVersionLast="47" xr6:coauthVersionMax="47" xr10:uidLastSave="{00000000-0000-0000-0000-000000000000}"/>
  <bookViews>
    <workbookView xWindow="28680" yWindow="1545" windowWidth="20730" windowHeight="11040" xr2:uid="{59DC5E9B-5EAC-46BB-B9C4-D2B9812B19E1}"/>
  </bookViews>
  <sheets>
    <sheet name="MODELO DE PROPOSTA READEQUADA" sheetId="1" r:id="rId1"/>
    <sheet name="MODELO DE PROPOSTA READEQUA (2)" sheetId="2" state="hidden" r:id="rId2"/>
  </sheets>
  <definedNames>
    <definedName name="__bookmark_1" localSheetId="1">'MODELO DE PROPOSTA READEQUA (2)'!#REF!</definedName>
    <definedName name="__bookmark_1" localSheetId="0">'MODELO DE PROPOSTA READEQUADA'!#REF!</definedName>
    <definedName name="__bookmark_1">#REF!</definedName>
    <definedName name="_xlnm._FilterDatabase" localSheetId="1" hidden="1">'MODELO DE PROPOSTA READEQUA (2)'!#REF!</definedName>
    <definedName name="_xlnm._FilterDatabase" localSheetId="0" hidden="1">'MODELO DE PROPOSTA READEQUADA'!#REF!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9" i="1" l="1"/>
  <c r="C16" i="1"/>
  <c r="F10" i="1" s="1"/>
  <c r="F16" i="1"/>
  <c r="F4" i="1" s="1"/>
  <c r="F3" i="1"/>
  <c r="I9" i="1" l="1"/>
  <c r="I10" i="1" l="1"/>
  <c r="I11" i="1" s="1"/>
  <c r="I4" i="1"/>
  <c r="F15" i="1"/>
  <c r="F14" i="1"/>
  <c r="H3" i="2"/>
  <c r="E8" i="2"/>
  <c r="E9" i="2" s="1"/>
  <c r="H4" i="2" s="1"/>
  <c r="I3" i="1" l="1"/>
  <c r="H5" i="2"/>
  <c r="E7" i="2"/>
  <c r="I5"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F4" authorId="0" shapeId="0" xr:uid="{5F00C510-873F-4CBD-9B0A-E19502948B66}">
      <text>
        <r>
          <rPr>
            <sz val="12"/>
            <color indexed="81"/>
            <rFont val="Segoe UI"/>
            <family val="2"/>
          </rPr>
          <t>O valor será alterado automaticamente caso seja proposto descontos nos campos acima</t>
        </r>
      </text>
    </comment>
    <comment ref="G4" authorId="0" shapeId="0" xr:uid="{E6E33407-0BD5-4CCF-B358-D6709872F249}">
      <text>
        <r>
          <rPr>
            <sz val="12"/>
            <color indexed="81"/>
            <rFont val="Segoe UI"/>
            <family val="2"/>
          </rPr>
          <t>Máximo aceitável de 3,17% (não será aceito taxa negativa)</t>
        </r>
      </text>
    </comment>
    <comment ref="F10" authorId="0" shapeId="0" xr:uid="{B4EC0C0A-2082-4726-858F-4E7D5587AF6C}">
      <text>
        <r>
          <rPr>
            <sz val="12"/>
            <color indexed="81"/>
            <rFont val="Segoe UI"/>
            <family val="2"/>
          </rPr>
          <t>O valor será alterado automaticamente caso seja proposto descontos nos campos acima</t>
        </r>
      </text>
    </comment>
    <comment ref="G10" authorId="0" shapeId="0" xr:uid="{7571CF4F-B54A-4206-90C4-C3D3217C0585}">
      <text>
        <r>
          <rPr>
            <sz val="12"/>
            <color indexed="81"/>
            <rFont val="Segoe UI"/>
            <family val="2"/>
          </rPr>
          <t>Máximo aceitável de 3,17% (não será aceito taxa negativa)</t>
        </r>
      </text>
    </comment>
  </commentList>
</comments>
</file>

<file path=xl/sharedStrings.xml><?xml version="1.0" encoding="utf-8"?>
<sst xmlns="http://schemas.openxmlformats.org/spreadsheetml/2006/main" count="43" uniqueCount="24">
  <si>
    <t>Item</t>
  </si>
  <si>
    <t>Produto - Descrição</t>
  </si>
  <si>
    <t>UNIDADE</t>
  </si>
  <si>
    <t>PREÇO INICIAL (R$)</t>
  </si>
  <si>
    <t>PREÇO FINAL (R$)</t>
  </si>
  <si>
    <t>QTDE</t>
  </si>
  <si>
    <t>VALOR TOTAL (R$)</t>
  </si>
  <si>
    <t>LITRO</t>
  </si>
  <si>
    <t>MÊS</t>
  </si>
  <si>
    <t>VALOR  TOTAL:</t>
  </si>
  <si>
    <t xml:space="preserve">TAXA DE ADMINISTRAÇÃO REFERENTE CONTRATAÇÃO DE EMPRESA PARA
PRESTAÇÃO DE SERVIÇOS DE GERENCIAMENTO DE FROTA EM REDES DE POSTOS CREDENCIADOS,
ATRAVÉS DA TECNOLOGIA DE CARTÕES MAGNÉTICOS, PARA OS DIVERSOS
ÓRGÃOS DA ADMINISTRAÇÃO PÚBLICA
</t>
  </si>
  <si>
    <t>TAXA DE ADM (%)</t>
  </si>
  <si>
    <t>-</t>
  </si>
  <si>
    <t>LOTE 01 (ÚNICO)</t>
  </si>
  <si>
    <t>VALOR UNITÁRIO</t>
  </si>
  <si>
    <t>GERENCIAMENTO DA MANUTENÇÃO DA FROTA DE VEÍCULOS DO MUNICÍPIO DE MARECHAL CÂNDIDO RONDON COM IMPLANTAÇÃO DE SISTEMA INFORMATIZADO, INCLUINDO SERVIÇOS, FORNECIMENTO DE PEÇAS E ACESSÓRIOS, ATRAVÉS DE REDE CREDENCIADA</t>
  </si>
  <si>
    <t>PEÇA / SERVIÇO</t>
  </si>
  <si>
    <t xml:space="preserve"> DESCONTO (%)</t>
  </si>
  <si>
    <t>VALOR  TOTAL LOTE 01:</t>
  </si>
  <si>
    <t xml:space="preserve">GERENCIAMENTO DA MANUTENÇÃO DA FROTA DE VEÍCULOS DO MUNICÍPIO DE ESPERANÇA NOVA COM IMPLANTAÇÃO DE SISTEMA INFORMATIZADO, INCLUINDO SERVIÇOS, FORNECIMENTO DE PEÇAS E ACESSÓRIOS, ATRAVÉS DE REDE CREDENCIADA. </t>
  </si>
  <si>
    <t>TAXA DE ADMINISTRAÇÃO REFERENTE CONTRATAÇÃO DE EMPRESA PARA PRESTAÇÃO DE SERVIÇOS DE GERENCIAMENTO DE FROTA EM ESTABELECIMENTOS CREDENCIADOS.</t>
  </si>
  <si>
    <t>LOTE 01 (ÚNICO) - No item 1, os valores unitário e total são imutáveis</t>
  </si>
  <si>
    <t xml:space="preserve">LOTE 01 (ÚNICO) -  Planilha para auxilia na formulação dos lançes conforme o desconto global </t>
  </si>
  <si>
    <r>
      <rPr>
        <b/>
        <sz val="16"/>
        <rFont val="Calibri"/>
        <family val="2"/>
        <scheme val="minor"/>
      </rPr>
      <t xml:space="preserve">   ORIENTAÇÕES ACERCA DO PREENCHIMENTO DA PLANILHA
PARA CÁLCULO DO VALOR REAJUSTADO, BASTA EDITAR OS VALORES DOS CAMPOS DESTACADOS EM AMARELO, NA SEGUINTE DISPOSIÇÃO:   </t>
    </r>
    <r>
      <rPr>
        <sz val="16"/>
        <rFont val="Calibri"/>
        <family val="2"/>
        <scheme val="minor"/>
      </rPr>
      <t xml:space="preserve">        
- PARA OS ITENS 1, BASTA PREENCHER O CAMPO DESTACADO COM O PERCENTUAL DE DESCONTO QUE SE DESEJA OFERTAR SOBRE OS VALORES DE PEÇAS E SERVIÇOS JUNTO AS TABELAS DE REFERÊNCIA, O DESCONTO APLICADO NESTE ITEM SERÁ REPLICADO NO VALOR UNITÁRIO DAS PEÇAS E SERVIÇOS DURANTE A EXECUÇÃO CONTRATUAL.
- PARA O ITEM 2, BASTA PREENCHER O CAMPO DESTACADO COM O PERCENTUAL DA TAXA DE ADMINISTRAÇÃO QUE DESEJA OFERTAR, LEMBRANDO QUE NÃO SERA ACEITO TAXA NEGATIVA, PODENDO VARIAR DE 3,17% A 0%.
O VALOR APRESENTADO NO CAMPO “VALOR TOTAL DO LOTE 01” SERÁ UTILIZADO JUNTO A PLATAFORMA COMO CRITÉRIO PARA ESCOLHA DA EMPRESA VENCEDORA, VISTO QUE SERÁ CLASSIFICADA EM PRIMEIRO LUGAR A PROPOSTA QUE APRESENTAR MENOR VALOR GLOBAL, TODAVIA, O PERCENTUAL GLOBAL DE DESCONTO (SOMA DOS VALORES FINAIS DOS PRODUTOS 1 E 2) SERÁ UTILIZADO UNICAMENTE COMO CRITÉRIO PARA ESCOLHA DA EMPRESA VENCEDORA, DADO QUE, O CRITÉRIO DE DESCONTO APLICÁVEL A EXECUÇÃO CONTRATUAL </t>
    </r>
    <r>
      <rPr>
        <b/>
        <sz val="16"/>
        <rFont val="Calibri"/>
        <family val="2"/>
        <scheme val="minor"/>
      </rPr>
      <t>SERÁ OUTRO</t>
    </r>
    <r>
      <rPr>
        <sz val="16"/>
        <rFont val="Calibri"/>
        <family val="2"/>
        <scheme val="minor"/>
      </rPr>
      <t>, E ESTARÁ DISPOSTO NA ÍNTEGRA JUNTO AO TERMO DE REFERÊNCIA.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</si>
</sst>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164" formatCode="&quot;R$&quot;\ #,##0.00"/>
    <numFmt numFmtId="165" formatCode="0.00000000%"/>
    <numFmt numFmtId="166" formatCode="_-&quot;R$&quot;\ * #,##0.000_-;\-&quot;R$&quot;\ * #,##0.000_-;_-&quot;R$&quot;\ * &quot;-&quot;??_-;_-@_-"/>
    <numFmt numFmtId="167" formatCode="&quot;R$&quot;\ #,##0.000"/>
  </numFmts>
  <fonts count="14" x14ac:knownFonts="1">
    <font>
      <sz val="11"/>
      <color theme="1"/>
      <name val="Calibri"/>
      <family val="2"/>
      <scheme val="minor"/>
    </font>
    <font>
      <sz val="11"/>
      <color theme="1"/>
      <name val="Calibri"/>
      <family val="2"/>
      <scheme val="minor"/>
    </font>
    <font>
      <b/>
      <sz val="14"/>
      <name val="Arial"/>
      <family val="2"/>
    </font>
    <font>
      <sz val="18"/>
      <name val="Calibri"/>
      <family val="2"/>
      <scheme val="minor"/>
    </font>
    <font>
      <sz val="10"/>
      <name val="Arial"/>
      <family val="2"/>
    </font>
    <font>
      <sz val="10"/>
      <name val="Calibri"/>
      <family val="2"/>
      <scheme val="minor"/>
    </font>
    <font>
      <sz val="11"/>
      <name val="Calibri"/>
      <family val="2"/>
      <scheme val="minor"/>
    </font>
    <font>
      <sz val="16"/>
      <name val="Calibri"/>
      <family val="2"/>
      <scheme val="minor"/>
    </font>
    <font>
      <b/>
      <sz val="14"/>
      <name val="Calibri"/>
      <family val="2"/>
      <scheme val="minor"/>
    </font>
    <font>
      <b/>
      <sz val="16"/>
      <name val="Calibri"/>
      <family val="2"/>
      <scheme val="minor"/>
    </font>
    <font>
      <b/>
      <sz val="10"/>
      <name val="Calibri"/>
      <family val="2"/>
      <scheme val="minor"/>
    </font>
    <font>
      <sz val="14"/>
      <name val="Calibri"/>
      <family val="2"/>
      <scheme val="minor"/>
    </font>
    <font>
      <sz val="12"/>
      <name val="Calibri"/>
      <family val="2"/>
      <scheme val="minor"/>
    </font>
    <font>
      <sz val="12"/>
      <color indexed="81"/>
      <name val="Segoe UI"/>
      <family val="2"/>
    </font>
  </fonts>
  <fills count="9">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rgb="FFFFFF00"/>
        <bgColor indexed="64"/>
      </patternFill>
    </fill>
    <fill>
      <patternFill patternType="solid">
        <fgColor theme="3" tint="0.39997558519241921"/>
        <bgColor indexed="64"/>
      </patternFill>
    </fill>
    <fill>
      <patternFill patternType="solid">
        <fgColor theme="4"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49">
    <xf numFmtId="0" fontId="0" fillId="0" borderId="0" xfId="0"/>
    <xf numFmtId="0" fontId="3" fillId="0" borderId="0" xfId="0" applyFont="1" applyAlignment="1">
      <alignment horizontal="center" vertical="center"/>
    </xf>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164" fontId="5" fillId="3" borderId="1" xfId="0" applyNumberFormat="1" applyFont="1" applyFill="1" applyBorder="1" applyAlignment="1">
      <alignment horizontal="left" vertical="center" wrapText="1"/>
    </xf>
    <xf numFmtId="3" fontId="5" fillId="3" borderId="1" xfId="0" applyNumberFormat="1" applyFont="1" applyFill="1" applyBorder="1" applyAlignment="1">
      <alignment horizontal="center" vertical="center"/>
    </xf>
    <xf numFmtId="164" fontId="6" fillId="4" borderId="1" xfId="0" applyNumberFormat="1" applyFont="1" applyFill="1" applyBorder="1" applyAlignment="1">
      <alignment horizontal="center" vertical="center"/>
    </xf>
    <xf numFmtId="10" fontId="6" fillId="3" borderId="1" xfId="2" applyNumberFormat="1" applyFont="1" applyFill="1" applyBorder="1" applyAlignment="1">
      <alignment horizontal="center" vertical="center"/>
    </xf>
    <xf numFmtId="3" fontId="6" fillId="3" borderId="1" xfId="0" applyNumberFormat="1" applyFont="1" applyFill="1" applyBorder="1" applyAlignment="1">
      <alignment horizontal="center" vertical="center"/>
    </xf>
    <xf numFmtId="164" fontId="7" fillId="3" borderId="1" xfId="0" applyNumberFormat="1" applyFont="1" applyFill="1" applyBorder="1" applyAlignment="1">
      <alignment horizontal="center" vertical="center"/>
    </xf>
    <xf numFmtId="164" fontId="3" fillId="0" borderId="0" xfId="0" applyNumberFormat="1" applyFont="1" applyAlignment="1">
      <alignment horizontal="center" vertical="center"/>
    </xf>
    <xf numFmtId="164" fontId="6" fillId="3" borderId="1" xfId="0" applyNumberFormat="1" applyFont="1" applyFill="1" applyBorder="1" applyAlignment="1">
      <alignment horizontal="center" vertical="center"/>
    </xf>
    <xf numFmtId="44" fontId="3" fillId="0" borderId="0" xfId="1" applyFont="1" applyAlignment="1">
      <alignment horizontal="center" vertical="center"/>
    </xf>
    <xf numFmtId="165" fontId="3" fillId="0" borderId="0" xfId="2" applyNumberFormat="1" applyFont="1" applyAlignment="1">
      <alignment horizontal="center" vertical="center"/>
    </xf>
    <xf numFmtId="164" fontId="10" fillId="3" borderId="0" xfId="0" applyNumberFormat="1" applyFont="1" applyFill="1" applyAlignment="1">
      <alignment horizontal="center" vertical="center"/>
    </xf>
    <xf numFmtId="0" fontId="6" fillId="0" borderId="0" xfId="0" applyFont="1" applyAlignment="1">
      <alignment horizontal="center" vertical="center"/>
    </xf>
    <xf numFmtId="0" fontId="11" fillId="0" borderId="0" xfId="0" applyFont="1" applyAlignment="1">
      <alignment horizontal="left" vertical="center" wrapText="1"/>
    </xf>
    <xf numFmtId="0" fontId="3" fillId="3" borderId="0" xfId="0" applyFont="1" applyFill="1" applyAlignment="1">
      <alignment horizontal="center" vertical="center"/>
    </xf>
    <xf numFmtId="44" fontId="3" fillId="0" borderId="0" xfId="0" applyNumberFormat="1" applyFont="1" applyAlignment="1">
      <alignment horizontal="center" vertical="center"/>
    </xf>
    <xf numFmtId="3" fontId="12" fillId="0" borderId="0" xfId="0" applyNumberFormat="1" applyFont="1" applyAlignment="1">
      <alignment horizontal="center" vertical="center"/>
    </xf>
    <xf numFmtId="0" fontId="6" fillId="0" borderId="0" xfId="0" applyFont="1" applyAlignment="1">
      <alignment vertical="center"/>
    </xf>
    <xf numFmtId="44" fontId="12" fillId="0" borderId="0" xfId="1" applyFont="1" applyAlignment="1">
      <alignment horizontal="center" vertical="center"/>
    </xf>
    <xf numFmtId="164" fontId="7" fillId="4" borderId="1" xfId="0" applyNumberFormat="1" applyFont="1" applyFill="1" applyBorder="1" applyAlignment="1">
      <alignment horizontal="center" vertical="center"/>
    </xf>
    <xf numFmtId="164" fontId="9" fillId="5"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wrapText="1"/>
    </xf>
    <xf numFmtId="164" fontId="8" fillId="3" borderId="0" xfId="0" applyNumberFormat="1" applyFont="1" applyFill="1" applyAlignment="1">
      <alignment horizontal="center" vertical="center"/>
    </xf>
    <xf numFmtId="167" fontId="6" fillId="3" borderId="1" xfId="0" applyNumberFormat="1" applyFont="1" applyFill="1" applyBorder="1" applyAlignment="1">
      <alignment horizontal="center" vertical="center"/>
    </xf>
    <xf numFmtId="167" fontId="6" fillId="4" borderId="1" xfId="0" applyNumberFormat="1" applyFont="1" applyFill="1" applyBorder="1" applyAlignment="1">
      <alignment horizontal="center" vertical="center"/>
    </xf>
    <xf numFmtId="164" fontId="9" fillId="6" borderId="1" xfId="0" applyNumberFormat="1" applyFont="1" applyFill="1" applyBorder="1" applyAlignment="1">
      <alignment horizontal="center" vertical="center"/>
    </xf>
    <xf numFmtId="10" fontId="6" fillId="7" borderId="1" xfId="2" applyNumberFormat="1" applyFont="1" applyFill="1" applyBorder="1" applyAlignment="1">
      <alignment horizontal="center" vertical="center"/>
    </xf>
    <xf numFmtId="10" fontId="3" fillId="0" borderId="0" xfId="2" applyNumberFormat="1" applyFont="1" applyAlignment="1">
      <alignment horizontal="center" vertical="center"/>
    </xf>
    <xf numFmtId="10" fontId="6" fillId="8" borderId="1" xfId="2" applyNumberFormat="1" applyFont="1" applyFill="1" applyBorder="1" applyAlignment="1">
      <alignment horizontal="center" vertical="center"/>
    </xf>
    <xf numFmtId="0" fontId="7" fillId="6" borderId="2"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7"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2" fillId="2" borderId="1" xfId="0" applyFont="1" applyFill="1" applyBorder="1" applyAlignment="1">
      <alignment horizontal="center" vertical="center" wrapText="1"/>
    </xf>
    <xf numFmtId="164" fontId="8" fillId="3" borderId="1" xfId="0" applyNumberFormat="1" applyFont="1" applyFill="1" applyBorder="1" applyAlignment="1">
      <alignment horizontal="center" vertical="center"/>
    </xf>
    <xf numFmtId="164" fontId="3" fillId="0" borderId="0" xfId="0" applyNumberFormat="1" applyFont="1" applyAlignment="1">
      <alignment horizontal="center" vertical="center"/>
    </xf>
    <xf numFmtId="166" fontId="3" fillId="0" borderId="0" xfId="1" applyNumberFormat="1" applyFont="1" applyAlignment="1">
      <alignment horizontal="center" vertical="center"/>
    </xf>
    <xf numFmtId="44" fontId="3" fillId="0" borderId="0" xfId="0" applyNumberFormat="1" applyFont="1" applyAlignment="1">
      <alignment horizontal="center" vertical="center"/>
    </xf>
    <xf numFmtId="0" fontId="7" fillId="6" borderId="0" xfId="0" applyFont="1" applyFill="1" applyBorder="1" applyAlignment="1">
      <alignment horizontal="center" vertical="center" wrapText="1"/>
    </xf>
    <xf numFmtId="167" fontId="11" fillId="0" borderId="0" xfId="0" applyNumberFormat="1" applyFont="1" applyAlignment="1">
      <alignment horizontal="left" vertical="center" wrapText="1"/>
    </xf>
    <xf numFmtId="44" fontId="6" fillId="3" borderId="1" xfId="1" applyFont="1" applyFill="1" applyBorder="1" applyAlignment="1">
      <alignment horizontal="center" vertical="center"/>
    </xf>
  </cellXfs>
  <cellStyles count="3">
    <cellStyle name="Moeda" xfId="1" builtinId="4"/>
    <cellStyle name="Normal" xfId="0" builtinId="0"/>
    <cellStyle name="Porcentagem"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E56AE-9E59-4073-A68C-0184311B3FDE}">
  <sheetPr>
    <tabColor theme="2"/>
    <pageSetUpPr fitToPage="1"/>
  </sheetPr>
  <dimension ref="B1:R44"/>
  <sheetViews>
    <sheetView showGridLines="0" tabSelected="1" zoomScale="70" zoomScaleNormal="70" workbookViewId="0">
      <selection activeCell="B5" sqref="B5:H5"/>
    </sheetView>
  </sheetViews>
  <sheetFormatPr defaultColWidth="9.140625" defaultRowHeight="23.25" x14ac:dyDescent="0.25"/>
  <cols>
    <col min="1" max="1" width="3" style="21" customWidth="1"/>
    <col min="2" max="2" width="7.5703125" style="16" customWidth="1"/>
    <col min="3" max="3" width="40.5703125" style="17" customWidth="1"/>
    <col min="4" max="4" width="12.140625" style="1" customWidth="1"/>
    <col min="5" max="5" width="20.7109375" style="1" customWidth="1"/>
    <col min="6" max="6" width="22.42578125" style="1" customWidth="1"/>
    <col min="7" max="7" width="15.42578125" style="1" customWidth="1"/>
    <col min="8" max="8" width="12.140625" style="1" customWidth="1"/>
    <col min="9" max="9" width="27.5703125" style="18" customWidth="1"/>
    <col min="10" max="10" width="5.85546875" style="1" customWidth="1"/>
    <col min="11" max="11" width="25.7109375" style="1" bestFit="1" customWidth="1"/>
    <col min="12" max="12" width="26.140625" style="1" bestFit="1" customWidth="1"/>
    <col min="13" max="13" width="21.5703125" style="1" bestFit="1" customWidth="1"/>
    <col min="14" max="15" width="12.140625" style="1" customWidth="1"/>
    <col min="16" max="16" width="13.28515625" style="1" customWidth="1"/>
    <col min="17" max="17" width="13.85546875" style="1" customWidth="1"/>
    <col min="18" max="18" width="28.85546875" style="20" customWidth="1"/>
    <col min="19" max="19" width="12.140625" style="21" bestFit="1" customWidth="1"/>
    <col min="20" max="20" width="9.140625" style="21"/>
    <col min="21" max="21" width="21.140625" style="21" customWidth="1"/>
    <col min="22" max="16384" width="9.140625" style="21"/>
  </cols>
  <sheetData>
    <row r="1" spans="2:18" x14ac:dyDescent="0.25">
      <c r="B1" s="41" t="s">
        <v>21</v>
      </c>
      <c r="C1" s="41"/>
      <c r="D1" s="41"/>
      <c r="E1" s="41"/>
      <c r="F1" s="41"/>
      <c r="G1" s="41"/>
      <c r="H1" s="41"/>
      <c r="I1" s="41"/>
    </row>
    <row r="2" spans="2:18" ht="33.75" customHeight="1" x14ac:dyDescent="0.25">
      <c r="B2" s="2" t="s">
        <v>0</v>
      </c>
      <c r="C2" s="3" t="s">
        <v>1</v>
      </c>
      <c r="D2" s="2" t="s">
        <v>2</v>
      </c>
      <c r="E2" s="3" t="s">
        <v>3</v>
      </c>
      <c r="F2" s="3" t="s">
        <v>4</v>
      </c>
      <c r="G2" s="3" t="s">
        <v>17</v>
      </c>
      <c r="H2" s="3" t="s">
        <v>5</v>
      </c>
      <c r="I2" s="3" t="s">
        <v>6</v>
      </c>
    </row>
    <row r="3" spans="2:18" ht="99" customHeight="1" x14ac:dyDescent="0.25">
      <c r="B3" s="4">
        <v>1</v>
      </c>
      <c r="C3" s="5" t="s">
        <v>19</v>
      </c>
      <c r="D3" s="25" t="s">
        <v>16</v>
      </c>
      <c r="E3" s="7">
        <v>1959269.14</v>
      </c>
      <c r="F3" s="12">
        <f>E3</f>
        <v>1959269.14</v>
      </c>
      <c r="G3" s="32">
        <v>0.15</v>
      </c>
      <c r="H3" s="9">
        <v>1</v>
      </c>
      <c r="I3" s="10">
        <f>F3*H3</f>
        <v>1959269.14</v>
      </c>
      <c r="L3" s="11"/>
      <c r="M3" s="11"/>
    </row>
    <row r="4" spans="2:18" ht="68.25" customHeight="1" x14ac:dyDescent="0.25">
      <c r="B4" s="4">
        <v>3</v>
      </c>
      <c r="C4" s="5" t="s">
        <v>20</v>
      </c>
      <c r="D4" s="6" t="s">
        <v>8</v>
      </c>
      <c r="E4" s="28">
        <v>0</v>
      </c>
      <c r="F4" s="27">
        <f>F16</f>
        <v>0</v>
      </c>
      <c r="G4" s="30">
        <v>0</v>
      </c>
      <c r="H4" s="9">
        <v>12</v>
      </c>
      <c r="I4" s="10">
        <f>ROUND(H4*F4,2)</f>
        <v>0</v>
      </c>
      <c r="J4" s="11"/>
      <c r="K4" s="13"/>
      <c r="R4" s="22"/>
    </row>
    <row r="5" spans="2:18" x14ac:dyDescent="0.25">
      <c r="B5" s="42" t="s">
        <v>18</v>
      </c>
      <c r="C5" s="42"/>
      <c r="D5" s="42"/>
      <c r="E5" s="42"/>
      <c r="F5" s="42"/>
      <c r="G5" s="42"/>
      <c r="H5" s="42"/>
      <c r="I5" s="29">
        <f>SUM(I3:I4)</f>
        <v>1959269.14</v>
      </c>
      <c r="J5" s="11"/>
      <c r="K5" s="14"/>
    </row>
    <row r="6" spans="2:18" x14ac:dyDescent="0.25">
      <c r="B6" s="26"/>
      <c r="C6" s="26"/>
      <c r="D6" s="26"/>
      <c r="E6" s="26"/>
      <c r="F6" s="26"/>
      <c r="G6" s="26"/>
      <c r="H6" s="26"/>
      <c r="I6" s="13"/>
      <c r="J6" s="11"/>
      <c r="K6" s="14"/>
    </row>
    <row r="7" spans="2:18" ht="21.6" customHeight="1" x14ac:dyDescent="0.25">
      <c r="B7" s="41" t="s">
        <v>22</v>
      </c>
      <c r="C7" s="41"/>
      <c r="D7" s="41"/>
      <c r="E7" s="41"/>
      <c r="F7" s="41"/>
      <c r="G7" s="41"/>
      <c r="H7" s="41"/>
      <c r="I7" s="41"/>
      <c r="J7" s="11"/>
      <c r="L7" s="13"/>
    </row>
    <row r="8" spans="2:18" ht="21.6" customHeight="1" x14ac:dyDescent="0.25">
      <c r="B8" s="2" t="s">
        <v>0</v>
      </c>
      <c r="C8" s="3" t="s">
        <v>1</v>
      </c>
      <c r="D8" s="2" t="s">
        <v>2</v>
      </c>
      <c r="E8" s="3" t="s">
        <v>3</v>
      </c>
      <c r="F8" s="3" t="s">
        <v>4</v>
      </c>
      <c r="G8" s="3" t="s">
        <v>17</v>
      </c>
      <c r="H8" s="3" t="s">
        <v>5</v>
      </c>
      <c r="I8" s="3" t="s">
        <v>6</v>
      </c>
      <c r="J8" s="11"/>
      <c r="L8" s="13"/>
    </row>
    <row r="9" spans="2:18" ht="88.5" customHeight="1" x14ac:dyDescent="0.25">
      <c r="B9" s="4">
        <v>1</v>
      </c>
      <c r="C9" s="5" t="s">
        <v>19</v>
      </c>
      <c r="D9" s="25" t="s">
        <v>16</v>
      </c>
      <c r="E9" s="7">
        <v>1959269.14</v>
      </c>
      <c r="F9" s="48">
        <f>SUM(E9-(E9*G9))</f>
        <v>1959269.14</v>
      </c>
      <c r="G9" s="32">
        <v>0</v>
      </c>
      <c r="H9" s="9">
        <v>1</v>
      </c>
      <c r="I9" s="10">
        <f>F9*H9</f>
        <v>1959269.14</v>
      </c>
      <c r="J9" s="11"/>
      <c r="L9" s="13"/>
    </row>
    <row r="10" spans="2:18" ht="72.75" customHeight="1" x14ac:dyDescent="0.25">
      <c r="B10" s="4">
        <v>3</v>
      </c>
      <c r="C10" s="5" t="s">
        <v>20</v>
      </c>
      <c r="D10" s="6" t="s">
        <v>8</v>
      </c>
      <c r="E10" s="28">
        <v>62108.83</v>
      </c>
      <c r="F10" s="27">
        <f>C16</f>
        <v>5175.7358333333332</v>
      </c>
      <c r="G10" s="30">
        <v>3.1699999999999999E-2</v>
      </c>
      <c r="H10" s="9">
        <v>12</v>
      </c>
      <c r="I10" s="10">
        <f>ROUND(H10*F10,2)</f>
        <v>62108.83</v>
      </c>
      <c r="L10" s="31"/>
    </row>
    <row r="11" spans="2:18" x14ac:dyDescent="0.25">
      <c r="B11" s="42" t="s">
        <v>18</v>
      </c>
      <c r="C11" s="42"/>
      <c r="D11" s="42"/>
      <c r="E11" s="42"/>
      <c r="F11" s="42"/>
      <c r="G11" s="42"/>
      <c r="H11" s="42"/>
      <c r="I11" s="29">
        <f>SUM(I9:I10)</f>
        <v>2021377.97</v>
      </c>
    </row>
    <row r="13" spans="2:18" ht="15.75" customHeight="1" x14ac:dyDescent="0.25">
      <c r="F13" s="19"/>
      <c r="G13" s="19"/>
    </row>
    <row r="14" spans="2:18" ht="102" hidden="1" customHeight="1" x14ac:dyDescent="0.25">
      <c r="F14" s="43">
        <f>SUM(E3:E3)</f>
        <v>1959269.14</v>
      </c>
      <c r="G14" s="43"/>
    </row>
    <row r="15" spans="2:18" ht="23.25" hidden="1" customHeight="1" x14ac:dyDescent="0.25">
      <c r="F15" s="44" t="e">
        <f>SUM(E3+#REF!)*G4</f>
        <v>#REF!</v>
      </c>
      <c r="G15" s="44"/>
    </row>
    <row r="16" spans="2:18" ht="16.5" hidden="1" customHeight="1" x14ac:dyDescent="0.25">
      <c r="C16" s="47">
        <f>E10/12</f>
        <v>5175.7358333333332</v>
      </c>
      <c r="F16" s="45">
        <f>E4/12</f>
        <v>0</v>
      </c>
      <c r="G16" s="45"/>
    </row>
    <row r="17" spans="2:9" ht="23.25" customHeight="1" x14ac:dyDescent="0.25">
      <c r="B17" s="33" t="s">
        <v>23</v>
      </c>
      <c r="C17" s="34"/>
      <c r="D17" s="34"/>
      <c r="E17" s="34"/>
      <c r="F17" s="34"/>
      <c r="G17" s="34"/>
      <c r="H17" s="34"/>
      <c r="I17" s="35"/>
    </row>
    <row r="18" spans="2:9" ht="15" customHeight="1" x14ac:dyDescent="0.25">
      <c r="B18" s="36"/>
      <c r="C18" s="46"/>
      <c r="D18" s="46"/>
      <c r="E18" s="46"/>
      <c r="F18" s="46"/>
      <c r="G18" s="46"/>
      <c r="H18" s="46"/>
      <c r="I18" s="37"/>
    </row>
    <row r="19" spans="2:9" ht="15" customHeight="1" x14ac:dyDescent="0.25">
      <c r="B19" s="36"/>
      <c r="C19" s="46"/>
      <c r="D19" s="46"/>
      <c r="E19" s="46"/>
      <c r="F19" s="46"/>
      <c r="G19" s="46"/>
      <c r="H19" s="46"/>
      <c r="I19" s="37"/>
    </row>
    <row r="20" spans="2:9" ht="15" customHeight="1" x14ac:dyDescent="0.25">
      <c r="B20" s="36"/>
      <c r="C20" s="46"/>
      <c r="D20" s="46"/>
      <c r="E20" s="46"/>
      <c r="F20" s="46"/>
      <c r="G20" s="46"/>
      <c r="H20" s="46"/>
      <c r="I20" s="37"/>
    </row>
    <row r="21" spans="2:9" ht="15" customHeight="1" x14ac:dyDescent="0.25">
      <c r="B21" s="36"/>
      <c r="C21" s="46"/>
      <c r="D21" s="46"/>
      <c r="E21" s="46"/>
      <c r="F21" s="46"/>
      <c r="G21" s="46"/>
      <c r="H21" s="46"/>
      <c r="I21" s="37"/>
    </row>
    <row r="22" spans="2:9" ht="15" customHeight="1" x14ac:dyDescent="0.25">
      <c r="B22" s="36"/>
      <c r="C22" s="46"/>
      <c r="D22" s="46"/>
      <c r="E22" s="46"/>
      <c r="F22" s="46"/>
      <c r="G22" s="46"/>
      <c r="H22" s="46"/>
      <c r="I22" s="37"/>
    </row>
    <row r="23" spans="2:9" ht="15" customHeight="1" x14ac:dyDescent="0.25">
      <c r="B23" s="36"/>
      <c r="C23" s="46"/>
      <c r="D23" s="46"/>
      <c r="E23" s="46"/>
      <c r="F23" s="46"/>
      <c r="G23" s="46"/>
      <c r="H23" s="46"/>
      <c r="I23" s="37"/>
    </row>
    <row r="24" spans="2:9" ht="15" customHeight="1" x14ac:dyDescent="0.25">
      <c r="B24" s="36"/>
      <c r="C24" s="46"/>
      <c r="D24" s="46"/>
      <c r="E24" s="46"/>
      <c r="F24" s="46"/>
      <c r="G24" s="46"/>
      <c r="H24" s="46"/>
      <c r="I24" s="37"/>
    </row>
    <row r="25" spans="2:9" ht="15" customHeight="1" x14ac:dyDescent="0.25">
      <c r="B25" s="36"/>
      <c r="C25" s="46"/>
      <c r="D25" s="46"/>
      <c r="E25" s="46"/>
      <c r="F25" s="46"/>
      <c r="G25" s="46"/>
      <c r="H25" s="46"/>
      <c r="I25" s="37"/>
    </row>
    <row r="26" spans="2:9" ht="15" customHeight="1" x14ac:dyDescent="0.25">
      <c r="B26" s="36"/>
      <c r="C26" s="46"/>
      <c r="D26" s="46"/>
      <c r="E26" s="46"/>
      <c r="F26" s="46"/>
      <c r="G26" s="46"/>
      <c r="H26" s="46"/>
      <c r="I26" s="37"/>
    </row>
    <row r="27" spans="2:9" ht="15" customHeight="1" x14ac:dyDescent="0.25">
      <c r="B27" s="36"/>
      <c r="C27" s="46"/>
      <c r="D27" s="46"/>
      <c r="E27" s="46"/>
      <c r="F27" s="46"/>
      <c r="G27" s="46"/>
      <c r="H27" s="46"/>
      <c r="I27" s="37"/>
    </row>
    <row r="28" spans="2:9" ht="15" customHeight="1" x14ac:dyDescent="0.25">
      <c r="B28" s="36"/>
      <c r="C28" s="46"/>
      <c r="D28" s="46"/>
      <c r="E28" s="46"/>
      <c r="F28" s="46"/>
      <c r="G28" s="46"/>
      <c r="H28" s="46"/>
      <c r="I28" s="37"/>
    </row>
    <row r="29" spans="2:9" ht="15" customHeight="1" x14ac:dyDescent="0.25">
      <c r="B29" s="36"/>
      <c r="C29" s="46"/>
      <c r="D29" s="46"/>
      <c r="E29" s="46"/>
      <c r="F29" s="46"/>
      <c r="G29" s="46"/>
      <c r="H29" s="46"/>
      <c r="I29" s="37"/>
    </row>
    <row r="30" spans="2:9" ht="15" customHeight="1" x14ac:dyDescent="0.25">
      <c r="B30" s="36"/>
      <c r="C30" s="46"/>
      <c r="D30" s="46"/>
      <c r="E30" s="46"/>
      <c r="F30" s="46"/>
      <c r="G30" s="46"/>
      <c r="H30" s="46"/>
      <c r="I30" s="37"/>
    </row>
    <row r="31" spans="2:9" ht="15" customHeight="1" x14ac:dyDescent="0.25">
      <c r="B31" s="36"/>
      <c r="C31" s="46"/>
      <c r="D31" s="46"/>
      <c r="E31" s="46"/>
      <c r="F31" s="46"/>
      <c r="G31" s="46"/>
      <c r="H31" s="46"/>
      <c r="I31" s="37"/>
    </row>
    <row r="32" spans="2:9" ht="15" customHeight="1" x14ac:dyDescent="0.25">
      <c r="B32" s="36"/>
      <c r="C32" s="46"/>
      <c r="D32" s="46"/>
      <c r="E32" s="46"/>
      <c r="F32" s="46"/>
      <c r="G32" s="46"/>
      <c r="H32" s="46"/>
      <c r="I32" s="37"/>
    </row>
    <row r="33" spans="2:9" ht="15" customHeight="1" x14ac:dyDescent="0.25">
      <c r="B33" s="36"/>
      <c r="C33" s="46"/>
      <c r="D33" s="46"/>
      <c r="E33" s="46"/>
      <c r="F33" s="46"/>
      <c r="G33" s="46"/>
      <c r="H33" s="46"/>
      <c r="I33" s="37"/>
    </row>
    <row r="34" spans="2:9" ht="15" customHeight="1" x14ac:dyDescent="0.25">
      <c r="B34" s="36"/>
      <c r="C34" s="46"/>
      <c r="D34" s="46"/>
      <c r="E34" s="46"/>
      <c r="F34" s="46"/>
      <c r="G34" s="46"/>
      <c r="H34" s="46"/>
      <c r="I34" s="37"/>
    </row>
    <row r="35" spans="2:9" ht="15" customHeight="1" x14ac:dyDescent="0.25">
      <c r="B35" s="36"/>
      <c r="C35" s="46"/>
      <c r="D35" s="46"/>
      <c r="E35" s="46"/>
      <c r="F35" s="46"/>
      <c r="G35" s="46"/>
      <c r="H35" s="46"/>
      <c r="I35" s="37"/>
    </row>
    <row r="36" spans="2:9" ht="15" customHeight="1" x14ac:dyDescent="0.25">
      <c r="B36" s="36"/>
      <c r="C36" s="46"/>
      <c r="D36" s="46"/>
      <c r="E36" s="46"/>
      <c r="F36" s="46"/>
      <c r="G36" s="46"/>
      <c r="H36" s="46"/>
      <c r="I36" s="37"/>
    </row>
    <row r="37" spans="2:9" ht="15" customHeight="1" x14ac:dyDescent="0.25">
      <c r="B37" s="36"/>
      <c r="C37" s="46"/>
      <c r="D37" s="46"/>
      <c r="E37" s="46"/>
      <c r="F37" s="46"/>
      <c r="G37" s="46"/>
      <c r="H37" s="46"/>
      <c r="I37" s="37"/>
    </row>
    <row r="38" spans="2:9" ht="15" customHeight="1" x14ac:dyDescent="0.25">
      <c r="B38" s="36"/>
      <c r="C38" s="46"/>
      <c r="D38" s="46"/>
      <c r="E38" s="46"/>
      <c r="F38" s="46"/>
      <c r="G38" s="46"/>
      <c r="H38" s="46"/>
      <c r="I38" s="37"/>
    </row>
    <row r="39" spans="2:9" ht="15" customHeight="1" x14ac:dyDescent="0.25">
      <c r="B39" s="36"/>
      <c r="C39" s="46"/>
      <c r="D39" s="46"/>
      <c r="E39" s="46"/>
      <c r="F39" s="46"/>
      <c r="G39" s="46"/>
      <c r="H39" s="46"/>
      <c r="I39" s="37"/>
    </row>
    <row r="40" spans="2:9" ht="15" customHeight="1" x14ac:dyDescent="0.25">
      <c r="B40" s="36"/>
      <c r="C40" s="46"/>
      <c r="D40" s="46"/>
      <c r="E40" s="46"/>
      <c r="F40" s="46"/>
      <c r="G40" s="46"/>
      <c r="H40" s="46"/>
      <c r="I40" s="37"/>
    </row>
    <row r="41" spans="2:9" ht="15" customHeight="1" x14ac:dyDescent="0.25">
      <c r="B41" s="36"/>
      <c r="C41" s="46"/>
      <c r="D41" s="46"/>
      <c r="E41" s="46"/>
      <c r="F41" s="46"/>
      <c r="G41" s="46"/>
      <c r="H41" s="46"/>
      <c r="I41" s="37"/>
    </row>
    <row r="42" spans="2:9" x14ac:dyDescent="0.25">
      <c r="B42" s="36"/>
      <c r="C42" s="46"/>
      <c r="D42" s="46"/>
      <c r="E42" s="46"/>
      <c r="F42" s="46"/>
      <c r="G42" s="46"/>
      <c r="H42" s="46"/>
      <c r="I42" s="37"/>
    </row>
    <row r="43" spans="2:9" x14ac:dyDescent="0.25">
      <c r="B43" s="36"/>
      <c r="C43" s="46"/>
      <c r="D43" s="46"/>
      <c r="E43" s="46"/>
      <c r="F43" s="46"/>
      <c r="G43" s="46"/>
      <c r="H43" s="46"/>
      <c r="I43" s="37"/>
    </row>
    <row r="44" spans="2:9" x14ac:dyDescent="0.25">
      <c r="B44" s="38"/>
      <c r="C44" s="39"/>
      <c r="D44" s="39"/>
      <c r="E44" s="39"/>
      <c r="F44" s="39"/>
      <c r="G44" s="39"/>
      <c r="H44" s="39"/>
      <c r="I44" s="40"/>
    </row>
  </sheetData>
  <mergeCells count="8">
    <mergeCell ref="B17:I44"/>
    <mergeCell ref="B1:I1"/>
    <mergeCell ref="B5:H5"/>
    <mergeCell ref="F14:G14"/>
    <mergeCell ref="F15:G15"/>
    <mergeCell ref="F16:G16"/>
    <mergeCell ref="B7:I7"/>
    <mergeCell ref="B11:H11"/>
  </mergeCells>
  <pageMargins left="0.25" right="0.25" top="0.75" bottom="0.75" header="0.3" footer="0.3"/>
  <pageSetup paperSize="9" scale="61"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05149-B57A-40B0-9267-6DD19CCBD945}">
  <sheetPr>
    <tabColor theme="2"/>
  </sheetPr>
  <dimension ref="B1:Q13"/>
  <sheetViews>
    <sheetView showGridLines="0" topLeftCell="B1" zoomScale="70" zoomScaleNormal="70" workbookViewId="0">
      <selection activeCell="C4" sqref="C4"/>
    </sheetView>
  </sheetViews>
  <sheetFormatPr defaultColWidth="9.140625" defaultRowHeight="23.25" x14ac:dyDescent="0.25"/>
  <cols>
    <col min="1" max="1" width="0" style="21" hidden="1" customWidth="1"/>
    <col min="2" max="2" width="7.5703125" style="16" customWidth="1"/>
    <col min="3" max="3" width="40.5703125" style="17" customWidth="1"/>
    <col min="4" max="4" width="12.140625" style="1" customWidth="1"/>
    <col min="5" max="5" width="22.42578125" style="1" customWidth="1"/>
    <col min="6" max="6" width="15.42578125" style="1" customWidth="1"/>
    <col min="7" max="7" width="12.140625" style="1" customWidth="1"/>
    <col min="8" max="8" width="27.5703125" style="18" customWidth="1"/>
    <col min="9" max="9" width="5.85546875" style="1" customWidth="1"/>
    <col min="10" max="10" width="25.7109375" style="1" bestFit="1" customWidth="1"/>
    <col min="11" max="12" width="12.140625" style="1" customWidth="1"/>
    <col min="13" max="13" width="12.140625" style="1" hidden="1" customWidth="1"/>
    <col min="14" max="14" width="12.140625" style="1" customWidth="1"/>
    <col min="15" max="15" width="13.28515625" style="1" hidden="1" customWidth="1"/>
    <col min="16" max="16" width="13.85546875" style="1" customWidth="1"/>
    <col min="17" max="17" width="28.85546875" style="20" customWidth="1"/>
    <col min="18" max="18" width="12.140625" style="21" bestFit="1" customWidth="1"/>
    <col min="19" max="19" width="9.140625" style="21"/>
    <col min="20" max="20" width="21.140625" style="21" customWidth="1"/>
    <col min="21" max="16384" width="9.140625" style="21"/>
  </cols>
  <sheetData>
    <row r="1" spans="2:17" x14ac:dyDescent="0.25">
      <c r="B1" s="41" t="s">
        <v>13</v>
      </c>
      <c r="C1" s="41"/>
      <c r="D1" s="41"/>
      <c r="E1" s="41"/>
      <c r="F1" s="41"/>
      <c r="G1" s="41"/>
      <c r="H1" s="41"/>
    </row>
    <row r="2" spans="2:17" ht="33.75" customHeight="1" x14ac:dyDescent="0.25">
      <c r="B2" s="2" t="s">
        <v>0</v>
      </c>
      <c r="C2" s="3" t="s">
        <v>1</v>
      </c>
      <c r="D2" s="2" t="s">
        <v>2</v>
      </c>
      <c r="E2" s="3" t="s">
        <v>14</v>
      </c>
      <c r="F2" s="3" t="s">
        <v>11</v>
      </c>
      <c r="G2" s="3" t="s">
        <v>5</v>
      </c>
      <c r="H2" s="3" t="s">
        <v>6</v>
      </c>
    </row>
    <row r="3" spans="2:17" ht="76.5" x14ac:dyDescent="0.25">
      <c r="B3" s="4">
        <v>1</v>
      </c>
      <c r="C3" s="5" t="s">
        <v>15</v>
      </c>
      <c r="D3" s="6" t="s">
        <v>7</v>
      </c>
      <c r="E3" s="12">
        <v>3500000</v>
      </c>
      <c r="F3" s="12" t="s">
        <v>12</v>
      </c>
      <c r="G3" s="9">
        <v>1</v>
      </c>
      <c r="H3" s="23">
        <f>E3</f>
        <v>3500000</v>
      </c>
    </row>
    <row r="4" spans="2:17" ht="134.25" customHeight="1" x14ac:dyDescent="0.25">
      <c r="B4" s="4">
        <v>2</v>
      </c>
      <c r="C4" s="5" t="s">
        <v>10</v>
      </c>
      <c r="D4" s="6" t="s">
        <v>8</v>
      </c>
      <c r="E4" s="12">
        <v>145.83000000000001</v>
      </c>
      <c r="F4" s="8">
        <v>5.0000000000000001E-4</v>
      </c>
      <c r="G4" s="9">
        <v>12</v>
      </c>
      <c r="H4" s="23">
        <f>ROUND(G4*E4,0)</f>
        <v>1750</v>
      </c>
      <c r="I4" s="11"/>
      <c r="J4" s="13"/>
      <c r="Q4" s="22"/>
    </row>
    <row r="5" spans="2:17" x14ac:dyDescent="0.25">
      <c r="B5" s="42" t="s">
        <v>9</v>
      </c>
      <c r="C5" s="42"/>
      <c r="D5" s="42"/>
      <c r="E5" s="42"/>
      <c r="F5" s="42"/>
      <c r="G5" s="42"/>
      <c r="H5" s="24">
        <f>SUM(H3:H4)</f>
        <v>3501750</v>
      </c>
      <c r="I5" s="11"/>
      <c r="J5" s="14"/>
    </row>
    <row r="6" spans="2:17" ht="21.6" customHeight="1" x14ac:dyDescent="0.25">
      <c r="B6" s="15"/>
      <c r="C6" s="15"/>
      <c r="D6" s="15"/>
      <c r="E6" s="15"/>
      <c r="F6" s="15"/>
      <c r="G6" s="15"/>
      <c r="H6" s="15"/>
      <c r="I6" s="11"/>
    </row>
    <row r="7" spans="2:17" ht="22.9" hidden="1" customHeight="1" x14ac:dyDescent="0.25">
      <c r="E7" s="43">
        <f>SUM(H3:H3)</f>
        <v>3500000</v>
      </c>
      <c r="F7" s="43"/>
    </row>
    <row r="8" spans="2:17" hidden="1" x14ac:dyDescent="0.25">
      <c r="E8" s="44">
        <f>E3*F4</f>
        <v>1750</v>
      </c>
      <c r="F8" s="44"/>
    </row>
    <row r="9" spans="2:17" hidden="1" x14ac:dyDescent="0.25">
      <c r="E9" s="45">
        <f>E8/12</f>
        <v>145.83333333333334</v>
      </c>
      <c r="F9" s="45"/>
    </row>
    <row r="10" spans="2:17" x14ac:dyDescent="0.25">
      <c r="E10" s="19"/>
      <c r="F10" s="19"/>
    </row>
    <row r="11" spans="2:17" x14ac:dyDescent="0.25">
      <c r="E11" s="19"/>
      <c r="F11" s="19"/>
    </row>
    <row r="12" spans="2:17" x14ac:dyDescent="0.25">
      <c r="E12" s="19"/>
      <c r="F12" s="19"/>
    </row>
    <row r="13" spans="2:17" x14ac:dyDescent="0.25">
      <c r="E13" s="19"/>
      <c r="F13" s="19"/>
    </row>
  </sheetData>
  <mergeCells count="5">
    <mergeCell ref="B1:H1"/>
    <mergeCell ref="B5:G5"/>
    <mergeCell ref="E7:F7"/>
    <mergeCell ref="E8:F8"/>
    <mergeCell ref="E9:F9"/>
  </mergeCells>
  <pageMargins left="0.25" right="0.25"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MODELO DE PROPOSTA READEQUADA</vt:lpstr>
      <vt:lpstr>MODELO DE PROPOSTA READEQUA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2024-03-04T12:16:56Z</cp:lastPrinted>
  <dcterms:created xsi:type="dcterms:W3CDTF">2021-01-06T18:29:49Z</dcterms:created>
  <dcterms:modified xsi:type="dcterms:W3CDTF">2025-02-27T13:55:54Z</dcterms:modified>
</cp:coreProperties>
</file>