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Saulo Fabrício\Desktop\"/>
    </mc:Choice>
  </mc:AlternateContent>
  <bookViews>
    <workbookView xWindow="0" yWindow="0" windowWidth="23040" windowHeight="9192"/>
  </bookViews>
  <sheets>
    <sheet name="PLANILHA " sheetId="1" r:id="rId1"/>
    <sheet name="COMPOSIÇÃO POSTE" sheetId="2" r:id="rId2"/>
  </sheets>
  <definedNames>
    <definedName name="_xlnm.Print_Area" localSheetId="1">'COMPOSIÇÃO POSTE'!$A$1:$F$24</definedName>
    <definedName name="_xlnm.Print_Area" localSheetId="0">'PLANILHA '!$B$1:$AQ$66</definedName>
    <definedName name="_xlnm.Print_Titles" localSheetId="0">'PLANILHA '!$1:$23</definedName>
  </definedNames>
  <calcPr calcId="999999"/>
</workbook>
</file>

<file path=xl/calcChain.xml><?xml version="1.0" encoding="utf-8"?>
<calcChain xmlns="http://schemas.openxmlformats.org/spreadsheetml/2006/main">
  <c r="F11" i="2" l="1"/>
  <c r="F10" i="2"/>
  <c r="F9" i="2"/>
  <c r="F7" i="2"/>
  <c r="F6" i="2"/>
  <c r="F5" i="2"/>
  <c r="F4" i="2"/>
  <c r="AL56" i="1"/>
  <c r="AB56" i="1"/>
  <c r="AL55" i="1"/>
  <c r="AI55" i="1"/>
  <c r="AB55" i="1"/>
  <c r="AL54" i="1"/>
  <c r="AL53" i="1"/>
  <c r="AI53" i="1"/>
  <c r="AB53" i="1"/>
  <c r="AL52" i="1"/>
  <c r="AI52" i="1"/>
  <c r="AB52" i="1"/>
  <c r="AL51" i="1"/>
  <c r="AI51" i="1"/>
  <c r="AB51" i="1"/>
  <c r="AL50" i="1"/>
  <c r="AL49" i="1"/>
  <c r="AI49" i="1"/>
  <c r="AB49" i="1"/>
  <c r="AL48" i="1"/>
  <c r="AI48" i="1"/>
  <c r="AB48" i="1"/>
  <c r="AL47" i="1"/>
  <c r="AI47" i="1"/>
  <c r="AB47" i="1"/>
  <c r="AL46" i="1"/>
  <c r="AI46" i="1"/>
  <c r="AB46" i="1"/>
  <c r="AL45" i="1"/>
  <c r="AI45" i="1"/>
  <c r="AB45" i="1"/>
  <c r="AL44" i="1"/>
  <c r="AI44" i="1"/>
  <c r="AB44" i="1"/>
  <c r="AL43" i="1"/>
  <c r="AI43" i="1"/>
  <c r="AB43" i="1"/>
  <c r="AL42" i="1"/>
  <c r="AI42" i="1"/>
  <c r="AB42" i="1"/>
  <c r="AL41" i="1"/>
  <c r="AI41" i="1"/>
  <c r="AB41" i="1"/>
  <c r="AL40" i="1"/>
  <c r="AI40" i="1"/>
  <c r="AB40" i="1"/>
  <c r="AL39" i="1"/>
  <c r="AI39" i="1"/>
  <c r="AB39" i="1"/>
  <c r="AL38" i="1"/>
  <c r="AL37" i="1"/>
  <c r="AI37" i="1"/>
  <c r="AB37" i="1"/>
  <c r="AL36" i="1"/>
  <c r="AL35" i="1"/>
  <c r="AI35" i="1"/>
  <c r="AB35" i="1"/>
  <c r="AL34" i="1"/>
  <c r="AI34" i="1"/>
  <c r="AB34" i="1"/>
  <c r="AL33" i="1"/>
  <c r="AL32" i="1"/>
  <c r="AI32" i="1"/>
  <c r="AB32" i="1"/>
  <c r="AL31" i="1"/>
  <c r="AI31" i="1"/>
  <c r="AB31" i="1"/>
  <c r="AL30" i="1"/>
  <c r="AI30" i="1"/>
  <c r="AB30" i="1"/>
  <c r="AL29" i="1"/>
  <c r="AI29" i="1"/>
  <c r="AB29" i="1"/>
  <c r="AL28" i="1"/>
  <c r="AL27" i="1"/>
  <c r="AI27" i="1"/>
  <c r="AB27" i="1"/>
  <c r="AL26" i="1"/>
  <c r="AI26" i="1"/>
  <c r="AB26" i="1"/>
  <c r="AL25" i="1"/>
  <c r="AI25" i="1"/>
  <c r="AB25" i="1"/>
  <c r="AL24" i="1"/>
  <c r="AJ12" i="1"/>
</calcChain>
</file>

<file path=xl/sharedStrings.xml><?xml version="1.0" encoding="utf-8"?>
<sst xmlns="http://schemas.openxmlformats.org/spreadsheetml/2006/main" count="219" uniqueCount="146">
  <si>
    <t>PLANILHA ORÇAMENTÁRIA</t>
  </si>
  <si>
    <t>Proponente</t>
  </si>
  <si>
    <t>Data-Base (mês de referência):</t>
  </si>
  <si>
    <t>PREFEITURA MUNICIPAL DE FRUTA DE LEITE</t>
  </si>
  <si>
    <t>SINAPI 09/2025 - SICOR 07/2025</t>
  </si>
  <si>
    <t>Empreendimento ( Nome/Apelido)</t>
  </si>
  <si>
    <t>Município</t>
  </si>
  <si>
    <t>UF</t>
  </si>
  <si>
    <t>CONSTRUÇÃO DE QUADRA POLIESPORTIVA COBERTA NA COMUNIDADE DE TAMBURIL</t>
  </si>
  <si>
    <t>FRUTA DE LEITE</t>
  </si>
  <si>
    <t>MG</t>
  </si>
  <si>
    <t>Regime de execução das obras:</t>
  </si>
  <si>
    <t>Composição do BDI sugerida</t>
  </si>
  <si>
    <t>Intervalos admissíveis sem justificativa</t>
  </si>
  <si>
    <t>Composição de BDI Adotada</t>
  </si>
  <si>
    <t>BDI Proposto:</t>
  </si>
  <si>
    <t>Garantia (G)</t>
  </si>
  <si>
    <t xml:space="preserve">De </t>
  </si>
  <si>
    <t>até</t>
  </si>
  <si>
    <t xml:space="preserve">  Garantia:</t>
  </si>
  <si>
    <r>
      <t xml:space="preserve"> BDI =</t>
    </r>
    <r>
      <rPr>
        <u/>
        <sz val="8"/>
        <color rgb="FF000000"/>
        <rFont val="Arial"/>
      </rPr>
      <t xml:space="preserve"> (1+AC+S+R+G)*(1+DF)*(1+L)</t>
    </r>
    <r>
      <rPr>
        <sz val="8"/>
        <color rgb="FF000000"/>
        <rFont val="Arial"/>
      </rPr>
      <t xml:space="preserve">  -1
                             (1-T)
  </t>
    </r>
    <r>
      <rPr>
        <u/>
        <sz val="8"/>
        <color rgb="FF000000"/>
        <rFont val="Arial"/>
      </rPr>
      <t>Observações</t>
    </r>
    <r>
      <rPr>
        <sz val="8"/>
        <color rgb="FF000000"/>
        <rFont val="Arial"/>
      </rPr>
      <t>:
  i)   Fórmula de cálculo, composição do BDI e intervalos admissíveis nos termos do Acórdão 2622/2013 do TCU;
  ii)  BDI entre 19,60% e 24,23%.</t>
    </r>
  </si>
  <si>
    <t xml:space="preserve">Risco (R) </t>
  </si>
  <si>
    <t xml:space="preserve">  Risco:</t>
  </si>
  <si>
    <t>Despesas financeiras (DF)</t>
  </si>
  <si>
    <t xml:space="preserve">  Despesas financeiras:</t>
  </si>
  <si>
    <t>Administração Central (AC)</t>
  </si>
  <si>
    <t xml:space="preserve">  Administração central:</t>
  </si>
  <si>
    <t>Lucro (L)</t>
  </si>
  <si>
    <t xml:space="preserve">  Lucro:</t>
  </si>
  <si>
    <t>Tributos (T)</t>
  </si>
  <si>
    <t>Conforme legislação</t>
  </si>
  <si>
    <t xml:space="preserve">  Tributos:</t>
  </si>
  <si>
    <t>ITEM</t>
  </si>
  <si>
    <t>DESCRIÇÃO DOS SERVIÇOS</t>
  </si>
  <si>
    <t xml:space="preserve">UN </t>
  </si>
  <si>
    <t>QUANT</t>
  </si>
  <si>
    <t>VALORES (R$)</t>
  </si>
  <si>
    <t>CÓDIGO</t>
  </si>
  <si>
    <t>FONTE</t>
  </si>
  <si>
    <t>CUSTO SEM BDI</t>
  </si>
  <si>
    <t>CUSTO COM BDI</t>
  </si>
  <si>
    <t>UNITÁRIO</t>
  </si>
  <si>
    <t>TOTAL ITEM</t>
  </si>
  <si>
    <t xml:space="preserve">SERVICOS PRELIMINARES </t>
  </si>
  <si>
    <t>1.1</t>
  </si>
  <si>
    <t>103689</t>
  </si>
  <si>
    <t>SINAPI</t>
  </si>
  <si>
    <t>FORNECIMENTO E INSTALAÇÃO DE PLACA DE OBRA COM CHAPA GALVANIZADA E ESTRUTURA DE MADEIRA.</t>
  </si>
  <si>
    <t>M²</t>
  </si>
  <si>
    <t>1.2</t>
  </si>
  <si>
    <t>99059</t>
  </si>
  <si>
    <t>LOCAÇÃO CONVENCIONAL DE OBRA, UTILIZANDO GABARITO DE TÁBUAS CORRIDAS PONTALETADAS A CADA 2,00M -  2 UTILIZAÇÕES.</t>
  </si>
  <si>
    <t>M</t>
  </si>
  <si>
    <t>1.3</t>
  </si>
  <si>
    <t>ED-51100</t>
  </si>
  <si>
    <t>SICOR</t>
  </si>
  <si>
    <t>CORTE E DESATERRO MECÂNICO PARA REGULARIZAÇÃO, COM TRATOR DE ESTEIRA, INCLUSIVE ARRASTAMENTO NIVELADO, AFASTAMENTO E EMPILHAMENTO, EXCLUSIVE CARGA, TRANSPORTE E DESCARGA</t>
  </si>
  <si>
    <t>M³</t>
  </si>
  <si>
    <t>PISO QUADRA</t>
  </si>
  <si>
    <t>2.1</t>
  </si>
  <si>
    <t>97086</t>
  </si>
  <si>
    <t>FABRICAÇÃO, MONTAGEM E DESMONTAGEM DE FORMA PARA RADIER, PISO DE CONCRETO OU LAJE SOBRE SOLO, EM MADEIRA SERRADA, 4 UTILIZAÇÕES.</t>
  </si>
  <si>
    <t>2.2</t>
  </si>
  <si>
    <t>94962</t>
  </si>
  <si>
    <t>CONCRETO MAGRO PARA LASTRO, TRAÇO 1:4,5:4,5 (EM MASSA SECA DE CIMENTO/ AREIA MÉDIA/ BRITA 1) - PREPARO MECÂNICO COM BETONEIRA 400 L.</t>
  </si>
  <si>
    <t>2.4</t>
  </si>
  <si>
    <t>ED-29581</t>
  </si>
  <si>
    <t>ARMADURA DE TELA DE AÇO CA-60, SOLDADA TIPO Q-92, DIÂMETRO Ø4,2MM, TRAMA COM DIMENSÃO (150X150)MM, INCLUSIVE ESPAÇADOR, EXCLUSIVE CONCRETO</t>
  </si>
  <si>
    <t>2.3</t>
  </si>
  <si>
    <t>97096</t>
  </si>
  <si>
    <t>CONCRETAGEM DE RADIER, PISO OU LAJE SOBRE SOLO, FCK 30 MPA, PARA ESPESSURA DE ATÉ 20,00 CM - LANÇAMENTO, ADENSAMENTO E ACABAMENTO.</t>
  </si>
  <si>
    <t>PINTURA</t>
  </si>
  <si>
    <t>3.1</t>
  </si>
  <si>
    <t>ED-50461</t>
  </si>
  <si>
    <t>PINTURA ACRÍLICA PARA PISO EM QUADRAS ESPORTIVA, DUAS (2) DEMÃOS</t>
  </si>
  <si>
    <t>3.2</t>
  </si>
  <si>
    <t>102506</t>
  </si>
  <si>
    <t>PINTURA DE DEMARCAÇÃO DE QUADRA POLIESPORTIVA COM TINTA EPÓXI, E = 5 CM, APLICAÇÃO MANUAL.</t>
  </si>
  <si>
    <t>ALAMBRADO</t>
  </si>
  <si>
    <t>4.1</t>
  </si>
  <si>
    <t>102362</t>
  </si>
  <si>
    <t>ALAMBRADO PARA QUADRA POLIESPORTIVA, ESTRUTURADO POR TUBOS DE ACO GALVANIZADO, (MONTANTES COM DIAMETRO 2", TRAVESSAS E ESCORAS COM DIÂMETRO 1 ¼"), COM TELA DE ARAME GALVANIZADO, FIO 14 BWG E MALHA QUADRADA 5X5CM.</t>
  </si>
  <si>
    <t>ILUMINAÇÃO</t>
  </si>
  <si>
    <t>5.1</t>
  </si>
  <si>
    <t>COMPOSIÇÃO</t>
  </si>
  <si>
    <t>POSTE DE AÇO GALVANIZADO PARA ILUMINAÇÃO PÚBLICA (MODELO: TELECÔNICO RETO|COMPRIMENTO: 6M|FIXAÇÃO: FLANGE COM CHUMBADORES)</t>
  </si>
  <si>
    <t>5.2</t>
  </si>
  <si>
    <t>ED-22350</t>
  </si>
  <si>
    <t xml:space="preserve">REFLETOR DE LED, POTÊNCIA DE 200W, EXCLUSIVE SUPORTE E POSTE
</t>
  </si>
  <si>
    <t>5.3</t>
  </si>
  <si>
    <t>CABO DE COBRE FLEXÍVEL ISOLADO, 4 MM², ANTI-CHAMA 450/750 V, PARA CIRCUITOS TERMINAIS - FORNECIMENTO E INSTALAÇÃO.</t>
  </si>
  <si>
    <t>5.4</t>
  </si>
  <si>
    <t xml:space="preserve">CABO DE COBRE FLEXÍVEL ISOLADO, 16 MM², ANTI-CHAMA 450/750 V, PARA CIRCUITOS TERMINAIS - FORNECIMENTO E INSTALAÇÃO. </t>
  </si>
  <si>
    <t>5.5</t>
  </si>
  <si>
    <t>ELETRODUTO RÍGIDO ROSCÁVEL, PVC, DN 40 MM (1 1/4"), PARA CIRCUITOS TERMINAIS, INSTALADO EM PISOS - FORNECIMENTO E INSTALAÇÃO. AF_12/2015</t>
  </si>
  <si>
    <t>5.6</t>
  </si>
  <si>
    <t>ED-49154</t>
  </si>
  <si>
    <t>CAIXA DE PASSAGEM EM CHAPA DE AÇO COM TAMPA APARAFUSADA, SOBREPOR, 252 X 252 X 102 MM</t>
  </si>
  <si>
    <t>5.7</t>
  </si>
  <si>
    <t>QUADRO DE DISTRIBUIÇÃO DE ENERGIA EM CHAPA DE AÇO GALVANIZADO, DE EMBUTIR, COM BARRAMENTO TRIFÁSICO, PARA 12 DISJUNTORES DIN 100A - FORNECIMENTO E INSTALAÇÃO.</t>
  </si>
  <si>
    <t>5.8</t>
  </si>
  <si>
    <t>ED-49210</t>
  </si>
  <si>
    <t>CAIXA PARA MEDIÇÃO, TIPO CM-4, DIMENSÕES CONFORME PADRÃO CEMIG, EXCLUSIVE DISJUNTOR, INCLUSIVE INSTALAÇÃO</t>
  </si>
  <si>
    <t>5.9</t>
  </si>
  <si>
    <t>DISJUNTOR MONOPOLAR TIPO DIN, CORRENTE NOMINAL DE 50A - FORNECIMENTO E INSTALAÇÃO.</t>
  </si>
  <si>
    <t>5.10</t>
  </si>
  <si>
    <t xml:space="preserve">DISJUNTOR TETRAPOLAR TIPO DR, CORRENTE NOMINAL DE 40A - FORNECIMENTO E INSTALAÇÃO. </t>
  </si>
  <si>
    <t>5.11</t>
  </si>
  <si>
    <t xml:space="preserve">DISJUNTOR MONOPOLAR TIPO DIN, CORRENTE NOMINAL DE 10A - FORNECIMENTO E INSTALAÇÃO. </t>
  </si>
  <si>
    <t>EQUIPAMENTOS</t>
  </si>
  <si>
    <t>ED-49569</t>
  </si>
  <si>
    <t>TRAVE DE FUTSAL (PAR) COM REDE, EM TUBO DE AÇO, DIÂMETRO DE 3", COMPRIMENTO 300CM, ALTURA 200CM, INCLUSIVE TRATAMENTO ANTICORROSIVO E PINTURA</t>
  </si>
  <si>
    <t>ED-49572</t>
  </si>
  <si>
    <t>POSTE DE VÔLEI OU PETECA OFICIAL (PAR) COM REDE, EM TUBO DE AÇO, DIÂMETRO DE 3", TIPO TELESCÓPICO, INCLUSIVE TRATAMENTO ANTICORROSIVO E PINTURA</t>
  </si>
  <si>
    <t>ED-49574</t>
  </si>
  <si>
    <t>TABELA DE BASQUETE OFICIAL COM ARO FIXO, REDE E POSTE METÁLICO, INCLUSIVE SUPORTE PARA PISO, INCLUSIVE TRATAMENTO ANTICORROSIVO E PINTURA</t>
  </si>
  <si>
    <t>LIMPEZA FINAL</t>
  </si>
  <si>
    <t>6.1</t>
  </si>
  <si>
    <t>ED-50266</t>
  </si>
  <si>
    <t>LIMPEZA FINAL PARA ENTREGA DA OBRA</t>
  </si>
  <si>
    <t>TOTAIS:</t>
  </si>
  <si>
    <t>S/ B.D.I.:</t>
  </si>
  <si>
    <t>C/ B.D.I.:</t>
  </si>
  <si>
    <t>OBSERVAÇÕES:</t>
  </si>
  <si>
    <t>Responsável Técnico: Saulo Fabrício Lafetá Gonçalves</t>
  </si>
  <si>
    <t>Prefeitura Municipal de Fruta de Leite</t>
  </si>
  <si>
    <t>Arquiteto e Urbanista - CAU A 47.932-2</t>
  </si>
  <si>
    <t>CNPJ: 01.612.483/0001-48</t>
  </si>
  <si>
    <t>COMPOSIÇÃO DE SERVIÇOS</t>
  </si>
  <si>
    <t>CÓDIGOS</t>
  </si>
  <si>
    <t>SERVIÇO/MATERIAIS</t>
  </si>
  <si>
    <t>Quantidade</t>
  </si>
  <si>
    <t>Unidade</t>
  </si>
  <si>
    <t>Preço unitário</t>
  </si>
  <si>
    <t>Custo</t>
  </si>
  <si>
    <t>MATED-9816</t>
  </si>
  <si>
    <t>PORCA SEXTAVADA (MATERIAL: AÇO|DIÂMETRO: 19MM [3/4"]|PESO/100PÇ: 5,00 KG)</t>
  </si>
  <si>
    <t>un</t>
  </si>
  <si>
    <t>MATED-22384</t>
  </si>
  <si>
    <t>MATED-13027</t>
  </si>
  <si>
    <t>SUPORTE PARA REFLETOR (TIPO: CRUZETA|MATERIAL: AÇO GALVANIZADO|NÚMERO DE PROJETORES: 3|ACESSÓRIOS DE FIXAÇÃO: INCLUSOS)</t>
  </si>
  <si>
    <t>Total</t>
  </si>
  <si>
    <t>SERVIÇOS</t>
  </si>
  <si>
    <t>ED-20906</t>
  </si>
  <si>
    <t>FUNDAÇÃO EM BASE DE CONCRETO PARA FIXAÇÃO DE POSTE FLANGEADO, ALTURA ÚTIL PARA POSTE DE 3M ATÉ 6M, FORMA EM CONTRA BARRANCO, INCLUSIVE ESPERA EM VERGALHÃO DE AÇO COM ROSCA TOTAL, ESCAVAÇÃO, APILOAMENTO, REATERRO E TRANSPORTE COM RETIRADA DO MATERIAL ESCAVADO (EM CAÇAMBA)</t>
  </si>
  <si>
    <t>Total da Composição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</si>
</sst>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3" formatCode="_-* #,##0.00_-;\-* #,##0.00_-;_-* &quot;-&quot;??_-;_-@_-"/>
    <numFmt numFmtId="164" formatCode="0.000000"/>
    <numFmt numFmtId="165" formatCode="#,##0.00_ ;\-#,##0.00\ "/>
    <numFmt numFmtId="166" formatCode="_(* #,##0.00_);_(* \(#,##0.00\);_(* &quot;-&quot;??_);_(@_)"/>
    <numFmt numFmtId="167" formatCode="0.0000"/>
    <numFmt numFmtId="168" formatCode="0.00000000000000"/>
    <numFmt numFmtId="169" formatCode="_(* #,##0.0000000_);_(* \(#,##0.0000000\);_(* &quot;-&quot;??_);_(@_)"/>
    <numFmt numFmtId="170" formatCode="_(&quot;R$&quot;* #,##0.00_);_(&quot;R$&quot;* \(#,##0.00\);_(&quot;R$&quot;* &quot;-&quot;??_);_(@_)"/>
  </numFmts>
  <fonts count="21" x14ac:knownFonts="1">
    <font>
      <sz val="10"/>
      <color rgb="FF000000"/>
      <name val="Arial"/>
    </font>
    <font>
      <b/>
      <sz val="10"/>
      <color rgb="FF000000"/>
      <name val="Arial"/>
    </font>
    <font>
      <sz val="9"/>
      <color rgb="FF000000"/>
      <name val="Arial"/>
    </font>
    <font>
      <b/>
      <sz val="9"/>
      <color rgb="FF000000"/>
      <name val="Arial"/>
    </font>
    <font>
      <sz val="4"/>
      <color rgb="FF000000"/>
      <name val="Arial"/>
    </font>
    <font>
      <b/>
      <sz val="8"/>
      <color rgb="FF000000"/>
      <name val="Arial"/>
    </font>
    <font>
      <sz val="1"/>
      <color rgb="FF000000"/>
      <name val="Arial"/>
    </font>
    <font>
      <b/>
      <sz val="1"/>
      <color rgb="FF000000"/>
      <name val="Arial"/>
    </font>
    <font>
      <sz val="10"/>
      <color rgb="FF000000"/>
      <name val="Segoe UI"/>
    </font>
    <font>
      <sz val="8"/>
      <color rgb="FF000000"/>
      <name val="Segoe UI"/>
    </font>
    <font>
      <sz val="18"/>
      <color rgb="FF000000"/>
      <name val="Arial"/>
    </font>
    <font>
      <b/>
      <sz val="26"/>
      <color rgb="FF000000"/>
      <name val="Arial"/>
    </font>
    <font>
      <sz val="12"/>
      <color rgb="FF000000"/>
      <name val="Arial"/>
    </font>
    <font>
      <b/>
      <sz val="12"/>
      <color rgb="FF000000"/>
      <name val="Arial"/>
    </font>
    <font>
      <sz val="14"/>
      <color rgb="FF000000"/>
      <name val="Arial"/>
    </font>
    <font>
      <b/>
      <sz val="14"/>
      <color rgb="FF000000"/>
      <name val="Arial"/>
    </font>
    <font>
      <b/>
      <sz val="11"/>
      <color rgb="FF000000"/>
      <name val="Arial"/>
    </font>
    <font>
      <b/>
      <sz val="48"/>
      <color rgb="FF000000"/>
      <name val="Arial"/>
    </font>
    <font>
      <sz val="8"/>
      <color rgb="FF000000"/>
      <name val="Arial"/>
    </font>
    <font>
      <b/>
      <sz val="26"/>
      <color rgb="FF000000"/>
      <name val="Segoe UI"/>
    </font>
    <font>
      <u/>
      <sz val="8"/>
      <color rgb="FF000000"/>
      <name val="Arial"/>
    </font>
  </fonts>
  <fills count="3">
    <fill>
      <patternFill patternType="none"/>
    </fill>
    <fill>
      <patternFill patternType="gray125"/>
    </fill>
    <fill>
      <patternFill patternType="solid">
        <fgColor rgb="FFFFFFFF"/>
        <bgColor rgb="FF000000"/>
      </patternFill>
    </fill>
  </fills>
  <borders count="39">
    <border>
      <left/>
      <right/>
      <top/>
      <bottom/>
      <diagonal/>
    </border>
    <border>
      <left style="thin">
        <color rgb="FF000000"/>
      </left>
      <right/>
      <top/>
      <bottom/>
      <diagonal/>
    </border>
    <border>
      <left/>
      <right/>
      <top style="thin">
        <color rgb="FF000000"/>
      </top>
      <bottom/>
      <diagonal/>
    </border>
    <border>
      <left/>
      <right/>
      <top/>
      <bottom style="thin">
        <color rgb="FF000000"/>
      </bottom>
      <diagonal/>
    </border>
    <border>
      <left/>
      <right/>
      <top style="thin">
        <color rgb="FF000000"/>
      </top>
      <bottom style="hair">
        <color rgb="FF000000"/>
      </bottom>
      <diagonal/>
    </border>
    <border>
      <left style="thin">
        <color rgb="FF000000"/>
      </left>
      <right/>
      <top style="thin">
        <color rgb="FF000000"/>
      </top>
      <bottom style="hair">
        <color rgb="FF000000"/>
      </bottom>
      <diagonal/>
    </border>
    <border>
      <left/>
      <right/>
      <top style="hair">
        <color rgb="FF000000"/>
      </top>
      <bottom style="hair">
        <color rgb="FF000000"/>
      </bottom>
      <diagonal/>
    </border>
    <border>
      <left style="thin">
        <color rgb="FF000000"/>
      </left>
      <right/>
      <top style="hair">
        <color rgb="FF000000"/>
      </top>
      <bottom style="hair">
        <color rgb="FF000000"/>
      </bottom>
      <diagonal/>
    </border>
    <border>
      <left/>
      <right/>
      <top style="hair">
        <color rgb="FF000000"/>
      </top>
      <bottom style="thin">
        <color rgb="FF000000"/>
      </bottom>
      <diagonal/>
    </border>
    <border>
      <left style="thin">
        <color rgb="FF000000"/>
      </left>
      <right/>
      <top style="hair">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hair">
        <color rgb="FF000000"/>
      </left>
      <right/>
      <top style="thin">
        <color rgb="FF000000"/>
      </top>
      <bottom/>
      <diagonal/>
    </border>
    <border>
      <left style="hair">
        <color rgb="FF000000"/>
      </left>
      <right/>
      <top/>
      <bottom style="thin">
        <color rgb="FF000000"/>
      </bottom>
      <diagonal/>
    </border>
    <border>
      <left/>
      <right style="thin">
        <color rgb="FF000000"/>
      </right>
      <top style="hair">
        <color rgb="FF000000"/>
      </top>
      <bottom style="hair">
        <color rgb="FF000000"/>
      </bottom>
      <diagonal/>
    </border>
    <border>
      <left/>
      <right style="thin">
        <color rgb="FF000000"/>
      </right>
      <top style="thin">
        <color rgb="FF000000"/>
      </top>
      <bottom style="hair">
        <color rgb="FF000000"/>
      </bottom>
      <diagonal/>
    </border>
    <border>
      <left/>
      <right style="thin">
        <color rgb="FF000000"/>
      </right>
      <top style="hair">
        <color rgb="FF000000"/>
      </top>
      <bottom style="thin">
        <color rgb="FF000000"/>
      </bottom>
      <diagonal/>
    </border>
    <border>
      <left style="hair">
        <color rgb="FF000000"/>
      </left>
      <right/>
      <top/>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s>
  <cellStyleXfs count="1">
    <xf numFmtId="0" fontId="0" fillId="0" borderId="0"/>
  </cellStyleXfs>
  <cellXfs count="287">
    <xf numFmtId="0" fontId="0" fillId="0" borderId="0" xfId="0" applyProtection="1"/>
    <xf numFmtId="0" fontId="1" fillId="2" borderId="0" xfId="0" applyFont="1" applyFill="1" applyAlignment="1" applyProtection="1">
      <alignment vertical="center"/>
    </xf>
    <xf numFmtId="0" fontId="0" fillId="2" borderId="0" xfId="0" applyFill="1" applyAlignment="1" applyProtection="1">
      <alignment vertical="center"/>
    </xf>
    <xf numFmtId="0" fontId="2" fillId="2" borderId="0" xfId="0" applyFont="1" applyFill="1" applyAlignment="1" applyProtection="1">
      <alignment horizontal="left" vertical="center"/>
    </xf>
    <xf numFmtId="0" fontId="2" fillId="2" borderId="0" xfId="0" applyFont="1" applyFill="1" applyAlignment="1" applyProtection="1">
      <alignment vertical="center"/>
    </xf>
    <xf numFmtId="0" fontId="2" fillId="2" borderId="0" xfId="0" applyFont="1" applyFill="1" applyAlignment="1" applyProtection="1">
      <alignment vertical="center"/>
    </xf>
    <xf numFmtId="164" fontId="2" fillId="2" borderId="0" xfId="0" applyNumberFormat="1" applyFont="1" applyFill="1" applyAlignment="1" applyProtection="1">
      <alignment vertical="center"/>
    </xf>
    <xf numFmtId="0" fontId="3" fillId="2" borderId="0" xfId="0" applyFont="1" applyFill="1" applyAlignment="1" applyProtection="1">
      <alignment vertical="center"/>
    </xf>
    <xf numFmtId="164" fontId="2" fillId="2" borderId="0" xfId="0" applyNumberFormat="1" applyFont="1" applyFill="1" applyAlignment="1" applyProtection="1">
      <alignment vertical="center"/>
    </xf>
    <xf numFmtId="0" fontId="2" fillId="2" borderId="0" xfId="0" applyFont="1" applyFill="1" applyAlignment="1" applyProtection="1">
      <alignment horizontal="center" vertical="center"/>
    </xf>
    <xf numFmtId="0" fontId="3" fillId="2" borderId="0" xfId="0" applyFont="1" applyFill="1" applyAlignment="1" applyProtection="1">
      <alignment horizontal="left" vertical="center"/>
    </xf>
    <xf numFmtId="0" fontId="2" fillId="2" borderId="0" xfId="0" applyFont="1" applyFill="1" applyAlignment="1" applyProtection="1">
      <alignment horizontal="centerContinuous" vertical="center"/>
    </xf>
    <xf numFmtId="0" fontId="2" fillId="2" borderId="1" xfId="0" applyFont="1" applyFill="1" applyBorder="1" applyAlignment="1" applyProtection="1">
      <alignment horizontal="left" vertical="center"/>
    </xf>
    <xf numFmtId="0" fontId="4" fillId="2" borderId="0" xfId="0" applyFont="1" applyFill="1" applyAlignment="1" applyProtection="1">
      <alignment horizontal="left" vertical="center"/>
    </xf>
    <xf numFmtId="0" fontId="4" fillId="2" borderId="0" xfId="0" applyFont="1" applyFill="1" applyAlignment="1" applyProtection="1">
      <alignment vertical="center"/>
    </xf>
    <xf numFmtId="0" fontId="4" fillId="2" borderId="0" xfId="0" applyFont="1" applyFill="1" applyAlignment="1" applyProtection="1">
      <alignment vertical="center"/>
    </xf>
    <xf numFmtId="0" fontId="0" fillId="2" borderId="0" xfId="0" applyFill="1" applyAlignment="1" applyProtection="1">
      <alignment vertical="center"/>
    </xf>
    <xf numFmtId="0" fontId="2" fillId="2" borderId="1" xfId="0" applyFont="1" applyFill="1" applyBorder="1" applyAlignment="1" applyProtection="1">
      <alignment vertical="center"/>
    </xf>
    <xf numFmtId="10" fontId="2" fillId="2" borderId="0" xfId="0" applyNumberFormat="1" applyFont="1" applyFill="1" applyAlignment="1" applyProtection="1">
      <alignment vertical="center"/>
    </xf>
    <xf numFmtId="10" fontId="2" fillId="2" borderId="0" xfId="0" applyNumberFormat="1" applyFont="1" applyFill="1" applyAlignment="1" applyProtection="1">
      <alignment vertical="center"/>
    </xf>
    <xf numFmtId="165" fontId="3" fillId="2" borderId="0" xfId="0" applyNumberFormat="1" applyFont="1" applyFill="1" applyAlignment="1" applyProtection="1">
      <alignment vertical="center"/>
    </xf>
    <xf numFmtId="0" fontId="2" fillId="2" borderId="0" xfId="0" applyFont="1" applyFill="1" applyAlignment="1" applyProtection="1">
      <alignment vertical="center"/>
      <protection locked="0"/>
    </xf>
    <xf numFmtId="0" fontId="2" fillId="2" borderId="2" xfId="0" applyFont="1" applyFill="1" applyBorder="1" applyAlignment="1" applyProtection="1">
      <alignment vertical="center"/>
    </xf>
    <xf numFmtId="0" fontId="2" fillId="2" borderId="3" xfId="0" applyFont="1" applyFill="1" applyBorder="1" applyAlignment="1" applyProtection="1">
      <alignment vertical="center"/>
    </xf>
    <xf numFmtId="0" fontId="2" fillId="2" borderId="4" xfId="0" applyFont="1" applyFill="1" applyBorder="1" applyAlignment="1" applyProtection="1">
      <alignment horizontal="left" vertical="center"/>
    </xf>
    <xf numFmtId="10" fontId="2" fillId="2" borderId="5" xfId="0" applyNumberFormat="1" applyFont="1" applyFill="1" applyBorder="1" applyAlignment="1" applyProtection="1">
      <alignment vertical="center"/>
    </xf>
    <xf numFmtId="0" fontId="2" fillId="2" borderId="4" xfId="0" applyFont="1" applyFill="1" applyBorder="1" applyAlignment="1" applyProtection="1">
      <alignment horizontal="center" vertical="center"/>
    </xf>
    <xf numFmtId="0" fontId="2" fillId="2" borderId="5" xfId="0" applyFont="1" applyFill="1" applyBorder="1" applyAlignment="1" applyProtection="1">
      <alignment vertical="center"/>
    </xf>
    <xf numFmtId="0" fontId="2" fillId="2" borderId="4" xfId="0" applyFont="1" applyFill="1" applyBorder="1" applyAlignment="1" applyProtection="1">
      <alignment vertical="center"/>
    </xf>
    <xf numFmtId="0" fontId="2" fillId="2" borderId="6" xfId="0" applyFont="1" applyFill="1" applyBorder="1" applyAlignment="1" applyProtection="1">
      <alignment horizontal="left" vertical="center"/>
    </xf>
    <xf numFmtId="10" fontId="2" fillId="2" borderId="7" xfId="0" applyNumberFormat="1" applyFont="1" applyFill="1" applyBorder="1" applyAlignment="1" applyProtection="1">
      <alignment vertical="center"/>
    </xf>
    <xf numFmtId="0" fontId="2" fillId="2" borderId="6" xfId="0" applyFont="1" applyFill="1" applyBorder="1" applyAlignment="1" applyProtection="1">
      <alignment horizontal="center" vertical="center"/>
    </xf>
    <xf numFmtId="0" fontId="2" fillId="2" borderId="7" xfId="0" applyFont="1" applyFill="1" applyBorder="1" applyAlignment="1" applyProtection="1">
      <alignment vertical="center"/>
    </xf>
    <xf numFmtId="0" fontId="2" fillId="2" borderId="6" xfId="0" applyFont="1" applyFill="1" applyBorder="1" applyAlignment="1" applyProtection="1">
      <alignment vertical="center"/>
    </xf>
    <xf numFmtId="0" fontId="2" fillId="2" borderId="8" xfId="0" applyFont="1" applyFill="1" applyBorder="1" applyAlignment="1" applyProtection="1">
      <alignment horizontal="left" vertical="center"/>
    </xf>
    <xf numFmtId="0" fontId="2" fillId="2" borderId="9" xfId="0" applyFont="1" applyFill="1" applyBorder="1" applyAlignment="1" applyProtection="1">
      <alignment vertical="center"/>
    </xf>
    <xf numFmtId="0" fontId="2" fillId="2" borderId="8" xfId="0" applyFont="1" applyFill="1" applyBorder="1" applyAlignment="1" applyProtection="1">
      <alignment vertical="center"/>
    </xf>
    <xf numFmtId="0" fontId="3" fillId="2" borderId="10" xfId="0" applyFont="1" applyFill="1" applyBorder="1" applyAlignment="1" applyProtection="1">
      <alignment vertical="center"/>
    </xf>
    <xf numFmtId="0" fontId="3" fillId="2" borderId="11" xfId="0" applyFont="1" applyFill="1" applyBorder="1" applyAlignment="1" applyProtection="1">
      <alignment vertical="center"/>
    </xf>
    <xf numFmtId="0" fontId="3" fillId="2" borderId="2" xfId="0" applyFont="1" applyFill="1" applyBorder="1" applyAlignment="1" applyProtection="1">
      <alignment vertical="center"/>
    </xf>
    <xf numFmtId="0" fontId="5" fillId="2" borderId="1" xfId="0" applyFont="1" applyFill="1" applyBorder="1" applyAlignment="1" applyProtection="1">
      <alignment vertical="center"/>
    </xf>
    <xf numFmtId="0" fontId="3" fillId="2" borderId="12" xfId="0" applyFont="1" applyFill="1" applyBorder="1" applyAlignment="1" applyProtection="1">
      <alignment vertical="center"/>
    </xf>
    <xf numFmtId="0" fontId="3" fillId="2" borderId="1" xfId="0" applyFont="1" applyFill="1" applyBorder="1" applyAlignment="1" applyProtection="1">
      <alignment vertical="center"/>
    </xf>
    <xf numFmtId="166" fontId="2" fillId="2" borderId="0" xfId="0" applyNumberFormat="1" applyFont="1" applyFill="1" applyAlignment="1" applyProtection="1">
      <alignment vertical="center"/>
    </xf>
    <xf numFmtId="43" fontId="2" fillId="2" borderId="0" xfId="0" applyNumberFormat="1" applyFont="1" applyFill="1" applyAlignment="1" applyProtection="1">
      <alignment vertical="center"/>
    </xf>
    <xf numFmtId="0" fontId="0" fillId="2" borderId="0" xfId="0" applyFill="1" applyAlignment="1" applyProtection="1">
      <alignment vertical="center"/>
    </xf>
    <xf numFmtId="0" fontId="6" fillId="2" borderId="0" xfId="0" applyFont="1" applyFill="1" applyAlignment="1" applyProtection="1">
      <alignment vertical="center"/>
    </xf>
    <xf numFmtId="14" fontId="0" fillId="2" borderId="0" xfId="0" applyNumberFormat="1" applyFill="1" applyAlignment="1" applyProtection="1">
      <alignment vertical="center"/>
    </xf>
    <xf numFmtId="0" fontId="0" fillId="2" borderId="3" xfId="0" applyFill="1" applyBorder="1" applyAlignment="1" applyProtection="1">
      <alignment vertical="center"/>
    </xf>
    <xf numFmtId="0" fontId="0" fillId="2" borderId="0" xfId="0" applyFill="1" applyAlignment="1" applyProtection="1">
      <alignment horizontal="left" vertical="center"/>
    </xf>
    <xf numFmtId="0" fontId="2" fillId="2" borderId="0" xfId="0" applyFont="1" applyFill="1" applyAlignment="1" applyProtection="1">
      <alignment horizontal="left" vertical="center"/>
    </xf>
    <xf numFmtId="164" fontId="4" fillId="2" borderId="0" xfId="0" applyNumberFormat="1" applyFont="1" applyFill="1" applyAlignment="1" applyProtection="1">
      <alignment vertical="center"/>
    </xf>
    <xf numFmtId="0" fontId="4" fillId="2" borderId="0" xfId="0" applyFont="1" applyFill="1" applyAlignment="1" applyProtection="1">
      <alignment horizontal="center" vertical="center"/>
    </xf>
    <xf numFmtId="167" fontId="2" fillId="2" borderId="0" xfId="0" applyNumberFormat="1" applyFont="1" applyFill="1" applyAlignment="1" applyProtection="1">
      <alignment vertical="center"/>
    </xf>
    <xf numFmtId="164" fontId="2" fillId="2" borderId="0" xfId="0" applyNumberFormat="1" applyFont="1" applyFill="1" applyAlignment="1" applyProtection="1">
      <alignment horizontal="center" vertical="center"/>
    </xf>
    <xf numFmtId="2" fontId="2" fillId="2" borderId="0" xfId="0" applyNumberFormat="1" applyFont="1" applyFill="1" applyAlignment="1" applyProtection="1">
      <alignment vertical="center"/>
    </xf>
    <xf numFmtId="166" fontId="2" fillId="2" borderId="0" xfId="0" applyNumberFormat="1" applyFont="1" applyFill="1" applyAlignment="1" applyProtection="1">
      <alignment vertical="center"/>
    </xf>
    <xf numFmtId="43" fontId="2" fillId="2" borderId="0" xfId="0" applyNumberFormat="1" applyFont="1" applyFill="1" applyAlignment="1" applyProtection="1">
      <alignment vertical="center"/>
    </xf>
    <xf numFmtId="0" fontId="6" fillId="2" borderId="0" xfId="0" applyFont="1" applyFill="1" applyAlignment="1" applyProtection="1">
      <alignment vertical="center"/>
    </xf>
    <xf numFmtId="164" fontId="6" fillId="2" borderId="0" xfId="0" applyNumberFormat="1" applyFont="1" applyFill="1" applyAlignment="1" applyProtection="1">
      <alignment vertical="center"/>
    </xf>
    <xf numFmtId="0" fontId="6" fillId="2" borderId="0" xfId="0" applyFont="1" applyFill="1" applyAlignment="1" applyProtection="1">
      <alignment horizontal="center" vertical="center"/>
    </xf>
    <xf numFmtId="165" fontId="7" fillId="2" borderId="0" xfId="0" applyNumberFormat="1" applyFont="1" applyFill="1" applyAlignment="1" applyProtection="1">
      <alignment vertical="center"/>
    </xf>
    <xf numFmtId="168" fontId="2" fillId="2" borderId="0" xfId="0" applyNumberFormat="1" applyFont="1" applyFill="1" applyAlignment="1" applyProtection="1">
      <alignment vertical="center"/>
    </xf>
    <xf numFmtId="4" fontId="2" fillId="2" borderId="0" xfId="0" applyNumberFormat="1" applyFont="1" applyFill="1" applyAlignment="1" applyProtection="1">
      <alignment vertical="center"/>
    </xf>
    <xf numFmtId="166" fontId="2" fillId="2" borderId="0" xfId="0" applyNumberFormat="1" applyFont="1" applyFill="1" applyAlignment="1" applyProtection="1">
      <alignment horizontal="center" vertical="center"/>
      <protection locked="0"/>
    </xf>
    <xf numFmtId="0" fontId="0" fillId="0" borderId="0" xfId="0" applyAlignment="1" applyProtection="1">
      <alignment horizontal="center"/>
    </xf>
    <xf numFmtId="0" fontId="8" fillId="2" borderId="13" xfId="0" applyFont="1" applyFill="1" applyBorder="1" applyAlignment="1" applyProtection="1">
      <alignment vertical="center" wrapText="1"/>
    </xf>
    <xf numFmtId="0" fontId="8" fillId="2" borderId="13" xfId="0" applyFont="1" applyFill="1" applyBorder="1" applyAlignment="1" applyProtection="1">
      <alignment horizontal="center" vertical="center" wrapText="1"/>
    </xf>
    <xf numFmtId="0" fontId="9" fillId="2" borderId="13" xfId="0" applyFont="1" applyFill="1" applyBorder="1" applyAlignment="1" applyProtection="1">
      <alignment vertical="center" wrapText="1"/>
    </xf>
    <xf numFmtId="166" fontId="9" fillId="2" borderId="13" xfId="0" applyNumberFormat="1" applyFont="1" applyFill="1" applyBorder="1" applyAlignment="1" applyProtection="1">
      <alignment vertical="center" wrapText="1"/>
    </xf>
    <xf numFmtId="0" fontId="9" fillId="2" borderId="13" xfId="0" applyFont="1" applyFill="1" applyBorder="1" applyAlignment="1" applyProtection="1">
      <alignment horizontal="center" vertical="center" wrapText="1"/>
    </xf>
    <xf numFmtId="166" fontId="9" fillId="2" borderId="13" xfId="0" applyNumberFormat="1" applyFont="1" applyFill="1" applyBorder="1" applyAlignment="1" applyProtection="1">
      <alignment vertical="center" wrapText="1"/>
    </xf>
    <xf numFmtId="169" fontId="9" fillId="2" borderId="13" xfId="0" applyNumberFormat="1" applyFont="1" applyFill="1" applyBorder="1" applyAlignment="1" applyProtection="1">
      <alignment vertical="center" wrapText="1"/>
    </xf>
    <xf numFmtId="0" fontId="10" fillId="2" borderId="0" xfId="0" applyFont="1" applyFill="1" applyAlignment="1" applyProtection="1">
      <alignment horizontal="center" vertical="center"/>
    </xf>
    <xf numFmtId="166" fontId="2" fillId="2" borderId="0" xfId="0" applyNumberFormat="1" applyFont="1" applyFill="1" applyAlignment="1" applyProtection="1">
      <alignment horizontal="right" vertical="center"/>
      <protection locked="0"/>
    </xf>
    <xf numFmtId="166" fontId="11" fillId="2" borderId="0" xfId="0" applyNumberFormat="1" applyFont="1" applyFill="1" applyAlignment="1" applyProtection="1">
      <alignment horizontal="right" vertical="center"/>
      <protection locked="0"/>
    </xf>
    <xf numFmtId="0" fontId="2" fillId="2" borderId="10" xfId="0" applyFont="1" applyFill="1" applyBorder="1" applyAlignment="1" applyProtection="1">
      <alignment horizontal="left" vertical="center"/>
    </xf>
    <xf numFmtId="0" fontId="2" fillId="2" borderId="12" xfId="0" applyFont="1" applyFill="1" applyBorder="1" applyAlignment="1" applyProtection="1">
      <alignment vertical="center"/>
    </xf>
    <xf numFmtId="0" fontId="3" fillId="2" borderId="1" xfId="0" applyFont="1" applyFill="1" applyBorder="1" applyAlignment="1" applyProtection="1">
      <alignment horizontal="left" vertical="center"/>
    </xf>
    <xf numFmtId="0" fontId="4" fillId="2" borderId="1" xfId="0" applyFont="1" applyFill="1" applyBorder="1" applyAlignment="1" applyProtection="1">
      <alignment horizontal="left" vertical="center"/>
    </xf>
    <xf numFmtId="0" fontId="4" fillId="2" borderId="12" xfId="0" applyFont="1" applyFill="1" applyBorder="1" applyAlignment="1" applyProtection="1">
      <alignment vertical="center"/>
    </xf>
    <xf numFmtId="0" fontId="0" fillId="2" borderId="12" xfId="0" applyFill="1" applyBorder="1" applyAlignment="1" applyProtection="1">
      <alignment vertical="center"/>
    </xf>
    <xf numFmtId="0" fontId="2" fillId="2" borderId="14" xfId="0" applyFont="1" applyFill="1" applyBorder="1" applyAlignment="1" applyProtection="1">
      <alignment horizontal="left" vertical="center"/>
    </xf>
    <xf numFmtId="0" fontId="2" fillId="2" borderId="5" xfId="0" applyFont="1" applyFill="1" applyBorder="1" applyAlignment="1" applyProtection="1">
      <alignment horizontal="left" vertical="center"/>
    </xf>
    <xf numFmtId="0" fontId="2" fillId="2" borderId="7" xfId="0" applyFont="1" applyFill="1" applyBorder="1" applyAlignment="1" applyProtection="1">
      <alignment horizontal="left" vertical="center"/>
    </xf>
    <xf numFmtId="0" fontId="2" fillId="2" borderId="9" xfId="0" applyFont="1" applyFill="1" applyBorder="1" applyAlignment="1" applyProtection="1">
      <alignment horizontal="left" vertical="center"/>
    </xf>
    <xf numFmtId="0" fontId="2" fillId="2" borderId="13" xfId="0" applyFont="1" applyFill="1" applyBorder="1" applyAlignment="1" applyProtection="1">
      <alignment horizontal="left" vertical="center"/>
      <protection locked="0"/>
    </xf>
    <xf numFmtId="0" fontId="2" fillId="2" borderId="15" xfId="0" applyFont="1" applyFill="1" applyBorder="1" applyAlignment="1" applyProtection="1">
      <alignment horizontal="left" vertical="center"/>
      <protection locked="0"/>
    </xf>
    <xf numFmtId="0" fontId="2" fillId="2" borderId="16" xfId="0" applyFont="1" applyFill="1" applyBorder="1" applyAlignment="1" applyProtection="1">
      <alignment horizontal="left" vertical="center"/>
      <protection locked="0"/>
    </xf>
    <xf numFmtId="0" fontId="0" fillId="2" borderId="1" xfId="0" applyFill="1" applyBorder="1" applyAlignment="1" applyProtection="1">
      <alignment horizontal="left" vertical="center"/>
    </xf>
    <xf numFmtId="0" fontId="0" fillId="2" borderId="1" xfId="0" applyFill="1" applyBorder="1" applyAlignment="1" applyProtection="1">
      <alignment horizontal="left" vertical="center"/>
    </xf>
    <xf numFmtId="14" fontId="0" fillId="2" borderId="1" xfId="0" applyNumberFormat="1" applyFill="1" applyBorder="1" applyAlignment="1" applyProtection="1">
      <alignment horizontal="left" vertical="center"/>
    </xf>
    <xf numFmtId="0" fontId="0" fillId="2" borderId="14" xfId="0" applyFill="1" applyBorder="1" applyAlignment="1" applyProtection="1">
      <alignment horizontal="left" vertical="center"/>
    </xf>
    <xf numFmtId="0" fontId="0" fillId="2" borderId="17" xfId="0" applyFill="1" applyBorder="1" applyAlignment="1" applyProtection="1">
      <alignment vertical="center"/>
    </xf>
    <xf numFmtId="0" fontId="2" fillId="2" borderId="10" xfId="0" applyFont="1" applyFill="1" applyBorder="1" applyAlignment="1" applyProtection="1">
      <alignment vertical="center"/>
    </xf>
    <xf numFmtId="0" fontId="4" fillId="2" borderId="1" xfId="0" applyFont="1" applyFill="1" applyBorder="1" applyAlignment="1" applyProtection="1">
      <alignment vertical="center"/>
    </xf>
    <xf numFmtId="0" fontId="0" fillId="2" borderId="1" xfId="0" applyFill="1" applyBorder="1" applyAlignment="1" applyProtection="1">
      <alignment vertical="center"/>
    </xf>
    <xf numFmtId="0" fontId="0" fillId="2" borderId="14" xfId="0" applyFill="1" applyBorder="1" applyAlignment="1" applyProtection="1">
      <alignment vertical="center"/>
    </xf>
    <xf numFmtId="0" fontId="12" fillId="2" borderId="0" xfId="0" applyFont="1" applyFill="1" applyAlignment="1" applyProtection="1">
      <alignment vertical="center"/>
    </xf>
    <xf numFmtId="0" fontId="13" fillId="2" borderId="18" xfId="0" applyFont="1" applyFill="1" applyBorder="1" applyAlignment="1" applyProtection="1">
      <alignment horizontal="center" vertical="center"/>
      <protection locked="0"/>
    </xf>
    <xf numFmtId="0" fontId="13" fillId="2" borderId="19" xfId="0" applyFont="1" applyFill="1" applyBorder="1" applyAlignment="1" applyProtection="1">
      <alignment vertical="center"/>
      <protection locked="0"/>
    </xf>
    <xf numFmtId="0" fontId="13" fillId="2" borderId="0" xfId="0" applyFont="1" applyFill="1" applyAlignment="1" applyProtection="1">
      <alignment vertical="center"/>
      <protection locked="0"/>
    </xf>
    <xf numFmtId="170" fontId="12" fillId="2" borderId="0" xfId="0" applyNumberFormat="1" applyFont="1" applyFill="1" applyAlignment="1" applyProtection="1">
      <alignment vertical="center"/>
    </xf>
    <xf numFmtId="0" fontId="12" fillId="2" borderId="0" xfId="0" applyFont="1" applyFill="1" applyAlignment="1" applyProtection="1">
      <alignment vertical="center"/>
    </xf>
    <xf numFmtId="164" fontId="12" fillId="2" borderId="0" xfId="0" applyNumberFormat="1" applyFont="1" applyFill="1" applyAlignment="1" applyProtection="1">
      <alignment vertical="center"/>
    </xf>
    <xf numFmtId="166" fontId="12" fillId="2" borderId="0" xfId="0" applyNumberFormat="1" applyFont="1" applyFill="1" applyAlignment="1" applyProtection="1">
      <alignment horizontal="center" vertical="center"/>
      <protection locked="0"/>
    </xf>
    <xf numFmtId="0" fontId="12" fillId="2" borderId="0" xfId="0" applyFont="1" applyFill="1" applyAlignment="1" applyProtection="1">
      <alignment horizontal="center" vertical="center"/>
    </xf>
    <xf numFmtId="165" fontId="13" fillId="2" borderId="0" xfId="0" applyNumberFormat="1" applyFont="1" applyFill="1" applyAlignment="1" applyProtection="1">
      <alignment vertical="center"/>
    </xf>
    <xf numFmtId="0" fontId="12" fillId="2" borderId="1" xfId="0" applyFont="1" applyFill="1" applyBorder="1" applyAlignment="1" applyProtection="1">
      <alignment vertical="center"/>
    </xf>
    <xf numFmtId="170" fontId="13" fillId="2" borderId="20" xfId="0" applyNumberFormat="1" applyFont="1" applyFill="1" applyBorder="1" applyAlignment="1" applyProtection="1">
      <alignment vertical="center"/>
      <protection locked="0"/>
    </xf>
    <xf numFmtId="166" fontId="12" fillId="2" borderId="0" xfId="0" applyNumberFormat="1" applyFont="1" applyFill="1" applyAlignment="1" applyProtection="1">
      <alignment vertical="center"/>
    </xf>
    <xf numFmtId="165" fontId="13" fillId="2" borderId="0" xfId="0" applyNumberFormat="1" applyFont="1" applyFill="1" applyAlignment="1" applyProtection="1">
      <alignment vertical="center"/>
    </xf>
    <xf numFmtId="0" fontId="14" fillId="2" borderId="0" xfId="0" applyFont="1" applyFill="1" applyAlignment="1" applyProtection="1">
      <alignment vertical="center"/>
    </xf>
    <xf numFmtId="43" fontId="14" fillId="2" borderId="0" xfId="0" applyNumberFormat="1" applyFont="1" applyFill="1" applyAlignment="1" applyProtection="1">
      <alignment vertical="center"/>
    </xf>
    <xf numFmtId="43" fontId="15" fillId="2" borderId="0" xfId="0" applyNumberFormat="1" applyFont="1" applyFill="1" applyAlignment="1" applyProtection="1">
      <alignment vertical="center"/>
    </xf>
    <xf numFmtId="0" fontId="14" fillId="2" borderId="0" xfId="0" applyFont="1" applyFill="1" applyAlignment="1" applyProtection="1">
      <alignment vertical="center"/>
    </xf>
    <xf numFmtId="164" fontId="14" fillId="2" borderId="0" xfId="0" applyNumberFormat="1" applyFont="1" applyFill="1" applyAlignment="1" applyProtection="1">
      <alignment vertical="center"/>
    </xf>
    <xf numFmtId="43" fontId="14" fillId="2" borderId="0" xfId="0" applyNumberFormat="1" applyFont="1" applyFill="1" applyAlignment="1" applyProtection="1">
      <alignment vertical="center"/>
    </xf>
    <xf numFmtId="0" fontId="14" fillId="2" borderId="0" xfId="0" applyFont="1" applyFill="1" applyAlignment="1" applyProtection="1">
      <alignment horizontal="center" vertical="center"/>
    </xf>
    <xf numFmtId="165" fontId="15" fillId="2" borderId="0" xfId="0" applyNumberFormat="1" applyFont="1" applyFill="1" applyAlignment="1" applyProtection="1">
      <alignment vertical="center"/>
    </xf>
    <xf numFmtId="166" fontId="13" fillId="2" borderId="0" xfId="0" applyNumberFormat="1" applyFont="1" applyFill="1" applyAlignment="1" applyProtection="1">
      <alignment vertical="center"/>
      <protection locked="0"/>
    </xf>
    <xf numFmtId="166" fontId="13" fillId="2" borderId="0" xfId="0" applyNumberFormat="1" applyFont="1" applyFill="1" applyAlignment="1" applyProtection="1">
      <alignment horizontal="center" vertical="center"/>
      <protection locked="0"/>
    </xf>
    <xf numFmtId="0" fontId="0" fillId="0" borderId="0" xfId="0" applyProtection="1"/>
    <xf numFmtId="0" fontId="0" fillId="0" borderId="0" xfId="0" applyAlignment="1" applyProtection="1">
      <alignment horizontal="center"/>
    </xf>
    <xf numFmtId="0" fontId="1" fillId="0" borderId="0" xfId="0" applyFont="1" applyAlignment="1" applyProtection="1">
      <alignment horizontal="center"/>
    </xf>
    <xf numFmtId="0" fontId="1" fillId="0" borderId="0" xfId="0" applyFont="1" applyProtection="1"/>
    <xf numFmtId="0" fontId="8" fillId="2" borderId="21" xfId="0" applyFont="1" applyFill="1" applyBorder="1" applyAlignment="1" applyProtection="1">
      <alignment horizontal="left" vertical="center" wrapText="1" indent="1"/>
    </xf>
    <xf numFmtId="0" fontId="8" fillId="2" borderId="22" xfId="0" applyFont="1" applyFill="1" applyBorder="1" applyAlignment="1" applyProtection="1">
      <alignment vertical="center" wrapText="1"/>
    </xf>
    <xf numFmtId="0" fontId="9" fillId="2" borderId="21" xfId="0" applyFont="1" applyFill="1" applyBorder="1" applyAlignment="1" applyProtection="1">
      <alignment horizontal="left" vertical="center" wrapText="1" indent="1"/>
    </xf>
    <xf numFmtId="166" fontId="9" fillId="2" borderId="22" xfId="0" applyNumberFormat="1" applyFont="1" applyFill="1" applyBorder="1" applyAlignment="1" applyProtection="1">
      <alignment vertical="center" wrapText="1"/>
    </xf>
    <xf numFmtId="166" fontId="1" fillId="0" borderId="22" xfId="0" applyNumberFormat="1" applyFont="1" applyBorder="1" applyProtection="1"/>
    <xf numFmtId="0" fontId="0" fillId="0" borderId="23" xfId="0" applyBorder="1" applyProtection="1"/>
    <xf numFmtId="0" fontId="0" fillId="0" borderId="24" xfId="0" applyBorder="1" applyProtection="1"/>
    <xf numFmtId="0" fontId="1" fillId="0" borderId="23" xfId="0" applyFont="1" applyBorder="1" applyProtection="1"/>
    <xf numFmtId="0" fontId="1" fillId="0" borderId="24" xfId="0" applyFont="1" applyBorder="1" applyProtection="1"/>
    <xf numFmtId="0" fontId="1" fillId="0" borderId="25" xfId="0" applyFont="1" applyBorder="1" applyProtection="1"/>
    <xf numFmtId="0" fontId="1" fillId="0" borderId="26" xfId="0" applyFont="1" applyBorder="1" applyProtection="1"/>
    <xf numFmtId="0" fontId="1" fillId="0" borderId="26" xfId="0" applyFont="1" applyBorder="1" applyAlignment="1" applyProtection="1">
      <alignment horizontal="center"/>
    </xf>
    <xf numFmtId="0" fontId="1" fillId="0" borderId="27" xfId="0" applyFont="1" applyBorder="1" applyProtection="1"/>
    <xf numFmtId="166" fontId="2" fillId="2" borderId="0" xfId="0" applyNumberFormat="1" applyFont="1" applyFill="1" applyAlignment="1" applyProtection="1">
      <alignment horizontal="right" vertical="center"/>
      <protection locked="0"/>
    </xf>
    <xf numFmtId="166" fontId="13" fillId="2" borderId="0" xfId="0" applyNumberFormat="1" applyFont="1" applyFill="1" applyAlignment="1" applyProtection="1">
      <alignment horizontal="center" vertical="center"/>
    </xf>
    <xf numFmtId="0" fontId="3" fillId="2" borderId="0" xfId="0" applyFont="1" applyFill="1" applyAlignment="1" applyProtection="1">
      <alignment horizontal="center" vertical="center"/>
    </xf>
    <xf numFmtId="166" fontId="2" fillId="2" borderId="0" xfId="0" applyNumberFormat="1" applyFont="1" applyFill="1" applyAlignment="1" applyProtection="1">
      <alignment horizontal="right" vertical="center"/>
      <protection locked="0"/>
    </xf>
    <xf numFmtId="0" fontId="3" fillId="2" borderId="19" xfId="0" applyFont="1" applyFill="1" applyBorder="1" applyAlignment="1" applyProtection="1">
      <alignment horizontal="center" vertical="center"/>
    </xf>
    <xf numFmtId="0" fontId="13" fillId="2" borderId="19" xfId="0" applyFont="1" applyFill="1" applyBorder="1" applyAlignment="1" applyProtection="1">
      <alignment horizontal="center" vertical="center"/>
      <protection locked="0"/>
    </xf>
    <xf numFmtId="0" fontId="0" fillId="2" borderId="2" xfId="0" applyFill="1" applyBorder="1" applyAlignment="1" applyProtection="1">
      <alignment horizontal="center" vertical="center"/>
    </xf>
    <xf numFmtId="0" fontId="0" fillId="2" borderId="0" xfId="0" applyFill="1" applyAlignment="1" applyProtection="1">
      <alignment horizontal="center" vertical="center"/>
    </xf>
    <xf numFmtId="2" fontId="2" fillId="2" borderId="19" xfId="0" applyNumberFormat="1" applyFont="1" applyFill="1" applyBorder="1" applyAlignment="1" applyProtection="1">
      <alignment horizontal="right" vertical="center"/>
      <protection locked="0"/>
    </xf>
    <xf numFmtId="49" fontId="2" fillId="2" borderId="10" xfId="0" applyNumberFormat="1" applyFont="1" applyFill="1" applyBorder="1" applyAlignment="1" applyProtection="1">
      <alignment horizontal="center" vertical="center"/>
      <protection locked="0"/>
    </xf>
    <xf numFmtId="49" fontId="2" fillId="2" borderId="11" xfId="0" applyNumberFormat="1" applyFont="1" applyFill="1" applyBorder="1" applyAlignment="1" applyProtection="1">
      <alignment horizontal="center" vertical="center"/>
      <protection locked="0"/>
    </xf>
    <xf numFmtId="0" fontId="2" fillId="2" borderId="10" xfId="0" applyFont="1" applyFill="1" applyBorder="1" applyAlignment="1" applyProtection="1">
      <alignment horizontal="left" vertical="center" wrapText="1"/>
      <protection locked="0"/>
    </xf>
    <xf numFmtId="0" fontId="2" fillId="2" borderId="2" xfId="0" applyFont="1" applyFill="1" applyBorder="1" applyAlignment="1" applyProtection="1">
      <alignment horizontal="left" vertical="center" wrapText="1"/>
      <protection locked="0"/>
    </xf>
    <xf numFmtId="0" fontId="2" fillId="2" borderId="11" xfId="0" applyFont="1" applyFill="1" applyBorder="1" applyAlignment="1" applyProtection="1">
      <alignment horizontal="left" vertical="center" wrapText="1"/>
      <protection locked="0"/>
    </xf>
    <xf numFmtId="0" fontId="2" fillId="2" borderId="18" xfId="0" applyFont="1" applyFill="1" applyBorder="1" applyAlignment="1" applyProtection="1">
      <alignment horizontal="left" vertical="center" wrapText="1"/>
      <protection locked="0"/>
    </xf>
    <xf numFmtId="0" fontId="2" fillId="2" borderId="19" xfId="0" applyFont="1" applyFill="1" applyBorder="1" applyAlignment="1" applyProtection="1">
      <alignment horizontal="left" vertical="center" wrapText="1"/>
      <protection locked="0"/>
    </xf>
    <xf numFmtId="0" fontId="2" fillId="2" borderId="28" xfId="0" applyFont="1" applyFill="1" applyBorder="1" applyAlignment="1" applyProtection="1">
      <alignment horizontal="left" vertical="center" wrapText="1"/>
      <protection locked="0"/>
    </xf>
    <xf numFmtId="0" fontId="2" fillId="2" borderId="15" xfId="0" applyFont="1" applyFill="1" applyBorder="1" applyAlignment="1" applyProtection="1">
      <alignment horizontal="center" vertical="center"/>
      <protection locked="0"/>
    </xf>
    <xf numFmtId="0" fontId="2" fillId="2" borderId="18" xfId="0" applyFont="1" applyFill="1" applyBorder="1" applyAlignment="1" applyProtection="1">
      <alignment horizontal="center" vertical="center"/>
      <protection locked="0"/>
    </xf>
    <xf numFmtId="0" fontId="2" fillId="2" borderId="28" xfId="0" applyFont="1" applyFill="1" applyBorder="1" applyAlignment="1" applyProtection="1">
      <alignment horizontal="center" vertical="center"/>
      <protection locked="0"/>
    </xf>
    <xf numFmtId="170" fontId="13" fillId="2" borderId="19" xfId="0" applyNumberFormat="1" applyFont="1" applyFill="1" applyBorder="1" applyAlignment="1" applyProtection="1">
      <alignment horizontal="center" vertical="center"/>
      <protection locked="0"/>
    </xf>
    <xf numFmtId="170" fontId="13" fillId="2" borderId="28" xfId="0" applyNumberFormat="1" applyFont="1" applyFill="1" applyBorder="1" applyAlignment="1" applyProtection="1">
      <alignment horizontal="center" vertical="center"/>
      <protection locked="0"/>
    </xf>
    <xf numFmtId="166" fontId="2" fillId="2" borderId="15" xfId="0" applyNumberFormat="1" applyFont="1" applyFill="1" applyBorder="1" applyAlignment="1" applyProtection="1">
      <alignment horizontal="right" vertical="center"/>
    </xf>
    <xf numFmtId="166" fontId="2" fillId="2" borderId="13" xfId="0" applyNumberFormat="1" applyFont="1" applyFill="1" applyBorder="1" applyAlignment="1" applyProtection="1">
      <alignment horizontal="right" vertical="center"/>
    </xf>
    <xf numFmtId="0" fontId="2" fillId="2" borderId="14" xfId="0" applyFont="1" applyFill="1" applyBorder="1" applyAlignment="1" applyProtection="1">
      <alignment horizontal="center" vertical="center"/>
      <protection locked="0"/>
    </xf>
    <xf numFmtId="0" fontId="2" fillId="2" borderId="17" xfId="0" applyFont="1" applyFill="1" applyBorder="1" applyAlignment="1" applyProtection="1">
      <alignment horizontal="center" vertical="center"/>
      <protection locked="0"/>
    </xf>
    <xf numFmtId="0" fontId="2" fillId="2" borderId="10" xfId="0" applyFont="1" applyFill="1" applyBorder="1" applyAlignment="1" applyProtection="1">
      <alignment horizontal="center" vertical="center"/>
      <protection locked="0"/>
    </xf>
    <xf numFmtId="0" fontId="2" fillId="2" borderId="11" xfId="0" applyFont="1" applyFill="1" applyBorder="1" applyAlignment="1" applyProtection="1">
      <alignment horizontal="center" vertical="center"/>
      <protection locked="0"/>
    </xf>
    <xf numFmtId="166" fontId="2" fillId="2" borderId="13" xfId="0" applyNumberFormat="1" applyFont="1" applyFill="1" applyBorder="1" applyAlignment="1" applyProtection="1">
      <alignment horizontal="right" vertical="center"/>
      <protection locked="0"/>
    </xf>
    <xf numFmtId="2" fontId="2" fillId="2" borderId="13" xfId="0" applyNumberFormat="1" applyFont="1" applyFill="1" applyBorder="1" applyAlignment="1" applyProtection="1">
      <alignment horizontal="right" vertical="center"/>
      <protection locked="0"/>
    </xf>
    <xf numFmtId="166" fontId="2" fillId="2" borderId="15" xfId="0" applyNumberFormat="1" applyFont="1" applyFill="1" applyBorder="1" applyAlignment="1" applyProtection="1">
      <alignment horizontal="center" vertical="center"/>
    </xf>
    <xf numFmtId="166" fontId="2" fillId="2" borderId="0" xfId="0" applyNumberFormat="1" applyFont="1" applyFill="1" applyAlignment="1" applyProtection="1">
      <alignment horizontal="right" vertical="center"/>
      <protection locked="0"/>
    </xf>
    <xf numFmtId="0" fontId="2" fillId="2" borderId="16" xfId="0" applyFont="1" applyFill="1" applyBorder="1" applyAlignment="1" applyProtection="1">
      <alignment horizontal="center" vertical="center"/>
      <protection locked="0"/>
    </xf>
    <xf numFmtId="0" fontId="2" fillId="2" borderId="1" xfId="0" applyFont="1" applyFill="1" applyBorder="1" applyAlignment="1" applyProtection="1">
      <alignment horizontal="center" vertical="center"/>
      <protection locked="0"/>
    </xf>
    <xf numFmtId="166" fontId="2" fillId="2" borderId="29" xfId="0" applyNumberFormat="1" applyFont="1" applyFill="1" applyBorder="1" applyAlignment="1" applyProtection="1">
      <alignment horizontal="right" vertical="center"/>
      <protection locked="0"/>
    </xf>
    <xf numFmtId="166" fontId="2" fillId="2" borderId="16" xfId="0" applyNumberFormat="1" applyFont="1" applyFill="1" applyBorder="1" applyAlignment="1" applyProtection="1">
      <alignment horizontal="center" vertical="center"/>
    </xf>
    <xf numFmtId="166" fontId="2" fillId="2" borderId="29" xfId="0" applyNumberFormat="1" applyFont="1" applyFill="1" applyBorder="1" applyAlignment="1" applyProtection="1">
      <alignment horizontal="right" vertical="center"/>
    </xf>
    <xf numFmtId="166" fontId="2" fillId="2" borderId="16" xfId="0" applyNumberFormat="1" applyFont="1" applyFill="1" applyBorder="1" applyAlignment="1" applyProtection="1">
      <alignment horizontal="right" vertical="center"/>
    </xf>
    <xf numFmtId="166" fontId="12" fillId="2" borderId="19" xfId="0" applyNumberFormat="1" applyFont="1" applyFill="1" applyBorder="1" applyAlignment="1" applyProtection="1">
      <alignment horizontal="right" vertical="center"/>
    </xf>
    <xf numFmtId="0" fontId="2" fillId="2" borderId="14" xfId="0" applyFont="1" applyFill="1" applyBorder="1" applyAlignment="1" applyProtection="1">
      <alignment horizontal="left" vertical="center" wrapText="1"/>
      <protection locked="0"/>
    </xf>
    <xf numFmtId="0" fontId="2" fillId="2" borderId="3" xfId="0" applyFont="1" applyFill="1" applyBorder="1" applyAlignment="1" applyProtection="1">
      <alignment horizontal="left" vertical="center" wrapText="1"/>
      <protection locked="0"/>
    </xf>
    <xf numFmtId="0" fontId="2" fillId="2" borderId="17" xfId="0" applyFont="1" applyFill="1" applyBorder="1" applyAlignment="1" applyProtection="1">
      <alignment horizontal="left" vertical="center" wrapText="1"/>
      <protection locked="0"/>
    </xf>
    <xf numFmtId="0" fontId="2" fillId="2" borderId="18" xfId="0" applyFont="1" applyFill="1" applyBorder="1" applyAlignment="1" applyProtection="1">
      <alignment horizontal="left" vertical="top" wrapText="1"/>
      <protection locked="0"/>
    </xf>
    <xf numFmtId="0" fontId="2" fillId="2" borderId="19" xfId="0" applyFont="1" applyFill="1" applyBorder="1" applyAlignment="1" applyProtection="1">
      <alignment horizontal="left" vertical="top" wrapText="1"/>
      <protection locked="0"/>
    </xf>
    <xf numFmtId="0" fontId="2" fillId="2" borderId="28" xfId="0" applyFont="1" applyFill="1" applyBorder="1" applyAlignment="1" applyProtection="1">
      <alignment horizontal="left" vertical="top" wrapText="1"/>
      <protection locked="0"/>
    </xf>
    <xf numFmtId="0" fontId="2" fillId="2" borderId="13" xfId="0" applyFont="1" applyFill="1" applyBorder="1" applyAlignment="1" applyProtection="1">
      <alignment horizontal="center" vertical="center"/>
      <protection locked="0"/>
    </xf>
    <xf numFmtId="166" fontId="2" fillId="2" borderId="13" xfId="0" applyNumberFormat="1" applyFont="1" applyFill="1" applyBorder="1" applyAlignment="1" applyProtection="1">
      <alignment horizontal="center" vertical="center"/>
    </xf>
    <xf numFmtId="49" fontId="2" fillId="2" borderId="16" xfId="0" applyNumberFormat="1" applyFont="1" applyFill="1" applyBorder="1" applyAlignment="1" applyProtection="1">
      <alignment horizontal="center" vertical="center"/>
      <protection locked="0"/>
    </xf>
    <xf numFmtId="0" fontId="2" fillId="2" borderId="16" xfId="0" applyFont="1" applyFill="1" applyBorder="1" applyAlignment="1" applyProtection="1">
      <alignment horizontal="left" vertical="center" wrapText="1"/>
      <protection locked="0"/>
    </xf>
    <xf numFmtId="2" fontId="2" fillId="2" borderId="16" xfId="0" applyNumberFormat="1" applyFont="1" applyFill="1" applyBorder="1" applyAlignment="1" applyProtection="1">
      <alignment horizontal="right" vertical="center"/>
      <protection locked="0"/>
    </xf>
    <xf numFmtId="166" fontId="2" fillId="2" borderId="16" xfId="0" applyNumberFormat="1" applyFont="1" applyFill="1" applyBorder="1" applyAlignment="1" applyProtection="1">
      <alignment horizontal="right" vertical="center"/>
      <protection locked="0"/>
    </xf>
    <xf numFmtId="2" fontId="2" fillId="2" borderId="15" xfId="0" applyNumberFormat="1" applyFont="1" applyFill="1" applyBorder="1" applyAlignment="1" applyProtection="1">
      <alignment horizontal="right" vertical="center"/>
      <protection locked="0"/>
    </xf>
    <xf numFmtId="166" fontId="2" fillId="2" borderId="0" xfId="0" applyNumberFormat="1" applyFont="1" applyFill="1" applyAlignment="1" applyProtection="1">
      <alignment horizontal="center" vertical="center"/>
      <protection locked="0"/>
    </xf>
    <xf numFmtId="2" fontId="2" fillId="2" borderId="29" xfId="0" applyNumberFormat="1" applyFont="1" applyFill="1" applyBorder="1" applyAlignment="1" applyProtection="1">
      <alignment horizontal="right" vertical="center"/>
      <protection locked="0"/>
    </xf>
    <xf numFmtId="166" fontId="2" fillId="2" borderId="15" xfId="0" applyNumberFormat="1" applyFont="1" applyFill="1" applyBorder="1" applyAlignment="1" applyProtection="1">
      <alignment horizontal="right" vertical="center"/>
      <protection locked="0"/>
    </xf>
    <xf numFmtId="49" fontId="2" fillId="2" borderId="18" xfId="0" applyNumberFormat="1" applyFont="1" applyFill="1" applyBorder="1" applyAlignment="1" applyProtection="1">
      <alignment horizontal="center" vertical="center"/>
      <protection locked="0"/>
    </xf>
    <xf numFmtId="49" fontId="2" fillId="2" borderId="28" xfId="0" applyNumberFormat="1" applyFont="1" applyFill="1" applyBorder="1" applyAlignment="1" applyProtection="1">
      <alignment horizontal="center" vertical="center"/>
      <protection locked="0"/>
    </xf>
    <xf numFmtId="49" fontId="2" fillId="2" borderId="15" xfId="0" applyNumberFormat="1" applyFont="1" applyFill="1" applyBorder="1" applyAlignment="1" applyProtection="1">
      <alignment horizontal="center" vertical="center"/>
      <protection locked="0"/>
    </xf>
    <xf numFmtId="0" fontId="2" fillId="2" borderId="15" xfId="0" applyFont="1" applyFill="1" applyBorder="1" applyAlignment="1" applyProtection="1">
      <alignment horizontal="left" vertical="center" wrapText="1"/>
      <protection locked="0"/>
    </xf>
    <xf numFmtId="10" fontId="2" fillId="2" borderId="4" xfId="0" applyNumberFormat="1" applyFont="1" applyFill="1" applyBorder="1" applyAlignment="1" applyProtection="1">
      <alignment horizontal="center" vertical="center"/>
    </xf>
    <xf numFmtId="10" fontId="2" fillId="2" borderId="33" xfId="0" applyNumberFormat="1" applyFont="1" applyFill="1" applyBorder="1" applyAlignment="1" applyProtection="1">
      <alignment horizontal="center" vertical="center"/>
    </xf>
    <xf numFmtId="10" fontId="2" fillId="2" borderId="9" xfId="0" applyNumberFormat="1" applyFont="1" applyFill="1" applyBorder="1" applyAlignment="1" applyProtection="1">
      <alignment horizontal="center" vertical="center"/>
    </xf>
    <xf numFmtId="10" fontId="2" fillId="2" borderId="8" xfId="0" applyNumberFormat="1" applyFont="1" applyFill="1" applyBorder="1" applyAlignment="1" applyProtection="1">
      <alignment horizontal="center" vertical="center"/>
    </xf>
    <xf numFmtId="10" fontId="2" fillId="2" borderId="34" xfId="0" applyNumberFormat="1" applyFont="1" applyFill="1" applyBorder="1" applyAlignment="1" applyProtection="1">
      <alignment horizontal="center" vertical="center"/>
    </xf>
    <xf numFmtId="10" fontId="2" fillId="2" borderId="8" xfId="0" applyNumberFormat="1" applyFont="1" applyFill="1" applyBorder="1" applyAlignment="1" applyProtection="1">
      <alignment horizontal="right" vertical="center"/>
      <protection locked="0"/>
    </xf>
    <xf numFmtId="0" fontId="18" fillId="2" borderId="35" xfId="0" applyFont="1" applyFill="1" applyBorder="1" applyAlignment="1" applyProtection="1">
      <alignment horizontal="center" vertical="center" wrapText="1"/>
    </xf>
    <xf numFmtId="0" fontId="18" fillId="2" borderId="0" xfId="0" applyFont="1" applyFill="1" applyAlignment="1" applyProtection="1">
      <alignment horizontal="center" vertical="center" wrapText="1"/>
    </xf>
    <xf numFmtId="0" fontId="18" fillId="2" borderId="12" xfId="0" applyFont="1" applyFill="1" applyBorder="1" applyAlignment="1" applyProtection="1">
      <alignment horizontal="center" vertical="center" wrapText="1"/>
    </xf>
    <xf numFmtId="10" fontId="2" fillId="2" borderId="6" xfId="0" applyNumberFormat="1" applyFont="1" applyFill="1" applyBorder="1" applyAlignment="1" applyProtection="1">
      <alignment horizontal="center" vertical="center"/>
    </xf>
    <xf numFmtId="10" fontId="2" fillId="2" borderId="32" xfId="0" applyNumberFormat="1" applyFont="1" applyFill="1" applyBorder="1" applyAlignment="1" applyProtection="1">
      <alignment horizontal="center" vertical="center"/>
    </xf>
    <xf numFmtId="10" fontId="2" fillId="2" borderId="6" xfId="0" applyNumberFormat="1" applyFont="1" applyFill="1" applyBorder="1" applyAlignment="1" applyProtection="1">
      <alignment horizontal="right" vertical="center"/>
      <protection locked="0"/>
    </xf>
    <xf numFmtId="0" fontId="3" fillId="2" borderId="14" xfId="0" applyFont="1" applyFill="1" applyBorder="1" applyAlignment="1" applyProtection="1">
      <alignment horizontal="left" vertical="center"/>
      <protection locked="0"/>
    </xf>
    <xf numFmtId="0" fontId="3" fillId="2" borderId="3" xfId="0" applyFont="1" applyFill="1" applyBorder="1" applyAlignment="1" applyProtection="1">
      <alignment horizontal="left" vertical="center"/>
      <protection locked="0"/>
    </xf>
    <xf numFmtId="0" fontId="3" fillId="2" borderId="17" xfId="0" applyFont="1" applyFill="1" applyBorder="1" applyAlignment="1" applyProtection="1">
      <alignment horizontal="left" vertical="center"/>
      <protection locked="0"/>
    </xf>
    <xf numFmtId="0" fontId="3" fillId="2" borderId="14" xfId="0" applyFont="1" applyFill="1" applyBorder="1" applyAlignment="1" applyProtection="1">
      <alignment horizontal="center" vertical="center"/>
      <protection locked="0"/>
    </xf>
    <xf numFmtId="0" fontId="3" fillId="2" borderId="17" xfId="0" applyFont="1" applyFill="1" applyBorder="1" applyAlignment="1" applyProtection="1">
      <alignment horizontal="center" vertical="center"/>
      <protection locked="0"/>
    </xf>
    <xf numFmtId="10" fontId="13" fillId="2" borderId="10" xfId="0" applyNumberFormat="1" applyFont="1" applyFill="1" applyBorder="1" applyAlignment="1" applyProtection="1">
      <alignment horizontal="center" vertical="center"/>
    </xf>
    <xf numFmtId="10" fontId="13" fillId="2" borderId="2" xfId="0" applyNumberFormat="1" applyFont="1" applyFill="1" applyBorder="1" applyAlignment="1" applyProtection="1">
      <alignment horizontal="center" vertical="center"/>
    </xf>
    <xf numFmtId="10" fontId="13" fillId="2" borderId="11" xfId="0" applyNumberFormat="1" applyFont="1" applyFill="1" applyBorder="1" applyAlignment="1" applyProtection="1">
      <alignment horizontal="center" vertical="center"/>
    </xf>
    <xf numFmtId="10" fontId="13" fillId="2" borderId="14" xfId="0" applyNumberFormat="1" applyFont="1" applyFill="1" applyBorder="1" applyAlignment="1" applyProtection="1">
      <alignment horizontal="center" vertical="center"/>
    </xf>
    <xf numFmtId="10" fontId="13" fillId="2" borderId="3" xfId="0" applyNumberFormat="1" applyFont="1" applyFill="1" applyBorder="1" applyAlignment="1" applyProtection="1">
      <alignment horizontal="center" vertical="center"/>
    </xf>
    <xf numFmtId="10" fontId="13" fillId="2" borderId="17" xfId="0" applyNumberFormat="1" applyFont="1" applyFill="1" applyBorder="1" applyAlignment="1" applyProtection="1">
      <alignment horizontal="center" vertical="center"/>
    </xf>
    <xf numFmtId="0" fontId="13" fillId="2" borderId="14" xfId="0" applyFont="1" applyFill="1" applyBorder="1" applyAlignment="1" applyProtection="1">
      <alignment horizontal="center" vertical="center"/>
      <protection locked="0"/>
    </xf>
    <xf numFmtId="0" fontId="13" fillId="2" borderId="3" xfId="0" applyFont="1" applyFill="1" applyBorder="1" applyAlignment="1" applyProtection="1">
      <alignment horizontal="center" vertical="center"/>
      <protection locked="0"/>
    </xf>
    <xf numFmtId="0" fontId="13" fillId="2" borderId="17" xfId="0" applyFont="1" applyFill="1" applyBorder="1" applyAlignment="1" applyProtection="1">
      <alignment horizontal="center" vertical="center"/>
      <protection locked="0"/>
    </xf>
    <xf numFmtId="10" fontId="2" fillId="2" borderId="4" xfId="0" applyNumberFormat="1" applyFont="1" applyFill="1" applyBorder="1" applyAlignment="1" applyProtection="1">
      <alignment horizontal="right" vertical="center"/>
      <protection locked="0"/>
    </xf>
    <xf numFmtId="49" fontId="3" fillId="2" borderId="14" xfId="0" applyNumberFormat="1" applyFont="1" applyFill="1" applyBorder="1" applyAlignment="1" applyProtection="1">
      <alignment horizontal="left" vertical="center" wrapText="1"/>
      <protection locked="0"/>
    </xf>
    <xf numFmtId="49" fontId="3" fillId="2" borderId="3" xfId="0" applyNumberFormat="1" applyFont="1" applyFill="1" applyBorder="1" applyAlignment="1" applyProtection="1">
      <alignment horizontal="left" vertical="center" wrapText="1"/>
      <protection locked="0"/>
    </xf>
    <xf numFmtId="49" fontId="3" fillId="2" borderId="17" xfId="0" applyNumberFormat="1" applyFont="1" applyFill="1" applyBorder="1" applyAlignment="1" applyProtection="1">
      <alignment horizontal="left" vertical="center" wrapText="1"/>
      <protection locked="0"/>
    </xf>
    <xf numFmtId="0" fontId="17" fillId="2" borderId="18" xfId="0" applyFont="1" applyFill="1" applyBorder="1" applyAlignment="1" applyProtection="1">
      <alignment horizontal="center" vertical="center"/>
    </xf>
    <xf numFmtId="0" fontId="17" fillId="2" borderId="19" xfId="0" applyFont="1" applyFill="1" applyBorder="1" applyAlignment="1" applyProtection="1">
      <alignment horizontal="center" vertical="center"/>
    </xf>
    <xf numFmtId="0" fontId="17" fillId="2" borderId="28" xfId="0" applyFont="1" applyFill="1" applyBorder="1" applyAlignment="1" applyProtection="1">
      <alignment horizontal="center" vertical="center"/>
    </xf>
    <xf numFmtId="0" fontId="2" fillId="2" borderId="10" xfId="0" applyFont="1" applyFill="1" applyBorder="1" applyAlignment="1" applyProtection="1">
      <alignment horizontal="center" vertical="center" wrapText="1"/>
    </xf>
    <xf numFmtId="0" fontId="2" fillId="2" borderId="2" xfId="0" applyFont="1" applyFill="1" applyBorder="1" applyAlignment="1" applyProtection="1">
      <alignment horizontal="center" vertical="center" wrapText="1"/>
    </xf>
    <xf numFmtId="0" fontId="2" fillId="2" borderId="11" xfId="0" applyFont="1" applyFill="1" applyBorder="1" applyAlignment="1" applyProtection="1">
      <alignment horizontal="center" vertical="center" wrapText="1"/>
    </xf>
    <xf numFmtId="0" fontId="2" fillId="2" borderId="14" xfId="0" applyFont="1" applyFill="1" applyBorder="1" applyAlignment="1" applyProtection="1">
      <alignment horizontal="center" vertical="center" wrapText="1"/>
    </xf>
    <xf numFmtId="0" fontId="2" fillId="2" borderId="3" xfId="0" applyFont="1" applyFill="1" applyBorder="1" applyAlignment="1" applyProtection="1">
      <alignment horizontal="center" vertical="center" wrapText="1"/>
    </xf>
    <xf numFmtId="0" fontId="2" fillId="2" borderId="17" xfId="0" applyFont="1" applyFill="1" applyBorder="1" applyAlignment="1" applyProtection="1">
      <alignment horizontal="center" vertical="center" wrapText="1"/>
    </xf>
    <xf numFmtId="0" fontId="3" fillId="2" borderId="10" xfId="0" applyFont="1" applyFill="1" applyBorder="1" applyAlignment="1" applyProtection="1">
      <alignment horizontal="center" vertical="center"/>
    </xf>
    <xf numFmtId="0" fontId="3" fillId="2" borderId="2" xfId="0" applyFont="1" applyFill="1" applyBorder="1" applyAlignment="1" applyProtection="1">
      <alignment horizontal="center" vertical="center"/>
    </xf>
    <xf numFmtId="0" fontId="3" fillId="2" borderId="14" xfId="0" applyFont="1" applyFill="1" applyBorder="1" applyAlignment="1" applyProtection="1">
      <alignment horizontal="center" vertical="center"/>
    </xf>
    <xf numFmtId="0" fontId="3" fillId="2" borderId="3" xfId="0" applyFont="1" applyFill="1" applyBorder="1" applyAlignment="1" applyProtection="1">
      <alignment horizontal="center" vertical="center"/>
    </xf>
    <xf numFmtId="0" fontId="3" fillId="2" borderId="18" xfId="0" applyFont="1" applyFill="1" applyBorder="1" applyAlignment="1" applyProtection="1">
      <alignment horizontal="center" vertical="center"/>
    </xf>
    <xf numFmtId="0" fontId="3" fillId="2" borderId="19" xfId="0" applyFont="1" applyFill="1" applyBorder="1" applyAlignment="1" applyProtection="1">
      <alignment horizontal="center" vertical="center"/>
    </xf>
    <xf numFmtId="0" fontId="3" fillId="2" borderId="30" xfId="0" applyFont="1" applyFill="1" applyBorder="1" applyAlignment="1" applyProtection="1">
      <alignment horizontal="right" vertical="center"/>
    </xf>
    <xf numFmtId="0" fontId="3" fillId="2" borderId="2" xfId="0" applyFont="1" applyFill="1" applyBorder="1" applyAlignment="1" applyProtection="1">
      <alignment horizontal="right" vertical="center"/>
    </xf>
    <xf numFmtId="0" fontId="3" fillId="2" borderId="11" xfId="0" applyFont="1" applyFill="1" applyBorder="1" applyAlignment="1" applyProtection="1">
      <alignment horizontal="right" vertical="center"/>
    </xf>
    <xf numFmtId="0" fontId="3" fillId="2" borderId="31" xfId="0" applyFont="1" applyFill="1" applyBorder="1" applyAlignment="1" applyProtection="1">
      <alignment horizontal="right" vertical="center"/>
    </xf>
    <xf numFmtId="0" fontId="3" fillId="2" borderId="3" xfId="0" applyFont="1" applyFill="1" applyBorder="1" applyAlignment="1" applyProtection="1">
      <alignment horizontal="right" vertical="center"/>
    </xf>
    <xf numFmtId="0" fontId="3" fillId="2" borderId="17" xfId="0" applyFont="1" applyFill="1" applyBorder="1" applyAlignment="1" applyProtection="1">
      <alignment horizontal="right" vertical="center"/>
    </xf>
    <xf numFmtId="0" fontId="3" fillId="2" borderId="28" xfId="0" applyFont="1" applyFill="1" applyBorder="1" applyAlignment="1" applyProtection="1">
      <alignment horizontal="center" vertical="center"/>
    </xf>
    <xf numFmtId="0" fontId="3" fillId="2" borderId="29" xfId="0" applyFont="1" applyFill="1" applyBorder="1" applyAlignment="1" applyProtection="1">
      <alignment horizontal="left" vertical="center" textRotation="90"/>
    </xf>
    <xf numFmtId="0" fontId="3" fillId="2" borderId="16" xfId="0" applyFont="1" applyFill="1" applyBorder="1" applyAlignment="1" applyProtection="1">
      <alignment horizontal="left" vertical="center" textRotation="90"/>
    </xf>
    <xf numFmtId="0" fontId="3" fillId="2" borderId="11" xfId="0" applyFont="1" applyFill="1" applyBorder="1" applyAlignment="1" applyProtection="1">
      <alignment horizontal="center" vertical="center"/>
    </xf>
    <xf numFmtId="0" fontId="3" fillId="2" borderId="1" xfId="0" applyFont="1" applyFill="1" applyBorder="1" applyAlignment="1" applyProtection="1">
      <alignment horizontal="center" vertical="center"/>
    </xf>
    <xf numFmtId="0" fontId="3" fillId="2" borderId="0" xfId="0" applyFont="1" applyFill="1" applyAlignment="1" applyProtection="1">
      <alignment horizontal="center" vertical="center"/>
    </xf>
    <xf numFmtId="0" fontId="3" fillId="2" borderId="12" xfId="0" applyFont="1" applyFill="1" applyBorder="1" applyAlignment="1" applyProtection="1">
      <alignment horizontal="center" vertical="center"/>
    </xf>
    <xf numFmtId="0" fontId="5" fillId="2" borderId="1" xfId="0" applyFont="1" applyFill="1" applyBorder="1" applyAlignment="1" applyProtection="1">
      <alignment horizontal="center" vertical="center"/>
    </xf>
    <xf numFmtId="0" fontId="5" fillId="2" borderId="12" xfId="0" applyFont="1" applyFill="1" applyBorder="1" applyAlignment="1" applyProtection="1">
      <alignment horizontal="center" vertical="center"/>
    </xf>
    <xf numFmtId="49" fontId="2" fillId="2" borderId="1" xfId="0" applyNumberFormat="1" applyFont="1" applyFill="1" applyBorder="1" applyAlignment="1" applyProtection="1">
      <alignment horizontal="center" vertical="center"/>
      <protection locked="0"/>
    </xf>
    <xf numFmtId="49" fontId="2" fillId="2" borderId="12" xfId="0" applyNumberFormat="1" applyFont="1" applyFill="1" applyBorder="1" applyAlignment="1" applyProtection="1">
      <alignment horizontal="center" vertical="center"/>
      <protection locked="0"/>
    </xf>
    <xf numFmtId="0" fontId="2" fillId="2" borderId="1" xfId="0" applyFont="1" applyFill="1" applyBorder="1" applyAlignment="1" applyProtection="1">
      <alignment horizontal="left" vertical="center" wrapText="1"/>
      <protection locked="0"/>
    </xf>
    <xf numFmtId="0" fontId="2" fillId="2" borderId="0" xfId="0" applyFont="1" applyFill="1" applyAlignment="1" applyProtection="1">
      <alignment horizontal="left" vertical="center" wrapText="1"/>
      <protection locked="0"/>
    </xf>
    <xf numFmtId="0" fontId="2" fillId="2" borderId="12" xfId="0" applyFont="1" applyFill="1" applyBorder="1" applyAlignment="1" applyProtection="1">
      <alignment horizontal="left" vertical="center" wrapText="1"/>
      <protection locked="0"/>
    </xf>
    <xf numFmtId="0" fontId="2" fillId="2" borderId="12" xfId="0" applyFont="1" applyFill="1" applyBorder="1" applyAlignment="1" applyProtection="1">
      <alignment horizontal="center" vertical="center"/>
      <protection locked="0"/>
    </xf>
    <xf numFmtId="0" fontId="0" fillId="2" borderId="0" xfId="0" applyFill="1" applyAlignment="1" applyProtection="1">
      <alignment horizontal="left" wrapText="1"/>
    </xf>
    <xf numFmtId="166" fontId="16" fillId="2" borderId="13" xfId="0" applyNumberFormat="1" applyFont="1" applyFill="1" applyBorder="1" applyAlignment="1" applyProtection="1">
      <alignment horizontal="right" vertical="center"/>
    </xf>
    <xf numFmtId="166" fontId="15" fillId="2" borderId="13" xfId="0" applyNumberFormat="1" applyFont="1" applyFill="1" applyBorder="1" applyAlignment="1" applyProtection="1">
      <alignment horizontal="center" vertical="center"/>
    </xf>
    <xf numFmtId="166" fontId="15" fillId="2" borderId="13" xfId="0" applyNumberFormat="1" applyFont="1" applyFill="1" applyBorder="1" applyAlignment="1" applyProtection="1">
      <alignment horizontal="right" vertical="center"/>
    </xf>
    <xf numFmtId="0" fontId="15" fillId="2" borderId="18" xfId="0" applyFont="1" applyFill="1" applyBorder="1" applyAlignment="1" applyProtection="1">
      <alignment horizontal="right" vertical="center"/>
    </xf>
    <xf numFmtId="0" fontId="15" fillId="2" borderId="19" xfId="0" applyFont="1" applyFill="1" applyBorder="1" applyAlignment="1" applyProtection="1">
      <alignment horizontal="right" vertical="center"/>
    </xf>
    <xf numFmtId="0" fontId="15" fillId="2" borderId="28" xfId="0" applyFont="1" applyFill="1" applyBorder="1" applyAlignment="1" applyProtection="1">
      <alignment horizontal="right" vertical="center"/>
    </xf>
    <xf numFmtId="0" fontId="13" fillId="2" borderId="19" xfId="0" applyFont="1" applyFill="1" applyBorder="1" applyAlignment="1" applyProtection="1">
      <alignment horizontal="right" vertical="center"/>
      <protection locked="0"/>
    </xf>
    <xf numFmtId="166" fontId="2" fillId="2" borderId="0" xfId="0" applyNumberFormat="1" applyFont="1" applyFill="1" applyAlignment="1" applyProtection="1">
      <alignment horizontal="center" vertical="center"/>
    </xf>
    <xf numFmtId="0" fontId="2" fillId="2" borderId="0" xfId="0" applyFont="1" applyFill="1" applyAlignment="1" applyProtection="1">
      <alignment horizontal="center" vertical="center"/>
    </xf>
    <xf numFmtId="0" fontId="5" fillId="2" borderId="0" xfId="0" applyFont="1" applyFill="1" applyAlignment="1" applyProtection="1">
      <alignment horizontal="center" vertical="center"/>
    </xf>
    <xf numFmtId="49" fontId="2" fillId="2" borderId="13" xfId="0" applyNumberFormat="1" applyFont="1" applyFill="1" applyBorder="1" applyAlignment="1" applyProtection="1">
      <alignment horizontal="center" vertical="center"/>
      <protection locked="0"/>
    </xf>
    <xf numFmtId="0" fontId="19" fillId="2" borderId="36" xfId="0" applyFont="1" applyFill="1" applyBorder="1" applyAlignment="1" applyProtection="1">
      <alignment horizontal="center" vertical="center" wrapText="1"/>
    </xf>
    <xf numFmtId="0" fontId="19" fillId="2" borderId="20" xfId="0" applyFont="1" applyFill="1" applyBorder="1" applyAlignment="1" applyProtection="1">
      <alignment horizontal="center" vertical="center" wrapText="1"/>
    </xf>
    <xf numFmtId="0" fontId="19" fillId="2" borderId="37" xfId="0" applyFont="1" applyFill="1" applyBorder="1" applyAlignment="1" applyProtection="1">
      <alignment horizontal="center" vertical="center" wrapText="1"/>
    </xf>
    <xf numFmtId="0" fontId="1" fillId="0" borderId="23" xfId="0" applyFont="1" applyBorder="1" applyAlignment="1" applyProtection="1">
      <alignment horizontal="center"/>
    </xf>
    <xf numFmtId="0" fontId="1" fillId="0" borderId="0" xfId="0" applyFont="1" applyAlignment="1" applyProtection="1">
      <alignment horizontal="center"/>
    </xf>
    <xf numFmtId="0" fontId="1" fillId="0" borderId="24" xfId="0" applyFont="1" applyBorder="1" applyAlignment="1" applyProtection="1">
      <alignment horizontal="center"/>
    </xf>
    <xf numFmtId="0" fontId="9" fillId="2" borderId="38" xfId="0" applyFont="1" applyFill="1" applyBorder="1" applyAlignment="1" applyProtection="1">
      <alignment horizontal="right" vertical="center" wrapText="1"/>
    </xf>
    <xf numFmtId="0" fontId="9" fillId="2" borderId="19" xfId="0" applyFont="1" applyFill="1" applyBorder="1" applyAlignment="1" applyProtection="1">
      <alignment horizontal="right" vertical="center" wrapText="1"/>
    </xf>
    <xf numFmtId="0" fontId="9" fillId="2" borderId="28" xfId="0" applyFont="1" applyFill="1" applyBorder="1" applyAlignment="1" applyProtection="1">
      <alignment horizontal="right" vertical="center" wrapText="1"/>
    </xf>
    <xf numFmtId="0" fontId="1" fillId="0" borderId="21" xfId="0" applyFont="1" applyBorder="1" applyAlignment="1" applyProtection="1">
      <alignment horizontal="right"/>
    </xf>
    <xf numFmtId="0" fontId="1" fillId="0" borderId="13" xfId="0" applyFont="1" applyBorder="1" applyAlignment="1" applyProtection="1">
      <alignment horizontal="right"/>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F107"/>
  <sheetViews>
    <sheetView showGridLines="0" tabSelected="1" view="pageBreakPreview" topLeftCell="B53" zoomScale="90" zoomScaleNormal="90" zoomScaleSheetLayoutView="90" workbookViewId="0">
      <selection activeCell="AH60" sqref="AH60"/>
    </sheetView>
  </sheetViews>
  <sheetFormatPr defaultColWidth="9.109375" defaultRowHeight="12" customHeight="1" x14ac:dyDescent="0.25"/>
  <cols>
    <col min="1" max="1" width="0.6640625" style="4" hidden="1" customWidth="1"/>
    <col min="2" max="2" width="5.109375" style="3" customWidth="1"/>
    <col min="3" max="3" width="10.5546875" style="3" customWidth="1"/>
    <col min="4" max="4" width="6.6640625" style="3" customWidth="1"/>
    <col min="5" max="5" width="3.33203125" style="3" customWidth="1"/>
    <col min="6" max="6" width="5" style="50" customWidth="1"/>
    <col min="7" max="11" width="3.33203125" style="50" customWidth="1"/>
    <col min="12" max="23" width="3.33203125" style="4" customWidth="1"/>
    <col min="24" max="24" width="6.6640625" style="4" customWidth="1"/>
    <col min="25" max="36" width="3.33203125" style="4" customWidth="1"/>
    <col min="37" max="37" width="4.5546875" style="4" customWidth="1"/>
    <col min="38" max="38" width="4.33203125" style="4" customWidth="1"/>
    <col min="39" max="43" width="3.33203125" style="4" customWidth="1"/>
    <col min="44" max="44" width="3.33203125" style="4" hidden="1" customWidth="1"/>
    <col min="45" max="45" width="21.5546875" style="4" customWidth="1"/>
    <col min="46" max="46" width="16.44140625" style="4" customWidth="1"/>
    <col min="47" max="47" width="17.5546875" style="4" customWidth="1"/>
    <col min="48" max="48" width="18" style="4" customWidth="1"/>
    <col min="49" max="49" width="14.33203125" style="4" customWidth="1"/>
    <col min="50" max="50" width="17.5546875" style="4" customWidth="1"/>
    <col min="51" max="51" width="26.33203125" style="5" customWidth="1"/>
    <col min="52" max="52" width="17.6640625" style="8" customWidth="1"/>
    <col min="53" max="53" width="16.6640625" style="5" customWidth="1"/>
    <col min="54" max="54" width="13.88671875" style="5" customWidth="1"/>
    <col min="55" max="55" width="17.5546875" style="5" customWidth="1"/>
    <col min="56" max="56" width="3.33203125" style="5" customWidth="1"/>
    <col min="57" max="57" width="3.33203125" style="9" customWidth="1"/>
    <col min="58" max="58" width="5.88671875" style="5" customWidth="1"/>
    <col min="59" max="59" width="20.33203125" style="5" customWidth="1"/>
    <col min="60" max="60" width="17.5546875" style="5" customWidth="1"/>
    <col min="61" max="61" width="15" style="5" customWidth="1"/>
    <col min="62" max="66" width="3.33203125" style="5" customWidth="1"/>
    <col min="67" max="84" width="9.109375" style="5"/>
  </cols>
  <sheetData>
    <row r="1" spans="1:84" ht="66" customHeight="1" x14ac:dyDescent="0.25">
      <c r="A1" s="94"/>
      <c r="B1" s="228" t="s">
        <v>0</v>
      </c>
      <c r="C1" s="229"/>
      <c r="D1" s="229"/>
      <c r="E1" s="229"/>
      <c r="F1" s="229"/>
      <c r="G1" s="229"/>
      <c r="H1" s="229"/>
      <c r="I1" s="229"/>
      <c r="J1" s="229"/>
      <c r="K1" s="229"/>
      <c r="L1" s="229"/>
      <c r="M1" s="229"/>
      <c r="N1" s="229"/>
      <c r="O1" s="229"/>
      <c r="P1" s="229"/>
      <c r="Q1" s="229"/>
      <c r="R1" s="229"/>
      <c r="S1" s="229"/>
      <c r="T1" s="229"/>
      <c r="U1" s="229"/>
      <c r="V1" s="229"/>
      <c r="W1" s="229"/>
      <c r="X1" s="229"/>
      <c r="Y1" s="229"/>
      <c r="Z1" s="229"/>
      <c r="AA1" s="229"/>
      <c r="AB1" s="229"/>
      <c r="AC1" s="229"/>
      <c r="AD1" s="229"/>
      <c r="AE1" s="229"/>
      <c r="AF1" s="229"/>
      <c r="AG1" s="229"/>
      <c r="AH1" s="229"/>
      <c r="AI1" s="229"/>
      <c r="AJ1" s="229"/>
      <c r="AK1" s="229"/>
      <c r="AL1" s="229"/>
      <c r="AM1" s="229"/>
      <c r="AN1" s="229"/>
      <c r="AO1" s="229"/>
      <c r="AP1" s="229"/>
      <c r="AQ1" s="230"/>
    </row>
    <row r="2" spans="1:84" ht="4.5" customHeight="1" x14ac:dyDescent="0.25">
      <c r="A2" s="17"/>
      <c r="B2" s="12"/>
      <c r="C2" s="5"/>
      <c r="D2" s="5"/>
      <c r="E2" s="5"/>
      <c r="F2" s="5"/>
      <c r="G2" s="5"/>
      <c r="H2" s="5"/>
      <c r="I2" s="7"/>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77"/>
    </row>
    <row r="3" spans="1:84" ht="5.25" customHeight="1" x14ac:dyDescent="0.25">
      <c r="A3" s="17"/>
      <c r="B3" s="78"/>
      <c r="C3" s="10"/>
      <c r="D3" s="10"/>
      <c r="E3" s="10"/>
      <c r="F3" s="10"/>
      <c r="G3" s="10"/>
      <c r="H3" s="10"/>
      <c r="I3" s="10"/>
      <c r="J3" s="10"/>
      <c r="K3" s="10"/>
      <c r="L3" s="11"/>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77"/>
    </row>
    <row r="4" spans="1:84" s="5" customFormat="1" ht="12" customHeight="1" x14ac:dyDescent="0.25">
      <c r="A4" s="17"/>
      <c r="B4" s="12" t="s">
        <v>1</v>
      </c>
      <c r="C4" s="3"/>
      <c r="D4" s="3"/>
      <c r="E4" s="3"/>
      <c r="F4" s="3"/>
      <c r="G4" s="3"/>
      <c r="H4" s="3"/>
      <c r="I4" s="3"/>
      <c r="X4" s="3"/>
      <c r="Y4" s="3"/>
      <c r="Z4" s="3"/>
      <c r="AA4" s="3"/>
      <c r="AB4" s="3"/>
      <c r="AE4" s="12" t="s">
        <v>2</v>
      </c>
      <c r="AF4" s="3"/>
      <c r="AG4" s="3"/>
      <c r="AH4" s="3"/>
      <c r="AQ4" s="77"/>
      <c r="AZ4" s="8"/>
      <c r="BE4" s="9"/>
    </row>
    <row r="5" spans="1:84" s="5" customFormat="1" ht="14.1" customHeight="1" x14ac:dyDescent="0.25">
      <c r="A5" s="17"/>
      <c r="B5" s="210" t="s">
        <v>3</v>
      </c>
      <c r="C5" s="211"/>
      <c r="D5" s="211"/>
      <c r="E5" s="211"/>
      <c r="F5" s="211"/>
      <c r="G5" s="211"/>
      <c r="H5" s="211"/>
      <c r="I5" s="211"/>
      <c r="J5" s="211"/>
      <c r="K5" s="211"/>
      <c r="L5" s="211"/>
      <c r="M5" s="211"/>
      <c r="N5" s="211"/>
      <c r="O5" s="211"/>
      <c r="P5" s="211"/>
      <c r="Q5" s="211"/>
      <c r="R5" s="211"/>
      <c r="S5" s="211"/>
      <c r="T5" s="211"/>
      <c r="U5" s="211"/>
      <c r="V5" s="211"/>
      <c r="W5" s="211"/>
      <c r="X5" s="211"/>
      <c r="Y5" s="211"/>
      <c r="Z5" s="211"/>
      <c r="AA5" s="211"/>
      <c r="AB5" s="211"/>
      <c r="AC5" s="211"/>
      <c r="AD5" s="212"/>
      <c r="AE5" s="221" t="s">
        <v>4</v>
      </c>
      <c r="AF5" s="222"/>
      <c r="AG5" s="222"/>
      <c r="AH5" s="222"/>
      <c r="AI5" s="222"/>
      <c r="AJ5" s="222"/>
      <c r="AK5" s="222"/>
      <c r="AL5" s="222"/>
      <c r="AM5" s="222"/>
      <c r="AN5" s="222"/>
      <c r="AO5" s="222"/>
      <c r="AP5" s="222"/>
      <c r="AQ5" s="223"/>
      <c r="AZ5" s="8"/>
      <c r="BE5" s="9"/>
    </row>
    <row r="6" spans="1:84" s="15" customFormat="1" ht="5.25" customHeight="1" x14ac:dyDescent="0.25">
      <c r="A6" s="95"/>
      <c r="B6" s="79"/>
      <c r="C6" s="13"/>
      <c r="D6" s="13"/>
      <c r="E6" s="13"/>
      <c r="F6" s="13"/>
      <c r="G6" s="13"/>
      <c r="H6" s="13"/>
      <c r="I6" s="13"/>
      <c r="J6" s="13"/>
      <c r="K6" s="13"/>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80"/>
      <c r="AY6" s="14"/>
      <c r="AZ6" s="51"/>
      <c r="BA6" s="14"/>
      <c r="BB6" s="14"/>
      <c r="BC6" s="14"/>
      <c r="BD6" s="14"/>
      <c r="BE6" s="52"/>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row>
    <row r="7" spans="1:84" s="5" customFormat="1" ht="12" customHeight="1" x14ac:dyDescent="0.25">
      <c r="A7" s="17"/>
      <c r="B7" s="12" t="s">
        <v>5</v>
      </c>
      <c r="C7" s="3"/>
      <c r="D7" s="3"/>
      <c r="E7" s="3"/>
      <c r="X7" s="12" t="s">
        <v>6</v>
      </c>
      <c r="Z7" s="3"/>
      <c r="AA7" s="3"/>
      <c r="AB7" s="3"/>
      <c r="AC7" s="3"/>
      <c r="AD7" s="3"/>
      <c r="AI7" s="3"/>
      <c r="AJ7" s="11"/>
      <c r="AO7" s="16"/>
      <c r="AP7" s="17" t="s">
        <v>7</v>
      </c>
      <c r="AQ7" s="81"/>
      <c r="AZ7" s="8"/>
      <c r="BE7" s="9"/>
    </row>
    <row r="8" spans="1:84" ht="24" customHeight="1" x14ac:dyDescent="0.25">
      <c r="A8" s="17"/>
      <c r="B8" s="225" t="s">
        <v>8</v>
      </c>
      <c r="C8" s="226"/>
      <c r="D8" s="226"/>
      <c r="E8" s="226"/>
      <c r="F8" s="226"/>
      <c r="G8" s="226"/>
      <c r="H8" s="226"/>
      <c r="I8" s="226"/>
      <c r="J8" s="226"/>
      <c r="K8" s="226"/>
      <c r="L8" s="226"/>
      <c r="M8" s="226"/>
      <c r="N8" s="226"/>
      <c r="O8" s="226"/>
      <c r="P8" s="226"/>
      <c r="Q8" s="226"/>
      <c r="R8" s="226"/>
      <c r="S8" s="226"/>
      <c r="T8" s="226"/>
      <c r="U8" s="226"/>
      <c r="V8" s="226"/>
      <c r="W8" s="227"/>
      <c r="X8" s="210" t="s">
        <v>9</v>
      </c>
      <c r="Y8" s="211"/>
      <c r="Z8" s="211"/>
      <c r="AA8" s="211"/>
      <c r="AB8" s="211"/>
      <c r="AC8" s="211"/>
      <c r="AD8" s="211"/>
      <c r="AE8" s="211"/>
      <c r="AF8" s="211"/>
      <c r="AG8" s="211"/>
      <c r="AH8" s="211"/>
      <c r="AI8" s="211"/>
      <c r="AJ8" s="211"/>
      <c r="AK8" s="211"/>
      <c r="AL8" s="211"/>
      <c r="AM8" s="211"/>
      <c r="AN8" s="211"/>
      <c r="AO8" s="212"/>
      <c r="AP8" s="213" t="s">
        <v>10</v>
      </c>
      <c r="AQ8" s="214"/>
      <c r="BC8" s="19"/>
    </row>
    <row r="9" spans="1:84" s="15" customFormat="1" ht="6.75" customHeight="1" x14ac:dyDescent="0.25">
      <c r="A9" s="95"/>
      <c r="B9" s="79"/>
      <c r="C9" s="13"/>
      <c r="D9" s="13"/>
      <c r="E9" s="13"/>
      <c r="F9" s="13"/>
      <c r="G9" s="13"/>
      <c r="H9" s="13"/>
      <c r="I9" s="13"/>
      <c r="J9" s="13"/>
      <c r="K9" s="13"/>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5"/>
      <c r="AP9" s="5"/>
      <c r="AQ9" s="77"/>
      <c r="AY9" s="14"/>
      <c r="AZ9" s="51"/>
      <c r="BA9" s="14"/>
      <c r="BB9" s="14"/>
      <c r="BC9" s="14"/>
      <c r="BD9" s="14"/>
      <c r="BE9" s="52"/>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row>
    <row r="10" spans="1:84" ht="13.5" customHeight="1" x14ac:dyDescent="0.25">
      <c r="A10" s="17"/>
      <c r="B10" s="12" t="s">
        <v>11</v>
      </c>
      <c r="F10" s="3"/>
      <c r="G10" s="3"/>
      <c r="H10" s="3"/>
      <c r="I10" s="3"/>
      <c r="J10" s="3"/>
      <c r="K10" s="3"/>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77"/>
      <c r="AR10" s="21" t="b">
        <v>0</v>
      </c>
      <c r="AS10" s="21"/>
      <c r="AT10" s="21"/>
      <c r="AU10" s="21"/>
      <c r="AV10" s="21"/>
      <c r="AW10" s="21"/>
      <c r="AX10" s="21"/>
      <c r="BB10" s="19"/>
      <c r="BH10" s="20"/>
    </row>
    <row r="11" spans="1:84" ht="7.2" customHeight="1" x14ac:dyDescent="0.25">
      <c r="A11" s="17"/>
      <c r="B11" s="12"/>
      <c r="F11" s="3"/>
      <c r="G11" s="3"/>
      <c r="H11" s="3"/>
      <c r="I11" s="3"/>
      <c r="J11" s="3"/>
      <c r="K11" s="3"/>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77"/>
      <c r="BH11" s="20"/>
    </row>
    <row r="12" spans="1:84" ht="12.6" customHeight="1" x14ac:dyDescent="0.25">
      <c r="A12" s="17"/>
      <c r="B12" s="76" t="s">
        <v>12</v>
      </c>
      <c r="C12" s="22"/>
      <c r="D12" s="22"/>
      <c r="E12" s="22"/>
      <c r="F12" s="22"/>
      <c r="G12" s="22"/>
      <c r="H12" s="22"/>
      <c r="I12" s="22"/>
      <c r="J12" s="22"/>
      <c r="K12" s="231" t="s">
        <v>13</v>
      </c>
      <c r="L12" s="232"/>
      <c r="M12" s="232"/>
      <c r="N12" s="232"/>
      <c r="O12" s="232"/>
      <c r="P12" s="233"/>
      <c r="Q12" s="237" t="s">
        <v>14</v>
      </c>
      <c r="R12" s="238"/>
      <c r="S12" s="238"/>
      <c r="T12" s="238"/>
      <c r="U12" s="238"/>
      <c r="V12" s="238"/>
      <c r="W12" s="238"/>
      <c r="X12" s="238"/>
      <c r="Y12" s="243" t="s">
        <v>15</v>
      </c>
      <c r="Z12" s="244"/>
      <c r="AA12" s="244"/>
      <c r="AB12" s="244"/>
      <c r="AC12" s="244"/>
      <c r="AD12" s="244"/>
      <c r="AE12" s="244"/>
      <c r="AF12" s="244"/>
      <c r="AG12" s="244"/>
      <c r="AH12" s="244"/>
      <c r="AI12" s="245"/>
      <c r="AJ12" s="215">
        <f>(((1+W17+W14+W15)*(1+W16)*(1+W18))/(1-W19))-1</f>
        <v>0.24864976840278999</v>
      </c>
      <c r="AK12" s="216"/>
      <c r="AL12" s="216"/>
      <c r="AM12" s="216"/>
      <c r="AN12" s="216"/>
      <c r="AO12" s="216"/>
      <c r="AP12" s="216"/>
      <c r="AQ12" s="217"/>
      <c r="AS12" s="272"/>
      <c r="AZ12" s="53"/>
      <c r="BB12" s="9"/>
      <c r="BE12" s="5"/>
      <c r="BH12" s="20"/>
    </row>
    <row r="13" spans="1:84" ht="12.6" customHeight="1" x14ac:dyDescent="0.25">
      <c r="A13" s="17"/>
      <c r="B13" s="82"/>
      <c r="C13" s="23"/>
      <c r="D13" s="23"/>
      <c r="E13" s="23"/>
      <c r="F13" s="23"/>
      <c r="G13" s="23"/>
      <c r="H13" s="23"/>
      <c r="I13" s="23"/>
      <c r="J13" s="23"/>
      <c r="K13" s="234"/>
      <c r="L13" s="235"/>
      <c r="M13" s="235"/>
      <c r="N13" s="235"/>
      <c r="O13" s="235"/>
      <c r="P13" s="236"/>
      <c r="Q13" s="239"/>
      <c r="R13" s="240"/>
      <c r="S13" s="240"/>
      <c r="T13" s="240"/>
      <c r="U13" s="240"/>
      <c r="V13" s="240"/>
      <c r="W13" s="240"/>
      <c r="X13" s="240"/>
      <c r="Y13" s="246"/>
      <c r="Z13" s="247"/>
      <c r="AA13" s="247"/>
      <c r="AB13" s="247"/>
      <c r="AC13" s="247"/>
      <c r="AD13" s="247"/>
      <c r="AE13" s="247"/>
      <c r="AF13" s="247"/>
      <c r="AG13" s="247"/>
      <c r="AH13" s="247"/>
      <c r="AI13" s="248"/>
      <c r="AJ13" s="218"/>
      <c r="AK13" s="219"/>
      <c r="AL13" s="219"/>
      <c r="AM13" s="219"/>
      <c r="AN13" s="219"/>
      <c r="AO13" s="219"/>
      <c r="AP13" s="219"/>
      <c r="AQ13" s="220"/>
      <c r="AS13" s="273"/>
      <c r="AZ13" s="53"/>
      <c r="BB13" s="9"/>
      <c r="BE13" s="5"/>
      <c r="BH13" s="20"/>
    </row>
    <row r="14" spans="1:84" ht="12.6" customHeight="1" x14ac:dyDescent="0.25">
      <c r="A14" s="17"/>
      <c r="B14" s="83" t="s">
        <v>16</v>
      </c>
      <c r="C14" s="24"/>
      <c r="D14" s="24"/>
      <c r="E14" s="24"/>
      <c r="F14" s="24"/>
      <c r="G14" s="24"/>
      <c r="H14" s="24"/>
      <c r="I14" s="24"/>
      <c r="J14" s="24"/>
      <c r="K14" s="25" t="s">
        <v>17</v>
      </c>
      <c r="L14" s="198">
        <v>3.2000000000000002E-3</v>
      </c>
      <c r="M14" s="198"/>
      <c r="N14" s="26" t="s">
        <v>18</v>
      </c>
      <c r="O14" s="198">
        <v>7.4000000000000003E-3</v>
      </c>
      <c r="P14" s="199"/>
      <c r="Q14" s="27" t="s">
        <v>19</v>
      </c>
      <c r="R14" s="28"/>
      <c r="S14" s="28"/>
      <c r="T14" s="28"/>
      <c r="U14" s="28"/>
      <c r="V14" s="28"/>
      <c r="W14" s="224">
        <v>3.2000000000000002E-3</v>
      </c>
      <c r="X14" s="224"/>
      <c r="Y14" s="204" t="s">
        <v>20</v>
      </c>
      <c r="Z14" s="205"/>
      <c r="AA14" s="205"/>
      <c r="AB14" s="205"/>
      <c r="AC14" s="205"/>
      <c r="AD14" s="205"/>
      <c r="AE14" s="205"/>
      <c r="AF14" s="205"/>
      <c r="AG14" s="205"/>
      <c r="AH14" s="205"/>
      <c r="AI14" s="205"/>
      <c r="AJ14" s="205"/>
      <c r="AK14" s="205"/>
      <c r="AL14" s="205"/>
      <c r="AM14" s="205"/>
      <c r="AN14" s="205"/>
      <c r="AO14" s="205"/>
      <c r="AP14" s="205"/>
      <c r="AQ14" s="206"/>
      <c r="AW14" s="18"/>
      <c r="AZ14" s="54"/>
      <c r="BE14" s="5"/>
      <c r="BH14" s="20"/>
    </row>
    <row r="15" spans="1:84" ht="12.6" customHeight="1" x14ac:dyDescent="0.25">
      <c r="A15" s="17"/>
      <c r="B15" s="84" t="s">
        <v>21</v>
      </c>
      <c r="C15" s="29"/>
      <c r="D15" s="29"/>
      <c r="E15" s="29"/>
      <c r="F15" s="29"/>
      <c r="G15" s="29"/>
      <c r="H15" s="29"/>
      <c r="I15" s="29"/>
      <c r="J15" s="29"/>
      <c r="K15" s="30" t="s">
        <v>17</v>
      </c>
      <c r="L15" s="207">
        <v>5.0000000000000001E-3</v>
      </c>
      <c r="M15" s="207"/>
      <c r="N15" s="31" t="s">
        <v>18</v>
      </c>
      <c r="O15" s="207">
        <v>9.7000000000000003E-3</v>
      </c>
      <c r="P15" s="208"/>
      <c r="Q15" s="32" t="s">
        <v>22</v>
      </c>
      <c r="R15" s="33"/>
      <c r="S15" s="33"/>
      <c r="T15" s="33"/>
      <c r="U15" s="33"/>
      <c r="V15" s="33"/>
      <c r="W15" s="209">
        <v>9.7000000000000003E-3</v>
      </c>
      <c r="X15" s="209"/>
      <c r="Y15" s="204"/>
      <c r="Z15" s="205"/>
      <c r="AA15" s="205"/>
      <c r="AB15" s="205"/>
      <c r="AC15" s="205"/>
      <c r="AD15" s="205"/>
      <c r="AE15" s="205"/>
      <c r="AF15" s="205"/>
      <c r="AG15" s="205"/>
      <c r="AH15" s="205"/>
      <c r="AI15" s="205"/>
      <c r="AJ15" s="205"/>
      <c r="AK15" s="205"/>
      <c r="AL15" s="205"/>
      <c r="AM15" s="205"/>
      <c r="AN15" s="205"/>
      <c r="AO15" s="205"/>
      <c r="AP15" s="205"/>
      <c r="AQ15" s="206"/>
      <c r="AW15" s="18"/>
      <c r="AZ15" s="54"/>
      <c r="BE15" s="5"/>
      <c r="BH15" s="20"/>
    </row>
    <row r="16" spans="1:84" ht="12.6" customHeight="1" x14ac:dyDescent="0.25">
      <c r="A16" s="17"/>
      <c r="B16" s="84" t="s">
        <v>23</v>
      </c>
      <c r="C16" s="29"/>
      <c r="D16" s="29"/>
      <c r="E16" s="29"/>
      <c r="F16" s="29"/>
      <c r="G16" s="29"/>
      <c r="H16" s="29"/>
      <c r="I16" s="29"/>
      <c r="J16" s="29"/>
      <c r="K16" s="30" t="s">
        <v>17</v>
      </c>
      <c r="L16" s="207">
        <v>1.0200000000000001E-2</v>
      </c>
      <c r="M16" s="207"/>
      <c r="N16" s="31" t="s">
        <v>18</v>
      </c>
      <c r="O16" s="207">
        <v>1.21E-2</v>
      </c>
      <c r="P16" s="208"/>
      <c r="Q16" s="32" t="s">
        <v>24</v>
      </c>
      <c r="R16" s="33"/>
      <c r="S16" s="33"/>
      <c r="T16" s="33"/>
      <c r="U16" s="33"/>
      <c r="V16" s="33"/>
      <c r="W16" s="209">
        <v>1.21E-2</v>
      </c>
      <c r="X16" s="209"/>
      <c r="Y16" s="204"/>
      <c r="Z16" s="205"/>
      <c r="AA16" s="205"/>
      <c r="AB16" s="205"/>
      <c r="AC16" s="205"/>
      <c r="AD16" s="205"/>
      <c r="AE16" s="205"/>
      <c r="AF16" s="205"/>
      <c r="AG16" s="205"/>
      <c r="AH16" s="205"/>
      <c r="AI16" s="205"/>
      <c r="AJ16" s="205"/>
      <c r="AK16" s="205"/>
      <c r="AL16" s="205"/>
      <c r="AM16" s="205"/>
      <c r="AN16" s="205"/>
      <c r="AO16" s="205"/>
      <c r="AP16" s="205"/>
      <c r="AQ16" s="206"/>
      <c r="AW16" s="18"/>
      <c r="AZ16" s="54"/>
      <c r="BE16" s="5"/>
      <c r="BG16" s="20"/>
      <c r="BH16" s="20"/>
    </row>
    <row r="17" spans="1:61" ht="12.6" customHeight="1" x14ac:dyDescent="0.25">
      <c r="A17" s="17"/>
      <c r="B17" s="84" t="s">
        <v>25</v>
      </c>
      <c r="C17" s="29"/>
      <c r="D17" s="29"/>
      <c r="E17" s="29"/>
      <c r="F17" s="29"/>
      <c r="G17" s="29"/>
      <c r="H17" s="29"/>
      <c r="I17" s="29"/>
      <c r="J17" s="29"/>
      <c r="K17" s="30" t="s">
        <v>17</v>
      </c>
      <c r="L17" s="207">
        <v>3.7999999999999999E-2</v>
      </c>
      <c r="M17" s="207"/>
      <c r="N17" s="31" t="s">
        <v>18</v>
      </c>
      <c r="O17" s="207">
        <v>4.6699999999999998E-2</v>
      </c>
      <c r="P17" s="208"/>
      <c r="Q17" s="32" t="s">
        <v>26</v>
      </c>
      <c r="R17" s="33"/>
      <c r="S17" s="33"/>
      <c r="T17" s="33"/>
      <c r="U17" s="33"/>
      <c r="V17" s="33"/>
      <c r="W17" s="209">
        <v>4.6699999999999998E-2</v>
      </c>
      <c r="X17" s="209"/>
      <c r="Y17" s="204"/>
      <c r="Z17" s="205"/>
      <c r="AA17" s="205"/>
      <c r="AB17" s="205"/>
      <c r="AC17" s="205"/>
      <c r="AD17" s="205"/>
      <c r="AE17" s="205"/>
      <c r="AF17" s="205"/>
      <c r="AG17" s="205"/>
      <c r="AH17" s="205"/>
      <c r="AI17" s="205"/>
      <c r="AJ17" s="205"/>
      <c r="AK17" s="205"/>
      <c r="AL17" s="205"/>
      <c r="AM17" s="205"/>
      <c r="AN17" s="205"/>
      <c r="AO17" s="205"/>
      <c r="AP17" s="205"/>
      <c r="AQ17" s="206"/>
      <c r="AW17" s="18"/>
      <c r="AZ17" s="54"/>
      <c r="BE17" s="5"/>
      <c r="BG17" s="20"/>
      <c r="BH17" s="20"/>
    </row>
    <row r="18" spans="1:61" ht="12.6" customHeight="1" x14ac:dyDescent="0.25">
      <c r="A18" s="17"/>
      <c r="B18" s="84" t="s">
        <v>27</v>
      </c>
      <c r="C18" s="29"/>
      <c r="D18" s="29"/>
      <c r="E18" s="29"/>
      <c r="F18" s="29"/>
      <c r="G18" s="29"/>
      <c r="H18" s="29"/>
      <c r="I18" s="29"/>
      <c r="J18" s="29"/>
      <c r="K18" s="30" t="s">
        <v>17</v>
      </c>
      <c r="L18" s="207">
        <v>6.6400000000000001E-2</v>
      </c>
      <c r="M18" s="207"/>
      <c r="N18" s="31" t="s">
        <v>18</v>
      </c>
      <c r="O18" s="207">
        <v>8.6900000000000005E-2</v>
      </c>
      <c r="P18" s="208"/>
      <c r="Q18" s="32" t="s">
        <v>28</v>
      </c>
      <c r="R18" s="33"/>
      <c r="S18" s="33"/>
      <c r="T18" s="33"/>
      <c r="U18" s="33"/>
      <c r="V18" s="33"/>
      <c r="W18" s="209">
        <v>8.6900000000000005E-2</v>
      </c>
      <c r="X18" s="209"/>
      <c r="Y18" s="204"/>
      <c r="Z18" s="205"/>
      <c r="AA18" s="205"/>
      <c r="AB18" s="205"/>
      <c r="AC18" s="205"/>
      <c r="AD18" s="205"/>
      <c r="AE18" s="205"/>
      <c r="AF18" s="205"/>
      <c r="AG18" s="205"/>
      <c r="AH18" s="205"/>
      <c r="AI18" s="205"/>
      <c r="AJ18" s="205"/>
      <c r="AK18" s="205"/>
      <c r="AL18" s="205"/>
      <c r="AM18" s="205"/>
      <c r="AN18" s="205"/>
      <c r="AO18" s="205"/>
      <c r="AP18" s="205"/>
      <c r="AQ18" s="206"/>
      <c r="AW18" s="18"/>
      <c r="AZ18" s="54"/>
      <c r="BE18" s="5"/>
      <c r="BG18" s="20"/>
      <c r="BH18" s="20"/>
    </row>
    <row r="19" spans="1:61" ht="12.6" customHeight="1" x14ac:dyDescent="0.25">
      <c r="A19" s="17"/>
      <c r="B19" s="85" t="s">
        <v>29</v>
      </c>
      <c r="C19" s="34"/>
      <c r="D19" s="34"/>
      <c r="E19" s="34"/>
      <c r="F19" s="34"/>
      <c r="G19" s="34"/>
      <c r="H19" s="34"/>
      <c r="I19" s="34"/>
      <c r="J19" s="34"/>
      <c r="K19" s="200" t="s">
        <v>30</v>
      </c>
      <c r="L19" s="201"/>
      <c r="M19" s="201"/>
      <c r="N19" s="201"/>
      <c r="O19" s="201"/>
      <c r="P19" s="202"/>
      <c r="Q19" s="35" t="s">
        <v>31</v>
      </c>
      <c r="R19" s="36"/>
      <c r="S19" s="36"/>
      <c r="T19" s="36"/>
      <c r="U19" s="36"/>
      <c r="V19" s="36"/>
      <c r="W19" s="203">
        <v>6.6500000000000004E-2</v>
      </c>
      <c r="X19" s="203"/>
      <c r="Y19" s="204"/>
      <c r="Z19" s="205"/>
      <c r="AA19" s="205"/>
      <c r="AB19" s="205"/>
      <c r="AC19" s="205"/>
      <c r="AD19" s="205"/>
      <c r="AE19" s="205"/>
      <c r="AF19" s="205"/>
      <c r="AG19" s="205"/>
      <c r="AH19" s="205"/>
      <c r="AI19" s="205"/>
      <c r="AJ19" s="205"/>
      <c r="AK19" s="205"/>
      <c r="AL19" s="205"/>
      <c r="AM19" s="205"/>
      <c r="AN19" s="205"/>
      <c r="AO19" s="205"/>
      <c r="AP19" s="205"/>
      <c r="AQ19" s="206"/>
      <c r="AW19" s="18"/>
      <c r="AZ19" s="54"/>
      <c r="BE19" s="5"/>
      <c r="BG19" s="20"/>
      <c r="BH19" s="20"/>
    </row>
    <row r="20" spans="1:61" ht="6" customHeight="1" x14ac:dyDescent="0.25">
      <c r="A20" s="17"/>
      <c r="B20" s="12"/>
      <c r="F20" s="3"/>
      <c r="G20" s="3"/>
      <c r="H20" s="3"/>
      <c r="I20" s="3"/>
      <c r="J20" s="3"/>
      <c r="K20" s="3"/>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77"/>
      <c r="AW20" s="18"/>
      <c r="BB20" s="9"/>
      <c r="BE20" s="5"/>
      <c r="BG20" s="20"/>
      <c r="BH20" s="20"/>
    </row>
    <row r="21" spans="1:61" ht="12" customHeight="1" x14ac:dyDescent="0.25">
      <c r="A21" s="17"/>
      <c r="B21" s="250" t="s">
        <v>32</v>
      </c>
      <c r="C21" s="37"/>
      <c r="D21" s="38"/>
      <c r="E21" s="39"/>
      <c r="F21" s="38"/>
      <c r="G21" s="237" t="s">
        <v>33</v>
      </c>
      <c r="H21" s="238"/>
      <c r="I21" s="238"/>
      <c r="J21" s="238"/>
      <c r="K21" s="238"/>
      <c r="L21" s="238"/>
      <c r="M21" s="238"/>
      <c r="N21" s="238"/>
      <c r="O21" s="238"/>
      <c r="P21" s="238"/>
      <c r="Q21" s="238"/>
      <c r="R21" s="238"/>
      <c r="S21" s="252"/>
      <c r="T21" s="237" t="s">
        <v>34</v>
      </c>
      <c r="U21" s="252"/>
      <c r="V21" s="237" t="s">
        <v>35</v>
      </c>
      <c r="W21" s="238"/>
      <c r="X21" s="252"/>
      <c r="Y21" s="241" t="s">
        <v>36</v>
      </c>
      <c r="Z21" s="242"/>
      <c r="AA21" s="242"/>
      <c r="AB21" s="242"/>
      <c r="AC21" s="242"/>
      <c r="AD21" s="242"/>
      <c r="AE21" s="242"/>
      <c r="AF21" s="242"/>
      <c r="AG21" s="242"/>
      <c r="AH21" s="242"/>
      <c r="AI21" s="242"/>
      <c r="AJ21" s="242"/>
      <c r="AK21" s="242"/>
      <c r="AL21" s="242"/>
      <c r="AM21" s="242"/>
      <c r="AN21" s="242"/>
      <c r="AO21" s="242"/>
      <c r="AP21" s="242"/>
      <c r="AQ21" s="249"/>
      <c r="BC21" s="19"/>
      <c r="BG21" s="20"/>
      <c r="BH21" s="20"/>
    </row>
    <row r="22" spans="1:61" ht="12" customHeight="1" x14ac:dyDescent="0.25">
      <c r="A22" s="96"/>
      <c r="B22" s="251"/>
      <c r="C22" s="40" t="s">
        <v>37</v>
      </c>
      <c r="D22" s="41"/>
      <c r="E22" s="256" t="s">
        <v>38</v>
      </c>
      <c r="F22" s="257"/>
      <c r="G22" s="253"/>
      <c r="H22" s="254"/>
      <c r="I22" s="254"/>
      <c r="J22" s="254"/>
      <c r="K22" s="254"/>
      <c r="L22" s="254"/>
      <c r="M22" s="254"/>
      <c r="N22" s="254"/>
      <c r="O22" s="254"/>
      <c r="P22" s="254"/>
      <c r="Q22" s="254"/>
      <c r="R22" s="254"/>
      <c r="S22" s="255"/>
      <c r="T22" s="253"/>
      <c r="U22" s="255"/>
      <c r="V22" s="253"/>
      <c r="W22" s="254"/>
      <c r="X22" s="255"/>
      <c r="Y22" s="241" t="s">
        <v>39</v>
      </c>
      <c r="Z22" s="242"/>
      <c r="AA22" s="242"/>
      <c r="AB22" s="242"/>
      <c r="AC22" s="242"/>
      <c r="AD22" s="242"/>
      <c r="AE22" s="242"/>
      <c r="AF22" s="143"/>
      <c r="AG22" s="143"/>
      <c r="AH22" s="143"/>
      <c r="AI22" s="241" t="s">
        <v>40</v>
      </c>
      <c r="AJ22" s="242"/>
      <c r="AK22" s="242"/>
      <c r="AL22" s="242"/>
      <c r="AM22" s="242"/>
      <c r="AN22" s="242"/>
      <c r="AO22" s="242"/>
      <c r="AP22" s="242"/>
      <c r="AQ22" s="249"/>
      <c r="AS22" s="73"/>
      <c r="AT22" s="73"/>
      <c r="AU22" s="73"/>
      <c r="BG22" s="20"/>
      <c r="BH22" s="20"/>
    </row>
    <row r="23" spans="1:61" ht="12" customHeight="1" x14ac:dyDescent="0.25">
      <c r="A23" s="96"/>
      <c r="B23" s="251"/>
      <c r="C23" s="42"/>
      <c r="D23" s="41"/>
      <c r="E23" s="7"/>
      <c r="F23" s="41"/>
      <c r="G23" s="253"/>
      <c r="H23" s="254"/>
      <c r="I23" s="254"/>
      <c r="J23" s="254"/>
      <c r="K23" s="254"/>
      <c r="L23" s="254"/>
      <c r="M23" s="254"/>
      <c r="N23" s="254"/>
      <c r="O23" s="254"/>
      <c r="P23" s="254"/>
      <c r="Q23" s="254"/>
      <c r="R23" s="254"/>
      <c r="S23" s="255"/>
      <c r="T23" s="253"/>
      <c r="U23" s="255"/>
      <c r="V23" s="253"/>
      <c r="W23" s="254"/>
      <c r="X23" s="255"/>
      <c r="Y23" s="253" t="s">
        <v>41</v>
      </c>
      <c r="Z23" s="254"/>
      <c r="AA23" s="255"/>
      <c r="AB23" s="253" t="s">
        <v>42</v>
      </c>
      <c r="AC23" s="254"/>
      <c r="AD23" s="254"/>
      <c r="AE23" s="254"/>
      <c r="AF23" s="141"/>
      <c r="AG23" s="141"/>
      <c r="AH23" s="141"/>
      <c r="AI23" s="253" t="s">
        <v>41</v>
      </c>
      <c r="AJ23" s="254"/>
      <c r="AK23" s="255"/>
      <c r="AL23" s="256" t="s">
        <v>42</v>
      </c>
      <c r="AM23" s="274"/>
      <c r="AN23" s="274"/>
      <c r="AO23" s="274"/>
      <c r="AP23" s="274"/>
      <c r="AQ23" s="257"/>
      <c r="AS23" s="73"/>
      <c r="AT23" s="73"/>
      <c r="AU23" s="73"/>
      <c r="BA23" s="55"/>
      <c r="BG23" s="20"/>
      <c r="BH23" s="20"/>
      <c r="BI23" s="20"/>
    </row>
    <row r="24" spans="1:61" s="98" customFormat="1" ht="30" customHeight="1" x14ac:dyDescent="0.25">
      <c r="A24" s="108"/>
      <c r="B24" s="99">
        <v>1</v>
      </c>
      <c r="C24" s="144" t="s">
        <v>43</v>
      </c>
      <c r="D24" s="144"/>
      <c r="E24" s="144"/>
      <c r="F24" s="144"/>
      <c r="G24" s="144"/>
      <c r="H24" s="144"/>
      <c r="I24" s="144"/>
      <c r="J24" s="144"/>
      <c r="K24" s="144"/>
      <c r="L24" s="144"/>
      <c r="M24" s="144"/>
      <c r="N24" s="144"/>
      <c r="O24" s="144"/>
      <c r="P24" s="144"/>
      <c r="Q24" s="144"/>
      <c r="R24" s="144"/>
      <c r="S24" s="144"/>
      <c r="T24" s="144"/>
      <c r="U24" s="144"/>
      <c r="V24" s="100"/>
      <c r="W24" s="100"/>
      <c r="X24" s="100"/>
      <c r="Y24" s="100"/>
      <c r="Z24" s="100"/>
      <c r="AA24" s="100"/>
      <c r="AB24" s="100"/>
      <c r="AC24" s="100"/>
      <c r="AD24" s="100"/>
      <c r="AE24" s="100"/>
      <c r="AF24" s="100"/>
      <c r="AG24" s="100"/>
      <c r="AH24" s="100"/>
      <c r="AI24" s="100"/>
      <c r="AJ24" s="100"/>
      <c r="AK24" s="100"/>
      <c r="AL24" s="159">
        <f>SUM(AL25:AR27)</f>
        <v>16755.499884240999</v>
      </c>
      <c r="AM24" s="159"/>
      <c r="AN24" s="159"/>
      <c r="AO24" s="159"/>
      <c r="AP24" s="159"/>
      <c r="AQ24" s="160"/>
      <c r="AS24" s="140"/>
      <c r="AT24" s="73"/>
      <c r="AU24" s="73"/>
      <c r="AV24" s="102"/>
      <c r="AW24" s="103"/>
      <c r="AX24" s="103"/>
      <c r="AY24" s="102"/>
      <c r="AZ24" s="104"/>
      <c r="BA24" s="105"/>
      <c r="BB24" s="105"/>
      <c r="BC24" s="105"/>
      <c r="BE24" s="106"/>
      <c r="BG24" s="107"/>
      <c r="BH24" s="107"/>
      <c r="BI24" s="107"/>
    </row>
    <row r="25" spans="1:61" ht="45" customHeight="1" x14ac:dyDescent="0.25">
      <c r="A25" s="96"/>
      <c r="B25" s="87" t="s">
        <v>44</v>
      </c>
      <c r="C25" s="196" t="s">
        <v>45</v>
      </c>
      <c r="D25" s="196"/>
      <c r="E25" s="196" t="s">
        <v>46</v>
      </c>
      <c r="F25" s="196"/>
      <c r="G25" s="197" t="s">
        <v>47</v>
      </c>
      <c r="H25" s="197"/>
      <c r="I25" s="197"/>
      <c r="J25" s="197"/>
      <c r="K25" s="197"/>
      <c r="L25" s="197"/>
      <c r="M25" s="197"/>
      <c r="N25" s="197"/>
      <c r="O25" s="197"/>
      <c r="P25" s="197"/>
      <c r="Q25" s="197"/>
      <c r="R25" s="197"/>
      <c r="S25" s="197"/>
      <c r="T25" s="156" t="s">
        <v>48</v>
      </c>
      <c r="U25" s="156"/>
      <c r="V25" s="190">
        <v>4.5</v>
      </c>
      <c r="W25" s="190"/>
      <c r="X25" s="190"/>
      <c r="Y25" s="193">
        <v>503.28</v>
      </c>
      <c r="Z25" s="193"/>
      <c r="AA25" s="193"/>
      <c r="AB25" s="169">
        <f>+V25*Y25</f>
        <v>2264.7600000000002</v>
      </c>
      <c r="AC25" s="169"/>
      <c r="AD25" s="169"/>
      <c r="AE25" s="169"/>
      <c r="AF25" s="169"/>
      <c r="AG25" s="169"/>
      <c r="AH25" s="169"/>
      <c r="AI25" s="161">
        <f>($AJ$12+1)*Y25</f>
        <v>628.42045544175005</v>
      </c>
      <c r="AJ25" s="161"/>
      <c r="AK25" s="161"/>
      <c r="AL25" s="161">
        <f>+V25*AI25</f>
        <v>2827.8920494878998</v>
      </c>
      <c r="AM25" s="161"/>
      <c r="AN25" s="161"/>
      <c r="AO25" s="161"/>
      <c r="AP25" s="161"/>
      <c r="AQ25" s="161"/>
      <c r="AS25" s="75"/>
      <c r="AT25" s="75"/>
      <c r="AU25" s="75"/>
      <c r="AZ25" s="55"/>
      <c r="BA25" s="191"/>
      <c r="BB25" s="191"/>
      <c r="BC25" s="191"/>
      <c r="BG25" s="20"/>
      <c r="BH25" s="20"/>
      <c r="BI25" s="20"/>
    </row>
    <row r="26" spans="1:61" ht="45" customHeight="1" x14ac:dyDescent="0.25">
      <c r="A26" s="96"/>
      <c r="B26" s="86" t="s">
        <v>49</v>
      </c>
      <c r="C26" s="194" t="s">
        <v>50</v>
      </c>
      <c r="D26" s="195"/>
      <c r="E26" s="275" t="s">
        <v>46</v>
      </c>
      <c r="F26" s="275"/>
      <c r="G26" s="153" t="s">
        <v>51</v>
      </c>
      <c r="H26" s="154"/>
      <c r="I26" s="154"/>
      <c r="J26" s="154"/>
      <c r="K26" s="154"/>
      <c r="L26" s="154"/>
      <c r="M26" s="154"/>
      <c r="N26" s="154"/>
      <c r="O26" s="154"/>
      <c r="P26" s="154"/>
      <c r="Q26" s="154"/>
      <c r="R26" s="154"/>
      <c r="S26" s="155"/>
      <c r="T26" s="157" t="s">
        <v>52</v>
      </c>
      <c r="U26" s="158"/>
      <c r="V26" s="168">
        <v>136.4</v>
      </c>
      <c r="W26" s="168"/>
      <c r="X26" s="168"/>
      <c r="Y26" s="167">
        <v>69.709999999999994</v>
      </c>
      <c r="Z26" s="167"/>
      <c r="AA26" s="167"/>
      <c r="AB26" s="185">
        <f>Y26*V26</f>
        <v>9508.4439999999995</v>
      </c>
      <c r="AC26" s="185"/>
      <c r="AD26" s="185"/>
      <c r="AE26" s="185"/>
      <c r="AF26" s="185"/>
      <c r="AG26" s="185"/>
      <c r="AH26" s="185"/>
      <c r="AI26" s="162">
        <f>($AJ$12+1)*Y26</f>
        <v>87.043375355357995</v>
      </c>
      <c r="AJ26" s="162"/>
      <c r="AK26" s="162"/>
      <c r="AL26" s="162">
        <f>AI26*V26</f>
        <v>11872.716398471001</v>
      </c>
      <c r="AM26" s="162"/>
      <c r="AN26" s="162"/>
      <c r="AO26" s="162"/>
      <c r="AP26" s="162"/>
      <c r="AQ26" s="162"/>
      <c r="AS26" s="139"/>
      <c r="AT26" s="139"/>
      <c r="AU26" s="139"/>
      <c r="AY26" s="56"/>
      <c r="BA26" s="191"/>
      <c r="BB26" s="191"/>
      <c r="BC26" s="191"/>
      <c r="BF26" s="57"/>
      <c r="BG26" s="20"/>
      <c r="BH26" s="20"/>
      <c r="BI26" s="20"/>
    </row>
    <row r="27" spans="1:61" ht="75" customHeight="1" x14ac:dyDescent="0.25">
      <c r="A27" s="96"/>
      <c r="B27" s="88" t="s">
        <v>53</v>
      </c>
      <c r="C27" s="258" t="s">
        <v>54</v>
      </c>
      <c r="D27" s="259"/>
      <c r="E27" s="186" t="s">
        <v>55</v>
      </c>
      <c r="F27" s="186"/>
      <c r="G27" s="260" t="s">
        <v>56</v>
      </c>
      <c r="H27" s="261"/>
      <c r="I27" s="261"/>
      <c r="J27" s="261"/>
      <c r="K27" s="261"/>
      <c r="L27" s="261"/>
      <c r="M27" s="261"/>
      <c r="N27" s="261"/>
      <c r="O27" s="261"/>
      <c r="P27" s="261"/>
      <c r="Q27" s="261"/>
      <c r="R27" s="261"/>
      <c r="S27" s="262"/>
      <c r="T27" s="172" t="s">
        <v>57</v>
      </c>
      <c r="U27" s="263"/>
      <c r="V27" s="188">
        <v>408.36</v>
      </c>
      <c r="W27" s="188"/>
      <c r="X27" s="188"/>
      <c r="Y27" s="189">
        <v>4.03</v>
      </c>
      <c r="Z27" s="189"/>
      <c r="AA27" s="189"/>
      <c r="AB27" s="174">
        <f>Y27*V27</f>
        <v>1645.6908000000001</v>
      </c>
      <c r="AC27" s="174"/>
      <c r="AD27" s="174"/>
      <c r="AE27" s="174"/>
      <c r="AF27" s="174"/>
      <c r="AG27" s="174"/>
      <c r="AH27" s="174"/>
      <c r="AI27" s="176">
        <f>($AJ$12+1)*Y27</f>
        <v>5.0320585666632001</v>
      </c>
      <c r="AJ27" s="176"/>
      <c r="AK27" s="176"/>
      <c r="AL27" s="176">
        <f>AI27*V27</f>
        <v>2054.8914362825999</v>
      </c>
      <c r="AM27" s="176"/>
      <c r="AN27" s="176"/>
      <c r="AO27" s="176"/>
      <c r="AP27" s="176"/>
      <c r="AQ27" s="176"/>
      <c r="AS27" s="142"/>
      <c r="AT27" s="142"/>
      <c r="AU27" s="142"/>
      <c r="AY27" s="56"/>
      <c r="BA27" s="191"/>
      <c r="BB27" s="191"/>
      <c r="BC27" s="191"/>
      <c r="BF27" s="57"/>
      <c r="BG27" s="20"/>
      <c r="BH27" s="20"/>
      <c r="BI27" s="20"/>
    </row>
    <row r="28" spans="1:61" s="98" customFormat="1" ht="30" customHeight="1" x14ac:dyDescent="0.25">
      <c r="A28" s="108"/>
      <c r="B28" s="99">
        <v>2</v>
      </c>
      <c r="C28" s="144" t="s">
        <v>58</v>
      </c>
      <c r="D28" s="144"/>
      <c r="E28" s="144"/>
      <c r="F28" s="144"/>
      <c r="G28" s="144"/>
      <c r="H28" s="144"/>
      <c r="I28" s="144"/>
      <c r="J28" s="144"/>
      <c r="K28" s="144"/>
      <c r="L28" s="144"/>
      <c r="M28" s="144"/>
      <c r="N28" s="144"/>
      <c r="O28" s="144"/>
      <c r="P28" s="144"/>
      <c r="Q28" s="144"/>
      <c r="R28" s="144"/>
      <c r="S28" s="144"/>
      <c r="T28" s="144"/>
      <c r="U28" s="144"/>
      <c r="V28" s="147"/>
      <c r="W28" s="147"/>
      <c r="X28" s="147"/>
      <c r="Y28" s="100"/>
      <c r="Z28" s="100"/>
      <c r="AA28" s="100"/>
      <c r="AB28" s="100"/>
      <c r="AC28" s="100"/>
      <c r="AD28" s="100"/>
      <c r="AE28" s="100"/>
      <c r="AF28" s="100"/>
      <c r="AG28" s="100"/>
      <c r="AH28" s="100"/>
      <c r="AI28" s="177"/>
      <c r="AJ28" s="177"/>
      <c r="AK28" s="177"/>
      <c r="AL28" s="159">
        <f>SUM(AL29:AQ32)</f>
        <v>105988.95573874</v>
      </c>
      <c r="AM28" s="159"/>
      <c r="AN28" s="159"/>
      <c r="AO28" s="159"/>
      <c r="AP28" s="159"/>
      <c r="AQ28" s="160"/>
      <c r="AS28" s="120"/>
      <c r="AT28" s="101"/>
      <c r="AU28" s="101"/>
      <c r="AV28" s="102"/>
      <c r="AW28" s="103"/>
      <c r="AX28" s="103"/>
      <c r="AY28" s="102"/>
      <c r="AZ28" s="104"/>
      <c r="BA28" s="105"/>
      <c r="BB28" s="105"/>
      <c r="BC28" s="105"/>
      <c r="BE28" s="106"/>
      <c r="BG28" s="107"/>
      <c r="BH28" s="107"/>
      <c r="BI28" s="107"/>
    </row>
    <row r="29" spans="1:61" ht="45" customHeight="1" x14ac:dyDescent="0.25">
      <c r="A29" s="96"/>
      <c r="B29" s="87" t="s">
        <v>59</v>
      </c>
      <c r="C29" s="196" t="s">
        <v>60</v>
      </c>
      <c r="D29" s="196"/>
      <c r="E29" s="196" t="s">
        <v>46</v>
      </c>
      <c r="F29" s="196"/>
      <c r="G29" s="197" t="s">
        <v>61</v>
      </c>
      <c r="H29" s="197"/>
      <c r="I29" s="197"/>
      <c r="J29" s="197"/>
      <c r="K29" s="197"/>
      <c r="L29" s="197"/>
      <c r="M29" s="197"/>
      <c r="N29" s="197"/>
      <c r="O29" s="197"/>
      <c r="P29" s="197"/>
      <c r="Q29" s="197"/>
      <c r="R29" s="197"/>
      <c r="S29" s="197"/>
      <c r="T29" s="156" t="s">
        <v>48</v>
      </c>
      <c r="U29" s="156"/>
      <c r="V29" s="190">
        <v>36</v>
      </c>
      <c r="W29" s="190"/>
      <c r="X29" s="190"/>
      <c r="Y29" s="193">
        <v>140.41</v>
      </c>
      <c r="Z29" s="193"/>
      <c r="AA29" s="193"/>
      <c r="AB29" s="169">
        <f>Y29*V29</f>
        <v>5054.76</v>
      </c>
      <c r="AC29" s="169"/>
      <c r="AD29" s="169"/>
      <c r="AE29" s="169"/>
      <c r="AF29" s="169"/>
      <c r="AG29" s="169"/>
      <c r="AH29" s="169"/>
      <c r="AI29" s="161">
        <f>($AJ$12+1)*Y29</f>
        <v>175.32291398144</v>
      </c>
      <c r="AJ29" s="161"/>
      <c r="AK29" s="161"/>
      <c r="AL29" s="161">
        <f>AI29*V29</f>
        <v>6311.6249033316999</v>
      </c>
      <c r="AM29" s="161"/>
      <c r="AN29" s="161"/>
      <c r="AO29" s="161"/>
      <c r="AP29" s="161"/>
      <c r="AQ29" s="161"/>
      <c r="AS29" s="74"/>
      <c r="AT29" s="74"/>
      <c r="AU29" s="74"/>
      <c r="BA29" s="191"/>
      <c r="BB29" s="191"/>
      <c r="BC29" s="191"/>
      <c r="BG29" s="20"/>
      <c r="BH29" s="20"/>
      <c r="BI29" s="20"/>
    </row>
    <row r="30" spans="1:61" ht="45" customHeight="1" x14ac:dyDescent="0.25">
      <c r="A30" s="96"/>
      <c r="B30" s="87" t="s">
        <v>62</v>
      </c>
      <c r="C30" s="194" t="s">
        <v>63</v>
      </c>
      <c r="D30" s="195"/>
      <c r="E30" s="196" t="s">
        <v>46</v>
      </c>
      <c r="F30" s="196"/>
      <c r="G30" s="153" t="s">
        <v>64</v>
      </c>
      <c r="H30" s="154"/>
      <c r="I30" s="154"/>
      <c r="J30" s="154"/>
      <c r="K30" s="154"/>
      <c r="L30" s="154"/>
      <c r="M30" s="154"/>
      <c r="N30" s="154"/>
      <c r="O30" s="154"/>
      <c r="P30" s="154"/>
      <c r="Q30" s="154"/>
      <c r="R30" s="154"/>
      <c r="S30" s="155"/>
      <c r="T30" s="157" t="s">
        <v>57</v>
      </c>
      <c r="U30" s="158"/>
      <c r="V30" s="168">
        <v>40.950000000000003</v>
      </c>
      <c r="W30" s="168"/>
      <c r="X30" s="168"/>
      <c r="Y30" s="193">
        <v>460.54</v>
      </c>
      <c r="Z30" s="193"/>
      <c r="AA30" s="193"/>
      <c r="AB30" s="169">
        <f>Y30*V30</f>
        <v>18859.113000000001</v>
      </c>
      <c r="AC30" s="169"/>
      <c r="AD30" s="169"/>
      <c r="AE30" s="169"/>
      <c r="AF30" s="169"/>
      <c r="AG30" s="169"/>
      <c r="AH30" s="169"/>
      <c r="AI30" s="162">
        <f>($AJ$12+1)*Y30</f>
        <v>575.05316434021995</v>
      </c>
      <c r="AJ30" s="162"/>
      <c r="AK30" s="162"/>
      <c r="AL30" s="161">
        <f>AI30*V30</f>
        <v>23548.427079731999</v>
      </c>
      <c r="AM30" s="161"/>
      <c r="AN30" s="161"/>
      <c r="AO30" s="161"/>
      <c r="AP30" s="161"/>
      <c r="AQ30" s="161"/>
      <c r="AS30" s="74"/>
      <c r="AT30" s="74"/>
      <c r="AU30" s="74"/>
      <c r="AY30" s="56"/>
      <c r="BA30" s="191"/>
      <c r="BB30" s="191"/>
      <c r="BC30" s="191"/>
      <c r="BF30" s="57"/>
      <c r="BG30" s="20"/>
      <c r="BH30" s="20"/>
      <c r="BI30" s="20"/>
    </row>
    <row r="31" spans="1:61" ht="45" customHeight="1" x14ac:dyDescent="0.25">
      <c r="A31" s="96"/>
      <c r="B31" s="87" t="s">
        <v>65</v>
      </c>
      <c r="C31" s="194" t="s">
        <v>66</v>
      </c>
      <c r="D31" s="195"/>
      <c r="E31" s="196" t="s">
        <v>55</v>
      </c>
      <c r="F31" s="196"/>
      <c r="G31" s="153" t="s">
        <v>67</v>
      </c>
      <c r="H31" s="154"/>
      <c r="I31" s="154"/>
      <c r="J31" s="154"/>
      <c r="K31" s="154"/>
      <c r="L31" s="154"/>
      <c r="M31" s="154"/>
      <c r="N31" s="154"/>
      <c r="O31" s="154"/>
      <c r="P31" s="154"/>
      <c r="Q31" s="154"/>
      <c r="R31" s="154"/>
      <c r="S31" s="155"/>
      <c r="T31" s="157" t="s">
        <v>48</v>
      </c>
      <c r="U31" s="158"/>
      <c r="V31" s="168">
        <v>819</v>
      </c>
      <c r="W31" s="168"/>
      <c r="X31" s="168"/>
      <c r="Y31" s="193">
        <v>22.18</v>
      </c>
      <c r="Z31" s="193"/>
      <c r="AA31" s="193"/>
      <c r="AB31" s="169">
        <f>Y31*V31</f>
        <v>18165.419999999998</v>
      </c>
      <c r="AC31" s="169"/>
      <c r="AD31" s="169"/>
      <c r="AE31" s="169"/>
      <c r="AF31" s="169"/>
      <c r="AG31" s="169"/>
      <c r="AH31" s="169"/>
      <c r="AI31" s="162">
        <f>($AJ$12+1)*Y31</f>
        <v>27.695051863174001</v>
      </c>
      <c r="AJ31" s="162"/>
      <c r="AK31" s="162"/>
      <c r="AL31" s="161">
        <f>AI31*V31</f>
        <v>22682.247475938999</v>
      </c>
      <c r="AM31" s="161"/>
      <c r="AN31" s="161"/>
      <c r="AO31" s="161"/>
      <c r="AP31" s="161"/>
      <c r="AQ31" s="161"/>
      <c r="AS31" s="74"/>
      <c r="AT31" s="74"/>
      <c r="AU31" s="74"/>
      <c r="AY31" s="56"/>
      <c r="BA31" s="191"/>
      <c r="BB31" s="191"/>
      <c r="BC31" s="191"/>
      <c r="BF31" s="57"/>
      <c r="BG31" s="20"/>
      <c r="BH31" s="20"/>
      <c r="BI31" s="20"/>
    </row>
    <row r="32" spans="1:61" ht="45" customHeight="1" x14ac:dyDescent="0.25">
      <c r="A32" s="96"/>
      <c r="B32" s="88" t="s">
        <v>68</v>
      </c>
      <c r="C32" s="148" t="s">
        <v>69</v>
      </c>
      <c r="D32" s="149"/>
      <c r="E32" s="186" t="s">
        <v>46</v>
      </c>
      <c r="F32" s="186"/>
      <c r="G32" s="150" t="s">
        <v>70</v>
      </c>
      <c r="H32" s="151"/>
      <c r="I32" s="151"/>
      <c r="J32" s="151"/>
      <c r="K32" s="151"/>
      <c r="L32" s="151"/>
      <c r="M32" s="151"/>
      <c r="N32" s="151"/>
      <c r="O32" s="151"/>
      <c r="P32" s="151"/>
      <c r="Q32" s="151"/>
      <c r="R32" s="151"/>
      <c r="S32" s="152"/>
      <c r="T32" s="165" t="s">
        <v>57</v>
      </c>
      <c r="U32" s="166"/>
      <c r="V32" s="192">
        <v>65.52</v>
      </c>
      <c r="W32" s="192"/>
      <c r="X32" s="192"/>
      <c r="Y32" s="189">
        <v>653.29</v>
      </c>
      <c r="Z32" s="189"/>
      <c r="AA32" s="189"/>
      <c r="AB32" s="174">
        <f>Y32*V32</f>
        <v>42803.560799999999</v>
      </c>
      <c r="AC32" s="174"/>
      <c r="AD32" s="174"/>
      <c r="AE32" s="174"/>
      <c r="AF32" s="174"/>
      <c r="AG32" s="174"/>
      <c r="AH32" s="174"/>
      <c r="AI32" s="175">
        <f>($AJ$12+1)*Y32</f>
        <v>815.73040719986</v>
      </c>
      <c r="AJ32" s="175"/>
      <c r="AK32" s="175"/>
      <c r="AL32" s="176">
        <f>AI32*V32</f>
        <v>53446.656279734998</v>
      </c>
      <c r="AM32" s="176"/>
      <c r="AN32" s="176"/>
      <c r="AO32" s="176"/>
      <c r="AP32" s="176"/>
      <c r="AQ32" s="176"/>
      <c r="AS32" s="74"/>
      <c r="AT32" s="74"/>
      <c r="AU32" s="74"/>
      <c r="AY32" s="56"/>
      <c r="BA32" s="191"/>
      <c r="BB32" s="191"/>
      <c r="BC32" s="191"/>
      <c r="BF32" s="57"/>
      <c r="BG32" s="20"/>
      <c r="BH32" s="20"/>
      <c r="BI32" s="20"/>
    </row>
    <row r="33" spans="1:84" s="98" customFormat="1" ht="30" customHeight="1" x14ac:dyDescent="0.25">
      <c r="A33" s="108"/>
      <c r="B33" s="99">
        <v>3</v>
      </c>
      <c r="C33" s="144" t="s">
        <v>71</v>
      </c>
      <c r="D33" s="144"/>
      <c r="E33" s="144"/>
      <c r="F33" s="144"/>
      <c r="G33" s="144"/>
      <c r="H33" s="144"/>
      <c r="I33" s="144"/>
      <c r="J33" s="144"/>
      <c r="K33" s="144"/>
      <c r="L33" s="144"/>
      <c r="M33" s="144"/>
      <c r="N33" s="144"/>
      <c r="O33" s="144"/>
      <c r="P33" s="144"/>
      <c r="Q33" s="144"/>
      <c r="R33" s="144"/>
      <c r="S33" s="144"/>
      <c r="T33" s="144"/>
      <c r="U33" s="144"/>
      <c r="V33" s="147"/>
      <c r="W33" s="147"/>
      <c r="X33" s="147"/>
      <c r="Y33" s="100"/>
      <c r="Z33" s="100"/>
      <c r="AA33" s="100"/>
      <c r="AB33" s="100"/>
      <c r="AC33" s="100"/>
      <c r="AD33" s="100"/>
      <c r="AE33" s="100"/>
      <c r="AF33" s="100"/>
      <c r="AG33" s="100"/>
      <c r="AH33" s="100"/>
      <c r="AI33" s="177"/>
      <c r="AJ33" s="177"/>
      <c r="AK33" s="177"/>
      <c r="AL33" s="159">
        <f>SUM(AL34:AQ35)</f>
        <v>18299.150652328</v>
      </c>
      <c r="AM33" s="159"/>
      <c r="AN33" s="159"/>
      <c r="AO33" s="159"/>
      <c r="AP33" s="159"/>
      <c r="AQ33" s="160"/>
      <c r="AS33" s="120"/>
      <c r="AT33" s="101"/>
      <c r="AU33" s="101"/>
      <c r="AV33" s="102"/>
      <c r="AW33" s="103"/>
      <c r="AX33" s="103"/>
      <c r="AY33" s="102"/>
      <c r="AZ33" s="104"/>
      <c r="BA33" s="105"/>
      <c r="BB33" s="105"/>
      <c r="BC33" s="105"/>
      <c r="BE33" s="106"/>
      <c r="BG33" s="107"/>
      <c r="BH33" s="107"/>
      <c r="BI33" s="107"/>
    </row>
    <row r="34" spans="1:84" ht="44.25" customHeight="1" x14ac:dyDescent="0.25">
      <c r="A34" s="96"/>
      <c r="B34" s="87" t="s">
        <v>72</v>
      </c>
      <c r="C34" s="196" t="s">
        <v>73</v>
      </c>
      <c r="D34" s="196"/>
      <c r="E34" s="196" t="s">
        <v>55</v>
      </c>
      <c r="F34" s="196"/>
      <c r="G34" s="197" t="s">
        <v>74</v>
      </c>
      <c r="H34" s="197"/>
      <c r="I34" s="197"/>
      <c r="J34" s="197"/>
      <c r="K34" s="197"/>
      <c r="L34" s="197"/>
      <c r="M34" s="197"/>
      <c r="N34" s="197"/>
      <c r="O34" s="197"/>
      <c r="P34" s="197"/>
      <c r="Q34" s="197"/>
      <c r="R34" s="197"/>
      <c r="S34" s="197"/>
      <c r="T34" s="156" t="s">
        <v>48</v>
      </c>
      <c r="U34" s="156"/>
      <c r="V34" s="190">
        <v>819</v>
      </c>
      <c r="W34" s="190"/>
      <c r="X34" s="190"/>
      <c r="Y34" s="193">
        <v>12.98</v>
      </c>
      <c r="Z34" s="193"/>
      <c r="AA34" s="193"/>
      <c r="AB34" s="169">
        <f>Y34*V34</f>
        <v>10630.62</v>
      </c>
      <c r="AC34" s="169"/>
      <c r="AD34" s="169"/>
      <c r="AE34" s="169"/>
      <c r="AF34" s="169"/>
      <c r="AG34" s="169"/>
      <c r="AH34" s="169"/>
      <c r="AI34" s="161">
        <f>($AJ$12+1)*Y34</f>
        <v>16.207473993868</v>
      </c>
      <c r="AJ34" s="161"/>
      <c r="AK34" s="161"/>
      <c r="AL34" s="161">
        <f>AI34*V34</f>
        <v>13273.921200978</v>
      </c>
      <c r="AM34" s="161"/>
      <c r="AN34" s="161"/>
      <c r="AO34" s="161"/>
      <c r="AP34" s="161"/>
      <c r="AQ34" s="161"/>
      <c r="AS34" s="74"/>
      <c r="AT34" s="74"/>
      <c r="AU34" s="74"/>
      <c r="BA34" s="191"/>
      <c r="BB34" s="191"/>
      <c r="BC34" s="191"/>
      <c r="BG34" s="20"/>
      <c r="BH34" s="20"/>
      <c r="BI34" s="20"/>
    </row>
    <row r="35" spans="1:84" ht="45" customHeight="1" x14ac:dyDescent="0.25">
      <c r="A35" s="96"/>
      <c r="B35" s="88" t="s">
        <v>75</v>
      </c>
      <c r="C35" s="148" t="s">
        <v>76</v>
      </c>
      <c r="D35" s="149"/>
      <c r="E35" s="186" t="s">
        <v>46</v>
      </c>
      <c r="F35" s="186"/>
      <c r="G35" s="150" t="s">
        <v>77</v>
      </c>
      <c r="H35" s="151"/>
      <c r="I35" s="151"/>
      <c r="J35" s="151"/>
      <c r="K35" s="151"/>
      <c r="L35" s="151"/>
      <c r="M35" s="151"/>
      <c r="N35" s="151"/>
      <c r="O35" s="151"/>
      <c r="P35" s="151"/>
      <c r="Q35" s="151"/>
      <c r="R35" s="151"/>
      <c r="S35" s="152"/>
      <c r="T35" s="165" t="s">
        <v>52</v>
      </c>
      <c r="U35" s="166"/>
      <c r="V35" s="192">
        <v>343.39</v>
      </c>
      <c r="W35" s="192"/>
      <c r="X35" s="192"/>
      <c r="Y35" s="189">
        <v>11.72</v>
      </c>
      <c r="Z35" s="189"/>
      <c r="AA35" s="189"/>
      <c r="AB35" s="174">
        <f>Y35*V35</f>
        <v>4024.5308</v>
      </c>
      <c r="AC35" s="174"/>
      <c r="AD35" s="174"/>
      <c r="AE35" s="174"/>
      <c r="AF35" s="174"/>
      <c r="AG35" s="174"/>
      <c r="AH35" s="174"/>
      <c r="AI35" s="175">
        <f>($AJ$12+1)*Y35</f>
        <v>14.634175285681</v>
      </c>
      <c r="AJ35" s="175"/>
      <c r="AK35" s="175"/>
      <c r="AL35" s="176">
        <f>AI35*V35</f>
        <v>5025.2294513499</v>
      </c>
      <c r="AM35" s="176"/>
      <c r="AN35" s="176"/>
      <c r="AO35" s="176"/>
      <c r="AP35" s="176"/>
      <c r="AQ35" s="176"/>
      <c r="AS35" s="74"/>
      <c r="AT35" s="74"/>
      <c r="AU35" s="74"/>
      <c r="AY35" s="56"/>
      <c r="BA35" s="191"/>
      <c r="BB35" s="191"/>
      <c r="BC35" s="191"/>
      <c r="BF35" s="57"/>
      <c r="BG35" s="20"/>
      <c r="BH35" s="20"/>
      <c r="BI35" s="20"/>
    </row>
    <row r="36" spans="1:84" s="98" customFormat="1" ht="30" customHeight="1" x14ac:dyDescent="0.25">
      <c r="A36" s="108"/>
      <c r="B36" s="99">
        <v>4</v>
      </c>
      <c r="C36" s="144" t="s">
        <v>78</v>
      </c>
      <c r="D36" s="144"/>
      <c r="E36" s="144"/>
      <c r="F36" s="144"/>
      <c r="G36" s="144"/>
      <c r="H36" s="144"/>
      <c r="I36" s="144"/>
      <c r="J36" s="144"/>
      <c r="K36" s="144"/>
      <c r="L36" s="144"/>
      <c r="M36" s="144"/>
      <c r="N36" s="144"/>
      <c r="O36" s="144"/>
      <c r="P36" s="144"/>
      <c r="Q36" s="144"/>
      <c r="R36" s="144"/>
      <c r="S36" s="144"/>
      <c r="T36" s="144"/>
      <c r="U36" s="144"/>
      <c r="V36" s="147"/>
      <c r="W36" s="147"/>
      <c r="X36" s="147"/>
      <c r="Y36" s="100"/>
      <c r="Z36" s="100"/>
      <c r="AA36" s="100"/>
      <c r="AB36" s="100"/>
      <c r="AC36" s="100"/>
      <c r="AD36" s="100"/>
      <c r="AE36" s="100"/>
      <c r="AF36" s="100"/>
      <c r="AG36" s="100"/>
      <c r="AH36" s="100"/>
      <c r="AI36" s="177"/>
      <c r="AJ36" s="177"/>
      <c r="AK36" s="177"/>
      <c r="AL36" s="159">
        <f>SUM(AL37:AQ37)</f>
        <v>116926.87273566</v>
      </c>
      <c r="AM36" s="159"/>
      <c r="AN36" s="159"/>
      <c r="AO36" s="159"/>
      <c r="AP36" s="159"/>
      <c r="AQ36" s="160"/>
      <c r="AS36" s="120"/>
      <c r="AT36" s="101"/>
      <c r="AU36" s="101"/>
      <c r="AV36" s="102"/>
      <c r="AW36" s="103"/>
      <c r="AX36" s="103"/>
      <c r="AY36" s="102"/>
      <c r="AZ36" s="104"/>
      <c r="BA36" s="105"/>
      <c r="BB36" s="105"/>
      <c r="BC36" s="105"/>
      <c r="BE36" s="106"/>
      <c r="BG36" s="107"/>
      <c r="BH36" s="107"/>
      <c r="BI36" s="107"/>
    </row>
    <row r="37" spans="1:84" ht="90" customHeight="1" x14ac:dyDescent="0.25">
      <c r="A37" s="96"/>
      <c r="B37" s="88" t="s">
        <v>79</v>
      </c>
      <c r="C37" s="186" t="s">
        <v>80</v>
      </c>
      <c r="D37" s="186"/>
      <c r="E37" s="186" t="s">
        <v>46</v>
      </c>
      <c r="F37" s="186"/>
      <c r="G37" s="187" t="s">
        <v>81</v>
      </c>
      <c r="H37" s="187"/>
      <c r="I37" s="187"/>
      <c r="J37" s="187"/>
      <c r="K37" s="187"/>
      <c r="L37" s="187"/>
      <c r="M37" s="187"/>
      <c r="N37" s="187"/>
      <c r="O37" s="187"/>
      <c r="P37" s="187"/>
      <c r="Q37" s="187"/>
      <c r="R37" s="187"/>
      <c r="S37" s="187"/>
      <c r="T37" s="171" t="s">
        <v>48</v>
      </c>
      <c r="U37" s="171"/>
      <c r="V37" s="188">
        <v>481.28</v>
      </c>
      <c r="W37" s="188"/>
      <c r="X37" s="188"/>
      <c r="Y37" s="189">
        <v>194.57</v>
      </c>
      <c r="Z37" s="189"/>
      <c r="AA37" s="189"/>
      <c r="AB37" s="174">
        <f>Y37*V37</f>
        <v>93642.649600000004</v>
      </c>
      <c r="AC37" s="174"/>
      <c r="AD37" s="174"/>
      <c r="AE37" s="174"/>
      <c r="AF37" s="174"/>
      <c r="AG37" s="174"/>
      <c r="AH37" s="174"/>
      <c r="AI37" s="176">
        <f>($AJ$12+1)*Y37</f>
        <v>242.94978543812999</v>
      </c>
      <c r="AJ37" s="176"/>
      <c r="AK37" s="176"/>
      <c r="AL37" s="176">
        <f>AI37*V37</f>
        <v>116926.87273566</v>
      </c>
      <c r="AM37" s="176"/>
      <c r="AN37" s="176"/>
      <c r="AO37" s="176"/>
      <c r="AP37" s="176"/>
      <c r="AQ37" s="176"/>
      <c r="AS37" s="74"/>
      <c r="AT37" s="74"/>
      <c r="AU37" s="74"/>
      <c r="AV37" s="43"/>
      <c r="BA37" s="191"/>
      <c r="BB37" s="191"/>
      <c r="BC37" s="191"/>
      <c r="BG37" s="20"/>
      <c r="BH37" s="20"/>
      <c r="BI37" s="20"/>
      <c r="BW37" s="4"/>
      <c r="BX37" s="4"/>
      <c r="BY37" s="4"/>
      <c r="BZ37" s="4"/>
      <c r="CA37" s="4"/>
      <c r="CB37" s="4"/>
      <c r="CC37" s="4"/>
      <c r="CD37" s="4"/>
      <c r="CE37" s="4"/>
      <c r="CF37" s="4"/>
    </row>
    <row r="38" spans="1:84" s="98" customFormat="1" ht="30" customHeight="1" x14ac:dyDescent="0.25">
      <c r="A38" s="108"/>
      <c r="B38" s="99">
        <v>5</v>
      </c>
      <c r="C38" s="144" t="s">
        <v>82</v>
      </c>
      <c r="D38" s="144"/>
      <c r="E38" s="144"/>
      <c r="F38" s="144"/>
      <c r="G38" s="144"/>
      <c r="H38" s="144"/>
      <c r="I38" s="144"/>
      <c r="J38" s="144"/>
      <c r="K38" s="144"/>
      <c r="L38" s="144"/>
      <c r="M38" s="144"/>
      <c r="N38" s="144"/>
      <c r="O38" s="144"/>
      <c r="P38" s="144"/>
      <c r="Q38" s="144"/>
      <c r="R38" s="144"/>
      <c r="S38" s="144"/>
      <c r="T38" s="144"/>
      <c r="U38" s="144"/>
      <c r="V38" s="147"/>
      <c r="W38" s="147"/>
      <c r="X38" s="147"/>
      <c r="Y38" s="144"/>
      <c r="Z38" s="144"/>
      <c r="AA38" s="144"/>
      <c r="AB38" s="144"/>
      <c r="AC38" s="144"/>
      <c r="AD38" s="144"/>
      <c r="AE38" s="144"/>
      <c r="AF38" s="144"/>
      <c r="AG38" s="144"/>
      <c r="AH38" s="144"/>
      <c r="AI38" s="177"/>
      <c r="AJ38" s="177"/>
      <c r="AK38" s="177"/>
      <c r="AL38" s="159">
        <f>SUM(AL39:AQ49)</f>
        <v>23508.305215643999</v>
      </c>
      <c r="AM38" s="159"/>
      <c r="AN38" s="159"/>
      <c r="AO38" s="159"/>
      <c r="AP38" s="159"/>
      <c r="AQ38" s="160"/>
      <c r="AR38" s="109"/>
      <c r="AS38" s="121"/>
      <c r="AU38" s="110">
        <v>0</v>
      </c>
      <c r="AV38" s="110"/>
      <c r="AX38" s="101"/>
      <c r="AY38" s="101"/>
      <c r="AZ38" s="101"/>
      <c r="BA38" s="102"/>
      <c r="BB38" s="103"/>
      <c r="BC38" s="103"/>
      <c r="BD38" s="102"/>
      <c r="BE38" s="104"/>
      <c r="BF38" s="105"/>
      <c r="BG38" s="105"/>
      <c r="BH38" s="105"/>
      <c r="BJ38" s="106"/>
      <c r="BL38" s="111"/>
      <c r="BM38" s="111"/>
      <c r="BN38" s="111"/>
    </row>
    <row r="39" spans="1:84" ht="60" customHeight="1" x14ac:dyDescent="0.25">
      <c r="A39" s="96"/>
      <c r="B39" s="87" t="s">
        <v>83</v>
      </c>
      <c r="C39" s="156" t="s">
        <v>84</v>
      </c>
      <c r="D39" s="156"/>
      <c r="E39" s="163"/>
      <c r="F39" s="164"/>
      <c r="G39" s="178" t="s">
        <v>85</v>
      </c>
      <c r="H39" s="179"/>
      <c r="I39" s="179"/>
      <c r="J39" s="179"/>
      <c r="K39" s="179"/>
      <c r="L39" s="179"/>
      <c r="M39" s="179"/>
      <c r="N39" s="179"/>
      <c r="O39" s="179"/>
      <c r="P39" s="179"/>
      <c r="Q39" s="179"/>
      <c r="R39" s="179"/>
      <c r="S39" s="180"/>
      <c r="T39" s="156" t="s">
        <v>34</v>
      </c>
      <c r="U39" s="163"/>
      <c r="V39" s="190">
        <v>4</v>
      </c>
      <c r="W39" s="190"/>
      <c r="X39" s="190"/>
      <c r="Y39" s="193">
        <v>1465.67</v>
      </c>
      <c r="Z39" s="193"/>
      <c r="AA39" s="193"/>
      <c r="AB39" s="169">
        <f t="shared" ref="AB39:AB49" si="0">Y39*V39</f>
        <v>5862.68</v>
      </c>
      <c r="AC39" s="169"/>
      <c r="AD39" s="169"/>
      <c r="AE39" s="169"/>
      <c r="AF39" s="169"/>
      <c r="AG39" s="169"/>
      <c r="AH39" s="169"/>
      <c r="AI39" s="161">
        <f t="shared" ref="AI39:AI49" si="1">($AJ$12+1)*Y39</f>
        <v>1830.1085060549001</v>
      </c>
      <c r="AJ39" s="161"/>
      <c r="AK39" s="161"/>
      <c r="AL39" s="161">
        <f t="shared" ref="AL39:AL49" si="2">AI39*V39</f>
        <v>7320.4340242196004</v>
      </c>
      <c r="AM39" s="161"/>
      <c r="AN39" s="161"/>
      <c r="AO39" s="161"/>
      <c r="AP39" s="161"/>
      <c r="AQ39" s="161"/>
      <c r="AS39" s="43"/>
      <c r="AT39" s="43"/>
      <c r="AV39" s="170"/>
      <c r="AW39" s="170"/>
      <c r="AX39" s="170"/>
      <c r="AY39" s="4"/>
      <c r="AZ39" s="5"/>
      <c r="BA39" s="8"/>
      <c r="BB39" s="64"/>
      <c r="BC39" s="64"/>
      <c r="BD39" s="64"/>
      <c r="BE39" s="5"/>
      <c r="BF39" s="64"/>
      <c r="BH39" s="20"/>
      <c r="BI39" s="20"/>
      <c r="BJ39" s="20"/>
      <c r="BW39" s="4"/>
      <c r="BX39" s="4"/>
      <c r="BY39" s="4"/>
      <c r="BZ39" s="4"/>
      <c r="CA39" s="4"/>
      <c r="CB39" s="4"/>
      <c r="CC39" s="4"/>
      <c r="CD39" s="4"/>
      <c r="CE39" s="4"/>
      <c r="CF39" s="4"/>
    </row>
    <row r="40" spans="1:84" ht="30" customHeight="1" x14ac:dyDescent="0.25">
      <c r="A40" s="96"/>
      <c r="B40" s="87" t="s">
        <v>86</v>
      </c>
      <c r="C40" s="156" t="s">
        <v>87</v>
      </c>
      <c r="D40" s="156"/>
      <c r="E40" s="157" t="s">
        <v>55</v>
      </c>
      <c r="F40" s="158"/>
      <c r="G40" s="181" t="s">
        <v>88</v>
      </c>
      <c r="H40" s="182"/>
      <c r="I40" s="182"/>
      <c r="J40" s="182"/>
      <c r="K40" s="182"/>
      <c r="L40" s="182"/>
      <c r="M40" s="182"/>
      <c r="N40" s="182"/>
      <c r="O40" s="182"/>
      <c r="P40" s="182"/>
      <c r="Q40" s="182"/>
      <c r="R40" s="182"/>
      <c r="S40" s="183"/>
      <c r="T40" s="156" t="s">
        <v>34</v>
      </c>
      <c r="U40" s="163"/>
      <c r="V40" s="168">
        <v>12</v>
      </c>
      <c r="W40" s="168"/>
      <c r="X40" s="168"/>
      <c r="Y40" s="167">
        <v>104.27</v>
      </c>
      <c r="Z40" s="167"/>
      <c r="AA40" s="167"/>
      <c r="AB40" s="169">
        <f t="shared" si="0"/>
        <v>1251.24</v>
      </c>
      <c r="AC40" s="169"/>
      <c r="AD40" s="169"/>
      <c r="AE40" s="169"/>
      <c r="AF40" s="169"/>
      <c r="AG40" s="169"/>
      <c r="AH40" s="169"/>
      <c r="AI40" s="162">
        <f t="shared" si="1"/>
        <v>130.19671135135999</v>
      </c>
      <c r="AJ40" s="162"/>
      <c r="AK40" s="162"/>
      <c r="AL40" s="161">
        <f t="shared" si="2"/>
        <v>1562.3605362163</v>
      </c>
      <c r="AM40" s="161"/>
      <c r="AN40" s="161"/>
      <c r="AO40" s="161"/>
      <c r="AP40" s="161"/>
      <c r="AQ40" s="161"/>
      <c r="AS40" s="43"/>
      <c r="AT40" s="43"/>
      <c r="AV40" s="170"/>
      <c r="AW40" s="170"/>
      <c r="AX40" s="170"/>
      <c r="AY40" s="4"/>
      <c r="AZ40" s="5"/>
      <c r="BA40" s="8"/>
      <c r="BB40" s="64"/>
      <c r="BC40" s="64"/>
      <c r="BD40" s="64"/>
      <c r="BE40" s="5"/>
      <c r="BF40" s="64"/>
      <c r="BH40" s="20"/>
      <c r="BI40" s="20"/>
      <c r="BJ40" s="20"/>
      <c r="BW40" s="4"/>
      <c r="BX40" s="4"/>
      <c r="BY40" s="4"/>
      <c r="BZ40" s="4"/>
      <c r="CA40" s="4"/>
      <c r="CB40" s="4"/>
      <c r="CC40" s="4"/>
      <c r="CD40" s="4"/>
      <c r="CE40" s="4"/>
      <c r="CF40" s="4"/>
    </row>
    <row r="41" spans="1:84" ht="45" customHeight="1" x14ac:dyDescent="0.25">
      <c r="A41" s="96"/>
      <c r="B41" s="87" t="s">
        <v>89</v>
      </c>
      <c r="C41" s="156">
        <v>91928</v>
      </c>
      <c r="D41" s="156"/>
      <c r="E41" s="157" t="s">
        <v>46</v>
      </c>
      <c r="F41" s="158"/>
      <c r="G41" s="153" t="s">
        <v>90</v>
      </c>
      <c r="H41" s="154"/>
      <c r="I41" s="154"/>
      <c r="J41" s="154"/>
      <c r="K41" s="154"/>
      <c r="L41" s="154"/>
      <c r="M41" s="154"/>
      <c r="N41" s="154"/>
      <c r="O41" s="154"/>
      <c r="P41" s="154"/>
      <c r="Q41" s="154"/>
      <c r="R41" s="154"/>
      <c r="S41" s="155"/>
      <c r="T41" s="156" t="s">
        <v>52</v>
      </c>
      <c r="U41" s="163"/>
      <c r="V41" s="168">
        <v>1100</v>
      </c>
      <c r="W41" s="168"/>
      <c r="X41" s="168"/>
      <c r="Y41" s="167">
        <v>6.99</v>
      </c>
      <c r="Z41" s="167"/>
      <c r="AA41" s="167"/>
      <c r="AB41" s="169">
        <f t="shared" si="0"/>
        <v>7689</v>
      </c>
      <c r="AC41" s="169"/>
      <c r="AD41" s="169"/>
      <c r="AE41" s="169"/>
      <c r="AF41" s="169"/>
      <c r="AG41" s="169"/>
      <c r="AH41" s="169"/>
      <c r="AI41" s="162">
        <f t="shared" si="1"/>
        <v>8.7280618811355009</v>
      </c>
      <c r="AJ41" s="162"/>
      <c r="AK41" s="162"/>
      <c r="AL41" s="161">
        <f t="shared" si="2"/>
        <v>9600.8680692489997</v>
      </c>
      <c r="AM41" s="161"/>
      <c r="AN41" s="161"/>
      <c r="AO41" s="161"/>
      <c r="AP41" s="161"/>
      <c r="AQ41" s="161"/>
      <c r="AS41" s="43"/>
      <c r="AT41" s="43"/>
      <c r="AV41" s="43"/>
      <c r="AY41" s="6"/>
      <c r="AZ41" s="5"/>
      <c r="BA41" s="64"/>
      <c r="BB41" s="64"/>
      <c r="BD41" s="64"/>
      <c r="BE41" s="5"/>
      <c r="BF41" s="20"/>
      <c r="BG41" s="20"/>
      <c r="BH41" s="20"/>
      <c r="BW41" s="4"/>
      <c r="BX41" s="4"/>
      <c r="BY41" s="4"/>
      <c r="BZ41" s="4"/>
      <c r="CA41" s="4"/>
      <c r="CB41" s="4"/>
      <c r="CC41" s="4"/>
      <c r="CD41" s="4"/>
      <c r="CE41" s="4"/>
      <c r="CF41" s="4"/>
    </row>
    <row r="42" spans="1:84" ht="45" customHeight="1" x14ac:dyDescent="0.25">
      <c r="A42" s="96"/>
      <c r="B42" s="87" t="s">
        <v>91</v>
      </c>
      <c r="C42" s="156">
        <v>91934</v>
      </c>
      <c r="D42" s="156"/>
      <c r="E42" s="157" t="s">
        <v>46</v>
      </c>
      <c r="F42" s="158"/>
      <c r="G42" s="153" t="s">
        <v>92</v>
      </c>
      <c r="H42" s="154"/>
      <c r="I42" s="154"/>
      <c r="J42" s="154"/>
      <c r="K42" s="154"/>
      <c r="L42" s="154"/>
      <c r="M42" s="154"/>
      <c r="N42" s="154"/>
      <c r="O42" s="154"/>
      <c r="P42" s="154"/>
      <c r="Q42" s="154"/>
      <c r="R42" s="154"/>
      <c r="S42" s="155"/>
      <c r="T42" s="156" t="s">
        <v>52</v>
      </c>
      <c r="U42" s="163"/>
      <c r="V42" s="168">
        <v>30</v>
      </c>
      <c r="W42" s="168"/>
      <c r="X42" s="168"/>
      <c r="Y42" s="167">
        <v>25.33</v>
      </c>
      <c r="Z42" s="167"/>
      <c r="AA42" s="167"/>
      <c r="AB42" s="169">
        <f t="shared" si="0"/>
        <v>759.9</v>
      </c>
      <c r="AC42" s="169"/>
      <c r="AD42" s="169"/>
      <c r="AE42" s="169"/>
      <c r="AF42" s="169"/>
      <c r="AG42" s="169"/>
      <c r="AH42" s="169"/>
      <c r="AI42" s="162">
        <f t="shared" si="1"/>
        <v>31.628298633642999</v>
      </c>
      <c r="AJ42" s="162"/>
      <c r="AK42" s="162"/>
      <c r="AL42" s="161">
        <f t="shared" si="2"/>
        <v>948.84895900927995</v>
      </c>
      <c r="AM42" s="161"/>
      <c r="AN42" s="161"/>
      <c r="AO42" s="161"/>
      <c r="AP42" s="161"/>
      <c r="AQ42" s="161"/>
      <c r="AS42" s="43"/>
      <c r="AT42" s="43"/>
      <c r="AV42" s="43"/>
      <c r="AY42" s="6"/>
      <c r="AZ42" s="5"/>
      <c r="BA42" s="64"/>
      <c r="BB42" s="64"/>
      <c r="BD42" s="64"/>
      <c r="BE42" s="5"/>
      <c r="BF42" s="20"/>
      <c r="BG42" s="20"/>
      <c r="BH42" s="20"/>
      <c r="BW42" s="4"/>
      <c r="BX42" s="4"/>
      <c r="BY42" s="4"/>
      <c r="BZ42" s="4"/>
      <c r="CA42" s="4"/>
      <c r="CB42" s="4"/>
      <c r="CC42" s="4"/>
      <c r="CD42" s="4"/>
      <c r="CE42" s="4"/>
      <c r="CF42" s="4"/>
    </row>
    <row r="43" spans="1:84" ht="45" customHeight="1" x14ac:dyDescent="0.25">
      <c r="A43" s="96"/>
      <c r="B43" s="87" t="s">
        <v>93</v>
      </c>
      <c r="C43" s="156">
        <v>91873</v>
      </c>
      <c r="D43" s="156"/>
      <c r="E43" s="157" t="s">
        <v>46</v>
      </c>
      <c r="F43" s="158"/>
      <c r="G43" s="153" t="s">
        <v>94</v>
      </c>
      <c r="H43" s="154"/>
      <c r="I43" s="154"/>
      <c r="J43" s="154"/>
      <c r="K43" s="154"/>
      <c r="L43" s="154"/>
      <c r="M43" s="154"/>
      <c r="N43" s="154"/>
      <c r="O43" s="154"/>
      <c r="P43" s="154"/>
      <c r="Q43" s="154"/>
      <c r="R43" s="154"/>
      <c r="S43" s="155"/>
      <c r="T43" s="156" t="s">
        <v>52</v>
      </c>
      <c r="U43" s="163"/>
      <c r="V43" s="168">
        <v>70.98</v>
      </c>
      <c r="W43" s="168"/>
      <c r="X43" s="168"/>
      <c r="Y43" s="167">
        <v>22.46</v>
      </c>
      <c r="Z43" s="167"/>
      <c r="AA43" s="167"/>
      <c r="AB43" s="169">
        <f t="shared" si="0"/>
        <v>1594.2108000000001</v>
      </c>
      <c r="AC43" s="169"/>
      <c r="AD43" s="169"/>
      <c r="AE43" s="169"/>
      <c r="AF43" s="169"/>
      <c r="AG43" s="169"/>
      <c r="AH43" s="169"/>
      <c r="AI43" s="162">
        <f t="shared" si="1"/>
        <v>28.044673798327</v>
      </c>
      <c r="AJ43" s="162"/>
      <c r="AK43" s="162"/>
      <c r="AL43" s="161">
        <f t="shared" si="2"/>
        <v>1990.6109462052</v>
      </c>
      <c r="AM43" s="161"/>
      <c r="AN43" s="161"/>
      <c r="AO43" s="161"/>
      <c r="AP43" s="161"/>
      <c r="AQ43" s="161"/>
      <c r="AS43" s="43"/>
      <c r="AT43" s="43"/>
      <c r="AY43" s="6"/>
      <c r="AZ43" s="5"/>
      <c r="BA43" s="64"/>
      <c r="BB43" s="64"/>
      <c r="BD43" s="64"/>
      <c r="BE43" s="5"/>
      <c r="BF43" s="20"/>
      <c r="BG43" s="20"/>
      <c r="BH43" s="20"/>
      <c r="BW43" s="4"/>
      <c r="BX43" s="4"/>
      <c r="BY43" s="4"/>
      <c r="BZ43" s="4"/>
      <c r="CA43" s="4"/>
      <c r="CB43" s="4"/>
      <c r="CC43" s="4"/>
      <c r="CD43" s="4"/>
      <c r="CE43" s="4"/>
      <c r="CF43" s="4"/>
    </row>
    <row r="44" spans="1:84" ht="45" customHeight="1" x14ac:dyDescent="0.25">
      <c r="A44" s="96"/>
      <c r="B44" s="86" t="s">
        <v>95</v>
      </c>
      <c r="C44" s="184" t="s">
        <v>96</v>
      </c>
      <c r="D44" s="184"/>
      <c r="E44" s="157" t="s">
        <v>55</v>
      </c>
      <c r="F44" s="158"/>
      <c r="G44" s="153" t="s">
        <v>97</v>
      </c>
      <c r="H44" s="154"/>
      <c r="I44" s="154"/>
      <c r="J44" s="154"/>
      <c r="K44" s="154"/>
      <c r="L44" s="154"/>
      <c r="M44" s="154"/>
      <c r="N44" s="154"/>
      <c r="O44" s="154"/>
      <c r="P44" s="154"/>
      <c r="Q44" s="154"/>
      <c r="R44" s="154"/>
      <c r="S44" s="155"/>
      <c r="T44" s="184" t="s">
        <v>34</v>
      </c>
      <c r="U44" s="157"/>
      <c r="V44" s="168">
        <v>2</v>
      </c>
      <c r="W44" s="168"/>
      <c r="X44" s="168"/>
      <c r="Y44" s="167">
        <v>118.87</v>
      </c>
      <c r="Z44" s="167"/>
      <c r="AA44" s="167"/>
      <c r="AB44" s="185">
        <f t="shared" si="0"/>
        <v>237.74</v>
      </c>
      <c r="AC44" s="185"/>
      <c r="AD44" s="185"/>
      <c r="AE44" s="185"/>
      <c r="AF44" s="185"/>
      <c r="AG44" s="185"/>
      <c r="AH44" s="185"/>
      <c r="AI44" s="162">
        <f t="shared" si="1"/>
        <v>148.42699797003999</v>
      </c>
      <c r="AJ44" s="162"/>
      <c r="AK44" s="162"/>
      <c r="AL44" s="162">
        <f t="shared" si="2"/>
        <v>296.85399594007998</v>
      </c>
      <c r="AM44" s="162"/>
      <c r="AN44" s="162"/>
      <c r="AO44" s="162"/>
      <c r="AP44" s="162"/>
      <c r="AQ44" s="162"/>
      <c r="AS44" s="43"/>
      <c r="AT44" s="43"/>
      <c r="AY44" s="6"/>
      <c r="AZ44" s="5"/>
      <c r="BA44" s="64"/>
      <c r="BB44" s="64"/>
      <c r="BD44" s="64"/>
      <c r="BE44" s="5"/>
      <c r="BF44" s="20"/>
      <c r="BG44" s="20"/>
      <c r="BH44" s="20"/>
      <c r="BW44" s="4"/>
      <c r="BX44" s="4"/>
      <c r="BY44" s="4"/>
      <c r="BZ44" s="4"/>
      <c r="CA44" s="4"/>
      <c r="CB44" s="4"/>
      <c r="CC44" s="4"/>
      <c r="CD44" s="4"/>
      <c r="CE44" s="4"/>
      <c r="CF44" s="4"/>
    </row>
    <row r="45" spans="1:84" ht="60" customHeight="1" x14ac:dyDescent="0.25">
      <c r="A45" s="96"/>
      <c r="B45" s="87" t="s">
        <v>98</v>
      </c>
      <c r="C45" s="156">
        <v>101875</v>
      </c>
      <c r="D45" s="156"/>
      <c r="E45" s="157" t="s">
        <v>55</v>
      </c>
      <c r="F45" s="158"/>
      <c r="G45" s="153" t="s">
        <v>99</v>
      </c>
      <c r="H45" s="154"/>
      <c r="I45" s="154"/>
      <c r="J45" s="154"/>
      <c r="K45" s="154"/>
      <c r="L45" s="154"/>
      <c r="M45" s="154"/>
      <c r="N45" s="154"/>
      <c r="O45" s="154"/>
      <c r="P45" s="154"/>
      <c r="Q45" s="154"/>
      <c r="R45" s="154"/>
      <c r="S45" s="155"/>
      <c r="T45" s="156" t="s">
        <v>34</v>
      </c>
      <c r="U45" s="163"/>
      <c r="V45" s="168">
        <v>1</v>
      </c>
      <c r="W45" s="168"/>
      <c r="X45" s="168"/>
      <c r="Y45" s="167">
        <v>429.41</v>
      </c>
      <c r="Z45" s="167"/>
      <c r="AA45" s="167"/>
      <c r="AB45" s="169">
        <f t="shared" si="0"/>
        <v>429.41</v>
      </c>
      <c r="AC45" s="169"/>
      <c r="AD45" s="169"/>
      <c r="AE45" s="169"/>
      <c r="AF45" s="169"/>
      <c r="AG45" s="169"/>
      <c r="AH45" s="169"/>
      <c r="AI45" s="162">
        <f t="shared" si="1"/>
        <v>536.18269704984004</v>
      </c>
      <c r="AJ45" s="162"/>
      <c r="AK45" s="162"/>
      <c r="AL45" s="161">
        <f t="shared" si="2"/>
        <v>536.18269704984004</v>
      </c>
      <c r="AM45" s="161"/>
      <c r="AN45" s="161"/>
      <c r="AO45" s="161"/>
      <c r="AP45" s="161"/>
      <c r="AQ45" s="161"/>
      <c r="AS45" s="43"/>
      <c r="AT45" s="43"/>
      <c r="AV45" s="170"/>
      <c r="AW45" s="170"/>
      <c r="AX45" s="170"/>
      <c r="AY45" s="4"/>
      <c r="AZ45" s="5"/>
      <c r="BA45" s="8"/>
      <c r="BB45" s="64"/>
      <c r="BC45" s="64"/>
      <c r="BD45" s="64"/>
      <c r="BE45" s="5"/>
      <c r="BF45" s="64"/>
      <c r="BH45" s="20"/>
      <c r="BI45" s="20"/>
      <c r="BJ45" s="20"/>
      <c r="BW45" s="4"/>
      <c r="BX45" s="4"/>
      <c r="BY45" s="4"/>
      <c r="BZ45" s="4"/>
      <c r="CA45" s="4"/>
      <c r="CB45" s="4"/>
      <c r="CC45" s="4"/>
      <c r="CD45" s="4"/>
      <c r="CE45" s="4"/>
      <c r="CF45" s="4"/>
    </row>
    <row r="46" spans="1:84" ht="45" customHeight="1" x14ac:dyDescent="0.25">
      <c r="A46" s="96"/>
      <c r="B46" s="87" t="s">
        <v>100</v>
      </c>
      <c r="C46" s="156" t="s">
        <v>101</v>
      </c>
      <c r="D46" s="156"/>
      <c r="E46" s="157" t="s">
        <v>55</v>
      </c>
      <c r="F46" s="158"/>
      <c r="G46" s="153" t="s">
        <v>102</v>
      </c>
      <c r="H46" s="154"/>
      <c r="I46" s="154"/>
      <c r="J46" s="154"/>
      <c r="K46" s="154"/>
      <c r="L46" s="154"/>
      <c r="M46" s="154"/>
      <c r="N46" s="154"/>
      <c r="O46" s="154"/>
      <c r="P46" s="154"/>
      <c r="Q46" s="154"/>
      <c r="R46" s="154"/>
      <c r="S46" s="155"/>
      <c r="T46" s="156" t="s">
        <v>34</v>
      </c>
      <c r="U46" s="163"/>
      <c r="V46" s="168">
        <v>1</v>
      </c>
      <c r="W46" s="168"/>
      <c r="X46" s="168"/>
      <c r="Y46" s="167">
        <v>683.71</v>
      </c>
      <c r="Z46" s="167"/>
      <c r="AA46" s="167"/>
      <c r="AB46" s="169">
        <f t="shared" si="0"/>
        <v>683.71</v>
      </c>
      <c r="AC46" s="169"/>
      <c r="AD46" s="169"/>
      <c r="AE46" s="169"/>
      <c r="AF46" s="169"/>
      <c r="AG46" s="169"/>
      <c r="AH46" s="169"/>
      <c r="AI46" s="162">
        <f t="shared" si="1"/>
        <v>853.71433315467004</v>
      </c>
      <c r="AJ46" s="162"/>
      <c r="AK46" s="162"/>
      <c r="AL46" s="161">
        <f t="shared" si="2"/>
        <v>853.71433315467004</v>
      </c>
      <c r="AM46" s="161"/>
      <c r="AN46" s="161"/>
      <c r="AO46" s="161"/>
      <c r="AP46" s="161"/>
      <c r="AQ46" s="161"/>
      <c r="AS46" s="43"/>
      <c r="AT46" s="43"/>
      <c r="AV46" s="43"/>
      <c r="AY46" s="6"/>
      <c r="AZ46" s="5"/>
      <c r="BA46" s="64"/>
      <c r="BB46" s="64"/>
      <c r="BD46" s="64"/>
      <c r="BE46" s="5"/>
      <c r="BF46" s="20"/>
      <c r="BG46" s="20"/>
      <c r="BH46" s="20"/>
      <c r="BW46" s="4"/>
      <c r="BX46" s="4"/>
      <c r="BY46" s="4"/>
      <c r="BZ46" s="4"/>
      <c r="CA46" s="4"/>
      <c r="CB46" s="4"/>
      <c r="CC46" s="4"/>
      <c r="CD46" s="4"/>
      <c r="CE46" s="4"/>
      <c r="CF46" s="4"/>
    </row>
    <row r="47" spans="1:84" ht="45" customHeight="1" x14ac:dyDescent="0.25">
      <c r="A47" s="96"/>
      <c r="B47" s="87" t="s">
        <v>103</v>
      </c>
      <c r="C47" s="156">
        <v>93659</v>
      </c>
      <c r="D47" s="156"/>
      <c r="E47" s="157" t="s">
        <v>46</v>
      </c>
      <c r="F47" s="158"/>
      <c r="G47" s="153" t="s">
        <v>104</v>
      </c>
      <c r="H47" s="154"/>
      <c r="I47" s="154"/>
      <c r="J47" s="154"/>
      <c r="K47" s="154"/>
      <c r="L47" s="154"/>
      <c r="M47" s="154"/>
      <c r="N47" s="154"/>
      <c r="O47" s="154"/>
      <c r="P47" s="154"/>
      <c r="Q47" s="154"/>
      <c r="R47" s="154"/>
      <c r="S47" s="155"/>
      <c r="T47" s="156" t="s">
        <v>34</v>
      </c>
      <c r="U47" s="163"/>
      <c r="V47" s="168">
        <v>1</v>
      </c>
      <c r="W47" s="168"/>
      <c r="X47" s="168"/>
      <c r="Y47" s="167">
        <v>28.64</v>
      </c>
      <c r="Z47" s="167"/>
      <c r="AA47" s="167"/>
      <c r="AB47" s="169">
        <f t="shared" si="0"/>
        <v>28.64</v>
      </c>
      <c r="AC47" s="169"/>
      <c r="AD47" s="169"/>
      <c r="AE47" s="169"/>
      <c r="AF47" s="169"/>
      <c r="AG47" s="169"/>
      <c r="AH47" s="169"/>
      <c r="AI47" s="162">
        <f t="shared" si="1"/>
        <v>35.761329367056</v>
      </c>
      <c r="AJ47" s="162"/>
      <c r="AK47" s="162"/>
      <c r="AL47" s="161">
        <f t="shared" si="2"/>
        <v>35.761329367056</v>
      </c>
      <c r="AM47" s="161"/>
      <c r="AN47" s="161"/>
      <c r="AO47" s="161"/>
      <c r="AP47" s="161"/>
      <c r="AQ47" s="161"/>
      <c r="AS47" s="43"/>
      <c r="AT47" s="43"/>
      <c r="AV47" s="170"/>
      <c r="AW47" s="170"/>
      <c r="AX47" s="170"/>
      <c r="AY47" s="4"/>
      <c r="AZ47" s="5"/>
      <c r="BA47" s="8"/>
      <c r="BB47" s="64"/>
      <c r="BC47" s="64"/>
      <c r="BD47" s="64"/>
      <c r="BE47" s="5"/>
      <c r="BF47" s="64"/>
      <c r="BH47" s="20"/>
      <c r="BI47" s="20"/>
      <c r="BJ47" s="20"/>
      <c r="BW47" s="4"/>
      <c r="BX47" s="4"/>
      <c r="BY47" s="4"/>
      <c r="BZ47" s="4"/>
      <c r="CA47" s="4"/>
      <c r="CB47" s="4"/>
      <c r="CC47" s="4"/>
      <c r="CD47" s="4"/>
      <c r="CE47" s="4"/>
      <c r="CF47" s="4"/>
    </row>
    <row r="48" spans="1:84" ht="45" customHeight="1" x14ac:dyDescent="0.25">
      <c r="A48" s="96"/>
      <c r="B48" s="87" t="s">
        <v>105</v>
      </c>
      <c r="C48" s="156">
        <v>97711</v>
      </c>
      <c r="D48" s="156"/>
      <c r="E48" s="157" t="s">
        <v>46</v>
      </c>
      <c r="F48" s="158"/>
      <c r="G48" s="153" t="s">
        <v>106</v>
      </c>
      <c r="H48" s="154"/>
      <c r="I48" s="154"/>
      <c r="J48" s="154"/>
      <c r="K48" s="154"/>
      <c r="L48" s="154"/>
      <c r="M48" s="154"/>
      <c r="N48" s="154"/>
      <c r="O48" s="154"/>
      <c r="P48" s="154"/>
      <c r="Q48" s="154"/>
      <c r="R48" s="154"/>
      <c r="S48" s="155"/>
      <c r="T48" s="156" t="s">
        <v>34</v>
      </c>
      <c r="U48" s="163"/>
      <c r="V48" s="168">
        <v>1</v>
      </c>
      <c r="W48" s="168"/>
      <c r="X48" s="168"/>
      <c r="Y48" s="167">
        <v>232.69</v>
      </c>
      <c r="Z48" s="167"/>
      <c r="AA48" s="167"/>
      <c r="AB48" s="169">
        <f t="shared" si="0"/>
        <v>232.69</v>
      </c>
      <c r="AC48" s="169"/>
      <c r="AD48" s="169"/>
      <c r="AE48" s="169"/>
      <c r="AF48" s="169"/>
      <c r="AG48" s="169"/>
      <c r="AH48" s="169"/>
      <c r="AI48" s="162">
        <f t="shared" si="1"/>
        <v>290.54831460963999</v>
      </c>
      <c r="AJ48" s="162"/>
      <c r="AK48" s="162"/>
      <c r="AL48" s="161">
        <f t="shared" si="2"/>
        <v>290.54831460963999</v>
      </c>
      <c r="AM48" s="161"/>
      <c r="AN48" s="161"/>
      <c r="AO48" s="161"/>
      <c r="AP48" s="161"/>
      <c r="AQ48" s="161"/>
      <c r="AS48" s="43"/>
      <c r="AT48" s="43"/>
      <c r="AV48" s="170"/>
      <c r="AW48" s="170"/>
      <c r="AX48" s="170"/>
      <c r="AY48" s="4"/>
      <c r="AZ48" s="5"/>
      <c r="BA48" s="8"/>
      <c r="BB48" s="64"/>
      <c r="BC48" s="64"/>
      <c r="BD48" s="64"/>
      <c r="BE48" s="5"/>
      <c r="BF48" s="64"/>
      <c r="BH48" s="20"/>
      <c r="BI48" s="20"/>
      <c r="BJ48" s="20"/>
      <c r="BW48" s="4"/>
      <c r="BX48" s="4"/>
      <c r="BY48" s="4"/>
      <c r="BZ48" s="4"/>
      <c r="CA48" s="4"/>
      <c r="CB48" s="4"/>
      <c r="CC48" s="4"/>
      <c r="CD48" s="4"/>
      <c r="CE48" s="4"/>
      <c r="CF48" s="4"/>
    </row>
    <row r="49" spans="1:84" ht="30" customHeight="1" x14ac:dyDescent="0.25">
      <c r="A49" s="97"/>
      <c r="B49" s="88" t="s">
        <v>107</v>
      </c>
      <c r="C49" s="171">
        <v>93653</v>
      </c>
      <c r="D49" s="171"/>
      <c r="E49" s="165" t="s">
        <v>46</v>
      </c>
      <c r="F49" s="166"/>
      <c r="G49" s="150" t="s">
        <v>108</v>
      </c>
      <c r="H49" s="151"/>
      <c r="I49" s="151"/>
      <c r="J49" s="151"/>
      <c r="K49" s="151"/>
      <c r="L49" s="151"/>
      <c r="M49" s="151"/>
      <c r="N49" s="151"/>
      <c r="O49" s="151"/>
      <c r="P49" s="151"/>
      <c r="Q49" s="151"/>
      <c r="R49" s="151"/>
      <c r="S49" s="152"/>
      <c r="T49" s="171" t="s">
        <v>34</v>
      </c>
      <c r="U49" s="172"/>
      <c r="V49" s="192">
        <v>4</v>
      </c>
      <c r="W49" s="192"/>
      <c r="X49" s="192"/>
      <c r="Y49" s="173">
        <v>14.44</v>
      </c>
      <c r="Z49" s="173"/>
      <c r="AA49" s="173"/>
      <c r="AB49" s="174">
        <f t="shared" si="0"/>
        <v>57.76</v>
      </c>
      <c r="AC49" s="174"/>
      <c r="AD49" s="174"/>
      <c r="AE49" s="174"/>
      <c r="AF49" s="174"/>
      <c r="AG49" s="174"/>
      <c r="AH49" s="174"/>
      <c r="AI49" s="175">
        <f t="shared" si="1"/>
        <v>18.030502655736001</v>
      </c>
      <c r="AJ49" s="175"/>
      <c r="AK49" s="175"/>
      <c r="AL49" s="176">
        <f t="shared" si="2"/>
        <v>72.122010622944998</v>
      </c>
      <c r="AM49" s="176"/>
      <c r="AN49" s="176"/>
      <c r="AO49" s="176"/>
      <c r="AP49" s="176"/>
      <c r="AQ49" s="176"/>
      <c r="AS49" s="43"/>
      <c r="AT49" s="43"/>
      <c r="AV49" s="170"/>
      <c r="AW49" s="170"/>
      <c r="AX49" s="170"/>
      <c r="AY49" s="4"/>
      <c r="AZ49" s="5"/>
      <c r="BA49" s="8"/>
      <c r="BB49" s="64"/>
      <c r="BC49" s="64"/>
      <c r="BD49" s="64"/>
      <c r="BE49" s="5"/>
      <c r="BF49" s="64"/>
      <c r="BG49" s="57"/>
      <c r="BH49" s="20"/>
      <c r="BI49" s="20"/>
      <c r="BJ49" s="20"/>
      <c r="BW49" s="4"/>
      <c r="BX49" s="4"/>
      <c r="BY49" s="4"/>
      <c r="BZ49" s="4"/>
      <c r="CA49" s="4"/>
      <c r="CB49" s="4"/>
      <c r="CC49" s="4"/>
      <c r="CD49" s="4"/>
      <c r="CE49" s="4"/>
      <c r="CF49" s="4"/>
    </row>
    <row r="50" spans="1:84" s="98" customFormat="1" ht="30" customHeight="1" x14ac:dyDescent="0.25">
      <c r="B50" s="99">
        <v>6</v>
      </c>
      <c r="C50" s="271" t="s">
        <v>109</v>
      </c>
      <c r="D50" s="271"/>
      <c r="E50" s="271"/>
      <c r="F50" s="271"/>
      <c r="G50" s="271"/>
      <c r="H50" s="271"/>
      <c r="I50" s="271"/>
      <c r="J50" s="271"/>
      <c r="K50" s="271"/>
      <c r="L50" s="271"/>
      <c r="M50" s="271"/>
      <c r="N50" s="271"/>
      <c r="O50" s="271"/>
      <c r="P50" s="271"/>
      <c r="Q50" s="271"/>
      <c r="R50" s="271"/>
      <c r="S50" s="271"/>
      <c r="T50" s="271"/>
      <c r="U50" s="271"/>
      <c r="V50" s="147"/>
      <c r="W50" s="147"/>
      <c r="X50" s="147"/>
      <c r="Y50" s="100"/>
      <c r="Z50" s="100"/>
      <c r="AA50" s="100"/>
      <c r="AB50" s="100"/>
      <c r="AC50" s="100"/>
      <c r="AD50" s="100"/>
      <c r="AE50" s="100"/>
      <c r="AF50" s="100"/>
      <c r="AG50" s="100"/>
      <c r="AH50" s="100"/>
      <c r="AI50" s="177"/>
      <c r="AJ50" s="177"/>
      <c r="AK50" s="177"/>
      <c r="AL50" s="159">
        <f>SUM(AL51:AQ53)</f>
        <v>8920.6036754231991</v>
      </c>
      <c r="AM50" s="159"/>
      <c r="AN50" s="159"/>
      <c r="AO50" s="159"/>
      <c r="AP50" s="159"/>
      <c r="AQ50" s="160"/>
      <c r="AS50" s="120"/>
      <c r="AT50" s="101"/>
      <c r="AU50" s="101"/>
      <c r="AV50" s="102"/>
      <c r="AW50" s="103"/>
      <c r="AX50" s="103"/>
      <c r="AY50" s="102"/>
      <c r="AZ50" s="104"/>
      <c r="BA50" s="105"/>
      <c r="BB50" s="105"/>
      <c r="BC50" s="105"/>
      <c r="BE50" s="106"/>
      <c r="BG50" s="107"/>
      <c r="BH50" s="107"/>
      <c r="BI50" s="107"/>
    </row>
    <row r="51" spans="1:84" ht="60" customHeight="1" x14ac:dyDescent="0.25">
      <c r="A51" s="2"/>
      <c r="B51" s="87" t="s">
        <v>83</v>
      </c>
      <c r="C51" s="196" t="s">
        <v>110</v>
      </c>
      <c r="D51" s="196"/>
      <c r="E51" s="196" t="s">
        <v>55</v>
      </c>
      <c r="F51" s="196"/>
      <c r="G51" s="197" t="s">
        <v>111</v>
      </c>
      <c r="H51" s="197"/>
      <c r="I51" s="197"/>
      <c r="J51" s="197"/>
      <c r="K51" s="197"/>
      <c r="L51" s="197"/>
      <c r="M51" s="197"/>
      <c r="N51" s="197"/>
      <c r="O51" s="197"/>
      <c r="P51" s="197"/>
      <c r="Q51" s="197"/>
      <c r="R51" s="197"/>
      <c r="S51" s="197"/>
      <c r="T51" s="156" t="s">
        <v>34</v>
      </c>
      <c r="U51" s="156"/>
      <c r="V51" s="190">
        <v>1</v>
      </c>
      <c r="W51" s="190"/>
      <c r="X51" s="190"/>
      <c r="Y51" s="193">
        <v>3043.87</v>
      </c>
      <c r="Z51" s="193"/>
      <c r="AA51" s="193"/>
      <c r="AB51" s="169">
        <f>Y51*V51</f>
        <v>3043.87</v>
      </c>
      <c r="AC51" s="169"/>
      <c r="AD51" s="169"/>
      <c r="AE51" s="169"/>
      <c r="AF51" s="169"/>
      <c r="AG51" s="169"/>
      <c r="AH51" s="169"/>
      <c r="AI51" s="161">
        <f>($AJ$12+1)*Y51</f>
        <v>3800.7275705482002</v>
      </c>
      <c r="AJ51" s="161"/>
      <c r="AK51" s="161"/>
      <c r="AL51" s="161">
        <f>AI51*V51</f>
        <v>3800.7275705482002</v>
      </c>
      <c r="AM51" s="161"/>
      <c r="AN51" s="161"/>
      <c r="AO51" s="161"/>
      <c r="AP51" s="161"/>
      <c r="AQ51" s="161"/>
      <c r="AS51" s="74"/>
      <c r="AT51" s="74"/>
      <c r="AU51" s="74"/>
      <c r="AV51" s="43"/>
      <c r="BA51" s="191"/>
      <c r="BB51" s="191"/>
      <c r="BC51" s="191"/>
      <c r="BG51" s="20"/>
      <c r="BH51" s="20"/>
      <c r="BI51" s="20"/>
      <c r="BW51" s="4"/>
      <c r="BX51" s="4"/>
      <c r="BY51" s="4"/>
      <c r="BZ51" s="4"/>
      <c r="CA51" s="4"/>
      <c r="CB51" s="4"/>
      <c r="CC51" s="4"/>
      <c r="CD51" s="4"/>
      <c r="CE51" s="4"/>
      <c r="CF51" s="4"/>
    </row>
    <row r="52" spans="1:84" ht="60" customHeight="1" x14ac:dyDescent="0.25">
      <c r="A52" s="2"/>
      <c r="B52" s="87" t="s">
        <v>86</v>
      </c>
      <c r="C52" s="194" t="s">
        <v>112</v>
      </c>
      <c r="D52" s="195"/>
      <c r="E52" s="196" t="s">
        <v>55</v>
      </c>
      <c r="F52" s="196"/>
      <c r="G52" s="153" t="s">
        <v>113</v>
      </c>
      <c r="H52" s="154"/>
      <c r="I52" s="154"/>
      <c r="J52" s="154"/>
      <c r="K52" s="154"/>
      <c r="L52" s="154"/>
      <c r="M52" s="154"/>
      <c r="N52" s="154"/>
      <c r="O52" s="154"/>
      <c r="P52" s="154"/>
      <c r="Q52" s="154"/>
      <c r="R52" s="154"/>
      <c r="S52" s="155"/>
      <c r="T52" s="157" t="s">
        <v>34</v>
      </c>
      <c r="U52" s="158"/>
      <c r="V52" s="168">
        <v>1</v>
      </c>
      <c r="W52" s="168"/>
      <c r="X52" s="168"/>
      <c r="Y52" s="193">
        <v>1611.94</v>
      </c>
      <c r="Z52" s="193"/>
      <c r="AA52" s="193"/>
      <c r="AB52" s="169">
        <f>Y52*V52</f>
        <v>1611.94</v>
      </c>
      <c r="AC52" s="169"/>
      <c r="AD52" s="169"/>
      <c r="AE52" s="169"/>
      <c r="AF52" s="169"/>
      <c r="AG52" s="169"/>
      <c r="AH52" s="169"/>
      <c r="AI52" s="162">
        <f>($AJ$12+1)*Y52</f>
        <v>2012.7485076792</v>
      </c>
      <c r="AJ52" s="162"/>
      <c r="AK52" s="162"/>
      <c r="AL52" s="161">
        <f>AI52*V52</f>
        <v>2012.7485076792</v>
      </c>
      <c r="AM52" s="161"/>
      <c r="AN52" s="161"/>
      <c r="AO52" s="161"/>
      <c r="AP52" s="161"/>
      <c r="AQ52" s="161"/>
      <c r="AS52" s="74"/>
      <c r="AT52" s="74"/>
      <c r="AU52" s="74"/>
      <c r="AY52" s="56"/>
      <c r="BA52" s="191"/>
      <c r="BB52" s="191"/>
      <c r="BC52" s="191"/>
      <c r="BF52" s="57"/>
      <c r="BG52" s="20"/>
      <c r="BH52" s="20"/>
      <c r="BI52" s="20"/>
      <c r="BW52" s="4"/>
      <c r="BX52" s="4"/>
      <c r="BY52" s="4"/>
      <c r="BZ52" s="4"/>
      <c r="CA52" s="4"/>
      <c r="CB52" s="4"/>
      <c r="CC52" s="4"/>
      <c r="CD52" s="4"/>
      <c r="CE52" s="4"/>
      <c r="CF52" s="4"/>
    </row>
    <row r="53" spans="1:84" ht="60" customHeight="1" x14ac:dyDescent="0.25">
      <c r="A53" s="2"/>
      <c r="B53" s="88" t="s">
        <v>89</v>
      </c>
      <c r="C53" s="148" t="s">
        <v>114</v>
      </c>
      <c r="D53" s="149"/>
      <c r="E53" s="186" t="s">
        <v>55</v>
      </c>
      <c r="F53" s="186"/>
      <c r="G53" s="150" t="s">
        <v>115</v>
      </c>
      <c r="H53" s="151"/>
      <c r="I53" s="151"/>
      <c r="J53" s="151"/>
      <c r="K53" s="151"/>
      <c r="L53" s="151"/>
      <c r="M53" s="151"/>
      <c r="N53" s="151"/>
      <c r="O53" s="151"/>
      <c r="P53" s="151"/>
      <c r="Q53" s="151"/>
      <c r="R53" s="151"/>
      <c r="S53" s="152"/>
      <c r="T53" s="165" t="s">
        <v>34</v>
      </c>
      <c r="U53" s="166"/>
      <c r="V53" s="192">
        <v>1</v>
      </c>
      <c r="W53" s="192"/>
      <c r="X53" s="192"/>
      <c r="Y53" s="189">
        <v>2488.39</v>
      </c>
      <c r="Z53" s="189"/>
      <c r="AA53" s="189"/>
      <c r="AB53" s="174">
        <f>Y53*V53</f>
        <v>2488.39</v>
      </c>
      <c r="AC53" s="174"/>
      <c r="AD53" s="174"/>
      <c r="AE53" s="174"/>
      <c r="AF53" s="174"/>
      <c r="AG53" s="174"/>
      <c r="AH53" s="174"/>
      <c r="AI53" s="175">
        <f>($AJ$12+1)*Y53</f>
        <v>3107.1275971957998</v>
      </c>
      <c r="AJ53" s="175"/>
      <c r="AK53" s="175"/>
      <c r="AL53" s="176">
        <f>AI53*V53</f>
        <v>3107.1275971957998</v>
      </c>
      <c r="AM53" s="176"/>
      <c r="AN53" s="176"/>
      <c r="AO53" s="176"/>
      <c r="AP53" s="176"/>
      <c r="AQ53" s="176"/>
      <c r="AS53" s="74"/>
      <c r="AT53" s="74"/>
      <c r="AU53" s="74"/>
      <c r="AY53" s="56"/>
      <c r="BA53" s="191"/>
      <c r="BB53" s="191"/>
      <c r="BC53" s="191"/>
      <c r="BF53" s="57"/>
      <c r="BG53" s="20"/>
      <c r="BH53" s="20"/>
      <c r="BI53" s="20"/>
      <c r="BW53" s="4"/>
      <c r="BX53" s="4"/>
      <c r="BY53" s="4"/>
      <c r="BZ53" s="4"/>
      <c r="CA53" s="4"/>
      <c r="CB53" s="4"/>
      <c r="CC53" s="4"/>
      <c r="CD53" s="4"/>
      <c r="CE53" s="4"/>
      <c r="CF53" s="4"/>
    </row>
    <row r="54" spans="1:84" s="98" customFormat="1" ht="30" customHeight="1" x14ac:dyDescent="0.25">
      <c r="B54" s="99">
        <v>7</v>
      </c>
      <c r="C54" s="144" t="s">
        <v>116</v>
      </c>
      <c r="D54" s="144"/>
      <c r="E54" s="144"/>
      <c r="F54" s="144"/>
      <c r="G54" s="144"/>
      <c r="H54" s="144"/>
      <c r="I54" s="144"/>
      <c r="J54" s="144"/>
      <c r="K54" s="144"/>
      <c r="L54" s="144"/>
      <c r="M54" s="144"/>
      <c r="N54" s="144"/>
      <c r="O54" s="144"/>
      <c r="P54" s="144"/>
      <c r="Q54" s="144"/>
      <c r="R54" s="144"/>
      <c r="S54" s="144"/>
      <c r="T54" s="100"/>
      <c r="U54" s="100"/>
      <c r="V54" s="147"/>
      <c r="W54" s="147"/>
      <c r="X54" s="147"/>
      <c r="Y54" s="100"/>
      <c r="Z54" s="100"/>
      <c r="AA54" s="100"/>
      <c r="AB54" s="100"/>
      <c r="AC54" s="100"/>
      <c r="AD54" s="100"/>
      <c r="AE54" s="100"/>
      <c r="AF54" s="100"/>
      <c r="AG54" s="100"/>
      <c r="AH54" s="100"/>
      <c r="AI54" s="177"/>
      <c r="AJ54" s="177"/>
      <c r="AK54" s="177"/>
      <c r="AL54" s="159">
        <f>AL55</f>
        <v>7956.1715673041999</v>
      </c>
      <c r="AM54" s="159"/>
      <c r="AN54" s="159"/>
      <c r="AO54" s="159"/>
      <c r="AP54" s="159"/>
      <c r="AQ54" s="160"/>
      <c r="AS54" s="120"/>
      <c r="AT54" s="101"/>
      <c r="AU54" s="101"/>
      <c r="AV54" s="102"/>
      <c r="AW54" s="103"/>
      <c r="AX54" s="103"/>
      <c r="AY54" s="102"/>
      <c r="AZ54" s="104"/>
      <c r="BA54" s="105"/>
      <c r="BB54" s="105"/>
      <c r="BC54" s="105"/>
      <c r="BE54" s="106"/>
      <c r="BG54" s="107"/>
      <c r="BH54" s="107"/>
      <c r="BI54" s="107"/>
    </row>
    <row r="55" spans="1:84" ht="30" customHeight="1" x14ac:dyDescent="0.25">
      <c r="A55" s="2"/>
      <c r="B55" s="88" t="s">
        <v>117</v>
      </c>
      <c r="C55" s="186" t="s">
        <v>118</v>
      </c>
      <c r="D55" s="186"/>
      <c r="E55" s="186" t="s">
        <v>55</v>
      </c>
      <c r="F55" s="186"/>
      <c r="G55" s="187" t="s">
        <v>119</v>
      </c>
      <c r="H55" s="187"/>
      <c r="I55" s="187"/>
      <c r="J55" s="187"/>
      <c r="K55" s="187"/>
      <c r="L55" s="187"/>
      <c r="M55" s="187"/>
      <c r="N55" s="187"/>
      <c r="O55" s="187"/>
      <c r="P55" s="187"/>
      <c r="Q55" s="187"/>
      <c r="R55" s="187"/>
      <c r="S55" s="187"/>
      <c r="T55" s="171" t="s">
        <v>34</v>
      </c>
      <c r="U55" s="171"/>
      <c r="V55" s="190">
        <v>819</v>
      </c>
      <c r="W55" s="190"/>
      <c r="X55" s="190"/>
      <c r="Y55" s="189">
        <v>7.78</v>
      </c>
      <c r="Z55" s="189"/>
      <c r="AA55" s="189"/>
      <c r="AB55" s="174">
        <f>Y55*V55</f>
        <v>6371.82</v>
      </c>
      <c r="AC55" s="174"/>
      <c r="AD55" s="174"/>
      <c r="AE55" s="174"/>
      <c r="AF55" s="174"/>
      <c r="AG55" s="174"/>
      <c r="AH55" s="174"/>
      <c r="AI55" s="176">
        <f>($AJ$12+1)*Y55</f>
        <v>9.7144951981737009</v>
      </c>
      <c r="AJ55" s="176"/>
      <c r="AK55" s="176"/>
      <c r="AL55" s="176">
        <f>AI55*V55</f>
        <v>7956.1715673041999</v>
      </c>
      <c r="AM55" s="176"/>
      <c r="AN55" s="176"/>
      <c r="AO55" s="176"/>
      <c r="AP55" s="176"/>
      <c r="AQ55" s="176"/>
      <c r="AS55" s="74"/>
      <c r="AT55" s="74"/>
      <c r="AU55" s="74"/>
      <c r="BA55" s="191"/>
      <c r="BB55" s="191"/>
      <c r="BC55" s="191"/>
      <c r="BG55" s="20"/>
      <c r="BH55" s="20"/>
      <c r="BI55" s="20"/>
      <c r="BW55" s="4"/>
      <c r="BX55" s="4"/>
      <c r="BY55" s="4"/>
      <c r="BZ55" s="4"/>
      <c r="CA55" s="4"/>
      <c r="CB55" s="4"/>
      <c r="CC55" s="4"/>
      <c r="CD55" s="4"/>
      <c r="CE55" s="4"/>
      <c r="CF55" s="4"/>
    </row>
    <row r="56" spans="1:84" s="112" customFormat="1" ht="30" customHeight="1" x14ac:dyDescent="0.25">
      <c r="B56" s="268" t="s">
        <v>120</v>
      </c>
      <c r="C56" s="269"/>
      <c r="D56" s="269"/>
      <c r="E56" s="269"/>
      <c r="F56" s="269"/>
      <c r="G56" s="269"/>
      <c r="H56" s="269"/>
      <c r="I56" s="269"/>
      <c r="J56" s="269"/>
      <c r="K56" s="269"/>
      <c r="L56" s="269"/>
      <c r="M56" s="269"/>
      <c r="N56" s="269"/>
      <c r="O56" s="269"/>
      <c r="P56" s="269"/>
      <c r="Q56" s="269"/>
      <c r="R56" s="269"/>
      <c r="S56" s="269"/>
      <c r="T56" s="269"/>
      <c r="U56" s="269"/>
      <c r="V56" s="269"/>
      <c r="W56" s="269"/>
      <c r="X56" s="270"/>
      <c r="Y56" s="265" t="s">
        <v>121</v>
      </c>
      <c r="Z56" s="265"/>
      <c r="AA56" s="265"/>
      <c r="AB56" s="266">
        <f>SUM(AB25:AH55)</f>
        <v>238942.54980000001</v>
      </c>
      <c r="AC56" s="266"/>
      <c r="AD56" s="266"/>
      <c r="AE56" s="266"/>
      <c r="AF56" s="266"/>
      <c r="AG56" s="266"/>
      <c r="AH56" s="266"/>
      <c r="AI56" s="265" t="s">
        <v>122</v>
      </c>
      <c r="AJ56" s="265"/>
      <c r="AK56" s="265"/>
      <c r="AL56" s="267">
        <f>SUM(AL24:AQ55)/2</f>
        <v>298355.55946934002</v>
      </c>
      <c r="AM56" s="267"/>
      <c r="AN56" s="267"/>
      <c r="AO56" s="267"/>
      <c r="AP56" s="267"/>
      <c r="AQ56" s="267"/>
      <c r="AS56" s="113"/>
      <c r="AV56" s="113"/>
      <c r="AW56" s="113"/>
      <c r="AX56" s="114"/>
      <c r="AY56" s="115"/>
      <c r="AZ56" s="116"/>
      <c r="BA56" s="117"/>
      <c r="BB56" s="117"/>
      <c r="BC56" s="115"/>
      <c r="BD56" s="115"/>
      <c r="BE56" s="118"/>
      <c r="BF56" s="115"/>
      <c r="BG56" s="119"/>
      <c r="BH56" s="119"/>
      <c r="BI56" s="119"/>
      <c r="BJ56" s="115"/>
      <c r="BK56" s="115"/>
      <c r="BL56" s="115"/>
      <c r="BM56" s="115"/>
      <c r="BN56" s="115"/>
      <c r="BO56" s="115"/>
      <c r="BP56" s="115"/>
      <c r="BQ56" s="115"/>
      <c r="BR56" s="115"/>
      <c r="BS56" s="115"/>
      <c r="BT56" s="115"/>
      <c r="BU56" s="115"/>
      <c r="BV56" s="115"/>
    </row>
    <row r="57" spans="1:84" ht="12" customHeight="1" x14ac:dyDescent="0.25">
      <c r="A57" s="2"/>
      <c r="B57" s="89" t="s">
        <v>123</v>
      </c>
      <c r="C57" s="16"/>
      <c r="D57" s="16"/>
      <c r="E57" s="16"/>
      <c r="F57" s="16"/>
      <c r="G57" s="45"/>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81"/>
      <c r="AV57" s="44"/>
      <c r="AW57" s="44"/>
      <c r="BA57" s="57"/>
      <c r="BG57" s="20"/>
      <c r="BH57" s="20"/>
      <c r="BI57" s="20"/>
      <c r="BW57" s="4"/>
      <c r="BX57" s="4"/>
      <c r="BY57" s="4"/>
      <c r="BZ57" s="4"/>
      <c r="CA57" s="4"/>
      <c r="CB57" s="4"/>
      <c r="CC57" s="4"/>
      <c r="CD57" s="4"/>
      <c r="CE57" s="4"/>
      <c r="CF57" s="4"/>
    </row>
    <row r="58" spans="1:84" ht="12" customHeight="1" x14ac:dyDescent="0.25">
      <c r="A58" s="2"/>
      <c r="B58" s="90"/>
      <c r="C58" s="16"/>
      <c r="D58" s="16"/>
      <c r="E58" s="16"/>
      <c r="F58" s="16"/>
      <c r="G58" s="1"/>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81"/>
      <c r="AW58" s="44"/>
      <c r="BC58" s="55"/>
      <c r="BG58" s="20"/>
      <c r="BH58" s="20"/>
      <c r="BI58" s="20"/>
      <c r="BW58" s="4"/>
      <c r="BX58" s="4"/>
      <c r="BY58" s="4"/>
      <c r="BZ58" s="4"/>
      <c r="CA58" s="4"/>
      <c r="CB58" s="4"/>
      <c r="CC58" s="4"/>
      <c r="CD58" s="4"/>
      <c r="CE58" s="4"/>
      <c r="CF58" s="4"/>
    </row>
    <row r="59" spans="1:84" s="5" customFormat="1" ht="45" customHeight="1" x14ac:dyDescent="0.25">
      <c r="A59" s="2"/>
      <c r="B59" s="90"/>
      <c r="C59" s="16"/>
      <c r="D59" s="16"/>
      <c r="E59" s="16"/>
      <c r="F59" s="264"/>
      <c r="G59" s="264"/>
      <c r="H59" s="264"/>
      <c r="I59" s="264"/>
      <c r="J59" s="264"/>
      <c r="K59" s="264"/>
      <c r="L59" s="264"/>
      <c r="M59" s="264"/>
      <c r="N59" s="264"/>
      <c r="O59" s="264"/>
      <c r="P59" s="264"/>
      <c r="Q59" s="264"/>
      <c r="R59" s="264"/>
      <c r="S59" s="264"/>
      <c r="T59" s="264"/>
      <c r="U59" s="264"/>
      <c r="V59" s="264"/>
      <c r="W59" s="264"/>
      <c r="X59" s="264"/>
      <c r="Y59" s="264"/>
      <c r="Z59" s="264"/>
      <c r="AA59" s="264"/>
      <c r="AB59" s="264"/>
      <c r="AC59" s="264"/>
      <c r="AD59" s="264"/>
      <c r="AE59" s="264"/>
      <c r="AF59" s="264"/>
      <c r="AG59" s="264"/>
      <c r="AH59" s="264"/>
      <c r="AI59" s="264"/>
      <c r="AJ59" s="264"/>
      <c r="AK59" s="264"/>
      <c r="AL59" s="264"/>
      <c r="AM59" s="264"/>
      <c r="AN59" s="264"/>
      <c r="AO59" s="264"/>
      <c r="AP59" s="264"/>
      <c r="AQ59" s="81"/>
      <c r="AZ59" s="8"/>
      <c r="BE59" s="9"/>
      <c r="BG59" s="20"/>
      <c r="BH59" s="20"/>
      <c r="BI59" s="20"/>
    </row>
    <row r="60" spans="1:84" s="46" customFormat="1" ht="12" customHeight="1" x14ac:dyDescent="0.25">
      <c r="A60" s="2"/>
      <c r="B60" s="90"/>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81"/>
      <c r="AY60" s="58"/>
      <c r="AZ60" s="59"/>
      <c r="BA60" s="56"/>
      <c r="BB60" s="58"/>
      <c r="BC60" s="58"/>
      <c r="BD60" s="58"/>
      <c r="BE60" s="60"/>
      <c r="BF60" s="58"/>
      <c r="BG60" s="20"/>
      <c r="BH60" s="61"/>
      <c r="BI60" s="20"/>
      <c r="BJ60" s="58"/>
      <c r="BK60" s="58"/>
      <c r="BL60" s="58"/>
      <c r="BM60" s="58"/>
      <c r="BN60" s="58"/>
      <c r="BO60" s="58"/>
      <c r="BP60" s="58"/>
      <c r="BQ60" s="58"/>
      <c r="BR60" s="58"/>
      <c r="BS60" s="58"/>
      <c r="BT60" s="58"/>
      <c r="BU60" s="58"/>
      <c r="BV60" s="58"/>
      <c r="BW60" s="58"/>
      <c r="BX60" s="58"/>
      <c r="BY60" s="58"/>
      <c r="BZ60" s="58"/>
      <c r="CA60" s="58"/>
      <c r="CB60" s="58"/>
      <c r="CC60" s="58"/>
      <c r="CD60" s="58"/>
      <c r="CE60" s="58"/>
      <c r="CF60" s="58"/>
    </row>
    <row r="61" spans="1:84" ht="12" customHeight="1" x14ac:dyDescent="0.25">
      <c r="A61" s="2"/>
      <c r="B61" s="91"/>
      <c r="C61" s="47"/>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81"/>
      <c r="BA61" s="56"/>
      <c r="BG61" s="20"/>
      <c r="BH61" s="20"/>
      <c r="BI61" s="20"/>
    </row>
    <row r="62" spans="1:84" ht="12" customHeight="1" x14ac:dyDescent="0.25">
      <c r="A62" s="2"/>
      <c r="B62" s="90"/>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81"/>
      <c r="BA62" s="57"/>
      <c r="BH62" s="20"/>
      <c r="BI62" s="20"/>
    </row>
    <row r="63" spans="1:84" ht="13.2" customHeight="1" x14ac:dyDescent="0.25">
      <c r="A63" s="2"/>
      <c r="B63" s="90"/>
      <c r="C63" s="16"/>
      <c r="D63" s="16"/>
      <c r="E63" s="16"/>
      <c r="F63" s="48"/>
      <c r="G63" s="48"/>
      <c r="H63" s="48"/>
      <c r="I63" s="48"/>
      <c r="J63" s="48"/>
      <c r="K63" s="48"/>
      <c r="L63" s="48"/>
      <c r="M63" s="48"/>
      <c r="N63" s="48"/>
      <c r="O63" s="48"/>
      <c r="P63" s="48"/>
      <c r="Q63" s="48"/>
      <c r="R63" s="48"/>
      <c r="S63" s="48"/>
      <c r="T63" s="48"/>
      <c r="U63" s="48"/>
      <c r="V63" s="48"/>
      <c r="W63" s="48"/>
      <c r="X63" s="48"/>
      <c r="Y63" s="16"/>
      <c r="Z63" s="16"/>
      <c r="AA63" s="48"/>
      <c r="AB63" s="48"/>
      <c r="AC63" s="48"/>
      <c r="AD63" s="48"/>
      <c r="AE63" s="48"/>
      <c r="AF63" s="48"/>
      <c r="AG63" s="48"/>
      <c r="AH63" s="48"/>
      <c r="AI63" s="48"/>
      <c r="AJ63" s="48"/>
      <c r="AK63" s="48"/>
      <c r="AL63" s="48"/>
      <c r="AM63" s="48"/>
      <c r="AN63" s="48"/>
      <c r="AO63" s="48"/>
      <c r="AP63" s="48"/>
      <c r="AQ63" s="81"/>
      <c r="AR63" s="48"/>
      <c r="AS63" s="16"/>
      <c r="AT63" s="16"/>
      <c r="AU63" s="16"/>
      <c r="AV63" s="16"/>
      <c r="AW63" s="16"/>
      <c r="AX63" s="16"/>
      <c r="AY63" s="16"/>
      <c r="BA63" s="57"/>
      <c r="BH63" s="20"/>
      <c r="BI63" s="20"/>
    </row>
    <row r="64" spans="1:84" ht="12" customHeight="1" x14ac:dyDescent="0.25">
      <c r="A64" s="2"/>
      <c r="B64" s="90"/>
      <c r="C64" s="16"/>
      <c r="D64" s="16"/>
      <c r="E64" s="16"/>
      <c r="F64" s="145" t="s">
        <v>124</v>
      </c>
      <c r="G64" s="145"/>
      <c r="H64" s="145"/>
      <c r="I64" s="145"/>
      <c r="J64" s="145"/>
      <c r="K64" s="145"/>
      <c r="L64" s="145"/>
      <c r="M64" s="145"/>
      <c r="N64" s="145"/>
      <c r="O64" s="145"/>
      <c r="P64" s="145"/>
      <c r="Q64" s="145"/>
      <c r="R64" s="145"/>
      <c r="S64" s="145"/>
      <c r="T64" s="145"/>
      <c r="U64" s="145"/>
      <c r="V64" s="145"/>
      <c r="W64" s="145"/>
      <c r="X64" s="145"/>
      <c r="Y64" s="16"/>
      <c r="Z64" s="16"/>
      <c r="AA64" s="145" t="s">
        <v>125</v>
      </c>
      <c r="AB64" s="145"/>
      <c r="AC64" s="145"/>
      <c r="AD64" s="145"/>
      <c r="AE64" s="145"/>
      <c r="AF64" s="145"/>
      <c r="AG64" s="145"/>
      <c r="AH64" s="145"/>
      <c r="AI64" s="145"/>
      <c r="AJ64" s="145"/>
      <c r="AK64" s="145"/>
      <c r="AL64" s="145"/>
      <c r="AM64" s="145"/>
      <c r="AN64" s="145"/>
      <c r="AO64" s="145"/>
      <c r="AP64" s="145"/>
      <c r="AQ64" s="81"/>
      <c r="BA64" s="57"/>
      <c r="BB64" s="62"/>
      <c r="BH64" s="20"/>
      <c r="BI64" s="20"/>
    </row>
    <row r="65" spans="1:84" ht="12" customHeight="1" x14ac:dyDescent="0.25">
      <c r="A65" s="2"/>
      <c r="B65" s="90"/>
      <c r="C65" s="16"/>
      <c r="D65" s="16"/>
      <c r="E65" s="16"/>
      <c r="F65" s="146" t="s">
        <v>126</v>
      </c>
      <c r="G65" s="146"/>
      <c r="H65" s="146"/>
      <c r="I65" s="146"/>
      <c r="J65" s="146"/>
      <c r="K65" s="146"/>
      <c r="L65" s="146"/>
      <c r="M65" s="146"/>
      <c r="N65" s="146"/>
      <c r="O65" s="146"/>
      <c r="P65" s="146"/>
      <c r="Q65" s="146"/>
      <c r="R65" s="146"/>
      <c r="S65" s="146"/>
      <c r="T65" s="146"/>
      <c r="U65" s="146"/>
      <c r="V65" s="146"/>
      <c r="W65" s="146"/>
      <c r="X65" s="146"/>
      <c r="Y65" s="16"/>
      <c r="Z65" s="16"/>
      <c r="AA65" s="146" t="s">
        <v>127</v>
      </c>
      <c r="AB65" s="146"/>
      <c r="AC65" s="146"/>
      <c r="AD65" s="146"/>
      <c r="AE65" s="146"/>
      <c r="AF65" s="146"/>
      <c r="AG65" s="146"/>
      <c r="AH65" s="146"/>
      <c r="AI65" s="146"/>
      <c r="AJ65" s="146"/>
      <c r="AK65" s="146"/>
      <c r="AL65" s="146"/>
      <c r="AM65" s="146"/>
      <c r="AN65" s="146"/>
      <c r="AO65" s="146"/>
      <c r="AP65" s="146"/>
      <c r="AQ65" s="81"/>
      <c r="BH65" s="20"/>
      <c r="BI65" s="20"/>
    </row>
    <row r="66" spans="1:84" ht="15" customHeight="1" x14ac:dyDescent="0.25">
      <c r="A66" s="2"/>
      <c r="B66" s="92"/>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c r="AI66" s="48"/>
      <c r="AJ66" s="48"/>
      <c r="AK66" s="48"/>
      <c r="AL66" s="48"/>
      <c r="AM66" s="48"/>
      <c r="AN66" s="48"/>
      <c r="AO66" s="48"/>
      <c r="AP66" s="48"/>
      <c r="AQ66" s="93"/>
      <c r="BH66" s="20"/>
    </row>
    <row r="67" spans="1:84" ht="12" customHeight="1" x14ac:dyDescent="0.25">
      <c r="A67" s="2"/>
      <c r="B67" s="49"/>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BH67" s="20"/>
      <c r="BW67" s="4"/>
      <c r="BX67" s="4"/>
      <c r="BY67" s="4"/>
      <c r="BZ67" s="4"/>
      <c r="CA67" s="4"/>
      <c r="CB67" s="4"/>
      <c r="CC67" s="4"/>
      <c r="CD67" s="4"/>
      <c r="CE67" s="4"/>
      <c r="CF67" s="4"/>
    </row>
    <row r="68" spans="1:84" ht="12" customHeight="1" x14ac:dyDescent="0.25">
      <c r="A68" s="2"/>
      <c r="B68" s="49"/>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BH68" s="20"/>
      <c r="BW68" s="4"/>
      <c r="BX68" s="4"/>
      <c r="BY68" s="4"/>
      <c r="BZ68" s="4"/>
      <c r="CA68" s="4"/>
      <c r="CB68" s="4"/>
      <c r="CC68" s="4"/>
      <c r="CD68" s="4"/>
      <c r="CE68" s="4"/>
      <c r="CF68" s="4"/>
    </row>
    <row r="69" spans="1:84" ht="12" customHeight="1" x14ac:dyDescent="0.25">
      <c r="A69" s="2"/>
      <c r="B69" s="49"/>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BB69" s="63"/>
      <c r="BH69" s="20"/>
      <c r="BW69" s="4"/>
      <c r="BX69" s="4"/>
      <c r="BY69" s="4"/>
      <c r="BZ69" s="4"/>
      <c r="CA69" s="4"/>
      <c r="CB69" s="4"/>
      <c r="CC69" s="4"/>
      <c r="CD69" s="4"/>
      <c r="CE69" s="4"/>
      <c r="CF69" s="4"/>
    </row>
    <row r="70" spans="1:84" ht="12" customHeight="1" x14ac:dyDescent="0.25">
      <c r="A70" s="2"/>
      <c r="B70" s="49"/>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BA70" s="57"/>
      <c r="BH70" s="20"/>
      <c r="BW70" s="4"/>
      <c r="BX70" s="4"/>
      <c r="BY70" s="4"/>
      <c r="BZ70" s="4"/>
      <c r="CA70" s="4"/>
      <c r="CB70" s="4"/>
      <c r="CC70" s="4"/>
      <c r="CD70" s="4"/>
      <c r="CE70" s="4"/>
      <c r="CF70" s="4"/>
    </row>
    <row r="71" spans="1:84" ht="12" customHeight="1" x14ac:dyDescent="0.25">
      <c r="A71" s="2"/>
      <c r="B71" s="49"/>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BH71" s="20"/>
      <c r="BW71" s="4"/>
      <c r="BX71" s="4"/>
      <c r="BY71" s="4"/>
      <c r="BZ71" s="4"/>
      <c r="CA71" s="4"/>
      <c r="CB71" s="4"/>
      <c r="CC71" s="4"/>
      <c r="CD71" s="4"/>
      <c r="CE71" s="4"/>
      <c r="CF71" s="4"/>
    </row>
    <row r="72" spans="1:84" ht="12" customHeight="1" x14ac:dyDescent="0.25">
      <c r="A72" s="2"/>
      <c r="B72" s="49"/>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BH72" s="20"/>
      <c r="BW72" s="4"/>
      <c r="BX72" s="4"/>
      <c r="BY72" s="4"/>
      <c r="BZ72" s="4"/>
      <c r="CA72" s="4"/>
      <c r="CB72" s="4"/>
      <c r="CC72" s="4"/>
      <c r="CD72" s="4"/>
      <c r="CE72" s="4"/>
      <c r="CF72" s="4"/>
    </row>
    <row r="73" spans="1:84" ht="12" customHeight="1" x14ac:dyDescent="0.25">
      <c r="A73" s="2"/>
      <c r="B73" s="49"/>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BH73" s="20"/>
      <c r="BW73" s="4"/>
      <c r="BX73" s="4"/>
      <c r="BY73" s="4"/>
      <c r="BZ73" s="4"/>
      <c r="CA73" s="4"/>
      <c r="CB73" s="4"/>
      <c r="CC73" s="4"/>
      <c r="CD73" s="4"/>
      <c r="CE73" s="4"/>
      <c r="CF73" s="4"/>
    </row>
    <row r="74" spans="1:84" ht="12" customHeight="1" x14ac:dyDescent="0.25">
      <c r="A74" s="2"/>
      <c r="B74" s="49"/>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BH74" s="20"/>
      <c r="BW74" s="4"/>
      <c r="BX74" s="4"/>
      <c r="BY74" s="4"/>
      <c r="BZ74" s="4"/>
      <c r="CA74" s="4"/>
      <c r="CB74" s="4"/>
      <c r="CC74" s="4"/>
      <c r="CD74" s="4"/>
      <c r="CE74" s="4"/>
      <c r="CF74" s="4"/>
    </row>
    <row r="75" spans="1:84" ht="12" customHeight="1" x14ac:dyDescent="0.25">
      <c r="A75" s="2"/>
      <c r="B75" s="49"/>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BH75" s="20"/>
      <c r="BW75" s="4"/>
      <c r="BX75" s="4"/>
      <c r="BY75" s="4"/>
      <c r="BZ75" s="4"/>
      <c r="CA75" s="4"/>
      <c r="CB75" s="4"/>
      <c r="CC75" s="4"/>
      <c r="CD75" s="4"/>
      <c r="CE75" s="4"/>
      <c r="CF75" s="4"/>
    </row>
    <row r="76" spans="1:84" ht="12" customHeight="1" x14ac:dyDescent="0.25">
      <c r="A76" s="2"/>
      <c r="B76" s="49"/>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BH76" s="20"/>
      <c r="BW76" s="4"/>
      <c r="BX76" s="4"/>
      <c r="BY76" s="4"/>
      <c r="BZ76" s="4"/>
      <c r="CA76" s="4"/>
      <c r="CB76" s="4"/>
      <c r="CC76" s="4"/>
      <c r="CD76" s="4"/>
      <c r="CE76" s="4"/>
      <c r="CF76" s="4"/>
    </row>
    <row r="77" spans="1:84" ht="12" customHeight="1" x14ac:dyDescent="0.25">
      <c r="A77" s="2"/>
      <c r="B77" s="49"/>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BH77" s="20"/>
      <c r="BW77" s="4"/>
      <c r="BX77" s="4"/>
      <c r="BY77" s="4"/>
      <c r="BZ77" s="4"/>
      <c r="CA77" s="4"/>
      <c r="CB77" s="4"/>
      <c r="CC77" s="4"/>
      <c r="CD77" s="4"/>
      <c r="CE77" s="4"/>
      <c r="CF77" s="4"/>
    </row>
    <row r="78" spans="1:84" ht="12" customHeight="1" x14ac:dyDescent="0.25">
      <c r="A78" s="2"/>
      <c r="B78" s="49"/>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BH78" s="20"/>
      <c r="BW78" s="4"/>
      <c r="BX78" s="4"/>
      <c r="BY78" s="4"/>
      <c r="BZ78" s="4"/>
      <c r="CA78" s="4"/>
      <c r="CB78" s="4"/>
      <c r="CC78" s="4"/>
      <c r="CD78" s="4"/>
      <c r="CE78" s="4"/>
      <c r="CF78" s="4"/>
    </row>
    <row r="79" spans="1:84" ht="12" customHeight="1" x14ac:dyDescent="0.25">
      <c r="A79" s="2"/>
      <c r="B79" s="49"/>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BH79" s="20"/>
      <c r="BW79" s="4"/>
      <c r="BX79" s="4"/>
      <c r="BY79" s="4"/>
      <c r="BZ79" s="4"/>
      <c r="CA79" s="4"/>
      <c r="CB79" s="4"/>
      <c r="CC79" s="4"/>
      <c r="CD79" s="4"/>
      <c r="CE79" s="4"/>
      <c r="CF79" s="4"/>
    </row>
    <row r="80" spans="1:84" ht="12" customHeight="1" x14ac:dyDescent="0.25">
      <c r="A80" s="2"/>
      <c r="B80" s="49"/>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BH80" s="20"/>
      <c r="BW80" s="4"/>
      <c r="BX80" s="4"/>
      <c r="BY80" s="4"/>
      <c r="BZ80" s="4"/>
      <c r="CA80" s="4"/>
      <c r="CB80" s="4"/>
      <c r="CC80" s="4"/>
      <c r="CD80" s="4"/>
      <c r="CE80" s="4"/>
      <c r="CF80" s="4"/>
    </row>
    <row r="81" spans="1:84" ht="12" customHeight="1" x14ac:dyDescent="0.25">
      <c r="A81" s="2"/>
      <c r="B81" s="49"/>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BH81" s="20"/>
      <c r="BW81" s="4"/>
      <c r="BX81" s="4"/>
      <c r="BY81" s="4"/>
      <c r="BZ81" s="4"/>
      <c r="CA81" s="4"/>
      <c r="CB81" s="4"/>
      <c r="CC81" s="4"/>
      <c r="CD81" s="4"/>
      <c r="CE81" s="4"/>
      <c r="CF81" s="4"/>
    </row>
    <row r="82" spans="1:84" ht="12" customHeight="1" x14ac:dyDescent="0.25">
      <c r="A82" s="2"/>
      <c r="B82" s="49"/>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BH82" s="20"/>
      <c r="BW82" s="4"/>
      <c r="BX82" s="4"/>
      <c r="BY82" s="4"/>
      <c r="BZ82" s="4"/>
      <c r="CA82" s="4"/>
      <c r="CB82" s="4"/>
      <c r="CC82" s="4"/>
      <c r="CD82" s="4"/>
      <c r="CE82" s="4"/>
      <c r="CF82" s="4"/>
    </row>
    <row r="83" spans="1:84" ht="12" customHeight="1" x14ac:dyDescent="0.25">
      <c r="A83" s="2"/>
      <c r="B83" s="49"/>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BH83" s="20"/>
      <c r="BW83" s="4"/>
      <c r="BX83" s="4"/>
      <c r="BY83" s="4"/>
      <c r="BZ83" s="4"/>
      <c r="CA83" s="4"/>
      <c r="CB83" s="4"/>
      <c r="CC83" s="4"/>
      <c r="CD83" s="4"/>
      <c r="CE83" s="4"/>
      <c r="CF83" s="4"/>
    </row>
    <row r="84" spans="1:84" ht="12" customHeight="1" x14ac:dyDescent="0.25">
      <c r="A84" s="2"/>
      <c r="B84" s="49"/>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BH84" s="20"/>
      <c r="BW84" s="4"/>
      <c r="BX84" s="4"/>
      <c r="BY84" s="4"/>
      <c r="BZ84" s="4"/>
      <c r="CA84" s="4"/>
      <c r="CB84" s="4"/>
      <c r="CC84" s="4"/>
      <c r="CD84" s="4"/>
      <c r="CE84" s="4"/>
      <c r="CF84" s="4"/>
    </row>
    <row r="85" spans="1:84" ht="12" customHeight="1" x14ac:dyDescent="0.25">
      <c r="A85" s="2"/>
      <c r="B85" s="49"/>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BH85" s="20"/>
      <c r="BW85" s="4"/>
      <c r="BX85" s="4"/>
      <c r="BY85" s="4"/>
      <c r="BZ85" s="4"/>
      <c r="CA85" s="4"/>
      <c r="CB85" s="4"/>
      <c r="CC85" s="4"/>
      <c r="CD85" s="4"/>
      <c r="CE85" s="4"/>
      <c r="CF85" s="4"/>
    </row>
    <row r="86" spans="1:84" ht="12" customHeight="1" x14ac:dyDescent="0.25">
      <c r="A86" s="2"/>
      <c r="B86" s="49"/>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BH86" s="20"/>
      <c r="BW86" s="4"/>
      <c r="BX86" s="4"/>
      <c r="BY86" s="4"/>
      <c r="BZ86" s="4"/>
      <c r="CA86" s="4"/>
      <c r="CB86" s="4"/>
      <c r="CC86" s="4"/>
      <c r="CD86" s="4"/>
      <c r="CE86" s="4"/>
      <c r="CF86" s="4"/>
    </row>
    <row r="87" spans="1:84" ht="12" customHeight="1" x14ac:dyDescent="0.25">
      <c r="A87" s="2"/>
      <c r="B87" s="49"/>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BH87" s="20"/>
      <c r="BW87" s="4"/>
      <c r="BX87" s="4"/>
      <c r="BY87" s="4"/>
      <c r="BZ87" s="4"/>
      <c r="CA87" s="4"/>
      <c r="CB87" s="4"/>
      <c r="CC87" s="4"/>
      <c r="CD87" s="4"/>
      <c r="CE87" s="4"/>
      <c r="CF87" s="4"/>
    </row>
    <row r="88" spans="1:84" ht="12" customHeight="1" x14ac:dyDescent="0.25">
      <c r="A88" s="2"/>
      <c r="B88" s="49"/>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BW88" s="4"/>
      <c r="BX88" s="4"/>
      <c r="BY88" s="4"/>
      <c r="BZ88" s="4"/>
      <c r="CA88" s="4"/>
      <c r="CB88" s="4"/>
      <c r="CC88" s="4"/>
      <c r="CD88" s="4"/>
      <c r="CE88" s="4"/>
      <c r="CF88" s="4"/>
    </row>
    <row r="89" spans="1:84" ht="12" customHeight="1" x14ac:dyDescent="0.25">
      <c r="A89" s="2"/>
      <c r="B89" s="49"/>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BW89" s="4"/>
      <c r="BX89" s="4"/>
      <c r="BY89" s="4"/>
      <c r="BZ89" s="4"/>
      <c r="CA89" s="4"/>
      <c r="CB89" s="4"/>
      <c r="CC89" s="4"/>
      <c r="CD89" s="4"/>
      <c r="CE89" s="4"/>
      <c r="CF89" s="4"/>
    </row>
    <row r="90" spans="1:84" ht="12" customHeight="1" x14ac:dyDescent="0.25">
      <c r="A90" s="2"/>
      <c r="B90" s="49"/>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BW90" s="4"/>
      <c r="BX90" s="4"/>
      <c r="BY90" s="4"/>
      <c r="BZ90" s="4"/>
      <c r="CA90" s="4"/>
      <c r="CB90" s="4"/>
      <c r="CC90" s="4"/>
      <c r="CD90" s="4"/>
      <c r="CE90" s="4"/>
      <c r="CF90" s="4"/>
    </row>
    <row r="91" spans="1:84" ht="12" customHeight="1" x14ac:dyDescent="0.25">
      <c r="A91" s="2"/>
      <c r="B91" s="49"/>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BW91" s="4"/>
      <c r="BX91" s="4"/>
      <c r="BY91" s="4"/>
      <c r="BZ91" s="4"/>
      <c r="CA91" s="4"/>
      <c r="CB91" s="4"/>
      <c r="CC91" s="4"/>
      <c r="CD91" s="4"/>
      <c r="CE91" s="4"/>
      <c r="CF91" s="4"/>
    </row>
    <row r="92" spans="1:84" ht="12" customHeight="1" x14ac:dyDescent="0.25">
      <c r="A92" s="2"/>
      <c r="B92" s="49"/>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BW92" s="4"/>
      <c r="BX92" s="4"/>
      <c r="BY92" s="4"/>
      <c r="BZ92" s="4"/>
      <c r="CA92" s="4"/>
      <c r="CB92" s="4"/>
      <c r="CC92" s="4"/>
      <c r="CD92" s="4"/>
      <c r="CE92" s="4"/>
      <c r="CF92" s="4"/>
    </row>
    <row r="93" spans="1:84" ht="12" customHeight="1" x14ac:dyDescent="0.25">
      <c r="A93" s="2"/>
      <c r="B93" s="49"/>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BW93" s="4"/>
      <c r="BX93" s="4"/>
      <c r="BY93" s="4"/>
      <c r="BZ93" s="4"/>
      <c r="CA93" s="4"/>
      <c r="CB93" s="4"/>
      <c r="CC93" s="4"/>
      <c r="CD93" s="4"/>
      <c r="CE93" s="4"/>
      <c r="CF93" s="4"/>
    </row>
    <row r="94" spans="1:84" ht="12" customHeight="1" x14ac:dyDescent="0.25">
      <c r="A94" s="2"/>
      <c r="B94" s="49"/>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BW94" s="4"/>
      <c r="BX94" s="4"/>
      <c r="BY94" s="4"/>
      <c r="BZ94" s="4"/>
      <c r="CA94" s="4"/>
      <c r="CB94" s="4"/>
      <c r="CC94" s="4"/>
      <c r="CD94" s="4"/>
      <c r="CE94" s="4"/>
      <c r="CF94" s="4"/>
    </row>
    <row r="95" spans="1:84" ht="12" customHeight="1" x14ac:dyDescent="0.25">
      <c r="A95" s="2"/>
      <c r="B95" s="49"/>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BW95" s="4"/>
      <c r="BX95" s="4"/>
      <c r="BY95" s="4"/>
      <c r="BZ95" s="4"/>
      <c r="CA95" s="4"/>
      <c r="CB95" s="4"/>
      <c r="CC95" s="4"/>
      <c r="CD95" s="4"/>
      <c r="CE95" s="4"/>
      <c r="CF95" s="4"/>
    </row>
    <row r="96" spans="1:84" ht="12" customHeight="1" x14ac:dyDescent="0.25">
      <c r="A96" s="2"/>
      <c r="B96" s="49"/>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BW96" s="4"/>
      <c r="BX96" s="4"/>
      <c r="BY96" s="4"/>
      <c r="BZ96" s="4"/>
      <c r="CA96" s="4"/>
      <c r="CB96" s="4"/>
      <c r="CC96" s="4"/>
      <c r="CD96" s="4"/>
      <c r="CE96" s="4"/>
      <c r="CF96" s="4"/>
    </row>
    <row r="97" spans="1:84" ht="12" customHeight="1" x14ac:dyDescent="0.25">
      <c r="A97" s="2"/>
      <c r="B97" s="49"/>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BW97" s="4"/>
      <c r="BX97" s="4"/>
      <c r="BY97" s="4"/>
      <c r="BZ97" s="4"/>
      <c r="CA97" s="4"/>
      <c r="CB97" s="4"/>
      <c r="CC97" s="4"/>
      <c r="CD97" s="4"/>
      <c r="CE97" s="4"/>
      <c r="CF97" s="4"/>
    </row>
    <row r="98" spans="1:84" ht="12" customHeight="1" x14ac:dyDescent="0.25">
      <c r="A98" s="2"/>
      <c r="B98" s="49"/>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BW98" s="4"/>
      <c r="BX98" s="4"/>
      <c r="BY98" s="4"/>
      <c r="BZ98" s="4"/>
      <c r="CA98" s="4"/>
      <c r="CB98" s="4"/>
      <c r="CC98" s="4"/>
      <c r="CD98" s="4"/>
      <c r="CE98" s="4"/>
      <c r="CF98" s="4"/>
    </row>
    <row r="99" spans="1:84" ht="12" customHeight="1" x14ac:dyDescent="0.25">
      <c r="A99" s="2"/>
      <c r="B99" s="49"/>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Y99" s="4"/>
      <c r="AZ99" s="5"/>
      <c r="BE99" s="5"/>
      <c r="BW99" s="4"/>
      <c r="BX99" s="4"/>
      <c r="BY99" s="4"/>
      <c r="BZ99" s="4"/>
      <c r="CA99" s="4"/>
      <c r="CB99" s="4"/>
      <c r="CC99" s="4"/>
      <c r="CD99" s="4"/>
      <c r="CE99" s="4"/>
      <c r="CF99" s="4"/>
    </row>
    <row r="100" spans="1:84" ht="12" customHeight="1" x14ac:dyDescent="0.25">
      <c r="A100" s="2"/>
      <c r="B100" s="49"/>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Y100" s="4"/>
      <c r="AZ100" s="5"/>
      <c r="BE100" s="5"/>
      <c r="BW100" s="4"/>
      <c r="BX100" s="4"/>
      <c r="BY100" s="4"/>
      <c r="BZ100" s="4"/>
      <c r="CA100" s="4"/>
      <c r="CB100" s="4"/>
      <c r="CC100" s="4"/>
      <c r="CD100" s="4"/>
      <c r="CE100" s="4"/>
      <c r="CF100" s="4"/>
    </row>
    <row r="101" spans="1:84" ht="12" customHeight="1" x14ac:dyDescent="0.25">
      <c r="A101" s="2"/>
      <c r="B101" s="49"/>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Y101" s="4"/>
      <c r="AZ101" s="5"/>
      <c r="BE101" s="5"/>
      <c r="BW101" s="4"/>
      <c r="BX101" s="4"/>
      <c r="BY101" s="4"/>
      <c r="BZ101" s="4"/>
      <c r="CA101" s="4"/>
      <c r="CB101" s="4"/>
      <c r="CC101" s="4"/>
      <c r="CD101" s="4"/>
      <c r="CE101" s="4"/>
      <c r="CF101" s="4"/>
    </row>
    <row r="102" spans="1:84" ht="12" customHeight="1" x14ac:dyDescent="0.25">
      <c r="A102" s="2"/>
      <c r="B102" s="49"/>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Y102" s="4"/>
      <c r="AZ102" s="5"/>
      <c r="BE102" s="5"/>
      <c r="BW102" s="4"/>
      <c r="BX102" s="4"/>
      <c r="BY102" s="4"/>
      <c r="BZ102" s="4"/>
      <c r="CA102" s="4"/>
      <c r="CB102" s="4"/>
      <c r="CC102" s="4"/>
      <c r="CD102" s="4"/>
      <c r="CE102" s="4"/>
      <c r="CF102" s="4"/>
    </row>
    <row r="103" spans="1:84" ht="12" customHeight="1" x14ac:dyDescent="0.25">
      <c r="A103" s="2"/>
      <c r="B103" s="49"/>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Y103" s="4"/>
      <c r="AZ103" s="5"/>
      <c r="BE103" s="5"/>
      <c r="BW103" s="4"/>
      <c r="BX103" s="4"/>
      <c r="BY103" s="4"/>
      <c r="BZ103" s="4"/>
      <c r="CA103" s="4"/>
      <c r="CB103" s="4"/>
      <c r="CC103" s="4"/>
      <c r="CD103" s="4"/>
      <c r="CE103" s="4"/>
      <c r="CF103" s="4"/>
    </row>
    <row r="104" spans="1:84" ht="12" customHeight="1" x14ac:dyDescent="0.25">
      <c r="A104" s="2"/>
      <c r="B104" s="49"/>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row>
    <row r="105" spans="1:84" ht="12" customHeight="1" x14ac:dyDescent="0.25">
      <c r="A105" s="2"/>
      <c r="B105" s="49"/>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row>
    <row r="106" spans="1:84" ht="12" customHeight="1" x14ac:dyDescent="0.25">
      <c r="A106" s="2"/>
      <c r="B106" s="49"/>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row>
    <row r="107" spans="1:84" ht="12" customHeight="1" x14ac:dyDescent="0.25">
      <c r="A107" s="2"/>
      <c r="B107" s="49"/>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row>
  </sheetData>
  <sheetProtection insertRows="0" selectLockedCells="1"/>
  <mergeCells count="324">
    <mergeCell ref="AS12:AS13"/>
    <mergeCell ref="AI28:AK28"/>
    <mergeCell ref="AI33:AK33"/>
    <mergeCell ref="AI50:AK50"/>
    <mergeCell ref="AI54:AK54"/>
    <mergeCell ref="AL28:AQ28"/>
    <mergeCell ref="AI52:AK52"/>
    <mergeCell ref="AL52:AQ52"/>
    <mergeCell ref="AL23:AQ23"/>
    <mergeCell ref="AL24:AQ24"/>
    <mergeCell ref="AI26:AK26"/>
    <mergeCell ref="AL26:AQ26"/>
    <mergeCell ref="AL56:AQ56"/>
    <mergeCell ref="B56:X56"/>
    <mergeCell ref="C24:U24"/>
    <mergeCell ref="C28:U28"/>
    <mergeCell ref="C33:U33"/>
    <mergeCell ref="C50:U50"/>
    <mergeCell ref="V28:X28"/>
    <mergeCell ref="V33:X33"/>
    <mergeCell ref="V50:X50"/>
    <mergeCell ref="G30:S30"/>
    <mergeCell ref="V29:X29"/>
    <mergeCell ref="C25:D25"/>
    <mergeCell ref="AB26:AH26"/>
    <mergeCell ref="C26:D26"/>
    <mergeCell ref="E26:F26"/>
    <mergeCell ref="G26:S26"/>
    <mergeCell ref="BA55:BC55"/>
    <mergeCell ref="BA30:BC30"/>
    <mergeCell ref="C30:D30"/>
    <mergeCell ref="E30:F30"/>
    <mergeCell ref="Y55:AA55"/>
    <mergeCell ref="AB55:AH55"/>
    <mergeCell ref="AI30:AK30"/>
    <mergeCell ref="AL30:AQ30"/>
    <mergeCell ref="T30:U30"/>
    <mergeCell ref="V30:X30"/>
    <mergeCell ref="Y30:AA30"/>
    <mergeCell ref="AB30:AH30"/>
    <mergeCell ref="AL54:AQ54"/>
    <mergeCell ref="AB52:AH52"/>
    <mergeCell ref="BA27:BC27"/>
    <mergeCell ref="AB29:AH29"/>
    <mergeCell ref="AI29:AK29"/>
    <mergeCell ref="AL29:AQ29"/>
    <mergeCell ref="BA25:BC25"/>
    <mergeCell ref="BA26:BC26"/>
    <mergeCell ref="C27:D27"/>
    <mergeCell ref="E27:F27"/>
    <mergeCell ref="AI27:AK27"/>
    <mergeCell ref="G27:S27"/>
    <mergeCell ref="T27:U27"/>
    <mergeCell ref="V27:X27"/>
    <mergeCell ref="E29:F29"/>
    <mergeCell ref="G29:S29"/>
    <mergeCell ref="T29:U29"/>
    <mergeCell ref="AL25:AQ25"/>
    <mergeCell ref="E25:F25"/>
    <mergeCell ref="G25:S25"/>
    <mergeCell ref="T25:U25"/>
    <mergeCell ref="V25:X25"/>
    <mergeCell ref="Y29:AA29"/>
    <mergeCell ref="AL27:AQ27"/>
    <mergeCell ref="T26:U26"/>
    <mergeCell ref="V26:X26"/>
    <mergeCell ref="Y26:AA26"/>
    <mergeCell ref="AB27:AH27"/>
    <mergeCell ref="AB23:AE23"/>
    <mergeCell ref="T52:U52"/>
    <mergeCell ref="V52:X52"/>
    <mergeCell ref="Y52:AA52"/>
    <mergeCell ref="AB35:AH35"/>
    <mergeCell ref="Y27:AA27"/>
    <mergeCell ref="B21:B23"/>
    <mergeCell ref="G21:S23"/>
    <mergeCell ref="T21:U23"/>
    <mergeCell ref="V21:X23"/>
    <mergeCell ref="Y21:AQ21"/>
    <mergeCell ref="Y23:AA23"/>
    <mergeCell ref="AI23:AK23"/>
    <mergeCell ref="E22:F22"/>
    <mergeCell ref="Y25:AA25"/>
    <mergeCell ref="AB25:AH25"/>
    <mergeCell ref="AI25:AK25"/>
    <mergeCell ref="K12:P13"/>
    <mergeCell ref="Q12:X13"/>
    <mergeCell ref="Y22:AE22"/>
    <mergeCell ref="Y12:AI13"/>
    <mergeCell ref="L17:M17"/>
    <mergeCell ref="AI22:AQ22"/>
    <mergeCell ref="L18:M18"/>
    <mergeCell ref="O18:P18"/>
    <mergeCell ref="W18:X18"/>
    <mergeCell ref="L16:M16"/>
    <mergeCell ref="O16:P16"/>
    <mergeCell ref="L14:M14"/>
    <mergeCell ref="B5:AD5"/>
    <mergeCell ref="AE5:AQ5"/>
    <mergeCell ref="W14:X14"/>
    <mergeCell ref="B8:W8"/>
    <mergeCell ref="B1:AQ1"/>
    <mergeCell ref="X8:AO8"/>
    <mergeCell ref="AP8:AQ8"/>
    <mergeCell ref="O17:P17"/>
    <mergeCell ref="W17:X17"/>
    <mergeCell ref="AJ12:AQ13"/>
    <mergeCell ref="BA53:BC53"/>
    <mergeCell ref="AL53:AQ53"/>
    <mergeCell ref="AI53:AK53"/>
    <mergeCell ref="O14:P14"/>
    <mergeCell ref="K19:P19"/>
    <mergeCell ref="W19:X19"/>
    <mergeCell ref="Y14:AQ19"/>
    <mergeCell ref="L15:M15"/>
    <mergeCell ref="O15:P15"/>
    <mergeCell ref="W15:X15"/>
    <mergeCell ref="W16:X16"/>
    <mergeCell ref="BA52:BC52"/>
    <mergeCell ref="AL35:AQ35"/>
    <mergeCell ref="BA35:BC35"/>
    <mergeCell ref="AL50:AQ50"/>
    <mergeCell ref="BA34:BC34"/>
    <mergeCell ref="G52:S52"/>
    <mergeCell ref="E53:F53"/>
    <mergeCell ref="G53:S53"/>
    <mergeCell ref="T53:U53"/>
    <mergeCell ref="V53:X53"/>
    <mergeCell ref="Y35:AA35"/>
    <mergeCell ref="C51:D51"/>
    <mergeCell ref="E51:F51"/>
    <mergeCell ref="G51:S51"/>
    <mergeCell ref="T51:U51"/>
    <mergeCell ref="V51:X51"/>
    <mergeCell ref="C35:D35"/>
    <mergeCell ref="E35:F35"/>
    <mergeCell ref="G35:S35"/>
    <mergeCell ref="T35:U35"/>
    <mergeCell ref="V35:X35"/>
    <mergeCell ref="Y34:AA34"/>
    <mergeCell ref="AL34:AQ34"/>
    <mergeCell ref="AL31:AQ31"/>
    <mergeCell ref="BA31:BC31"/>
    <mergeCell ref="AL33:AQ33"/>
    <mergeCell ref="AL32:AQ32"/>
    <mergeCell ref="BA32:BC32"/>
    <mergeCell ref="C34:D34"/>
    <mergeCell ref="E34:F34"/>
    <mergeCell ref="G34:S34"/>
    <mergeCell ref="T34:U34"/>
    <mergeCell ref="V34:X34"/>
    <mergeCell ref="AI35:AK35"/>
    <mergeCell ref="AB34:AH34"/>
    <mergeCell ref="AI34:AK34"/>
    <mergeCell ref="AB31:AH31"/>
    <mergeCell ref="AI31:AK31"/>
    <mergeCell ref="BA29:BC29"/>
    <mergeCell ref="C32:D32"/>
    <mergeCell ref="E32:F32"/>
    <mergeCell ref="G32:S32"/>
    <mergeCell ref="T32:U32"/>
    <mergeCell ref="V32:X32"/>
    <mergeCell ref="Y32:AA32"/>
    <mergeCell ref="AB32:AH32"/>
    <mergeCell ref="AI32:AK32"/>
    <mergeCell ref="C31:D31"/>
    <mergeCell ref="E31:F31"/>
    <mergeCell ref="G31:S31"/>
    <mergeCell ref="T31:U31"/>
    <mergeCell ref="V31:X31"/>
    <mergeCell ref="Y31:AA31"/>
    <mergeCell ref="C29:D29"/>
    <mergeCell ref="AI51:AK51"/>
    <mergeCell ref="AL51:AQ51"/>
    <mergeCell ref="BA51:BC51"/>
    <mergeCell ref="C40:D40"/>
    <mergeCell ref="C39:D39"/>
    <mergeCell ref="C44:D44"/>
    <mergeCell ref="V44:X44"/>
    <mergeCell ref="C43:D43"/>
    <mergeCell ref="V42:X42"/>
    <mergeCell ref="AI42:AK42"/>
    <mergeCell ref="AI43:AK43"/>
    <mergeCell ref="C46:D46"/>
    <mergeCell ref="T46:U46"/>
    <mergeCell ref="AB41:AH41"/>
    <mergeCell ref="AI41:AK41"/>
    <mergeCell ref="Y51:AA51"/>
    <mergeCell ref="AB53:AH53"/>
    <mergeCell ref="T39:U39"/>
    <mergeCell ref="Y39:AA39"/>
    <mergeCell ref="AB39:AH39"/>
    <mergeCell ref="V45:X45"/>
    <mergeCell ref="V43:X43"/>
    <mergeCell ref="V41:X41"/>
    <mergeCell ref="AB42:AH42"/>
    <mergeCell ref="V46:X46"/>
    <mergeCell ref="V47:X47"/>
    <mergeCell ref="AB51:AH51"/>
    <mergeCell ref="Y53:AA53"/>
    <mergeCell ref="AV39:AX39"/>
    <mergeCell ref="V39:X39"/>
    <mergeCell ref="BA37:BC37"/>
    <mergeCell ref="T40:U40"/>
    <mergeCell ref="Y40:AA40"/>
    <mergeCell ref="AB40:AH40"/>
    <mergeCell ref="AI40:AK40"/>
    <mergeCell ref="AL40:AQ40"/>
    <mergeCell ref="AV40:AX40"/>
    <mergeCell ref="AI39:AK39"/>
    <mergeCell ref="AL42:AQ42"/>
    <mergeCell ref="C37:D37"/>
    <mergeCell ref="E37:F37"/>
    <mergeCell ref="G37:S37"/>
    <mergeCell ref="T37:U37"/>
    <mergeCell ref="V37:X37"/>
    <mergeCell ref="AL41:AQ41"/>
    <mergeCell ref="AI38:AK38"/>
    <mergeCell ref="AB38:AH38"/>
    <mergeCell ref="AL39:AQ39"/>
    <mergeCell ref="Y37:AA37"/>
    <mergeCell ref="AB37:AH37"/>
    <mergeCell ref="AI37:AK37"/>
    <mergeCell ref="AL37:AQ37"/>
    <mergeCell ref="Y41:AA41"/>
    <mergeCell ref="C41:D41"/>
    <mergeCell ref="V36:X36"/>
    <mergeCell ref="AI36:AK36"/>
    <mergeCell ref="AL36:AQ36"/>
    <mergeCell ref="T45:U45"/>
    <mergeCell ref="Y45:AA45"/>
    <mergeCell ref="AB45:AH45"/>
    <mergeCell ref="AL44:AQ44"/>
    <mergeCell ref="AI45:AK45"/>
    <mergeCell ref="AL45:AQ45"/>
    <mergeCell ref="Y42:AA42"/>
    <mergeCell ref="V40:X40"/>
    <mergeCell ref="AL43:AQ43"/>
    <mergeCell ref="T43:U43"/>
    <mergeCell ref="T41:U41"/>
    <mergeCell ref="T44:U44"/>
    <mergeCell ref="Y44:AA44"/>
    <mergeCell ref="Y49:AA49"/>
    <mergeCell ref="AB49:AH49"/>
    <mergeCell ref="AI49:AK49"/>
    <mergeCell ref="AL49:AQ49"/>
    <mergeCell ref="AV49:AX49"/>
    <mergeCell ref="AL48:AQ48"/>
    <mergeCell ref="AB47:AH47"/>
    <mergeCell ref="AI47:AK47"/>
    <mergeCell ref="AB43:AH43"/>
    <mergeCell ref="AV47:AX47"/>
    <mergeCell ref="AV48:AX48"/>
    <mergeCell ref="AB48:AH48"/>
    <mergeCell ref="AV45:AX45"/>
    <mergeCell ref="AB44:AH44"/>
    <mergeCell ref="AI44:AK44"/>
    <mergeCell ref="AL47:AQ47"/>
    <mergeCell ref="AB46:AH46"/>
    <mergeCell ref="AI46:AK46"/>
    <mergeCell ref="AI48:AK48"/>
    <mergeCell ref="C36:U36"/>
    <mergeCell ref="G41:S41"/>
    <mergeCell ref="G42:S42"/>
    <mergeCell ref="G43:S43"/>
    <mergeCell ref="G44:S44"/>
    <mergeCell ref="G45:S45"/>
    <mergeCell ref="E39:F39"/>
    <mergeCell ref="E40:F40"/>
    <mergeCell ref="E41:F41"/>
    <mergeCell ref="E43:F43"/>
    <mergeCell ref="E46:F46"/>
    <mergeCell ref="E44:F44"/>
    <mergeCell ref="Y48:AA48"/>
    <mergeCell ref="Y43:AA43"/>
    <mergeCell ref="T42:U42"/>
    <mergeCell ref="AL38:AQ38"/>
    <mergeCell ref="C38:U38"/>
    <mergeCell ref="Y38:AA38"/>
    <mergeCell ref="E45:F45"/>
    <mergeCell ref="E47:F47"/>
    <mergeCell ref="AL46:AQ46"/>
    <mergeCell ref="G47:S47"/>
    <mergeCell ref="E42:F42"/>
    <mergeCell ref="T47:U47"/>
    <mergeCell ref="Y47:AA47"/>
    <mergeCell ref="C47:D47"/>
    <mergeCell ref="C45:D45"/>
    <mergeCell ref="G39:S39"/>
    <mergeCell ref="G40:S40"/>
    <mergeCell ref="C42:D42"/>
    <mergeCell ref="Y46:AA46"/>
    <mergeCell ref="V38:X38"/>
    <mergeCell ref="V54:X54"/>
    <mergeCell ref="C53:D53"/>
    <mergeCell ref="G49:S49"/>
    <mergeCell ref="G46:S46"/>
    <mergeCell ref="C48:D48"/>
    <mergeCell ref="E48:F48"/>
    <mergeCell ref="G48:S48"/>
    <mergeCell ref="E49:F49"/>
    <mergeCell ref="T48:U48"/>
    <mergeCell ref="V48:X48"/>
    <mergeCell ref="T49:U49"/>
    <mergeCell ref="C49:D49"/>
    <mergeCell ref="V49:X49"/>
    <mergeCell ref="C52:D52"/>
    <mergeCell ref="E52:F52"/>
    <mergeCell ref="C54:S54"/>
    <mergeCell ref="F64:X64"/>
    <mergeCell ref="AA64:AP64"/>
    <mergeCell ref="AA65:AP65"/>
    <mergeCell ref="F65:X65"/>
    <mergeCell ref="E55:F55"/>
    <mergeCell ref="G55:S55"/>
    <mergeCell ref="T55:U55"/>
    <mergeCell ref="V55:X55"/>
    <mergeCell ref="AI55:AK55"/>
    <mergeCell ref="AL55:AQ55"/>
    <mergeCell ref="C55:D55"/>
    <mergeCell ref="F59:AP59"/>
    <mergeCell ref="Y56:AA56"/>
    <mergeCell ref="AB56:AH56"/>
    <mergeCell ref="AI56:AK56"/>
  </mergeCells>
  <pageMargins left="0.98425196850394003" right="7.8740157480315001E-2" top="0.39370078740157" bottom="0.19685039370078999" header="0.19685039370078999" footer="7.8740157480315001E-2"/>
  <pageSetup paperSize="9" scale="58" orientation="portrait" r:id="rId1"/>
  <headerFooter>
    <oddFooter>&amp;L&amp;8&amp;P / &amp;N&amp;R&amp;8&amp;F  / &amp;A</oddFooter>
    <evenFooter>&amp;L&amp;8&amp;P / &amp;N&amp;R&amp;8&amp;F  / &amp;A</evenFooter>
  </headerFooter>
  <rowBreaks count="2" manualBreakCount="2">
    <brk id="37" min="1" max="42" man="1"/>
    <brk id="4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view="pageBreakPreview" workbookViewId="0">
      <selection activeCell="B13" sqref="B13"/>
    </sheetView>
  </sheetViews>
  <sheetFormatPr defaultRowHeight="13.2" customHeight="1" x14ac:dyDescent="0.25"/>
  <cols>
    <col min="1" max="1" width="14.21875" customWidth="1"/>
    <col min="2" max="2" width="58.44140625" customWidth="1"/>
    <col min="3" max="3" width="15.21875" customWidth="1"/>
    <col min="4" max="4" width="8.88671875" style="65" customWidth="1"/>
    <col min="5" max="5" width="17.21875" customWidth="1"/>
    <col min="6" max="6" width="13.5546875" customWidth="1"/>
  </cols>
  <sheetData>
    <row r="1" spans="1:6" ht="45" customHeight="1" x14ac:dyDescent="0.25">
      <c r="A1" s="276" t="s">
        <v>128</v>
      </c>
      <c r="B1" s="277"/>
      <c r="C1" s="277"/>
      <c r="D1" s="277"/>
      <c r="E1" s="277"/>
      <c r="F1" s="278"/>
    </row>
    <row r="2" spans="1:6" ht="15" customHeight="1" x14ac:dyDescent="0.25">
      <c r="A2" s="126" t="s">
        <v>129</v>
      </c>
      <c r="B2" s="66" t="s">
        <v>130</v>
      </c>
      <c r="C2" s="66" t="s">
        <v>131</v>
      </c>
      <c r="D2" s="67" t="s">
        <v>132</v>
      </c>
      <c r="E2" s="66" t="s">
        <v>133</v>
      </c>
      <c r="F2" s="127" t="s">
        <v>134</v>
      </c>
    </row>
    <row r="3" spans="1:6" ht="45" customHeight="1" x14ac:dyDescent="0.25">
      <c r="A3" s="126" t="s">
        <v>83</v>
      </c>
      <c r="B3" s="66" t="s">
        <v>85</v>
      </c>
      <c r="C3" s="66"/>
      <c r="D3" s="67"/>
      <c r="E3" s="66"/>
      <c r="F3" s="127"/>
    </row>
    <row r="4" spans="1:6" ht="13.2" customHeight="1" x14ac:dyDescent="0.25">
      <c r="A4" s="128" t="s">
        <v>135</v>
      </c>
      <c r="B4" s="68" t="s">
        <v>136</v>
      </c>
      <c r="C4" s="69">
        <v>4</v>
      </c>
      <c r="D4" s="70" t="s">
        <v>137</v>
      </c>
      <c r="E4" s="71">
        <v>1.58</v>
      </c>
      <c r="F4" s="129">
        <f>C4*E4</f>
        <v>6.32</v>
      </c>
    </row>
    <row r="5" spans="1:6" ht="22.8" customHeight="1" x14ac:dyDescent="0.25">
      <c r="A5" s="128" t="s">
        <v>138</v>
      </c>
      <c r="B5" s="68" t="s">
        <v>85</v>
      </c>
      <c r="C5" s="69">
        <v>1</v>
      </c>
      <c r="D5" s="70" t="s">
        <v>137</v>
      </c>
      <c r="E5" s="71">
        <v>956.21</v>
      </c>
      <c r="F5" s="129">
        <f>C5*E5</f>
        <v>956.21</v>
      </c>
    </row>
    <row r="6" spans="1:6" ht="22.8" customHeight="1" x14ac:dyDescent="0.25">
      <c r="A6" s="128" t="s">
        <v>139</v>
      </c>
      <c r="B6" s="68" t="s">
        <v>140</v>
      </c>
      <c r="C6" s="69">
        <v>1</v>
      </c>
      <c r="D6" s="70" t="s">
        <v>137</v>
      </c>
      <c r="E6" s="71">
        <v>354.98</v>
      </c>
      <c r="F6" s="129">
        <f>C6*E6</f>
        <v>354.98</v>
      </c>
    </row>
    <row r="7" spans="1:6" ht="13.2" customHeight="1" x14ac:dyDescent="0.25">
      <c r="A7" s="282" t="s">
        <v>141</v>
      </c>
      <c r="B7" s="283"/>
      <c r="C7" s="283"/>
      <c r="D7" s="283"/>
      <c r="E7" s="284"/>
      <c r="F7" s="129">
        <f>SUM(F4:F6)</f>
        <v>1317.51</v>
      </c>
    </row>
    <row r="8" spans="1:6" ht="15" customHeight="1" x14ac:dyDescent="0.25">
      <c r="A8" s="126" t="s">
        <v>129</v>
      </c>
      <c r="B8" s="66" t="s">
        <v>142</v>
      </c>
      <c r="C8" s="66" t="s">
        <v>131</v>
      </c>
      <c r="D8" s="67" t="s">
        <v>132</v>
      </c>
      <c r="E8" s="66" t="s">
        <v>133</v>
      </c>
      <c r="F8" s="127" t="s">
        <v>134</v>
      </c>
    </row>
    <row r="9" spans="1:6" ht="45.6" customHeight="1" x14ac:dyDescent="0.25">
      <c r="A9" s="128" t="s">
        <v>143</v>
      </c>
      <c r="B9" s="68" t="s">
        <v>144</v>
      </c>
      <c r="C9" s="72">
        <v>1</v>
      </c>
      <c r="D9" s="70" t="s">
        <v>137</v>
      </c>
      <c r="E9" s="71">
        <v>148.16</v>
      </c>
      <c r="F9" s="129">
        <f>C9*E9</f>
        <v>148.16</v>
      </c>
    </row>
    <row r="10" spans="1:6" ht="13.2" customHeight="1" x14ac:dyDescent="0.25">
      <c r="A10" s="282" t="s">
        <v>141</v>
      </c>
      <c r="B10" s="283"/>
      <c r="C10" s="283"/>
      <c r="D10" s="283"/>
      <c r="E10" s="284"/>
      <c r="F10" s="129">
        <f>SUM(F9:F9)</f>
        <v>148.16</v>
      </c>
    </row>
    <row r="11" spans="1:6" ht="13.2" customHeight="1" x14ac:dyDescent="0.25">
      <c r="A11" s="285" t="s">
        <v>145</v>
      </c>
      <c r="B11" s="286"/>
      <c r="C11" s="286"/>
      <c r="D11" s="286"/>
      <c r="E11" s="286"/>
      <c r="F11" s="130">
        <f>SUM(F7,F10)</f>
        <v>1465.67</v>
      </c>
    </row>
    <row r="12" spans="1:6" ht="22.05" customHeight="1" x14ac:dyDescent="0.25">
      <c r="A12" s="131"/>
      <c r="B12" s="122"/>
      <c r="C12" s="122"/>
      <c r="D12" s="123"/>
      <c r="E12" s="122"/>
      <c r="F12" s="132"/>
    </row>
    <row r="13" spans="1:6" ht="22.05" customHeight="1" x14ac:dyDescent="0.25">
      <c r="A13" s="131"/>
      <c r="B13" s="122"/>
      <c r="C13" s="122"/>
      <c r="D13" s="123"/>
      <c r="E13" s="122"/>
      <c r="F13" s="132"/>
    </row>
    <row r="14" spans="1:6" ht="22.05" customHeight="1" x14ac:dyDescent="0.25">
      <c r="A14" s="131"/>
      <c r="B14" s="122"/>
      <c r="C14" s="122"/>
      <c r="D14" s="123"/>
      <c r="E14" s="122"/>
      <c r="F14" s="132"/>
    </row>
    <row r="15" spans="1:6" ht="22.05" customHeight="1" x14ac:dyDescent="0.25">
      <c r="A15" s="131"/>
      <c r="B15" s="122"/>
      <c r="C15" s="122"/>
      <c r="D15" s="123"/>
      <c r="E15" s="122"/>
      <c r="F15" s="132"/>
    </row>
    <row r="16" spans="1:6" ht="13.2" customHeight="1" x14ac:dyDescent="0.25">
      <c r="A16" s="279" t="s">
        <v>124</v>
      </c>
      <c r="B16" s="280"/>
      <c r="C16" s="280"/>
      <c r="D16" s="280"/>
      <c r="E16" s="280"/>
      <c r="F16" s="281"/>
    </row>
    <row r="17" spans="1:6" ht="13.2" customHeight="1" x14ac:dyDescent="0.25">
      <c r="A17" s="279" t="s">
        <v>126</v>
      </c>
      <c r="B17" s="280"/>
      <c r="C17" s="280"/>
      <c r="D17" s="280"/>
      <c r="E17" s="280"/>
      <c r="F17" s="281"/>
    </row>
    <row r="18" spans="1:6" ht="25.05" customHeight="1" x14ac:dyDescent="0.25">
      <c r="A18" s="133"/>
      <c r="B18" s="125"/>
      <c r="C18" s="125"/>
      <c r="D18" s="124"/>
      <c r="E18" s="125"/>
      <c r="F18" s="134"/>
    </row>
    <row r="19" spans="1:6" ht="25.05" customHeight="1" x14ac:dyDescent="0.25">
      <c r="A19" s="133"/>
      <c r="B19" s="125"/>
      <c r="C19" s="125"/>
      <c r="D19" s="124"/>
      <c r="E19" s="125"/>
      <c r="F19" s="134"/>
    </row>
    <row r="20" spans="1:6" ht="25.05" customHeight="1" x14ac:dyDescent="0.25">
      <c r="A20" s="133"/>
      <c r="B20" s="125"/>
      <c r="C20" s="125"/>
      <c r="D20" s="124"/>
      <c r="E20" s="125"/>
      <c r="F20" s="134"/>
    </row>
    <row r="21" spans="1:6" ht="25.05" customHeight="1" x14ac:dyDescent="0.25">
      <c r="A21" s="133"/>
      <c r="B21" s="125"/>
      <c r="C21" s="125"/>
      <c r="D21" s="124"/>
      <c r="E21" s="125"/>
      <c r="F21" s="134"/>
    </row>
    <row r="22" spans="1:6" ht="13.2" customHeight="1" x14ac:dyDescent="0.25">
      <c r="A22" s="279" t="s">
        <v>125</v>
      </c>
      <c r="B22" s="280"/>
      <c r="C22" s="280"/>
      <c r="D22" s="280"/>
      <c r="E22" s="280"/>
      <c r="F22" s="281"/>
    </row>
    <row r="23" spans="1:6" ht="13.2" customHeight="1" x14ac:dyDescent="0.25">
      <c r="A23" s="279" t="s">
        <v>127</v>
      </c>
      <c r="B23" s="280"/>
      <c r="C23" s="280"/>
      <c r="D23" s="280"/>
      <c r="E23" s="280"/>
      <c r="F23" s="281"/>
    </row>
    <row r="24" spans="1:6" ht="13.8" customHeight="1" x14ac:dyDescent="0.25">
      <c r="A24" s="135"/>
      <c r="B24" s="136"/>
      <c r="C24" s="136"/>
      <c r="D24" s="137"/>
      <c r="E24" s="136"/>
      <c r="F24" s="138"/>
    </row>
  </sheetData>
  <mergeCells count="8">
    <mergeCell ref="A1:F1"/>
    <mergeCell ref="A17:F17"/>
    <mergeCell ref="A16:F16"/>
    <mergeCell ref="A23:F23"/>
    <mergeCell ref="A22:F22"/>
    <mergeCell ref="A10:E10"/>
    <mergeCell ref="A7:E7"/>
    <mergeCell ref="A11:E11"/>
  </mergeCells>
  <pageMargins left="0.51181102362205" right="0.51181102362205" top="0.78740157480314998" bottom="0.78740157480314998" header="0.31496062992126" footer="0.31496062992126"/>
  <pageSetup paperSize="9" scale="9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3</vt:i4>
      </vt:variant>
    </vt:vector>
  </HeadingPairs>
  <TitlesOfParts>
    <vt:vector size="5" baseType="lpstr">
      <vt:lpstr>PLANILHA </vt:lpstr>
      <vt:lpstr>COMPOSIÇÃO POSTE</vt:lpstr>
      <vt:lpstr>'COMPOSIÇÃO POSTE'!Area_de_impressao</vt:lpstr>
      <vt:lpstr>'PLANILHA '!Area_de_impressao</vt:lpstr>
      <vt:lpstr>'PLANILHA '!Titulos_de_impressao</vt:lpstr>
    </vt:vector>
  </TitlesOfParts>
  <Manager/>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GEPAD</dc:creator>
  <cp:keywords/>
  <dc:description/>
  <cp:lastModifiedBy>Saulo Fabrício</cp:lastModifiedBy>
  <dcterms:created xsi:type="dcterms:W3CDTF">1998-10-30T18:34:56Z</dcterms:created>
  <dcterms:modified xsi:type="dcterms:W3CDTF">2026-05-06T13:24:37Z</dcterms:modified>
  <cp:category/>
</cp:coreProperties>
</file>