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SERVIÇOS DE BORRACHARIA\"/>
    </mc:Choice>
  </mc:AlternateContent>
  <bookViews>
    <workbookView xWindow="5670" yWindow="0" windowWidth="27855" windowHeight="12015" tabRatio="883" activeTab="2"/>
  </bookViews>
  <sheets>
    <sheet name="EST." sheetId="14" r:id="rId1"/>
    <sheet name="Plan1" sheetId="15" r:id="rId2"/>
    <sheet name="Planilha3" sheetId="18" r:id="rId3"/>
    <sheet name="Planilha1" sheetId="16" r:id="rId4"/>
    <sheet name="Planilha2" sheetId="17" r:id="rId5"/>
  </sheets>
  <definedNames>
    <definedName name="_xlnm.Print_Area" localSheetId="0">EST.!$A$1:$L$20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42" i="18" l="1"/>
  <c r="F41" i="18"/>
  <c r="F40" i="18"/>
  <c r="F39" i="18"/>
  <c r="F38" i="18"/>
  <c r="F37" i="18"/>
  <c r="F36" i="18"/>
  <c r="F35" i="18"/>
  <c r="F34" i="18"/>
  <c r="F33" i="18"/>
  <c r="F32" i="18"/>
  <c r="F31" i="18"/>
  <c r="F30" i="18"/>
  <c r="F29" i="18"/>
  <c r="F28" i="18"/>
  <c r="F27" i="18"/>
  <c r="F26" i="18"/>
  <c r="F25" i="18"/>
  <c r="F24" i="18"/>
  <c r="F23" i="18"/>
  <c r="F22" i="18"/>
  <c r="F21" i="18"/>
  <c r="F20" i="18"/>
  <c r="F19" i="18"/>
  <c r="F18" i="18"/>
  <c r="F17" i="18"/>
  <c r="F16" i="18"/>
  <c r="F15" i="18"/>
  <c r="F14" i="18"/>
  <c r="F13" i="18"/>
  <c r="F12" i="18"/>
  <c r="F11" i="18"/>
  <c r="F10" i="18"/>
  <c r="F9" i="18"/>
  <c r="F8" i="18"/>
  <c r="F7" i="18"/>
  <c r="F6" i="18"/>
  <c r="F5" i="18"/>
  <c r="F4" i="18"/>
  <c r="F3" i="18"/>
  <c r="F2" i="18"/>
  <c r="F42" i="18" l="1"/>
  <c r="G59" i="16"/>
  <c r="G76" i="16"/>
  <c r="E75" i="16"/>
  <c r="E74" i="16"/>
  <c r="G71" i="16"/>
  <c r="G75" i="16"/>
  <c r="F58" i="16" l="1"/>
  <c r="G70" i="16" s="1"/>
  <c r="G63" i="16"/>
  <c r="G64" i="16" s="1"/>
  <c r="F59" i="16"/>
  <c r="F53" i="16" l="1"/>
  <c r="D53" i="16"/>
  <c r="D52" i="16"/>
  <c r="D51" i="16"/>
  <c r="D50" i="16"/>
  <c r="D49" i="16"/>
  <c r="D48" i="16"/>
  <c r="D47" i="16"/>
  <c r="D46" i="16"/>
  <c r="D13" i="16" l="1"/>
  <c r="D42" i="15" l="1"/>
  <c r="B41" i="16"/>
  <c r="Q67" i="17"/>
  <c r="I32" i="16"/>
  <c r="I19" i="16"/>
  <c r="O62" i="17"/>
  <c r="D2" i="16"/>
  <c r="L63" i="17"/>
  <c r="K35" i="16"/>
  <c r="K36" i="16"/>
  <c r="K37" i="16" s="1"/>
  <c r="K34" i="16"/>
  <c r="K24" i="16"/>
  <c r="K25" i="16"/>
  <c r="K32" i="16" s="1"/>
  <c r="K26" i="16"/>
  <c r="K27" i="16"/>
  <c r="K28" i="16"/>
  <c r="K29" i="16"/>
  <c r="K30" i="16"/>
  <c r="K31" i="16"/>
  <c r="K23" i="16"/>
  <c r="K12" i="16"/>
  <c r="K14" i="16"/>
  <c r="K15" i="16"/>
  <c r="K16" i="16"/>
  <c r="K17" i="16"/>
  <c r="K18" i="16"/>
  <c r="K9" i="16"/>
  <c r="K10" i="16"/>
  <c r="K11" i="16"/>
  <c r="K8" i="16"/>
  <c r="K3" i="16"/>
  <c r="K4" i="16"/>
  <c r="K2" i="16"/>
  <c r="K5" i="16" s="1"/>
  <c r="D24" i="16"/>
  <c r="D25" i="16"/>
  <c r="D26" i="16"/>
  <c r="D27" i="16"/>
  <c r="D28" i="16"/>
  <c r="D29" i="16"/>
  <c r="D30" i="16"/>
  <c r="D31" i="16"/>
  <c r="D32" i="16"/>
  <c r="D33" i="16"/>
  <c r="D34" i="16"/>
  <c r="D35" i="16"/>
  <c r="D36" i="16"/>
  <c r="D37" i="16"/>
  <c r="D38" i="16"/>
  <c r="D39" i="16"/>
  <c r="D40" i="16"/>
  <c r="D23" i="16"/>
  <c r="L53" i="17"/>
  <c r="D9" i="16"/>
  <c r="D10" i="16"/>
  <c r="D11" i="16"/>
  <c r="D12" i="16"/>
  <c r="D14" i="16"/>
  <c r="D15" i="16"/>
  <c r="D16" i="16"/>
  <c r="D17" i="16"/>
  <c r="D18" i="16"/>
  <c r="D19" i="16"/>
  <c r="D8" i="16"/>
  <c r="D3" i="16"/>
  <c r="D4" i="16"/>
  <c r="D5" i="16" s="1"/>
  <c r="L46" i="17"/>
  <c r="S36" i="17"/>
  <c r="G43" i="17"/>
  <c r="I41" i="15"/>
  <c r="M17" i="17"/>
  <c r="K19" i="16" l="1"/>
  <c r="D20" i="16"/>
  <c r="D41" i="16"/>
  <c r="H42" i="16" s="1"/>
  <c r="J10" i="14" l="1"/>
  <c r="J11" i="14"/>
  <c r="J12" i="14"/>
  <c r="J13" i="14"/>
  <c r="J14" i="14"/>
  <c r="J15" i="14"/>
  <c r="J16" i="14"/>
  <c r="J17" i="14"/>
  <c r="J18" i="14"/>
  <c r="J19" i="14"/>
  <c r="J20" i="14"/>
  <c r="J21" i="14"/>
  <c r="J22" i="14"/>
  <c r="J23" i="14"/>
  <c r="J24" i="14"/>
  <c r="J25" i="14"/>
  <c r="J26" i="14"/>
  <c r="J27" i="14"/>
  <c r="J28" i="14"/>
  <c r="J29" i="14"/>
  <c r="J30" i="14"/>
  <c r="J31" i="14"/>
  <c r="J32" i="14"/>
  <c r="J33" i="14"/>
  <c r="J34" i="14"/>
  <c r="J35" i="14"/>
  <c r="J36" i="14"/>
  <c r="J37" i="14"/>
  <c r="J38" i="14"/>
  <c r="J39" i="14"/>
  <c r="J40" i="14"/>
  <c r="J41" i="14"/>
  <c r="J42" i="14"/>
  <c r="J43" i="14"/>
  <c r="J44" i="14"/>
  <c r="J45" i="14"/>
  <c r="J46" i="14"/>
  <c r="J47" i="14"/>
  <c r="J48" i="14"/>
  <c r="J9" i="14"/>
  <c r="J49" i="14" s="1"/>
  <c r="F21" i="14"/>
  <c r="F3" i="15"/>
  <c r="F4" i="15"/>
  <c r="F5" i="15"/>
  <c r="F6" i="15"/>
  <c r="F7" i="15"/>
  <c r="F8" i="15"/>
  <c r="F9" i="15"/>
  <c r="F10" i="15"/>
  <c r="F11" i="15"/>
  <c r="F12" i="15"/>
  <c r="F13" i="15"/>
  <c r="F14" i="15"/>
  <c r="F15" i="15"/>
  <c r="F16" i="15"/>
  <c r="F17" i="15"/>
  <c r="F18" i="15"/>
  <c r="F19" i="15"/>
  <c r="F20" i="15"/>
  <c r="F21" i="15"/>
  <c r="F22" i="15"/>
  <c r="F23" i="15"/>
  <c r="F24" i="15"/>
  <c r="F25" i="15"/>
  <c r="F26" i="15"/>
  <c r="F27" i="15"/>
  <c r="F28" i="15"/>
  <c r="F29" i="15"/>
  <c r="F30" i="15"/>
  <c r="F31" i="15"/>
  <c r="F32" i="15"/>
  <c r="F33" i="15"/>
  <c r="F34" i="15"/>
  <c r="F35" i="15"/>
  <c r="F36" i="15"/>
  <c r="F37" i="15"/>
  <c r="F38" i="15"/>
  <c r="F39" i="15"/>
  <c r="F40" i="15"/>
  <c r="F41" i="15"/>
  <c r="F2" i="15"/>
  <c r="F42" i="15" l="1"/>
  <c r="F48" i="14"/>
  <c r="F47" i="14"/>
  <c r="F46" i="14"/>
  <c r="F45" i="14"/>
  <c r="F44" i="14"/>
  <c r="F43" i="14"/>
  <c r="F42" i="14"/>
  <c r="F41" i="14"/>
  <c r="F40" i="14"/>
  <c r="F39" i="14"/>
  <c r="F38" i="14"/>
  <c r="F37" i="14"/>
  <c r="F36" i="14"/>
  <c r="F35" i="14"/>
  <c r="F34" i="14"/>
  <c r="F33" i="14"/>
  <c r="F32" i="14"/>
  <c r="F31" i="14"/>
  <c r="F30" i="14"/>
  <c r="F29" i="14"/>
  <c r="F28" i="14"/>
  <c r="F27" i="14"/>
  <c r="F26" i="14"/>
  <c r="F25" i="14"/>
  <c r="F24" i="14"/>
  <c r="F23" i="14"/>
  <c r="F22" i="14"/>
  <c r="F20" i="14"/>
  <c r="F19" i="14"/>
  <c r="F18" i="14"/>
  <c r="F17" i="14"/>
  <c r="F16" i="14"/>
  <c r="F15" i="14"/>
  <c r="F14" i="14"/>
  <c r="F13" i="14"/>
  <c r="F12" i="14"/>
  <c r="F11" i="14"/>
  <c r="F10" i="14"/>
  <c r="F9" i="14" l="1"/>
  <c r="F49" i="14" s="1"/>
  <c r="H10" i="14" l="1"/>
  <c r="H11" i="14" l="1"/>
  <c r="H12" i="14"/>
  <c r="H13" i="14"/>
  <c r="H14" i="14"/>
  <c r="H15" i="14"/>
  <c r="H16" i="14"/>
  <c r="H17" i="14"/>
  <c r="H18" i="14"/>
  <c r="H19" i="14"/>
  <c r="H20" i="14"/>
  <c r="H21" i="14"/>
  <c r="H22" i="14"/>
  <c r="H23" i="14"/>
  <c r="H24" i="14"/>
  <c r="H25" i="14"/>
  <c r="H26" i="14"/>
  <c r="H27" i="14"/>
  <c r="H28" i="14"/>
  <c r="H29" i="14"/>
  <c r="H30" i="14"/>
  <c r="H31" i="14"/>
  <c r="H32" i="14"/>
  <c r="H33" i="14"/>
  <c r="H34" i="14"/>
  <c r="H35" i="14"/>
  <c r="H36" i="14"/>
  <c r="H37" i="14"/>
  <c r="H38" i="14"/>
  <c r="H39" i="14"/>
  <c r="H40" i="14"/>
  <c r="H41" i="14"/>
  <c r="H42" i="14"/>
  <c r="H43" i="14"/>
  <c r="H44" i="14"/>
  <c r="H45" i="14"/>
  <c r="H46" i="14"/>
  <c r="H47" i="14"/>
  <c r="H48" i="14"/>
  <c r="H9" i="14"/>
  <c r="H49" i="14" l="1"/>
</calcChain>
</file>

<file path=xl/sharedStrings.xml><?xml version="1.0" encoding="utf-8"?>
<sst xmlns="http://schemas.openxmlformats.org/spreadsheetml/2006/main" count="362" uniqueCount="81">
  <si>
    <t>DESCRIMINAÇÃO</t>
  </si>
  <si>
    <t>UNID.</t>
  </si>
  <si>
    <t>V. UNIT.</t>
  </si>
  <si>
    <t>V. TOTAL</t>
  </si>
  <si>
    <t xml:space="preserve">V. TOTAL </t>
  </si>
  <si>
    <t>ESTADO DO TOCANTINS</t>
  </si>
  <si>
    <t>Estimativa de Preço de Mercado</t>
  </si>
  <si>
    <t>V. UNIT MED.</t>
  </si>
  <si>
    <t>V. TOTAL MED.</t>
  </si>
  <si>
    <t>MUNICÍPIO DE BANDEIRANTES DO TOCANTINS-TO</t>
  </si>
  <si>
    <t>ITEM</t>
  </si>
  <si>
    <t>MÉDIA</t>
  </si>
  <si>
    <t>QUA.</t>
  </si>
  <si>
    <t>TOTAL=</t>
  </si>
  <si>
    <t>COTAÇÃO Nº 01                                BANCO DE PREÇO</t>
  </si>
  <si>
    <t xml:space="preserve">REMENDO PNEU ARO 17.5   215 VAN </t>
  </si>
  <si>
    <t>REMENDO PNEU ARO 22.5      275</t>
  </si>
  <si>
    <t xml:space="preserve">REMENDO PNEU ARO 22.5    1000X20 </t>
  </si>
  <si>
    <t xml:space="preserve">REMENDO PNEU MOTONIVELADORA </t>
  </si>
  <si>
    <t xml:space="preserve">REMENDO PNEU RETROESCAVADORA TRASEIRO </t>
  </si>
  <si>
    <t xml:space="preserve">REMENDO PNEU RETROESCAVADORA DIANTEIRO </t>
  </si>
  <si>
    <t xml:space="preserve">REMENDO PÁ CARREGADEIRA </t>
  </si>
  <si>
    <t xml:space="preserve">REMENDO PNEU ARO 15 195.60 </t>
  </si>
  <si>
    <t xml:space="preserve">REMENDO PNEU  ARO 13 E 14 </t>
  </si>
  <si>
    <t>REMENDO PNEU TRATOR DIANTEIRO</t>
  </si>
  <si>
    <t xml:space="preserve">REMENDO PNEU TRATOR TRASEIRO </t>
  </si>
  <si>
    <t xml:space="preserve">REMENDO PNEU ARO  16 E 17 </t>
  </si>
  <si>
    <t xml:space="preserve">REMENDO PNEU MOTOCICLETA </t>
  </si>
  <si>
    <t xml:space="preserve">REMENDO  PNEU 750.16 </t>
  </si>
  <si>
    <t>MONTANGEM E DESMONTAGEM  ARO 17.5 215 VAN</t>
  </si>
  <si>
    <t>MONTANGEM E DESMONTAGEM  22.5  275</t>
  </si>
  <si>
    <t xml:space="preserve">MONTANGEM E DESMONTAGEM  22.5 1000X20 </t>
  </si>
  <si>
    <t xml:space="preserve">MONTANGEM E DESMONTAGEM  PNEU MOTONIVELADORA </t>
  </si>
  <si>
    <t xml:space="preserve">MONTANGEM E DESMONTAGEM  PNEU RETROESCAVADEIRA TRASEIRO </t>
  </si>
  <si>
    <t xml:space="preserve">MONTANGEM E DESMONTAGEM  PNEU RETROESCAVADEIRA DIANTEIRO </t>
  </si>
  <si>
    <t xml:space="preserve">MONTANGEM E DESMONTAGEM  PNEU PÁ CARREGADEIRA  </t>
  </si>
  <si>
    <t xml:space="preserve">MONTANGEM E DESMONTAGEM  PNEU ARO 15  195.60 </t>
  </si>
  <si>
    <t xml:space="preserve">MONTANGEM E DESMONTAGEM  PNEU ARO 13 E 14 </t>
  </si>
  <si>
    <t xml:space="preserve">MONTANGEM E DESMONTAGEM  PNEU TRATOR TRASEIRO </t>
  </si>
  <si>
    <t xml:space="preserve">MONTANGEM E DESMONTAGEM  PNEU TRATOR DIANTEIRO  </t>
  </si>
  <si>
    <t>MONTANGEM E DESMONTAGEM  PNEU ARO 16 E 17</t>
  </si>
  <si>
    <t>MONTANGEM E DESMONTAGEM  PNEU 750.16</t>
  </si>
  <si>
    <t xml:space="preserve">VULCANIZAÇÃO PNEU 17.5 215 VAN </t>
  </si>
  <si>
    <t xml:space="preserve">VULCANIZAÇÃO PNEU 22.5 275  </t>
  </si>
  <si>
    <t xml:space="preserve">VULCANIZAÇÃO PNEU 22.5 1000X 20 </t>
  </si>
  <si>
    <t xml:space="preserve">VULCANIZAÇÃO PNEU MOTONIVELADORA </t>
  </si>
  <si>
    <t xml:space="preserve">VULCANIZAÇÃO PNEU RETROESCAVADEIRA TRASEIRO </t>
  </si>
  <si>
    <t xml:space="preserve">VULCANIZAÇÃO PNEU RETROESCAVADEIRA DIANTEIRO </t>
  </si>
  <si>
    <t xml:space="preserve">VULCANIZAÇÃO PNEU PÁ CARREGADEIRA </t>
  </si>
  <si>
    <t xml:space="preserve">VULCANIZAÇÃO PNEU ARO 15  195.60  </t>
  </si>
  <si>
    <t xml:space="preserve">VULCANIZAÇÃO PNEU ARO 13 E 14  </t>
  </si>
  <si>
    <t xml:space="preserve">VULCANIZAÇÃO PNEU TRATOR DIANTEIRO   </t>
  </si>
  <si>
    <t xml:space="preserve">VULCANIZAÇÃO PNEU TRATOR TRASEIRO    </t>
  </si>
  <si>
    <t xml:space="preserve">VULCANIZAÇÃO PNEU ARO 16 E 17  </t>
  </si>
  <si>
    <t xml:space="preserve">VULCANIZAÇÃO PNEU ARO  750.16 </t>
  </si>
  <si>
    <t>Serv.</t>
  </si>
  <si>
    <t>Jucélio Dantas de Macêdo</t>
  </si>
  <si>
    <t>Secr. Municipal de Administração e planejamento</t>
  </si>
  <si>
    <t>Responsável pela Demanda</t>
  </si>
  <si>
    <t xml:space="preserve">João Eronaldo Lacerda Gomes </t>
  </si>
  <si>
    <t>Secr. Municipal de Obras.</t>
  </si>
  <si>
    <t xml:space="preserve">Fagner Benvindo Barbosa </t>
  </si>
  <si>
    <t>Secr. Municipal de Agricultura.</t>
  </si>
  <si>
    <t>Ana Paula dos Santos Borges</t>
  </si>
  <si>
    <t>Fundo Municipal de Assistência Social</t>
  </si>
  <si>
    <t xml:space="preserve">Maria Das Dores Ferreira da Silva Alves </t>
  </si>
  <si>
    <t>Fundo Municipal de Educação</t>
  </si>
  <si>
    <t xml:space="preserve">Responsável pela Demanda </t>
  </si>
  <si>
    <t>Savio Jose Reis Rosa</t>
  </si>
  <si>
    <t>Fundo Municipal de Saúde</t>
  </si>
  <si>
    <t>COTAÇÃO Nº 02                CNPJ:17.740.742/0001-56</t>
  </si>
  <si>
    <t>ADM</t>
  </si>
  <si>
    <t>Total=</t>
  </si>
  <si>
    <t>Agricultura.</t>
  </si>
  <si>
    <t>obras.</t>
  </si>
  <si>
    <t>transportes</t>
  </si>
  <si>
    <t>SAÚDE</t>
  </si>
  <si>
    <t>educação</t>
  </si>
  <si>
    <t>total=</t>
  </si>
  <si>
    <t>ass-social</t>
  </si>
  <si>
    <r>
      <t>Bandeirantes do Tocantins/TO, 20 de março</t>
    </r>
    <r>
      <rPr>
        <sz val="10"/>
        <rFont val="Arial"/>
        <family val="2"/>
      </rPr>
      <t xml:space="preserve"> </t>
    </r>
    <r>
      <rPr>
        <sz val="12"/>
        <rFont val="Arial"/>
        <family val="2"/>
      </rPr>
      <t>de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</si>
</sst>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R$&quot;\ #,##0.00"/>
    <numFmt numFmtId="165" formatCode="_-[$R$-416]\ * #,##0.00_-;\-[$R$-416]\ * #,##0.00_-;_-[$R$-416]\ * &quot;-&quot;??_-;_-@_-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u/>
      <sz val="18"/>
      <color theme="1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u/>
      <sz val="14"/>
      <color theme="1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sz val="12"/>
      <color theme="1"/>
      <name val="Arial"/>
      <family val="2"/>
    </font>
    <font>
      <b/>
      <sz val="11"/>
      <name val="Calibri"/>
      <family val="2"/>
      <scheme val="minor"/>
    </font>
    <font>
      <sz val="11"/>
      <color rgb="FFFF0000"/>
      <name val="Arial"/>
      <family val="2"/>
    </font>
    <font>
      <sz val="12"/>
      <color rgb="FFFF0000"/>
      <name val="Arial"/>
      <family val="2"/>
    </font>
    <font>
      <b/>
      <sz val="11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rgb="FFFF0000"/>
      <name val="Calibri"/>
      <family val="2"/>
      <scheme val="minor"/>
    </font>
    <font>
      <sz val="12"/>
      <color rgb="FF000000"/>
      <name val="Arial"/>
      <family val="2"/>
    </font>
    <font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16">
    <xf numFmtId="0" fontId="0" fillId="0" borderId="0" xfId="0"/>
    <xf numFmtId="0" fontId="2" fillId="0" borderId="0" xfId="0" applyFont="1"/>
    <xf numFmtId="0" fontId="4" fillId="2" borderId="4" xfId="0" applyFont="1" applyFill="1" applyBorder="1" applyAlignment="1">
      <alignment horizontal="center" vertical="center"/>
    </xf>
    <xf numFmtId="165" fontId="2" fillId="0" borderId="0" xfId="0" applyNumberFormat="1" applyFont="1"/>
    <xf numFmtId="0" fontId="4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164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164" fontId="4" fillId="2" borderId="0" xfId="0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right"/>
    </xf>
    <xf numFmtId="164" fontId="2" fillId="0" borderId="5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0" xfId="0" applyNumberFormat="1" applyFont="1"/>
    <xf numFmtId="164" fontId="2" fillId="0" borderId="0" xfId="0" applyNumberFormat="1" applyFont="1" applyAlignment="1">
      <alignment horizontal="center" wrapText="1"/>
    </xf>
    <xf numFmtId="0" fontId="1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0" fillId="0" borderId="0" xfId="0" applyNumberFormat="1"/>
    <xf numFmtId="164" fontId="12" fillId="0" borderId="1" xfId="0" applyNumberFormat="1" applyFont="1" applyBorder="1"/>
    <xf numFmtId="0" fontId="10" fillId="0" borderId="0" xfId="0" applyFont="1"/>
    <xf numFmtId="0" fontId="14" fillId="0" borderId="0" xfId="0" applyFont="1"/>
    <xf numFmtId="164" fontId="3" fillId="2" borderId="3" xfId="0" applyNumberFormat="1" applyFont="1" applyFill="1" applyBorder="1" applyAlignment="1">
      <alignment horizontal="center" vertical="center"/>
    </xf>
    <xf numFmtId="164" fontId="11" fillId="2" borderId="3" xfId="0" applyNumberFormat="1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right"/>
    </xf>
    <xf numFmtId="0" fontId="13" fillId="0" borderId="1" xfId="0" applyFont="1" applyBorder="1" applyAlignment="1">
      <alignment horizontal="center"/>
    </xf>
    <xf numFmtId="0" fontId="13" fillId="0" borderId="1" xfId="0" applyFont="1" applyBorder="1"/>
    <xf numFmtId="0" fontId="13" fillId="2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164" fontId="15" fillId="0" borderId="0" xfId="0" applyNumberFormat="1" applyFont="1" applyAlignment="1">
      <alignment horizontal="center"/>
    </xf>
    <xf numFmtId="0" fontId="16" fillId="0" borderId="0" xfId="0" applyFont="1" applyAlignment="1">
      <alignment horizontal="right" vertical="center"/>
    </xf>
    <xf numFmtId="164" fontId="2" fillId="2" borderId="7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/>
    </xf>
    <xf numFmtId="164" fontId="17" fillId="2" borderId="1" xfId="0" applyNumberFormat="1" applyFont="1" applyFill="1" applyBorder="1" applyAlignment="1">
      <alignment horizontal="center" vertical="center"/>
    </xf>
    <xf numFmtId="164" fontId="17" fillId="0" borderId="1" xfId="0" applyNumberFormat="1" applyFont="1" applyBorder="1"/>
    <xf numFmtId="0" fontId="7" fillId="4" borderId="6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wrapText="1"/>
    </xf>
    <xf numFmtId="0" fontId="7" fillId="4" borderId="1" xfId="0" applyFont="1" applyFill="1" applyBorder="1"/>
    <xf numFmtId="0" fontId="5" fillId="4" borderId="1" xfId="0" applyFont="1" applyFill="1" applyBorder="1"/>
    <xf numFmtId="164" fontId="7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13" fillId="0" borderId="0" xfId="0" applyFont="1"/>
    <xf numFmtId="0" fontId="13" fillId="0" borderId="0" xfId="0" applyFont="1" applyAlignment="1">
      <alignment wrapText="1"/>
    </xf>
    <xf numFmtId="0" fontId="5" fillId="0" borderId="0" xfId="0" applyFont="1"/>
    <xf numFmtId="164" fontId="7" fillId="2" borderId="1" xfId="0" applyNumberFormat="1" applyFont="1" applyFill="1" applyBorder="1" applyAlignment="1">
      <alignment horizontal="center" vertical="center"/>
    </xf>
    <xf numFmtId="164" fontId="18" fillId="0" borderId="1" xfId="0" applyNumberFormat="1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64" fontId="0" fillId="0" borderId="1" xfId="0" applyNumberFormat="1" applyBorder="1"/>
    <xf numFmtId="0" fontId="0" fillId="4" borderId="0" xfId="0" applyFill="1"/>
    <xf numFmtId="4" fontId="0" fillId="0" borderId="0" xfId="0" applyNumberFormat="1"/>
    <xf numFmtId="3" fontId="0" fillId="0" borderId="0" xfId="0" applyNumberFormat="1"/>
    <xf numFmtId="164" fontId="10" fillId="0" borderId="1" xfId="0" applyNumberFormat="1" applyFont="1" applyBorder="1"/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/>
    </xf>
    <xf numFmtId="0" fontId="20" fillId="2" borderId="1" xfId="0" applyNumberFormat="1" applyFont="1" applyFill="1" applyBorder="1" applyAlignment="1" applyProtection="1">
      <alignment vertical="top" wrapText="1"/>
    </xf>
    <xf numFmtId="0" fontId="0" fillId="7" borderId="0" xfId="0" applyFill="1"/>
    <xf numFmtId="0" fontId="13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/>
    </xf>
    <xf numFmtId="0" fontId="0" fillId="7" borderId="1" xfId="0" applyFill="1" applyBorder="1"/>
    <xf numFmtId="0" fontId="0" fillId="4" borderId="1" xfId="0" applyFill="1" applyBorder="1"/>
    <xf numFmtId="0" fontId="10" fillId="0" borderId="1" xfId="0" applyFont="1" applyBorder="1"/>
    <xf numFmtId="0" fontId="10" fillId="7" borderId="0" xfId="0" applyFont="1" applyFill="1" applyBorder="1"/>
    <xf numFmtId="0" fontId="13" fillId="2" borderId="2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vertical="center" wrapText="1"/>
    </xf>
    <xf numFmtId="0" fontId="13" fillId="0" borderId="2" xfId="0" applyFont="1" applyBorder="1" applyAlignment="1">
      <alignment horizontal="left" vertical="center" wrapText="1"/>
    </xf>
    <xf numFmtId="0" fontId="13" fillId="2" borderId="2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164" fontId="12" fillId="2" borderId="1" xfId="0" applyNumberFormat="1" applyFont="1" applyFill="1" applyBorder="1"/>
    <xf numFmtId="0" fontId="13" fillId="7" borderId="0" xfId="0" applyFont="1" applyFill="1" applyBorder="1" applyAlignment="1">
      <alignment vertical="center" wrapText="1"/>
    </xf>
    <xf numFmtId="164" fontId="19" fillId="0" borderId="0" xfId="0" applyNumberFormat="1" applyFont="1"/>
    <xf numFmtId="164" fontId="19" fillId="0" borderId="1" xfId="0" applyNumberFormat="1" applyFont="1" applyBorder="1"/>
    <xf numFmtId="0" fontId="20" fillId="7" borderId="0" xfId="0" applyNumberFormat="1" applyFont="1" applyFill="1" applyBorder="1" applyAlignment="1" applyProtection="1">
      <alignment vertical="top" wrapText="1"/>
    </xf>
    <xf numFmtId="3" fontId="3" fillId="8" borderId="1" xfId="0" applyNumberFormat="1" applyFont="1" applyFill="1" applyBorder="1" applyAlignment="1">
      <alignment horizontal="center" vertical="center"/>
    </xf>
    <xf numFmtId="0" fontId="0" fillId="8" borderId="1" xfId="0" applyFill="1" applyBorder="1"/>
    <xf numFmtId="164" fontId="7" fillId="8" borderId="1" xfId="0" applyNumberFormat="1" applyFont="1" applyFill="1" applyBorder="1" applyAlignment="1">
      <alignment horizontal="center" vertical="center"/>
    </xf>
    <xf numFmtId="164" fontId="0" fillId="8" borderId="1" xfId="0" applyNumberFormat="1" applyFill="1" applyBorder="1"/>
    <xf numFmtId="164" fontId="13" fillId="0" borderId="0" xfId="0" applyNumberFormat="1" applyFont="1"/>
    <xf numFmtId="0" fontId="21" fillId="0" borderId="0" xfId="0" applyFont="1" applyAlignment="1">
      <alignment horizontal="right" vertical="center"/>
    </xf>
    <xf numFmtId="10" fontId="0" fillId="0" borderId="0" xfId="0" applyNumberFormat="1"/>
    <xf numFmtId="0" fontId="7" fillId="4" borderId="1" xfId="0" applyFont="1" applyFill="1" applyBorder="1" applyAlignment="1">
      <alignment horizontal="center"/>
    </xf>
    <xf numFmtId="164" fontId="2" fillId="0" borderId="0" xfId="0" applyNumberFormat="1" applyFont="1" applyAlignment="1">
      <alignment horizontal="center" wrapText="1"/>
    </xf>
    <xf numFmtId="0" fontId="2" fillId="2" borderId="4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164" fontId="5" fillId="3" borderId="2" xfId="0" applyNumberFormat="1" applyFont="1" applyFill="1" applyBorder="1" applyAlignment="1">
      <alignment horizontal="center" vertical="center" wrapText="1"/>
    </xf>
    <xf numFmtId="164" fontId="5" fillId="3" borderId="3" xfId="0" applyNumberFormat="1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595312</xdr:colOff>
      <xdr:row>0</xdr:row>
      <xdr:rowOff>59531</xdr:rowOff>
    </xdr:from>
    <xdr:to>
      <xdr:col>1</xdr:col>
      <xdr:colOff>1954609</xdr:colOff>
      <xdr:row>4</xdr:row>
      <xdr:rowOff>49608</xdr:rowOff>
    </xdr:to>
    <xdr:pic>
      <xdr:nvPicPr>
        <xdr:cNvPr id="4" name="Imagem 3" descr="C:\Users\User\Downloads\Emblemas Bandeirantes - TO\Emblemas Bandeirantes - TO\LOGO ASSISTÊNCIA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421" y="59531"/>
          <a:ext cx="1359297" cy="78382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674690</xdr:colOff>
      <xdr:row>4</xdr:row>
      <xdr:rowOff>119062</xdr:rowOff>
    </xdr:from>
    <xdr:to>
      <xdr:col>1</xdr:col>
      <xdr:colOff>1905002</xdr:colOff>
      <xdr:row>6</xdr:row>
      <xdr:rowOff>545702</xdr:rowOff>
    </xdr:to>
    <xdr:pic>
      <xdr:nvPicPr>
        <xdr:cNvPr id="5" name="Imagem 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1799" y="912812"/>
          <a:ext cx="1230312" cy="813593"/>
        </a:xfrm>
        <a:prstGeom prst="rect">
          <a:avLst/>
        </a:prstGeom>
      </xdr:spPr>
    </xdr:pic>
    <xdr:clientData/>
  </xdr:twoCellAnchor>
  <xdr:twoCellAnchor editAs="oneCell">
    <xdr:from>
      <xdr:col>1</xdr:col>
      <xdr:colOff>2143124</xdr:colOff>
      <xdr:row>4</xdr:row>
      <xdr:rowOff>79373</xdr:rowOff>
    </xdr:from>
    <xdr:to>
      <xdr:col>2</xdr:col>
      <xdr:colOff>238124</xdr:colOff>
      <xdr:row>6</xdr:row>
      <xdr:rowOff>605234</xdr:rowOff>
    </xdr:to>
    <xdr:pic>
      <xdr:nvPicPr>
        <xdr:cNvPr id="7" name="Imagem 6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0233" y="873123"/>
          <a:ext cx="1557735" cy="912814"/>
        </a:xfrm>
        <a:prstGeom prst="rect">
          <a:avLst/>
        </a:prstGeom>
      </xdr:spPr>
    </xdr:pic>
    <xdr:clientData/>
  </xdr:twoCellAnchor>
  <xdr:twoCellAnchor editAs="oneCell">
    <xdr:from>
      <xdr:col>1</xdr:col>
      <xdr:colOff>2291954</xdr:colOff>
      <xdr:row>0</xdr:row>
      <xdr:rowOff>39689</xdr:rowOff>
    </xdr:from>
    <xdr:to>
      <xdr:col>2</xdr:col>
      <xdr:colOff>248047</xdr:colOff>
      <xdr:row>3</xdr:row>
      <xdr:rowOff>178596</xdr:rowOff>
    </xdr:to>
    <xdr:pic>
      <xdr:nvPicPr>
        <xdr:cNvPr id="8" name="Imagem 7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9063" y="39689"/>
          <a:ext cx="1418828" cy="7441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0"/>
  <sheetViews>
    <sheetView topLeftCell="A47" zoomScale="96" zoomScaleNormal="96" zoomScaleSheetLayoutView="100" workbookViewId="0">
      <selection activeCell="B67" sqref="B67"/>
    </sheetView>
  </sheetViews>
  <sheetFormatPr defaultColWidth="9.140625" defaultRowHeight="14.25" x14ac:dyDescent="0.2"/>
  <cols>
    <col min="1" max="1" width="5.5703125" style="1" bestFit="1" customWidth="1"/>
    <col min="2" max="2" width="52" style="11" customWidth="1"/>
    <col min="3" max="3" width="7.7109375" style="1" customWidth="1"/>
    <col min="4" max="4" width="15.42578125" style="1" customWidth="1"/>
    <col min="5" max="5" width="15" style="24" bestFit="1" customWidth="1"/>
    <col min="6" max="6" width="19.85546875" style="24" customWidth="1"/>
    <col min="7" max="7" width="15.140625" style="24" customWidth="1"/>
    <col min="8" max="8" width="16.85546875" style="24" bestFit="1" customWidth="1"/>
    <col min="9" max="9" width="15" style="1" bestFit="1" customWidth="1"/>
    <col min="10" max="10" width="15.42578125" style="1" bestFit="1" customWidth="1"/>
    <col min="11" max="11" width="15" style="1" bestFit="1" customWidth="1"/>
    <col min="12" max="12" width="18.140625" style="1" bestFit="1" customWidth="1"/>
    <col min="13" max="14" width="9.140625" style="1"/>
    <col min="15" max="15" width="14.42578125" style="1" bestFit="1" customWidth="1"/>
    <col min="16" max="16384" width="9.140625" style="1"/>
  </cols>
  <sheetData>
    <row r="1" spans="1:12" ht="18.75" customHeight="1" x14ac:dyDescent="0.2">
      <c r="A1" s="104"/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</row>
    <row r="2" spans="1:12" x14ac:dyDescent="0.2">
      <c r="A2" s="104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</row>
    <row r="3" spans="1:12" ht="15" x14ac:dyDescent="0.25">
      <c r="A3" s="106" t="s">
        <v>5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</row>
    <row r="4" spans="1:12" ht="15" x14ac:dyDescent="0.25">
      <c r="A4" s="106" t="s">
        <v>9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2" ht="23.25" x14ac:dyDescent="0.2">
      <c r="A5" s="108" t="s">
        <v>6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</row>
    <row r="6" spans="1:12" ht="6.75" customHeight="1" x14ac:dyDescent="0.2">
      <c r="A6" s="7"/>
      <c r="B6" s="10"/>
      <c r="C6" s="8"/>
      <c r="D6" s="8"/>
      <c r="E6" s="19"/>
      <c r="F6" s="19"/>
      <c r="G6" s="19"/>
      <c r="H6" s="19"/>
      <c r="I6" s="8"/>
      <c r="J6" s="8"/>
      <c r="K6" s="9"/>
      <c r="L6" s="9"/>
    </row>
    <row r="7" spans="1:12" ht="51" customHeight="1" x14ac:dyDescent="0.2">
      <c r="A7" s="2"/>
      <c r="B7" s="10"/>
      <c r="C7" s="4"/>
      <c r="D7" s="5"/>
      <c r="E7" s="110" t="s">
        <v>14</v>
      </c>
      <c r="F7" s="111"/>
      <c r="G7" s="112" t="s">
        <v>70</v>
      </c>
      <c r="H7" s="113"/>
      <c r="I7" s="114" t="s">
        <v>11</v>
      </c>
      <c r="J7" s="115"/>
    </row>
    <row r="8" spans="1:12" x14ac:dyDescent="0.2">
      <c r="A8" s="34" t="s">
        <v>10</v>
      </c>
      <c r="B8" s="35" t="s">
        <v>0</v>
      </c>
      <c r="C8" s="34" t="s">
        <v>1</v>
      </c>
      <c r="D8" s="34" t="s">
        <v>12</v>
      </c>
      <c r="E8" s="20" t="s">
        <v>2</v>
      </c>
      <c r="F8" s="20" t="s">
        <v>3</v>
      </c>
      <c r="G8" s="20" t="s">
        <v>2</v>
      </c>
      <c r="H8" s="20" t="s">
        <v>4</v>
      </c>
      <c r="I8" s="18" t="s">
        <v>7</v>
      </c>
      <c r="J8" s="18" t="s">
        <v>8</v>
      </c>
    </row>
    <row r="9" spans="1:12" ht="21.75" customHeight="1" x14ac:dyDescent="0.2">
      <c r="A9" s="36">
        <v>1</v>
      </c>
      <c r="B9" s="43" t="s">
        <v>15</v>
      </c>
      <c r="C9" s="36" t="s">
        <v>55</v>
      </c>
      <c r="D9" s="37">
        <v>90</v>
      </c>
      <c r="E9" s="32">
        <v>44.55</v>
      </c>
      <c r="F9" s="12">
        <f t="shared" ref="F9:F48" si="0">E9*D9</f>
        <v>4009.4999999999995</v>
      </c>
      <c r="G9" s="12">
        <v>45</v>
      </c>
      <c r="H9" s="12">
        <f>G9*D9</f>
        <v>4050</v>
      </c>
      <c r="I9" s="56">
        <v>44.75</v>
      </c>
      <c r="J9" s="12">
        <f>D9*I9</f>
        <v>4027.5</v>
      </c>
    </row>
    <row r="10" spans="1:12" ht="13.5" customHeight="1" x14ac:dyDescent="0.2">
      <c r="A10" s="36">
        <v>2</v>
      </c>
      <c r="B10" s="43" t="s">
        <v>16</v>
      </c>
      <c r="C10" s="36" t="s">
        <v>55</v>
      </c>
      <c r="D10" s="37">
        <v>15</v>
      </c>
      <c r="E10" s="32">
        <v>73.87</v>
      </c>
      <c r="F10" s="12">
        <f t="shared" si="0"/>
        <v>1108.0500000000002</v>
      </c>
      <c r="G10" s="12">
        <v>60</v>
      </c>
      <c r="H10" s="12">
        <f>D10*G10</f>
        <v>900</v>
      </c>
      <c r="I10" s="62">
        <v>66.349999999999994</v>
      </c>
      <c r="J10" s="12">
        <f t="shared" ref="J10:J48" si="1">D10*I10</f>
        <v>995.24999999999989</v>
      </c>
    </row>
    <row r="11" spans="1:12" ht="18" customHeight="1" x14ac:dyDescent="0.2">
      <c r="A11" s="36">
        <v>3</v>
      </c>
      <c r="B11" s="38" t="s">
        <v>17</v>
      </c>
      <c r="C11" s="36" t="s">
        <v>55</v>
      </c>
      <c r="D11" s="37">
        <v>30</v>
      </c>
      <c r="E11" s="32">
        <v>63.67</v>
      </c>
      <c r="F11" s="12">
        <f t="shared" si="0"/>
        <v>1910.1000000000001</v>
      </c>
      <c r="G11" s="12">
        <v>70</v>
      </c>
      <c r="H11" s="12">
        <f t="shared" ref="H11:H48" si="2">G11*D11</f>
        <v>2100</v>
      </c>
      <c r="I11" s="56">
        <v>66.349999999999994</v>
      </c>
      <c r="J11" s="12">
        <f t="shared" si="1"/>
        <v>1990.4999999999998</v>
      </c>
    </row>
    <row r="12" spans="1:12" ht="15.75" x14ac:dyDescent="0.2">
      <c r="A12" s="36">
        <v>4</v>
      </c>
      <c r="B12" s="44" t="s">
        <v>18</v>
      </c>
      <c r="C12" s="36" t="s">
        <v>55</v>
      </c>
      <c r="D12" s="37">
        <v>40</v>
      </c>
      <c r="E12" s="32">
        <v>94.89</v>
      </c>
      <c r="F12" s="12">
        <f t="shared" si="0"/>
        <v>3795.6</v>
      </c>
      <c r="G12" s="12">
        <v>90</v>
      </c>
      <c r="H12" s="12">
        <f t="shared" si="2"/>
        <v>3600</v>
      </c>
      <c r="I12" s="56">
        <v>92.45</v>
      </c>
      <c r="J12" s="12">
        <f t="shared" si="1"/>
        <v>3698</v>
      </c>
    </row>
    <row r="13" spans="1:12" ht="33" customHeight="1" x14ac:dyDescent="0.2">
      <c r="A13" s="36">
        <v>5</v>
      </c>
      <c r="B13" s="38" t="s">
        <v>19</v>
      </c>
      <c r="C13" s="36" t="s">
        <v>55</v>
      </c>
      <c r="D13" s="37">
        <v>30</v>
      </c>
      <c r="E13" s="33">
        <v>117</v>
      </c>
      <c r="F13" s="12">
        <f t="shared" si="0"/>
        <v>3510</v>
      </c>
      <c r="G13" s="12">
        <v>120</v>
      </c>
      <c r="H13" s="12">
        <f t="shared" si="2"/>
        <v>3600</v>
      </c>
      <c r="I13" s="56">
        <v>118.5</v>
      </c>
      <c r="J13" s="12">
        <f t="shared" si="1"/>
        <v>3555</v>
      </c>
    </row>
    <row r="14" spans="1:12" ht="26.25" customHeight="1" x14ac:dyDescent="0.2">
      <c r="A14" s="36">
        <v>6</v>
      </c>
      <c r="B14" s="38" t="s">
        <v>20</v>
      </c>
      <c r="C14" s="36" t="s">
        <v>55</v>
      </c>
      <c r="D14" s="37">
        <v>30</v>
      </c>
      <c r="E14" s="32">
        <v>83.27</v>
      </c>
      <c r="F14" s="12">
        <f t="shared" si="0"/>
        <v>2498.1</v>
      </c>
      <c r="G14" s="12">
        <v>100</v>
      </c>
      <c r="H14" s="12">
        <f t="shared" si="2"/>
        <v>3000</v>
      </c>
      <c r="I14" s="56">
        <v>91.35</v>
      </c>
      <c r="J14" s="12">
        <f t="shared" si="1"/>
        <v>2740.5</v>
      </c>
    </row>
    <row r="15" spans="1:12" ht="15.75" x14ac:dyDescent="0.2">
      <c r="A15" s="36">
        <v>7</v>
      </c>
      <c r="B15" s="38" t="s">
        <v>21</v>
      </c>
      <c r="C15" s="36" t="s">
        <v>55</v>
      </c>
      <c r="D15" s="37">
        <v>15</v>
      </c>
      <c r="E15" s="32">
        <v>149.76</v>
      </c>
      <c r="F15" s="12">
        <f t="shared" si="0"/>
        <v>2246.3999999999996</v>
      </c>
      <c r="G15" s="12">
        <v>120</v>
      </c>
      <c r="H15" s="12">
        <f t="shared" si="2"/>
        <v>1800</v>
      </c>
      <c r="I15" s="56">
        <v>134.88</v>
      </c>
      <c r="J15" s="12">
        <f t="shared" si="1"/>
        <v>2023.1999999999998</v>
      </c>
    </row>
    <row r="16" spans="1:12" ht="15.75" x14ac:dyDescent="0.2">
      <c r="A16" s="36">
        <v>8</v>
      </c>
      <c r="B16" s="38" t="s">
        <v>22</v>
      </c>
      <c r="C16" s="36" t="s">
        <v>55</v>
      </c>
      <c r="D16" s="37">
        <v>20</v>
      </c>
      <c r="E16" s="32">
        <v>35.799999999999997</v>
      </c>
      <c r="F16" s="12">
        <f t="shared" si="0"/>
        <v>716</v>
      </c>
      <c r="G16" s="12">
        <v>45</v>
      </c>
      <c r="H16" s="12">
        <f t="shared" si="2"/>
        <v>900</v>
      </c>
      <c r="I16" s="56">
        <v>40.4</v>
      </c>
      <c r="J16" s="12">
        <f t="shared" si="1"/>
        <v>808</v>
      </c>
    </row>
    <row r="17" spans="1:12" ht="15.75" x14ac:dyDescent="0.2">
      <c r="A17" s="36">
        <v>9</v>
      </c>
      <c r="B17" s="38" t="s">
        <v>23</v>
      </c>
      <c r="C17" s="36" t="s">
        <v>55</v>
      </c>
      <c r="D17" s="37">
        <v>80</v>
      </c>
      <c r="E17" s="32">
        <v>32.89</v>
      </c>
      <c r="F17" s="12">
        <f t="shared" si="0"/>
        <v>2631.2</v>
      </c>
      <c r="G17" s="12">
        <v>40</v>
      </c>
      <c r="H17" s="12">
        <f t="shared" si="2"/>
        <v>3200</v>
      </c>
      <c r="I17" s="56">
        <v>36.450000000000003</v>
      </c>
      <c r="J17" s="12">
        <f t="shared" si="1"/>
        <v>2916</v>
      </c>
    </row>
    <row r="18" spans="1:12" ht="15.75" x14ac:dyDescent="0.2">
      <c r="A18" s="36">
        <v>10</v>
      </c>
      <c r="B18" s="38" t="s">
        <v>24</v>
      </c>
      <c r="C18" s="36" t="s">
        <v>55</v>
      </c>
      <c r="D18" s="37">
        <v>30</v>
      </c>
      <c r="E18" s="32">
        <v>61.17</v>
      </c>
      <c r="F18" s="12">
        <f t="shared" si="0"/>
        <v>1835.1000000000001</v>
      </c>
      <c r="G18" s="12">
        <v>70</v>
      </c>
      <c r="H18" s="12">
        <f t="shared" si="2"/>
        <v>2100</v>
      </c>
      <c r="I18" s="56">
        <v>65.849999999999994</v>
      </c>
      <c r="J18" s="12">
        <f t="shared" si="1"/>
        <v>1975.4999999999998</v>
      </c>
    </row>
    <row r="19" spans="1:12" ht="15.75" x14ac:dyDescent="0.2">
      <c r="A19" s="36">
        <v>11</v>
      </c>
      <c r="B19" s="38" t="s">
        <v>25</v>
      </c>
      <c r="C19" s="36" t="s">
        <v>55</v>
      </c>
      <c r="D19" s="37">
        <v>30</v>
      </c>
      <c r="E19" s="32">
        <v>160</v>
      </c>
      <c r="F19" s="12">
        <f t="shared" si="0"/>
        <v>4800</v>
      </c>
      <c r="G19" s="12">
        <v>150</v>
      </c>
      <c r="H19" s="12">
        <f t="shared" si="2"/>
        <v>4500</v>
      </c>
      <c r="I19" s="56">
        <v>155</v>
      </c>
      <c r="J19" s="12">
        <f t="shared" si="1"/>
        <v>4650</v>
      </c>
    </row>
    <row r="20" spans="1:12" ht="15.75" x14ac:dyDescent="0.2">
      <c r="A20" s="39">
        <v>12</v>
      </c>
      <c r="B20" s="38" t="s">
        <v>26</v>
      </c>
      <c r="C20" s="36" t="s">
        <v>55</v>
      </c>
      <c r="D20" s="37">
        <v>50</v>
      </c>
      <c r="E20" s="32">
        <v>64.5</v>
      </c>
      <c r="F20" s="12">
        <f t="shared" si="0"/>
        <v>3225</v>
      </c>
      <c r="G20" s="12">
        <v>60</v>
      </c>
      <c r="H20" s="12">
        <f t="shared" si="2"/>
        <v>3000</v>
      </c>
      <c r="I20" s="56">
        <v>62.25</v>
      </c>
      <c r="J20" s="12">
        <f t="shared" si="1"/>
        <v>3112.5</v>
      </c>
    </row>
    <row r="21" spans="1:12" ht="15.75" x14ac:dyDescent="0.2">
      <c r="A21" s="40">
        <v>13</v>
      </c>
      <c r="B21" s="38" t="s">
        <v>27</v>
      </c>
      <c r="C21" s="36" t="s">
        <v>55</v>
      </c>
      <c r="D21" s="37">
        <v>30</v>
      </c>
      <c r="E21" s="56">
        <v>34.65</v>
      </c>
      <c r="F21" s="12">
        <f>D21*E21</f>
        <v>1039.5</v>
      </c>
      <c r="G21" s="12">
        <v>35</v>
      </c>
      <c r="H21" s="12">
        <f t="shared" si="2"/>
        <v>1050</v>
      </c>
      <c r="I21" s="56">
        <v>34.65</v>
      </c>
      <c r="J21" s="12">
        <f t="shared" si="1"/>
        <v>1039.5</v>
      </c>
    </row>
    <row r="22" spans="1:12" ht="15.75" x14ac:dyDescent="0.2">
      <c r="A22" s="41">
        <v>14</v>
      </c>
      <c r="B22" s="38" t="s">
        <v>28</v>
      </c>
      <c r="C22" s="36" t="s">
        <v>55</v>
      </c>
      <c r="D22" s="37">
        <v>20</v>
      </c>
      <c r="E22" s="32">
        <v>54.33</v>
      </c>
      <c r="F22" s="12">
        <f t="shared" si="0"/>
        <v>1086.5999999999999</v>
      </c>
      <c r="G22" s="12">
        <v>60</v>
      </c>
      <c r="H22" s="12">
        <f t="shared" si="2"/>
        <v>1200</v>
      </c>
      <c r="I22" s="56">
        <v>57.65</v>
      </c>
      <c r="J22" s="12">
        <f t="shared" si="1"/>
        <v>1153</v>
      </c>
      <c r="K22" s="15"/>
      <c r="L22" s="15"/>
    </row>
    <row r="23" spans="1:12" ht="30" x14ac:dyDescent="0.2">
      <c r="A23" s="41">
        <v>15</v>
      </c>
      <c r="B23" s="38" t="s">
        <v>29</v>
      </c>
      <c r="C23" s="36" t="s">
        <v>55</v>
      </c>
      <c r="D23" s="37">
        <v>50</v>
      </c>
      <c r="E23" s="32">
        <v>53.1</v>
      </c>
      <c r="F23" s="12">
        <f t="shared" si="0"/>
        <v>2655</v>
      </c>
      <c r="G23" s="12">
        <v>50</v>
      </c>
      <c r="H23" s="12">
        <f t="shared" si="2"/>
        <v>2500</v>
      </c>
      <c r="I23" s="56">
        <v>51.55</v>
      </c>
      <c r="J23" s="12">
        <f t="shared" si="1"/>
        <v>2577.5</v>
      </c>
      <c r="K23" s="16"/>
      <c r="L23" s="16"/>
    </row>
    <row r="24" spans="1:12" s="13" customFormat="1" ht="15.75" x14ac:dyDescent="0.2">
      <c r="A24" s="42">
        <v>16</v>
      </c>
      <c r="B24" s="38" t="s">
        <v>30</v>
      </c>
      <c r="C24" s="36" t="s">
        <v>55</v>
      </c>
      <c r="D24" s="37">
        <v>30</v>
      </c>
      <c r="E24" s="32">
        <v>53.3</v>
      </c>
      <c r="F24" s="12">
        <f t="shared" si="0"/>
        <v>1599</v>
      </c>
      <c r="G24" s="12">
        <v>60</v>
      </c>
      <c r="H24" s="12">
        <f t="shared" si="2"/>
        <v>1800</v>
      </c>
      <c r="I24" s="56">
        <v>56.65</v>
      </c>
      <c r="J24" s="12">
        <f t="shared" si="1"/>
        <v>1699.5</v>
      </c>
      <c r="K24" s="17"/>
      <c r="L24" s="17"/>
    </row>
    <row r="25" spans="1:12" ht="21.75" customHeight="1" x14ac:dyDescent="0.2">
      <c r="A25" s="42">
        <v>17</v>
      </c>
      <c r="B25" s="38" t="s">
        <v>31</v>
      </c>
      <c r="C25" s="36" t="s">
        <v>55</v>
      </c>
      <c r="D25" s="37">
        <v>30</v>
      </c>
      <c r="E25" s="32">
        <v>60</v>
      </c>
      <c r="F25" s="12">
        <f t="shared" si="0"/>
        <v>1800</v>
      </c>
      <c r="G25" s="12">
        <v>70</v>
      </c>
      <c r="H25" s="12">
        <f t="shared" si="2"/>
        <v>2100</v>
      </c>
      <c r="I25" s="56">
        <v>65</v>
      </c>
      <c r="J25" s="12">
        <f t="shared" si="1"/>
        <v>1950</v>
      </c>
    </row>
    <row r="26" spans="1:12" ht="30" x14ac:dyDescent="0.2">
      <c r="A26" s="42">
        <v>18</v>
      </c>
      <c r="B26" s="38" t="s">
        <v>32</v>
      </c>
      <c r="C26" s="36" t="s">
        <v>55</v>
      </c>
      <c r="D26" s="37">
        <v>20</v>
      </c>
      <c r="E26" s="32">
        <v>117.4</v>
      </c>
      <c r="F26" s="12">
        <f t="shared" si="0"/>
        <v>2348</v>
      </c>
      <c r="G26" s="12">
        <v>120</v>
      </c>
      <c r="H26" s="12">
        <f t="shared" si="2"/>
        <v>2400</v>
      </c>
      <c r="I26" s="56">
        <v>118.7</v>
      </c>
      <c r="J26" s="12">
        <f t="shared" si="1"/>
        <v>2374</v>
      </c>
    </row>
    <row r="27" spans="1:12" ht="30" x14ac:dyDescent="0.2">
      <c r="A27" s="42">
        <v>19</v>
      </c>
      <c r="B27" s="38" t="s">
        <v>33</v>
      </c>
      <c r="C27" s="36" t="s">
        <v>55</v>
      </c>
      <c r="D27" s="37">
        <v>20</v>
      </c>
      <c r="E27" s="32">
        <v>124.19</v>
      </c>
      <c r="F27" s="12">
        <f t="shared" si="0"/>
        <v>2483.8000000000002</v>
      </c>
      <c r="G27" s="12">
        <v>120</v>
      </c>
      <c r="H27" s="12">
        <f t="shared" si="2"/>
        <v>2400</v>
      </c>
      <c r="I27" s="56">
        <v>122.95</v>
      </c>
      <c r="J27" s="12">
        <f t="shared" si="1"/>
        <v>2459</v>
      </c>
    </row>
    <row r="28" spans="1:12" ht="26.25" customHeight="1" x14ac:dyDescent="0.2">
      <c r="A28" s="42">
        <v>20</v>
      </c>
      <c r="B28" s="38" t="s">
        <v>34</v>
      </c>
      <c r="C28" s="36" t="s">
        <v>55</v>
      </c>
      <c r="D28" s="37">
        <v>20</v>
      </c>
      <c r="E28" s="32">
        <v>105.5</v>
      </c>
      <c r="F28" s="12">
        <f t="shared" si="0"/>
        <v>2110</v>
      </c>
      <c r="G28" s="12">
        <v>100</v>
      </c>
      <c r="H28" s="12">
        <f t="shared" si="2"/>
        <v>2000</v>
      </c>
      <c r="I28" s="56">
        <v>102.75</v>
      </c>
      <c r="J28" s="12">
        <f t="shared" si="1"/>
        <v>2055</v>
      </c>
    </row>
    <row r="29" spans="1:12" ht="19.5" customHeight="1" x14ac:dyDescent="0.2">
      <c r="A29" s="42">
        <v>21</v>
      </c>
      <c r="B29" s="38" t="s">
        <v>35</v>
      </c>
      <c r="C29" s="36" t="s">
        <v>55</v>
      </c>
      <c r="D29" s="37">
        <v>15</v>
      </c>
      <c r="E29" s="32">
        <v>120.82</v>
      </c>
      <c r="F29" s="12">
        <f t="shared" si="0"/>
        <v>1812.3</v>
      </c>
      <c r="G29" s="12">
        <v>120</v>
      </c>
      <c r="H29" s="12">
        <f t="shared" si="2"/>
        <v>1800</v>
      </c>
      <c r="I29" s="56">
        <v>120.41</v>
      </c>
      <c r="J29" s="12">
        <f t="shared" si="1"/>
        <v>1806.1499999999999</v>
      </c>
    </row>
    <row r="30" spans="1:12" ht="30" x14ac:dyDescent="0.2">
      <c r="A30" s="42">
        <v>22</v>
      </c>
      <c r="B30" s="38" t="s">
        <v>36</v>
      </c>
      <c r="C30" s="36" t="s">
        <v>55</v>
      </c>
      <c r="D30" s="37">
        <v>15</v>
      </c>
      <c r="E30" s="32">
        <v>46.75</v>
      </c>
      <c r="F30" s="12">
        <f t="shared" si="0"/>
        <v>701.25</v>
      </c>
      <c r="G30" s="12">
        <v>45</v>
      </c>
      <c r="H30" s="12">
        <f t="shared" si="2"/>
        <v>675</v>
      </c>
      <c r="I30" s="56">
        <v>45.75</v>
      </c>
      <c r="J30" s="12">
        <f t="shared" si="1"/>
        <v>686.25</v>
      </c>
    </row>
    <row r="31" spans="1:12" ht="30" x14ac:dyDescent="0.2">
      <c r="A31" s="42">
        <v>23</v>
      </c>
      <c r="B31" s="38" t="s">
        <v>37</v>
      </c>
      <c r="C31" s="36" t="s">
        <v>55</v>
      </c>
      <c r="D31" s="37">
        <v>80</v>
      </c>
      <c r="E31" s="32">
        <v>40.15</v>
      </c>
      <c r="F31" s="12">
        <f t="shared" si="0"/>
        <v>3212</v>
      </c>
      <c r="G31" s="12">
        <v>40</v>
      </c>
      <c r="H31" s="12">
        <f t="shared" si="2"/>
        <v>3200</v>
      </c>
      <c r="I31" s="56">
        <v>40.75</v>
      </c>
      <c r="J31" s="12">
        <f t="shared" si="1"/>
        <v>3260</v>
      </c>
    </row>
    <row r="32" spans="1:12" ht="30" x14ac:dyDescent="0.2">
      <c r="A32" s="42">
        <v>24</v>
      </c>
      <c r="B32" s="38" t="s">
        <v>38</v>
      </c>
      <c r="C32" s="36" t="s">
        <v>55</v>
      </c>
      <c r="D32" s="37">
        <v>15</v>
      </c>
      <c r="E32" s="32">
        <v>162.61000000000001</v>
      </c>
      <c r="F32" s="12">
        <f t="shared" si="0"/>
        <v>2439.15</v>
      </c>
      <c r="G32" s="12">
        <v>150</v>
      </c>
      <c r="H32" s="12">
        <f t="shared" si="2"/>
        <v>2250</v>
      </c>
      <c r="I32" s="56">
        <v>156.05000000000001</v>
      </c>
      <c r="J32" s="12">
        <f t="shared" si="1"/>
        <v>2340.75</v>
      </c>
    </row>
    <row r="33" spans="1:15" ht="30" x14ac:dyDescent="0.2">
      <c r="A33" s="42">
        <v>25</v>
      </c>
      <c r="B33" s="38" t="s">
        <v>39</v>
      </c>
      <c r="C33" s="36" t="s">
        <v>55</v>
      </c>
      <c r="D33" s="37">
        <v>15</v>
      </c>
      <c r="E33" s="32">
        <v>73.97</v>
      </c>
      <c r="F33" s="12">
        <f t="shared" si="0"/>
        <v>1109.55</v>
      </c>
      <c r="G33" s="12">
        <v>70</v>
      </c>
      <c r="H33" s="12">
        <f t="shared" si="2"/>
        <v>1050</v>
      </c>
      <c r="I33" s="56">
        <v>71.849999999999994</v>
      </c>
      <c r="J33" s="12">
        <f t="shared" si="1"/>
        <v>1077.75</v>
      </c>
    </row>
    <row r="34" spans="1:15" ht="30" x14ac:dyDescent="0.2">
      <c r="A34" s="42">
        <v>26</v>
      </c>
      <c r="B34" s="38" t="s">
        <v>40</v>
      </c>
      <c r="C34" s="36" t="s">
        <v>55</v>
      </c>
      <c r="D34" s="37">
        <v>45</v>
      </c>
      <c r="E34" s="32">
        <v>61.72</v>
      </c>
      <c r="F34" s="12">
        <f t="shared" si="0"/>
        <v>2777.4</v>
      </c>
      <c r="G34" s="12">
        <v>60</v>
      </c>
      <c r="H34" s="12">
        <f t="shared" si="2"/>
        <v>2700</v>
      </c>
      <c r="I34" s="56">
        <v>60.86</v>
      </c>
      <c r="J34" s="12">
        <f t="shared" si="1"/>
        <v>2738.7</v>
      </c>
    </row>
    <row r="35" spans="1:15" ht="22.5" customHeight="1" x14ac:dyDescent="0.2">
      <c r="A35" s="42">
        <v>27</v>
      </c>
      <c r="B35" s="38" t="s">
        <v>41</v>
      </c>
      <c r="C35" s="36" t="s">
        <v>55</v>
      </c>
      <c r="D35" s="37">
        <v>10</v>
      </c>
      <c r="E35" s="32">
        <v>57.66</v>
      </c>
      <c r="F35" s="12">
        <f t="shared" si="0"/>
        <v>576.59999999999991</v>
      </c>
      <c r="G35" s="12">
        <v>60</v>
      </c>
      <c r="H35" s="12">
        <f t="shared" si="2"/>
        <v>600</v>
      </c>
      <c r="I35" s="56">
        <v>58.83</v>
      </c>
      <c r="J35" s="12">
        <f t="shared" si="1"/>
        <v>588.29999999999995</v>
      </c>
    </row>
    <row r="36" spans="1:15" ht="22.5" customHeight="1" x14ac:dyDescent="0.2">
      <c r="A36" s="42">
        <v>28</v>
      </c>
      <c r="B36" s="38" t="s">
        <v>42</v>
      </c>
      <c r="C36" s="36" t="s">
        <v>55</v>
      </c>
      <c r="D36" s="37">
        <v>50</v>
      </c>
      <c r="E36" s="32">
        <v>103.09</v>
      </c>
      <c r="F36" s="12">
        <f t="shared" si="0"/>
        <v>5154.5</v>
      </c>
      <c r="G36" s="12">
        <v>100</v>
      </c>
      <c r="H36" s="12">
        <f t="shared" si="2"/>
        <v>5000</v>
      </c>
      <c r="I36" s="56">
        <v>101.45</v>
      </c>
      <c r="J36" s="12">
        <f t="shared" si="1"/>
        <v>5072.5</v>
      </c>
      <c r="O36" s="3"/>
    </row>
    <row r="37" spans="1:15" ht="18" customHeight="1" x14ac:dyDescent="0.2">
      <c r="A37" s="42">
        <v>29</v>
      </c>
      <c r="B37" s="38" t="s">
        <v>43</v>
      </c>
      <c r="C37" s="36" t="s">
        <v>55</v>
      </c>
      <c r="D37" s="37">
        <v>10</v>
      </c>
      <c r="E37" s="32">
        <v>102.03</v>
      </c>
      <c r="F37" s="12">
        <f t="shared" si="0"/>
        <v>1020.3</v>
      </c>
      <c r="G37" s="12">
        <v>100</v>
      </c>
      <c r="H37" s="12">
        <f t="shared" si="2"/>
        <v>1000</v>
      </c>
      <c r="I37" s="56">
        <v>101.15</v>
      </c>
      <c r="J37" s="12">
        <f t="shared" si="1"/>
        <v>1011.5</v>
      </c>
      <c r="O37" s="3"/>
    </row>
    <row r="38" spans="1:15" ht="22.5" customHeight="1" x14ac:dyDescent="0.2">
      <c r="A38" s="42">
        <v>30</v>
      </c>
      <c r="B38" s="38" t="s">
        <v>44</v>
      </c>
      <c r="C38" s="36" t="s">
        <v>55</v>
      </c>
      <c r="D38" s="37">
        <v>20</v>
      </c>
      <c r="E38" s="32">
        <v>98.41</v>
      </c>
      <c r="F38" s="12">
        <f t="shared" si="0"/>
        <v>1968.1999999999998</v>
      </c>
      <c r="G38" s="12">
        <v>100</v>
      </c>
      <c r="H38" s="12">
        <f t="shared" si="2"/>
        <v>2000</v>
      </c>
      <c r="I38" s="56">
        <v>99.05</v>
      </c>
      <c r="J38" s="12">
        <f t="shared" si="1"/>
        <v>1981</v>
      </c>
      <c r="O38" s="3"/>
    </row>
    <row r="39" spans="1:15" ht="21" customHeight="1" x14ac:dyDescent="0.2">
      <c r="A39" s="42">
        <v>31</v>
      </c>
      <c r="B39" s="38" t="s">
        <v>45</v>
      </c>
      <c r="C39" s="36" t="s">
        <v>55</v>
      </c>
      <c r="D39" s="37">
        <v>15</v>
      </c>
      <c r="E39" s="32">
        <v>244.67</v>
      </c>
      <c r="F39" s="12">
        <f t="shared" si="0"/>
        <v>3670.0499999999997</v>
      </c>
      <c r="G39" s="12">
        <v>250</v>
      </c>
      <c r="H39" s="12">
        <f t="shared" si="2"/>
        <v>3750</v>
      </c>
      <c r="I39" s="56">
        <v>247.35</v>
      </c>
      <c r="J39" s="12">
        <f t="shared" si="1"/>
        <v>3710.25</v>
      </c>
      <c r="O39" s="3"/>
    </row>
    <row r="40" spans="1:15" ht="32.25" customHeight="1" x14ac:dyDescent="0.2">
      <c r="A40" s="42">
        <v>32</v>
      </c>
      <c r="B40" s="38" t="s">
        <v>46</v>
      </c>
      <c r="C40" s="36" t="s">
        <v>55</v>
      </c>
      <c r="D40" s="37">
        <v>25</v>
      </c>
      <c r="E40" s="32">
        <v>210</v>
      </c>
      <c r="F40" s="12">
        <f t="shared" si="0"/>
        <v>5250</v>
      </c>
      <c r="G40" s="12">
        <v>200</v>
      </c>
      <c r="H40" s="12">
        <f t="shared" si="2"/>
        <v>5000</v>
      </c>
      <c r="I40" s="56">
        <v>205</v>
      </c>
      <c r="J40" s="12">
        <f t="shared" si="1"/>
        <v>5125</v>
      </c>
      <c r="O40" s="3"/>
    </row>
    <row r="41" spans="1:15" ht="32.25" customHeight="1" x14ac:dyDescent="0.2">
      <c r="A41" s="42">
        <v>33</v>
      </c>
      <c r="B41" s="38" t="s">
        <v>47</v>
      </c>
      <c r="C41" s="36" t="s">
        <v>55</v>
      </c>
      <c r="D41" s="37">
        <v>25</v>
      </c>
      <c r="E41" s="32">
        <v>154.33000000000001</v>
      </c>
      <c r="F41" s="12">
        <f t="shared" si="0"/>
        <v>3858.2500000000005</v>
      </c>
      <c r="G41" s="12">
        <v>150</v>
      </c>
      <c r="H41" s="12">
        <f t="shared" si="2"/>
        <v>3750</v>
      </c>
      <c r="I41" s="56">
        <v>152.65</v>
      </c>
      <c r="J41" s="12">
        <f t="shared" si="1"/>
        <v>3816.25</v>
      </c>
      <c r="O41" s="3"/>
    </row>
    <row r="42" spans="1:15" ht="22.5" customHeight="1" x14ac:dyDescent="0.2">
      <c r="A42" s="42">
        <v>34</v>
      </c>
      <c r="B42" s="38" t="s">
        <v>48</v>
      </c>
      <c r="C42" s="36" t="s">
        <v>55</v>
      </c>
      <c r="D42" s="37">
        <v>10</v>
      </c>
      <c r="E42" s="32">
        <v>244.67</v>
      </c>
      <c r="F42" s="12">
        <f t="shared" si="0"/>
        <v>2446.6999999999998</v>
      </c>
      <c r="G42" s="12">
        <v>250</v>
      </c>
      <c r="H42" s="12">
        <f t="shared" si="2"/>
        <v>2500</v>
      </c>
      <c r="I42" s="56">
        <v>247.35</v>
      </c>
      <c r="J42" s="12">
        <f t="shared" si="1"/>
        <v>2473.5</v>
      </c>
      <c r="O42" s="3"/>
    </row>
    <row r="43" spans="1:15" ht="21" customHeight="1" x14ac:dyDescent="0.2">
      <c r="A43" s="42">
        <v>35</v>
      </c>
      <c r="B43" s="38" t="s">
        <v>49</v>
      </c>
      <c r="C43" s="36" t="s">
        <v>55</v>
      </c>
      <c r="D43" s="37">
        <v>10</v>
      </c>
      <c r="E43" s="32">
        <v>68.5</v>
      </c>
      <c r="F43" s="12">
        <f t="shared" si="0"/>
        <v>685</v>
      </c>
      <c r="G43" s="12">
        <v>50</v>
      </c>
      <c r="H43" s="12">
        <f t="shared" si="2"/>
        <v>500</v>
      </c>
      <c r="I43" s="56">
        <v>59.25</v>
      </c>
      <c r="J43" s="12">
        <f t="shared" si="1"/>
        <v>592.5</v>
      </c>
      <c r="O43" s="3"/>
    </row>
    <row r="44" spans="1:15" ht="14.25" customHeight="1" x14ac:dyDescent="0.2">
      <c r="A44" s="42">
        <v>36</v>
      </c>
      <c r="B44" s="38" t="s">
        <v>50</v>
      </c>
      <c r="C44" s="36" t="s">
        <v>55</v>
      </c>
      <c r="D44" s="37">
        <v>50</v>
      </c>
      <c r="E44" s="32">
        <v>75</v>
      </c>
      <c r="F44" s="12">
        <f t="shared" si="0"/>
        <v>3750</v>
      </c>
      <c r="G44" s="12">
        <v>50</v>
      </c>
      <c r="H44" s="12">
        <f t="shared" si="2"/>
        <v>2500</v>
      </c>
      <c r="I44" s="56">
        <v>62.5</v>
      </c>
      <c r="J44" s="12">
        <f t="shared" si="1"/>
        <v>3125</v>
      </c>
    </row>
    <row r="45" spans="1:15" ht="15.75" x14ac:dyDescent="0.2">
      <c r="A45" s="42">
        <v>37</v>
      </c>
      <c r="B45" s="38" t="s">
        <v>51</v>
      </c>
      <c r="C45" s="36" t="s">
        <v>55</v>
      </c>
      <c r="D45" s="37">
        <v>15</v>
      </c>
      <c r="E45" s="32">
        <v>82.36</v>
      </c>
      <c r="F45" s="12">
        <f t="shared" si="0"/>
        <v>1235.4000000000001</v>
      </c>
      <c r="G45" s="12">
        <v>70</v>
      </c>
      <c r="H45" s="12">
        <f t="shared" si="2"/>
        <v>1050</v>
      </c>
      <c r="I45" s="56">
        <v>76.180000000000007</v>
      </c>
      <c r="J45" s="12">
        <f t="shared" si="1"/>
        <v>1142.7</v>
      </c>
    </row>
    <row r="46" spans="1:15" ht="15.75" x14ac:dyDescent="0.2">
      <c r="A46" s="42">
        <v>38</v>
      </c>
      <c r="B46" s="38" t="s">
        <v>52</v>
      </c>
      <c r="C46" s="36" t="s">
        <v>55</v>
      </c>
      <c r="D46" s="37">
        <v>15</v>
      </c>
      <c r="E46" s="32">
        <v>269.25</v>
      </c>
      <c r="F46" s="12">
        <f t="shared" si="0"/>
        <v>4038.75</v>
      </c>
      <c r="G46" s="12">
        <v>300</v>
      </c>
      <c r="H46" s="12">
        <f t="shared" si="2"/>
        <v>4500</v>
      </c>
      <c r="I46" s="27">
        <v>284.25</v>
      </c>
      <c r="J46" s="12">
        <f t="shared" si="1"/>
        <v>4263.75</v>
      </c>
    </row>
    <row r="47" spans="1:15" ht="19.5" customHeight="1" x14ac:dyDescent="0.2">
      <c r="A47" s="42">
        <v>39</v>
      </c>
      <c r="B47" s="38" t="s">
        <v>53</v>
      </c>
      <c r="C47" s="36" t="s">
        <v>55</v>
      </c>
      <c r="D47" s="37">
        <v>35</v>
      </c>
      <c r="E47" s="32">
        <v>80.83</v>
      </c>
      <c r="F47" s="12">
        <f t="shared" si="0"/>
        <v>2829.0499999999997</v>
      </c>
      <c r="G47" s="12">
        <v>70</v>
      </c>
      <c r="H47" s="12">
        <f t="shared" si="2"/>
        <v>2450</v>
      </c>
      <c r="I47" s="62">
        <v>75.150000000000006</v>
      </c>
      <c r="J47" s="12">
        <f t="shared" si="1"/>
        <v>2630.25</v>
      </c>
    </row>
    <row r="48" spans="1:15" ht="19.5" customHeight="1" x14ac:dyDescent="0.2">
      <c r="A48" s="42">
        <v>40</v>
      </c>
      <c r="B48" s="38" t="s">
        <v>54</v>
      </c>
      <c r="C48" s="36" t="s">
        <v>55</v>
      </c>
      <c r="D48" s="37">
        <v>10</v>
      </c>
      <c r="E48" s="32">
        <v>75.45</v>
      </c>
      <c r="F48" s="12">
        <f t="shared" si="0"/>
        <v>754.5</v>
      </c>
      <c r="G48" s="12">
        <v>70</v>
      </c>
      <c r="H48" s="12">
        <f t="shared" si="2"/>
        <v>700</v>
      </c>
      <c r="I48" s="62">
        <v>72.25</v>
      </c>
      <c r="J48" s="12">
        <f t="shared" si="1"/>
        <v>722.5</v>
      </c>
    </row>
    <row r="49" spans="2:10" ht="36" customHeight="1" x14ac:dyDescent="0.25">
      <c r="B49" s="13"/>
      <c r="C49" s="13"/>
      <c r="D49" s="47"/>
      <c r="E49" s="48" t="s">
        <v>13</v>
      </c>
      <c r="F49" s="50">
        <f>SUM(F9:F48)</f>
        <v>96695.900000000009</v>
      </c>
      <c r="G49" s="49" t="s">
        <v>13</v>
      </c>
      <c r="H49" s="50">
        <f>SUM(H9:H48)</f>
        <v>95175</v>
      </c>
      <c r="I49" s="48" t="s">
        <v>13</v>
      </c>
      <c r="J49" s="51">
        <f>SUM(J9:J48)</f>
        <v>95964.05</v>
      </c>
    </row>
    <row r="50" spans="2:10" ht="50.25" customHeight="1" x14ac:dyDescent="0.2">
      <c r="B50" s="16"/>
      <c r="C50" s="16"/>
      <c r="D50" s="22"/>
      <c r="E50" s="22"/>
      <c r="F50" s="22"/>
      <c r="G50" s="21"/>
      <c r="H50" s="45"/>
      <c r="I50" s="15"/>
    </row>
    <row r="51" spans="2:10" ht="28.5" customHeight="1" x14ac:dyDescent="0.2">
      <c r="B51" s="17"/>
      <c r="C51" s="17"/>
      <c r="D51" s="23"/>
      <c r="E51" s="23"/>
      <c r="F51" s="23"/>
      <c r="G51" s="22"/>
      <c r="H51" s="23"/>
      <c r="I51" s="100" t="s">
        <v>80</v>
      </c>
    </row>
    <row r="52" spans="2:10" ht="19.5" customHeight="1" x14ac:dyDescent="0.2">
      <c r="B52" s="26" t="s">
        <v>56</v>
      </c>
      <c r="E52" s="26" t="s">
        <v>59</v>
      </c>
      <c r="F52" s="25"/>
      <c r="G52" s="26" t="s">
        <v>61</v>
      </c>
      <c r="H52" s="45"/>
      <c r="I52" s="17"/>
    </row>
    <row r="53" spans="2:10" ht="15.75" x14ac:dyDescent="0.2">
      <c r="B53" s="27" t="s">
        <v>57</v>
      </c>
      <c r="E53" s="27" t="s">
        <v>60</v>
      </c>
      <c r="F53" s="25"/>
      <c r="G53" s="27" t="s">
        <v>62</v>
      </c>
      <c r="H53" s="25"/>
      <c r="I53" s="46"/>
    </row>
    <row r="54" spans="2:10" ht="15" x14ac:dyDescent="0.2">
      <c r="B54" s="26" t="s">
        <v>58</v>
      </c>
      <c r="E54" s="26" t="s">
        <v>58</v>
      </c>
      <c r="G54" s="26" t="s">
        <v>58</v>
      </c>
      <c r="H54" s="25"/>
    </row>
    <row r="55" spans="2:10" ht="15" x14ac:dyDescent="0.2">
      <c r="E55" s="26"/>
    </row>
    <row r="57" spans="2:10" x14ac:dyDescent="0.2">
      <c r="F57" s="103"/>
      <c r="G57" s="103"/>
      <c r="I57" s="11"/>
    </row>
    <row r="58" spans="2:10" ht="15" x14ac:dyDescent="0.2">
      <c r="B58" s="26" t="s">
        <v>63</v>
      </c>
      <c r="E58" s="26" t="s">
        <v>65</v>
      </c>
      <c r="F58" s="26"/>
      <c r="H58" s="26" t="s">
        <v>68</v>
      </c>
    </row>
    <row r="59" spans="2:10" ht="15.75" x14ac:dyDescent="0.2">
      <c r="B59" s="27" t="s">
        <v>64</v>
      </c>
      <c r="E59" s="27" t="s">
        <v>66</v>
      </c>
      <c r="F59" s="27"/>
      <c r="H59" s="27" t="s">
        <v>69</v>
      </c>
    </row>
    <row r="60" spans="2:10" ht="15" x14ac:dyDescent="0.2">
      <c r="B60" s="26" t="s">
        <v>58</v>
      </c>
      <c r="E60" s="26" t="s">
        <v>67</v>
      </c>
      <c r="F60" s="26"/>
      <c r="H60" s="26" t="s">
        <v>58</v>
      </c>
    </row>
  </sheetData>
  <mergeCells count="8">
    <mergeCell ref="F57:G57"/>
    <mergeCell ref="A1:L2"/>
    <mergeCell ref="A3:L3"/>
    <mergeCell ref="A4:L4"/>
    <mergeCell ref="A5:L5"/>
    <mergeCell ref="E7:F7"/>
    <mergeCell ref="G7:H7"/>
    <mergeCell ref="I7:J7"/>
  </mergeCells>
  <phoneticPr fontId="9" type="noConversion"/>
  <printOptions gridLines="1"/>
  <pageMargins left="0.23622047244094488" right="0.23622047244094488" top="0.74803149606299213" bottom="0.74803149606299213" header="0.31496062992125984" footer="0.31496062992125984"/>
  <pageSetup paperSize="9" scale="6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zoomScale="93" zoomScaleNormal="93" workbookViewId="0">
      <selection sqref="A1:F42"/>
    </sheetView>
  </sheetViews>
  <sheetFormatPr defaultRowHeight="15" x14ac:dyDescent="0.25"/>
  <cols>
    <col min="1" max="1" width="6.7109375" bestFit="1" customWidth="1"/>
    <col min="2" max="2" width="53.140625" style="6" bestFit="1" customWidth="1"/>
    <col min="3" max="3" width="8.7109375" customWidth="1"/>
    <col min="4" max="4" width="7.5703125" customWidth="1"/>
    <col min="5" max="5" width="16.42578125" style="30" bestFit="1" customWidth="1"/>
    <col min="6" max="6" width="18.85546875" style="31" bestFit="1" customWidth="1"/>
    <col min="8" max="8" width="15.42578125" bestFit="1" customWidth="1"/>
    <col min="9" max="9" width="14.85546875" customWidth="1"/>
    <col min="10" max="10" width="34.85546875" bestFit="1" customWidth="1"/>
    <col min="13" max="13" width="15.140625" bestFit="1" customWidth="1"/>
    <col min="14" max="14" width="16.42578125" bestFit="1" customWidth="1"/>
  </cols>
  <sheetData>
    <row r="1" spans="1:9" ht="18.75" customHeight="1" x14ac:dyDescent="0.25">
      <c r="A1" s="52" t="s">
        <v>10</v>
      </c>
      <c r="B1" s="53" t="s">
        <v>0</v>
      </c>
      <c r="C1" s="52" t="s">
        <v>1</v>
      </c>
      <c r="D1" s="52" t="s">
        <v>12</v>
      </c>
      <c r="E1" s="54" t="s">
        <v>7</v>
      </c>
      <c r="F1" s="55" t="s">
        <v>8</v>
      </c>
      <c r="G1" s="14"/>
      <c r="I1" s="28">
        <v>4027.5</v>
      </c>
    </row>
    <row r="2" spans="1:9" ht="15.75" x14ac:dyDescent="0.25">
      <c r="A2" s="64">
        <v>1</v>
      </c>
      <c r="B2" s="43" t="s">
        <v>15</v>
      </c>
      <c r="C2" s="36" t="s">
        <v>55</v>
      </c>
      <c r="D2" s="37">
        <v>90</v>
      </c>
      <c r="E2" s="56">
        <v>44.75</v>
      </c>
      <c r="F2" s="57">
        <f>E2*D2</f>
        <v>4027.5</v>
      </c>
      <c r="I2" s="28">
        <v>995.24999999999989</v>
      </c>
    </row>
    <row r="3" spans="1:9" ht="15.75" x14ac:dyDescent="0.25">
      <c r="A3" s="64">
        <v>2</v>
      </c>
      <c r="B3" s="43" t="s">
        <v>16</v>
      </c>
      <c r="C3" s="36" t="s">
        <v>55</v>
      </c>
      <c r="D3" s="37">
        <v>15</v>
      </c>
      <c r="E3" s="62">
        <v>66.349999999999994</v>
      </c>
      <c r="F3" s="57">
        <f t="shared" ref="F3:F41" si="0">E3*D3</f>
        <v>995.24999999999989</v>
      </c>
      <c r="I3" s="28">
        <v>1990.4999999999998</v>
      </c>
    </row>
    <row r="4" spans="1:9" ht="15.75" x14ac:dyDescent="0.25">
      <c r="A4" s="64">
        <v>3</v>
      </c>
      <c r="B4" s="38" t="s">
        <v>17</v>
      </c>
      <c r="C4" s="36" t="s">
        <v>55</v>
      </c>
      <c r="D4" s="37">
        <v>30</v>
      </c>
      <c r="E4" s="56">
        <v>66.349999999999994</v>
      </c>
      <c r="F4" s="57">
        <f t="shared" si="0"/>
        <v>1990.4999999999998</v>
      </c>
      <c r="I4" s="28">
        <v>3698</v>
      </c>
    </row>
    <row r="5" spans="1:9" ht="27" customHeight="1" x14ac:dyDescent="0.25">
      <c r="A5" s="64">
        <v>4</v>
      </c>
      <c r="B5" s="44" t="s">
        <v>18</v>
      </c>
      <c r="C5" s="36" t="s">
        <v>55</v>
      </c>
      <c r="D5" s="37">
        <v>40</v>
      </c>
      <c r="E5" s="56">
        <v>92.45</v>
      </c>
      <c r="F5" s="57">
        <f t="shared" si="0"/>
        <v>3698</v>
      </c>
      <c r="I5" s="28">
        <v>3555</v>
      </c>
    </row>
    <row r="6" spans="1:9" ht="30" x14ac:dyDescent="0.25">
      <c r="A6" s="64">
        <v>5</v>
      </c>
      <c r="B6" s="74" t="s">
        <v>19</v>
      </c>
      <c r="C6" s="36" t="s">
        <v>55</v>
      </c>
      <c r="D6" s="75">
        <v>30</v>
      </c>
      <c r="E6" s="62">
        <v>118.5</v>
      </c>
      <c r="F6" s="76">
        <f t="shared" si="0"/>
        <v>3555</v>
      </c>
      <c r="I6" s="28">
        <v>2740.5</v>
      </c>
    </row>
    <row r="7" spans="1:9" ht="30" x14ac:dyDescent="0.25">
      <c r="A7" s="64">
        <v>6</v>
      </c>
      <c r="B7" s="74" t="s">
        <v>20</v>
      </c>
      <c r="C7" s="36" t="s">
        <v>55</v>
      </c>
      <c r="D7" s="75">
        <v>30</v>
      </c>
      <c r="E7" s="62">
        <v>91.35</v>
      </c>
      <c r="F7" s="76">
        <f t="shared" si="0"/>
        <v>2740.5</v>
      </c>
      <c r="I7" s="28">
        <v>2023.1999999999998</v>
      </c>
    </row>
    <row r="8" spans="1:9" ht="15.75" x14ac:dyDescent="0.25">
      <c r="A8" s="64">
        <v>7</v>
      </c>
      <c r="B8" s="74" t="s">
        <v>21</v>
      </c>
      <c r="C8" s="36" t="s">
        <v>55</v>
      </c>
      <c r="D8" s="75">
        <v>15</v>
      </c>
      <c r="E8" s="62">
        <v>134.88</v>
      </c>
      <c r="F8" s="76">
        <f t="shared" si="0"/>
        <v>2023.1999999999998</v>
      </c>
      <c r="I8" s="28">
        <v>808</v>
      </c>
    </row>
    <row r="9" spans="1:9" ht="15.75" x14ac:dyDescent="0.25">
      <c r="A9" s="64">
        <v>8</v>
      </c>
      <c r="B9" s="74" t="s">
        <v>22</v>
      </c>
      <c r="C9" s="36" t="s">
        <v>55</v>
      </c>
      <c r="D9" s="75">
        <v>20</v>
      </c>
      <c r="E9" s="62">
        <v>40.4</v>
      </c>
      <c r="F9" s="76">
        <f t="shared" si="0"/>
        <v>808</v>
      </c>
      <c r="I9" s="28">
        <v>2916</v>
      </c>
    </row>
    <row r="10" spans="1:9" ht="15.75" x14ac:dyDescent="0.25">
      <c r="A10" s="64">
        <v>9</v>
      </c>
      <c r="B10" s="74" t="s">
        <v>23</v>
      </c>
      <c r="C10" s="36" t="s">
        <v>55</v>
      </c>
      <c r="D10" s="75">
        <v>80</v>
      </c>
      <c r="E10" s="62">
        <v>36.450000000000003</v>
      </c>
      <c r="F10" s="76">
        <f t="shared" si="0"/>
        <v>2916</v>
      </c>
      <c r="I10" s="28">
        <v>1975.4999999999998</v>
      </c>
    </row>
    <row r="11" spans="1:9" ht="15.75" x14ac:dyDescent="0.25">
      <c r="A11" s="64">
        <v>10</v>
      </c>
      <c r="B11" s="74" t="s">
        <v>24</v>
      </c>
      <c r="C11" s="36" t="s">
        <v>55</v>
      </c>
      <c r="D11" s="75">
        <v>30</v>
      </c>
      <c r="E11" s="62">
        <v>65.849999999999994</v>
      </c>
      <c r="F11" s="76">
        <f t="shared" si="0"/>
        <v>1975.4999999999998</v>
      </c>
      <c r="I11" s="28">
        <v>4650</v>
      </c>
    </row>
    <row r="12" spans="1:9" ht="15.75" x14ac:dyDescent="0.25">
      <c r="A12" s="64">
        <v>11</v>
      </c>
      <c r="B12" s="74" t="s">
        <v>25</v>
      </c>
      <c r="C12" s="36" t="s">
        <v>55</v>
      </c>
      <c r="D12" s="75">
        <v>30</v>
      </c>
      <c r="E12" s="62">
        <v>155</v>
      </c>
      <c r="F12" s="76">
        <f t="shared" si="0"/>
        <v>4650</v>
      </c>
      <c r="I12" s="28">
        <v>3112.5</v>
      </c>
    </row>
    <row r="13" spans="1:9" ht="15.75" x14ac:dyDescent="0.25">
      <c r="A13" s="39">
        <v>12</v>
      </c>
      <c r="B13" s="74" t="s">
        <v>26</v>
      </c>
      <c r="C13" s="36" t="s">
        <v>55</v>
      </c>
      <c r="D13" s="75">
        <v>50</v>
      </c>
      <c r="E13" s="62">
        <v>62.25</v>
      </c>
      <c r="F13" s="76">
        <f t="shared" si="0"/>
        <v>3112.5</v>
      </c>
      <c r="I13" s="28">
        <v>1039.5</v>
      </c>
    </row>
    <row r="14" spans="1:9" ht="15.75" x14ac:dyDescent="0.25">
      <c r="A14" s="39">
        <v>13</v>
      </c>
      <c r="B14" s="74" t="s">
        <v>27</v>
      </c>
      <c r="C14" s="36" t="s">
        <v>55</v>
      </c>
      <c r="D14" s="75">
        <v>30</v>
      </c>
      <c r="E14" s="62">
        <v>34.65</v>
      </c>
      <c r="F14" s="76">
        <f t="shared" si="0"/>
        <v>1039.5</v>
      </c>
      <c r="I14" s="28">
        <v>1153</v>
      </c>
    </row>
    <row r="15" spans="1:9" ht="15.75" x14ac:dyDescent="0.25">
      <c r="A15" s="39">
        <v>14</v>
      </c>
      <c r="B15" s="74" t="s">
        <v>28</v>
      </c>
      <c r="C15" s="36" t="s">
        <v>55</v>
      </c>
      <c r="D15" s="75">
        <v>20</v>
      </c>
      <c r="E15" s="62">
        <v>57.65</v>
      </c>
      <c r="F15" s="76">
        <f t="shared" si="0"/>
        <v>1153</v>
      </c>
      <c r="I15" s="28">
        <v>2577.5</v>
      </c>
    </row>
    <row r="16" spans="1:9" ht="30" x14ac:dyDescent="0.25">
      <c r="A16" s="39">
        <v>15</v>
      </c>
      <c r="B16" s="38" t="s">
        <v>29</v>
      </c>
      <c r="C16" s="36" t="s">
        <v>55</v>
      </c>
      <c r="D16" s="37">
        <v>50</v>
      </c>
      <c r="E16" s="56">
        <v>51.55</v>
      </c>
      <c r="F16" s="57">
        <f t="shared" si="0"/>
        <v>2577.5</v>
      </c>
      <c r="I16" s="28">
        <v>1699.5</v>
      </c>
    </row>
    <row r="17" spans="1:9" ht="15.75" x14ac:dyDescent="0.25">
      <c r="A17" s="39">
        <v>16</v>
      </c>
      <c r="B17" s="38" t="s">
        <v>30</v>
      </c>
      <c r="C17" s="36" t="s">
        <v>55</v>
      </c>
      <c r="D17" s="37">
        <v>30</v>
      </c>
      <c r="E17" s="56">
        <v>56.65</v>
      </c>
      <c r="F17" s="57">
        <f t="shared" si="0"/>
        <v>1699.5</v>
      </c>
      <c r="I17" s="28">
        <v>1950</v>
      </c>
    </row>
    <row r="18" spans="1:9" ht="30" x14ac:dyDescent="0.25">
      <c r="A18" s="39">
        <v>17</v>
      </c>
      <c r="B18" s="38" t="s">
        <v>31</v>
      </c>
      <c r="C18" s="36" t="s">
        <v>55</v>
      </c>
      <c r="D18" s="37">
        <v>30</v>
      </c>
      <c r="E18" s="56">
        <v>65</v>
      </c>
      <c r="F18" s="57">
        <f t="shared" si="0"/>
        <v>1950</v>
      </c>
      <c r="I18" s="28">
        <v>2374</v>
      </c>
    </row>
    <row r="19" spans="1:9" ht="30" x14ac:dyDescent="0.25">
      <c r="A19" s="39">
        <v>18</v>
      </c>
      <c r="B19" s="38" t="s">
        <v>32</v>
      </c>
      <c r="C19" s="36" t="s">
        <v>55</v>
      </c>
      <c r="D19" s="37">
        <v>20</v>
      </c>
      <c r="E19" s="56">
        <v>118.7</v>
      </c>
      <c r="F19" s="57">
        <f t="shared" si="0"/>
        <v>2374</v>
      </c>
      <c r="I19" s="28">
        <v>2459</v>
      </c>
    </row>
    <row r="20" spans="1:9" ht="30" x14ac:dyDescent="0.25">
      <c r="A20" s="39">
        <v>19</v>
      </c>
      <c r="B20" s="38" t="s">
        <v>33</v>
      </c>
      <c r="C20" s="36" t="s">
        <v>55</v>
      </c>
      <c r="D20" s="37">
        <v>20</v>
      </c>
      <c r="E20" s="56">
        <v>122.95</v>
      </c>
      <c r="F20" s="57">
        <f t="shared" si="0"/>
        <v>2459</v>
      </c>
      <c r="I20" s="28">
        <v>2055</v>
      </c>
    </row>
    <row r="21" spans="1:9" ht="30" x14ac:dyDescent="0.25">
      <c r="A21" s="39">
        <v>20</v>
      </c>
      <c r="B21" s="38" t="s">
        <v>34</v>
      </c>
      <c r="C21" s="36" t="s">
        <v>55</v>
      </c>
      <c r="D21" s="37">
        <v>20</v>
      </c>
      <c r="E21" s="56">
        <v>102.75</v>
      </c>
      <c r="F21" s="57">
        <f t="shared" si="0"/>
        <v>2055</v>
      </c>
      <c r="I21" s="28">
        <v>1806.1499999999999</v>
      </c>
    </row>
    <row r="22" spans="1:9" ht="30" x14ac:dyDescent="0.25">
      <c r="A22" s="64">
        <v>21</v>
      </c>
      <c r="B22" s="74" t="s">
        <v>35</v>
      </c>
      <c r="C22" s="36" t="s">
        <v>55</v>
      </c>
      <c r="D22" s="75">
        <v>15</v>
      </c>
      <c r="E22" s="62">
        <v>120.41</v>
      </c>
      <c r="F22" s="76">
        <f t="shared" si="0"/>
        <v>1806.1499999999999</v>
      </c>
      <c r="I22" s="28">
        <v>686.25</v>
      </c>
    </row>
    <row r="23" spans="1:9" ht="30" x14ac:dyDescent="0.25">
      <c r="A23" s="64">
        <v>22</v>
      </c>
      <c r="B23" s="74" t="s">
        <v>36</v>
      </c>
      <c r="C23" s="36" t="s">
        <v>55</v>
      </c>
      <c r="D23" s="75">
        <v>15</v>
      </c>
      <c r="E23" s="62">
        <v>45.75</v>
      </c>
      <c r="F23" s="76">
        <f t="shared" si="0"/>
        <v>686.25</v>
      </c>
      <c r="I23" s="28">
        <v>3260</v>
      </c>
    </row>
    <row r="24" spans="1:9" ht="30" x14ac:dyDescent="0.25">
      <c r="A24" s="64">
        <v>23</v>
      </c>
      <c r="B24" s="74" t="s">
        <v>37</v>
      </c>
      <c r="C24" s="36" t="s">
        <v>55</v>
      </c>
      <c r="D24" s="75">
        <v>80</v>
      </c>
      <c r="E24" s="62">
        <v>40.75</v>
      </c>
      <c r="F24" s="76">
        <f t="shared" si="0"/>
        <v>3260</v>
      </c>
      <c r="I24" s="28">
        <v>2340.75</v>
      </c>
    </row>
    <row r="25" spans="1:9" ht="30" x14ac:dyDescent="0.25">
      <c r="A25" s="64">
        <v>24</v>
      </c>
      <c r="B25" s="74" t="s">
        <v>38</v>
      </c>
      <c r="C25" s="36" t="s">
        <v>55</v>
      </c>
      <c r="D25" s="75">
        <v>15</v>
      </c>
      <c r="E25" s="62">
        <v>156.05000000000001</v>
      </c>
      <c r="F25" s="76">
        <f t="shared" si="0"/>
        <v>2340.75</v>
      </c>
      <c r="I25" s="28">
        <v>1077.75</v>
      </c>
    </row>
    <row r="26" spans="1:9" ht="30" x14ac:dyDescent="0.25">
      <c r="A26" s="39">
        <v>25</v>
      </c>
      <c r="B26" s="38" t="s">
        <v>39</v>
      </c>
      <c r="C26" s="36" t="s">
        <v>55</v>
      </c>
      <c r="D26" s="37">
        <v>15</v>
      </c>
      <c r="E26" s="56">
        <v>71.849999999999994</v>
      </c>
      <c r="F26" s="57">
        <f t="shared" si="0"/>
        <v>1077.75</v>
      </c>
      <c r="I26" s="28">
        <v>2738.7</v>
      </c>
    </row>
    <row r="27" spans="1:9" ht="30" x14ac:dyDescent="0.25">
      <c r="A27" s="39">
        <v>26</v>
      </c>
      <c r="B27" s="38" t="s">
        <v>40</v>
      </c>
      <c r="C27" s="36" t="s">
        <v>55</v>
      </c>
      <c r="D27" s="37">
        <v>45</v>
      </c>
      <c r="E27" s="56">
        <v>60.86</v>
      </c>
      <c r="F27" s="57">
        <f t="shared" si="0"/>
        <v>2738.7</v>
      </c>
      <c r="I27" s="28">
        <v>588.29999999999995</v>
      </c>
    </row>
    <row r="28" spans="1:9" ht="15.75" x14ac:dyDescent="0.25">
      <c r="A28" s="39">
        <v>27</v>
      </c>
      <c r="B28" s="38" t="s">
        <v>41</v>
      </c>
      <c r="C28" s="36" t="s">
        <v>55</v>
      </c>
      <c r="D28" s="37">
        <v>10</v>
      </c>
      <c r="E28" s="56">
        <v>58.83</v>
      </c>
      <c r="F28" s="57">
        <f t="shared" si="0"/>
        <v>588.29999999999995</v>
      </c>
      <c r="I28" s="28">
        <v>5072.5</v>
      </c>
    </row>
    <row r="29" spans="1:9" ht="15.75" x14ac:dyDescent="0.25">
      <c r="A29" s="39">
        <v>28</v>
      </c>
      <c r="B29" s="38" t="s">
        <v>42</v>
      </c>
      <c r="C29" s="36" t="s">
        <v>55</v>
      </c>
      <c r="D29" s="37">
        <v>50</v>
      </c>
      <c r="E29" s="56">
        <v>101.45</v>
      </c>
      <c r="F29" s="57">
        <f t="shared" si="0"/>
        <v>5072.5</v>
      </c>
      <c r="I29" s="28">
        <v>1011.5</v>
      </c>
    </row>
    <row r="30" spans="1:9" ht="15.75" x14ac:dyDescent="0.25">
      <c r="A30" s="39">
        <v>29</v>
      </c>
      <c r="B30" s="38" t="s">
        <v>43</v>
      </c>
      <c r="C30" s="36" t="s">
        <v>55</v>
      </c>
      <c r="D30" s="37">
        <v>10</v>
      </c>
      <c r="E30" s="56">
        <v>101.15</v>
      </c>
      <c r="F30" s="57">
        <f t="shared" si="0"/>
        <v>1011.5</v>
      </c>
      <c r="I30" s="28">
        <v>1981</v>
      </c>
    </row>
    <row r="31" spans="1:9" ht="15.75" x14ac:dyDescent="0.25">
      <c r="A31" s="39">
        <v>30</v>
      </c>
      <c r="B31" s="38" t="s">
        <v>44</v>
      </c>
      <c r="C31" s="36" t="s">
        <v>55</v>
      </c>
      <c r="D31" s="37">
        <v>20</v>
      </c>
      <c r="E31" s="56">
        <v>99.05</v>
      </c>
      <c r="F31" s="57">
        <f t="shared" si="0"/>
        <v>1981</v>
      </c>
      <c r="I31" s="28">
        <v>3710.25</v>
      </c>
    </row>
    <row r="32" spans="1:9" ht="15.75" x14ac:dyDescent="0.25">
      <c r="A32" s="39">
        <v>31</v>
      </c>
      <c r="B32" s="38" t="s">
        <v>45</v>
      </c>
      <c r="C32" s="36" t="s">
        <v>55</v>
      </c>
      <c r="D32" s="37">
        <v>15</v>
      </c>
      <c r="E32" s="56">
        <v>247.35</v>
      </c>
      <c r="F32" s="57">
        <f t="shared" si="0"/>
        <v>3710.25</v>
      </c>
      <c r="I32" s="28">
        <v>5125</v>
      </c>
    </row>
    <row r="33" spans="1:9" ht="30" x14ac:dyDescent="0.25">
      <c r="A33" s="39">
        <v>32</v>
      </c>
      <c r="B33" s="38" t="s">
        <v>46</v>
      </c>
      <c r="C33" s="36" t="s">
        <v>55</v>
      </c>
      <c r="D33" s="37">
        <v>25</v>
      </c>
      <c r="E33" s="56">
        <v>205</v>
      </c>
      <c r="F33" s="57">
        <f t="shared" si="0"/>
        <v>5125</v>
      </c>
      <c r="I33" s="28">
        <v>3816.25</v>
      </c>
    </row>
    <row r="34" spans="1:9" ht="30" x14ac:dyDescent="0.25">
      <c r="A34" s="39">
        <v>33</v>
      </c>
      <c r="B34" s="38" t="s">
        <v>47</v>
      </c>
      <c r="C34" s="36" t="s">
        <v>55</v>
      </c>
      <c r="D34" s="37">
        <v>25</v>
      </c>
      <c r="E34" s="56">
        <v>152.65</v>
      </c>
      <c r="F34" s="57">
        <f t="shared" si="0"/>
        <v>3816.25</v>
      </c>
      <c r="I34" s="28">
        <v>2473.5</v>
      </c>
    </row>
    <row r="35" spans="1:9" ht="15.75" x14ac:dyDescent="0.25">
      <c r="A35" s="39">
        <v>34</v>
      </c>
      <c r="B35" s="38" t="s">
        <v>48</v>
      </c>
      <c r="C35" s="36" t="s">
        <v>55</v>
      </c>
      <c r="D35" s="37">
        <v>10</v>
      </c>
      <c r="E35" s="56">
        <v>247.35</v>
      </c>
      <c r="F35" s="57">
        <f t="shared" si="0"/>
        <v>2473.5</v>
      </c>
      <c r="I35" s="28">
        <v>592.5</v>
      </c>
    </row>
    <row r="36" spans="1:9" ht="15.75" x14ac:dyDescent="0.25">
      <c r="A36" s="39">
        <v>35</v>
      </c>
      <c r="B36" s="38" t="s">
        <v>49</v>
      </c>
      <c r="C36" s="36" t="s">
        <v>55</v>
      </c>
      <c r="D36" s="37">
        <v>10</v>
      </c>
      <c r="E36" s="56">
        <v>59.25</v>
      </c>
      <c r="F36" s="57">
        <f t="shared" si="0"/>
        <v>592.5</v>
      </c>
      <c r="I36" s="28">
        <v>3125</v>
      </c>
    </row>
    <row r="37" spans="1:9" ht="15.75" x14ac:dyDescent="0.25">
      <c r="A37" s="39">
        <v>36</v>
      </c>
      <c r="B37" s="38" t="s">
        <v>50</v>
      </c>
      <c r="C37" s="36" t="s">
        <v>55</v>
      </c>
      <c r="D37" s="37">
        <v>50</v>
      </c>
      <c r="E37" s="56">
        <v>62.5</v>
      </c>
      <c r="F37" s="57">
        <f t="shared" si="0"/>
        <v>3125</v>
      </c>
      <c r="I37" s="28">
        <v>1142.7</v>
      </c>
    </row>
    <row r="38" spans="1:9" ht="15.75" x14ac:dyDescent="0.25">
      <c r="A38" s="39">
        <v>37</v>
      </c>
      <c r="B38" s="38" t="s">
        <v>51</v>
      </c>
      <c r="C38" s="36" t="s">
        <v>55</v>
      </c>
      <c r="D38" s="37">
        <v>15</v>
      </c>
      <c r="E38" s="56">
        <v>76.180000000000007</v>
      </c>
      <c r="F38" s="57">
        <f t="shared" si="0"/>
        <v>1142.7</v>
      </c>
      <c r="I38" s="28">
        <v>4263.75</v>
      </c>
    </row>
    <row r="39" spans="1:9" ht="15.75" x14ac:dyDescent="0.25">
      <c r="A39" s="39">
        <v>38</v>
      </c>
      <c r="B39" s="38" t="s">
        <v>52</v>
      </c>
      <c r="C39" s="36" t="s">
        <v>55</v>
      </c>
      <c r="D39" s="37">
        <v>15</v>
      </c>
      <c r="E39" s="27">
        <v>284.25</v>
      </c>
      <c r="F39" s="57">
        <f t="shared" si="0"/>
        <v>4263.75</v>
      </c>
      <c r="I39" s="28">
        <v>2630.25</v>
      </c>
    </row>
    <row r="40" spans="1:9" ht="15.75" x14ac:dyDescent="0.25">
      <c r="A40" s="39">
        <v>39</v>
      </c>
      <c r="B40" s="38" t="s">
        <v>53</v>
      </c>
      <c r="C40" s="36" t="s">
        <v>55</v>
      </c>
      <c r="D40" s="37">
        <v>35</v>
      </c>
      <c r="E40" s="62">
        <v>75.150000000000006</v>
      </c>
      <c r="F40" s="57">
        <f t="shared" si="0"/>
        <v>2630.25</v>
      </c>
      <c r="I40" s="28">
        <v>722.5</v>
      </c>
    </row>
    <row r="41" spans="1:9" ht="15.75" x14ac:dyDescent="0.25">
      <c r="A41" s="39">
        <v>40</v>
      </c>
      <c r="B41" s="38" t="s">
        <v>54</v>
      </c>
      <c r="C41" s="36" t="s">
        <v>55</v>
      </c>
      <c r="D41" s="37">
        <v>10</v>
      </c>
      <c r="E41" s="62">
        <v>72.25</v>
      </c>
      <c r="F41" s="57">
        <f t="shared" si="0"/>
        <v>722.5</v>
      </c>
      <c r="I41" s="28">
        <f>SUM(I1:I40)</f>
        <v>95964.05</v>
      </c>
    </row>
    <row r="42" spans="1:9" ht="15.75" x14ac:dyDescent="0.25">
      <c r="A42" s="59"/>
      <c r="B42" s="60"/>
      <c r="C42" s="59"/>
      <c r="D42" s="59">
        <f>SUM(D2:D41)</f>
        <v>1165</v>
      </c>
      <c r="E42" s="49" t="s">
        <v>13</v>
      </c>
      <c r="F42" s="63">
        <f>SUM(F2:F41)</f>
        <v>95964.05</v>
      </c>
    </row>
    <row r="43" spans="1:9" ht="15.75" x14ac:dyDescent="0.25">
      <c r="A43" s="59"/>
      <c r="B43" s="60"/>
      <c r="C43" s="59"/>
      <c r="D43" s="59"/>
      <c r="E43" s="58"/>
      <c r="F43" s="61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workbookViewId="0">
      <selection activeCell="K3" sqref="K3"/>
    </sheetView>
  </sheetViews>
  <sheetFormatPr defaultRowHeight="15" x14ac:dyDescent="0.25"/>
  <cols>
    <col min="2" max="2" width="22.140625" customWidth="1"/>
    <col min="4" max="4" width="6.85546875" bestFit="1" customWidth="1"/>
    <col min="5" max="5" width="15.85546875" bestFit="1" customWidth="1"/>
    <col min="6" max="6" width="18.140625" bestFit="1" customWidth="1"/>
  </cols>
  <sheetData>
    <row r="1" spans="1:6" ht="15.75" x14ac:dyDescent="0.25">
      <c r="A1" s="52" t="s">
        <v>10</v>
      </c>
      <c r="B1" s="53" t="s">
        <v>0</v>
      </c>
      <c r="C1" s="52" t="s">
        <v>1</v>
      </c>
      <c r="D1" s="52" t="s">
        <v>12</v>
      </c>
      <c r="E1" s="102" t="s">
        <v>7</v>
      </c>
      <c r="F1" s="55" t="s">
        <v>8</v>
      </c>
    </row>
    <row r="2" spans="1:6" ht="42" customHeight="1" x14ac:dyDescent="0.25">
      <c r="A2" s="64">
        <v>1</v>
      </c>
      <c r="B2" s="43" t="s">
        <v>15</v>
      </c>
      <c r="C2" s="36" t="s">
        <v>55</v>
      </c>
      <c r="D2" s="37">
        <v>90</v>
      </c>
      <c r="E2" s="56">
        <v>44.75</v>
      </c>
      <c r="F2" s="57">
        <f>E2*D2</f>
        <v>4027.5</v>
      </c>
    </row>
    <row r="3" spans="1:6" ht="30.75" customHeight="1" x14ac:dyDescent="0.25">
      <c r="A3" s="64">
        <v>2</v>
      </c>
      <c r="B3" s="43" t="s">
        <v>16</v>
      </c>
      <c r="C3" s="36" t="s">
        <v>55</v>
      </c>
      <c r="D3" s="37">
        <v>15</v>
      </c>
      <c r="E3" s="62">
        <v>66.349999999999994</v>
      </c>
      <c r="F3" s="57">
        <f t="shared" ref="F3:F41" si="0">E3*D3</f>
        <v>995.24999999999989</v>
      </c>
    </row>
    <row r="4" spans="1:6" ht="49.5" customHeight="1" x14ac:dyDescent="0.25">
      <c r="A4" s="64">
        <v>3</v>
      </c>
      <c r="B4" s="38" t="s">
        <v>17</v>
      </c>
      <c r="C4" s="36" t="s">
        <v>55</v>
      </c>
      <c r="D4" s="37">
        <v>30</v>
      </c>
      <c r="E4" s="56">
        <v>66.349999999999994</v>
      </c>
      <c r="F4" s="57">
        <f t="shared" si="0"/>
        <v>1990.4999999999998</v>
      </c>
    </row>
    <row r="5" spans="1:6" ht="36" customHeight="1" x14ac:dyDescent="0.25">
      <c r="A5" s="64">
        <v>4</v>
      </c>
      <c r="B5" s="44" t="s">
        <v>18</v>
      </c>
      <c r="C5" s="36" t="s">
        <v>55</v>
      </c>
      <c r="D5" s="37">
        <v>40</v>
      </c>
      <c r="E5" s="56">
        <v>92.45</v>
      </c>
      <c r="F5" s="57">
        <f t="shared" si="0"/>
        <v>3698</v>
      </c>
    </row>
    <row r="6" spans="1:6" ht="66.75" customHeight="1" x14ac:dyDescent="0.25">
      <c r="A6" s="64">
        <v>5</v>
      </c>
      <c r="B6" s="74" t="s">
        <v>19</v>
      </c>
      <c r="C6" s="36" t="s">
        <v>55</v>
      </c>
      <c r="D6" s="75">
        <v>30</v>
      </c>
      <c r="E6" s="62">
        <v>118.5</v>
      </c>
      <c r="F6" s="76">
        <f t="shared" si="0"/>
        <v>3555</v>
      </c>
    </row>
    <row r="7" spans="1:6" ht="52.5" customHeight="1" x14ac:dyDescent="0.25">
      <c r="A7" s="64">
        <v>6</v>
      </c>
      <c r="B7" s="74" t="s">
        <v>20</v>
      </c>
      <c r="C7" s="36" t="s">
        <v>55</v>
      </c>
      <c r="D7" s="75">
        <v>30</v>
      </c>
      <c r="E7" s="62">
        <v>91.35</v>
      </c>
      <c r="F7" s="76">
        <f t="shared" si="0"/>
        <v>2740.5</v>
      </c>
    </row>
    <row r="8" spans="1:6" ht="34.5" customHeight="1" x14ac:dyDescent="0.25">
      <c r="A8" s="64">
        <v>7</v>
      </c>
      <c r="B8" s="74" t="s">
        <v>21</v>
      </c>
      <c r="C8" s="36" t="s">
        <v>55</v>
      </c>
      <c r="D8" s="75">
        <v>15</v>
      </c>
      <c r="E8" s="62">
        <v>134.88</v>
      </c>
      <c r="F8" s="76">
        <f t="shared" si="0"/>
        <v>2023.1999999999998</v>
      </c>
    </row>
    <row r="9" spans="1:6" ht="34.5" customHeight="1" x14ac:dyDescent="0.25">
      <c r="A9" s="64">
        <v>8</v>
      </c>
      <c r="B9" s="74" t="s">
        <v>22</v>
      </c>
      <c r="C9" s="36" t="s">
        <v>55</v>
      </c>
      <c r="D9" s="75">
        <v>20</v>
      </c>
      <c r="E9" s="62">
        <v>40.4</v>
      </c>
      <c r="F9" s="76">
        <f t="shared" si="0"/>
        <v>808</v>
      </c>
    </row>
    <row r="10" spans="1:6" ht="48" customHeight="1" x14ac:dyDescent="0.25">
      <c r="A10" s="64">
        <v>9</v>
      </c>
      <c r="B10" s="74" t="s">
        <v>23</v>
      </c>
      <c r="C10" s="36" t="s">
        <v>55</v>
      </c>
      <c r="D10" s="75">
        <v>80</v>
      </c>
      <c r="E10" s="62">
        <v>36.450000000000003</v>
      </c>
      <c r="F10" s="76">
        <f t="shared" si="0"/>
        <v>2916</v>
      </c>
    </row>
    <row r="11" spans="1:6" ht="51.75" customHeight="1" x14ac:dyDescent="0.25">
      <c r="A11" s="64">
        <v>10</v>
      </c>
      <c r="B11" s="74" t="s">
        <v>24</v>
      </c>
      <c r="C11" s="36" t="s">
        <v>55</v>
      </c>
      <c r="D11" s="75">
        <v>30</v>
      </c>
      <c r="E11" s="62">
        <v>65.849999999999994</v>
      </c>
      <c r="F11" s="76">
        <f t="shared" si="0"/>
        <v>1975.4999999999998</v>
      </c>
    </row>
    <row r="12" spans="1:6" ht="49.5" customHeight="1" x14ac:dyDescent="0.25">
      <c r="A12" s="64">
        <v>11</v>
      </c>
      <c r="B12" s="74" t="s">
        <v>25</v>
      </c>
      <c r="C12" s="36" t="s">
        <v>55</v>
      </c>
      <c r="D12" s="75">
        <v>30</v>
      </c>
      <c r="E12" s="62">
        <v>155</v>
      </c>
      <c r="F12" s="76">
        <f t="shared" si="0"/>
        <v>4650</v>
      </c>
    </row>
    <row r="13" spans="1:6" ht="33.75" customHeight="1" x14ac:dyDescent="0.25">
      <c r="A13" s="39">
        <v>12</v>
      </c>
      <c r="B13" s="74" t="s">
        <v>26</v>
      </c>
      <c r="C13" s="36" t="s">
        <v>55</v>
      </c>
      <c r="D13" s="75">
        <v>50</v>
      </c>
      <c r="E13" s="62">
        <v>62.25</v>
      </c>
      <c r="F13" s="76">
        <f t="shared" si="0"/>
        <v>3112.5</v>
      </c>
    </row>
    <row r="14" spans="1:6" ht="40.5" customHeight="1" x14ac:dyDescent="0.25">
      <c r="A14" s="39">
        <v>13</v>
      </c>
      <c r="B14" s="74" t="s">
        <v>27</v>
      </c>
      <c r="C14" s="36" t="s">
        <v>55</v>
      </c>
      <c r="D14" s="75">
        <v>30</v>
      </c>
      <c r="E14" s="62">
        <v>34.65</v>
      </c>
      <c r="F14" s="76">
        <f t="shared" si="0"/>
        <v>1039.5</v>
      </c>
    </row>
    <row r="15" spans="1:6" ht="35.25" customHeight="1" x14ac:dyDescent="0.25">
      <c r="A15" s="39">
        <v>14</v>
      </c>
      <c r="B15" s="74" t="s">
        <v>28</v>
      </c>
      <c r="C15" s="36" t="s">
        <v>55</v>
      </c>
      <c r="D15" s="75">
        <v>20</v>
      </c>
      <c r="E15" s="62">
        <v>57.65</v>
      </c>
      <c r="F15" s="76">
        <f t="shared" si="0"/>
        <v>1153</v>
      </c>
    </row>
    <row r="16" spans="1:6" ht="58.5" customHeight="1" x14ac:dyDescent="0.25">
      <c r="A16" s="39">
        <v>15</v>
      </c>
      <c r="B16" s="38" t="s">
        <v>29</v>
      </c>
      <c r="C16" s="36" t="s">
        <v>55</v>
      </c>
      <c r="D16" s="37">
        <v>50</v>
      </c>
      <c r="E16" s="56">
        <v>51.55</v>
      </c>
      <c r="F16" s="57">
        <f t="shared" si="0"/>
        <v>2577.5</v>
      </c>
    </row>
    <row r="17" spans="1:6" ht="56.25" customHeight="1" x14ac:dyDescent="0.25">
      <c r="A17" s="39">
        <v>16</v>
      </c>
      <c r="B17" s="38" t="s">
        <v>30</v>
      </c>
      <c r="C17" s="36" t="s">
        <v>55</v>
      </c>
      <c r="D17" s="37">
        <v>30</v>
      </c>
      <c r="E17" s="56">
        <v>56.65</v>
      </c>
      <c r="F17" s="57">
        <f t="shared" si="0"/>
        <v>1699.5</v>
      </c>
    </row>
    <row r="18" spans="1:6" ht="55.5" customHeight="1" x14ac:dyDescent="0.25">
      <c r="A18" s="39">
        <v>17</v>
      </c>
      <c r="B18" s="38" t="s">
        <v>31</v>
      </c>
      <c r="C18" s="36" t="s">
        <v>55</v>
      </c>
      <c r="D18" s="37">
        <v>30</v>
      </c>
      <c r="E18" s="56">
        <v>65</v>
      </c>
      <c r="F18" s="57">
        <f t="shared" si="0"/>
        <v>1950</v>
      </c>
    </row>
    <row r="19" spans="1:6" ht="92.25" customHeight="1" x14ac:dyDescent="0.25">
      <c r="A19" s="39">
        <v>18</v>
      </c>
      <c r="B19" s="38" t="s">
        <v>32</v>
      </c>
      <c r="C19" s="36" t="s">
        <v>55</v>
      </c>
      <c r="D19" s="37">
        <v>20</v>
      </c>
      <c r="E19" s="56">
        <v>118.7</v>
      </c>
      <c r="F19" s="57">
        <f t="shared" si="0"/>
        <v>2374</v>
      </c>
    </row>
    <row r="20" spans="1:6" ht="84" customHeight="1" x14ac:dyDescent="0.25">
      <c r="A20" s="39">
        <v>19</v>
      </c>
      <c r="B20" s="38" t="s">
        <v>33</v>
      </c>
      <c r="C20" s="36" t="s">
        <v>55</v>
      </c>
      <c r="D20" s="37">
        <v>20</v>
      </c>
      <c r="E20" s="56">
        <v>122.95</v>
      </c>
      <c r="F20" s="57">
        <f t="shared" si="0"/>
        <v>2459</v>
      </c>
    </row>
    <row r="21" spans="1:6" ht="108" customHeight="1" x14ac:dyDescent="0.25">
      <c r="A21" s="39">
        <v>20</v>
      </c>
      <c r="B21" s="38" t="s">
        <v>34</v>
      </c>
      <c r="C21" s="36" t="s">
        <v>55</v>
      </c>
      <c r="D21" s="37">
        <v>20</v>
      </c>
      <c r="E21" s="56">
        <v>102.75</v>
      </c>
      <c r="F21" s="57">
        <f t="shared" si="0"/>
        <v>2055</v>
      </c>
    </row>
    <row r="22" spans="1:6" ht="69.75" customHeight="1" x14ac:dyDescent="0.25">
      <c r="A22" s="64">
        <v>21</v>
      </c>
      <c r="B22" s="74" t="s">
        <v>35</v>
      </c>
      <c r="C22" s="36" t="s">
        <v>55</v>
      </c>
      <c r="D22" s="75">
        <v>15</v>
      </c>
      <c r="E22" s="62">
        <v>120.41</v>
      </c>
      <c r="F22" s="76">
        <f t="shared" si="0"/>
        <v>1806.1499999999999</v>
      </c>
    </row>
    <row r="23" spans="1:6" ht="57.75" customHeight="1" x14ac:dyDescent="0.25">
      <c r="A23" s="64">
        <v>22</v>
      </c>
      <c r="B23" s="74" t="s">
        <v>36</v>
      </c>
      <c r="C23" s="36" t="s">
        <v>55</v>
      </c>
      <c r="D23" s="75">
        <v>15</v>
      </c>
      <c r="E23" s="62">
        <v>45.75</v>
      </c>
      <c r="F23" s="76">
        <f t="shared" si="0"/>
        <v>686.25</v>
      </c>
    </row>
    <row r="24" spans="1:6" ht="71.25" customHeight="1" x14ac:dyDescent="0.25">
      <c r="A24" s="64">
        <v>23</v>
      </c>
      <c r="B24" s="74" t="s">
        <v>37</v>
      </c>
      <c r="C24" s="36" t="s">
        <v>55</v>
      </c>
      <c r="D24" s="75">
        <v>80</v>
      </c>
      <c r="E24" s="62">
        <v>40.75</v>
      </c>
      <c r="F24" s="76">
        <f t="shared" si="0"/>
        <v>3260</v>
      </c>
    </row>
    <row r="25" spans="1:6" ht="66.75" customHeight="1" x14ac:dyDescent="0.25">
      <c r="A25" s="64">
        <v>24</v>
      </c>
      <c r="B25" s="74" t="s">
        <v>38</v>
      </c>
      <c r="C25" s="36" t="s">
        <v>55</v>
      </c>
      <c r="D25" s="75">
        <v>15</v>
      </c>
      <c r="E25" s="62">
        <v>156.05000000000001</v>
      </c>
      <c r="F25" s="76">
        <f t="shared" si="0"/>
        <v>2340.75</v>
      </c>
    </row>
    <row r="26" spans="1:6" ht="72.75" customHeight="1" x14ac:dyDescent="0.25">
      <c r="A26" s="39">
        <v>25</v>
      </c>
      <c r="B26" s="38" t="s">
        <v>39</v>
      </c>
      <c r="C26" s="36" t="s">
        <v>55</v>
      </c>
      <c r="D26" s="37">
        <v>15</v>
      </c>
      <c r="E26" s="56">
        <v>71.849999999999994</v>
      </c>
      <c r="F26" s="57">
        <f t="shared" si="0"/>
        <v>1077.75</v>
      </c>
    </row>
    <row r="27" spans="1:6" ht="57.75" customHeight="1" x14ac:dyDescent="0.25">
      <c r="A27" s="39">
        <v>26</v>
      </c>
      <c r="B27" s="38" t="s">
        <v>40</v>
      </c>
      <c r="C27" s="36" t="s">
        <v>55</v>
      </c>
      <c r="D27" s="37">
        <v>45</v>
      </c>
      <c r="E27" s="56">
        <v>60.86</v>
      </c>
      <c r="F27" s="57">
        <f t="shared" si="0"/>
        <v>2738.7</v>
      </c>
    </row>
    <row r="28" spans="1:6" ht="66.75" customHeight="1" x14ac:dyDescent="0.25">
      <c r="A28" s="39">
        <v>27</v>
      </c>
      <c r="B28" s="38" t="s">
        <v>41</v>
      </c>
      <c r="C28" s="36" t="s">
        <v>55</v>
      </c>
      <c r="D28" s="37">
        <v>10</v>
      </c>
      <c r="E28" s="56">
        <v>58.83</v>
      </c>
      <c r="F28" s="57">
        <f t="shared" si="0"/>
        <v>588.29999999999995</v>
      </c>
    </row>
    <row r="29" spans="1:6" ht="53.25" customHeight="1" x14ac:dyDescent="0.25">
      <c r="A29" s="39">
        <v>28</v>
      </c>
      <c r="B29" s="38" t="s">
        <v>42</v>
      </c>
      <c r="C29" s="36" t="s">
        <v>55</v>
      </c>
      <c r="D29" s="37">
        <v>50</v>
      </c>
      <c r="E29" s="56">
        <v>101.45</v>
      </c>
      <c r="F29" s="57">
        <f t="shared" si="0"/>
        <v>5072.5</v>
      </c>
    </row>
    <row r="30" spans="1:6" ht="51.75" customHeight="1" x14ac:dyDescent="0.25">
      <c r="A30" s="39">
        <v>29</v>
      </c>
      <c r="B30" s="38" t="s">
        <v>43</v>
      </c>
      <c r="C30" s="36" t="s">
        <v>55</v>
      </c>
      <c r="D30" s="37">
        <v>10</v>
      </c>
      <c r="E30" s="56">
        <v>101.15</v>
      </c>
      <c r="F30" s="57">
        <f t="shared" si="0"/>
        <v>1011.5</v>
      </c>
    </row>
    <row r="31" spans="1:6" ht="63" customHeight="1" x14ac:dyDescent="0.25">
      <c r="A31" s="39">
        <v>30</v>
      </c>
      <c r="B31" s="38" t="s">
        <v>44</v>
      </c>
      <c r="C31" s="36" t="s">
        <v>55</v>
      </c>
      <c r="D31" s="37">
        <v>20</v>
      </c>
      <c r="E31" s="56">
        <v>99.05</v>
      </c>
      <c r="F31" s="57">
        <f t="shared" si="0"/>
        <v>1981</v>
      </c>
    </row>
    <row r="32" spans="1:6" ht="58.5" customHeight="1" x14ac:dyDescent="0.25">
      <c r="A32" s="39">
        <v>31</v>
      </c>
      <c r="B32" s="38" t="s">
        <v>45</v>
      </c>
      <c r="C32" s="36" t="s">
        <v>55</v>
      </c>
      <c r="D32" s="37">
        <v>15</v>
      </c>
      <c r="E32" s="56">
        <v>247.35</v>
      </c>
      <c r="F32" s="57">
        <f t="shared" si="0"/>
        <v>3710.25</v>
      </c>
    </row>
    <row r="33" spans="1:6" ht="78.75" customHeight="1" x14ac:dyDescent="0.25">
      <c r="A33" s="39">
        <v>32</v>
      </c>
      <c r="B33" s="38" t="s">
        <v>46</v>
      </c>
      <c r="C33" s="36" t="s">
        <v>55</v>
      </c>
      <c r="D33" s="37">
        <v>25</v>
      </c>
      <c r="E33" s="56">
        <v>205</v>
      </c>
      <c r="F33" s="57">
        <f t="shared" si="0"/>
        <v>5125</v>
      </c>
    </row>
    <row r="34" spans="1:6" ht="83.25" customHeight="1" x14ac:dyDescent="0.25">
      <c r="A34" s="39">
        <v>33</v>
      </c>
      <c r="B34" s="38" t="s">
        <v>47</v>
      </c>
      <c r="C34" s="36" t="s">
        <v>55</v>
      </c>
      <c r="D34" s="37">
        <v>25</v>
      </c>
      <c r="E34" s="56">
        <v>152.65</v>
      </c>
      <c r="F34" s="57">
        <f t="shared" si="0"/>
        <v>3816.25</v>
      </c>
    </row>
    <row r="35" spans="1:6" ht="48.75" customHeight="1" x14ac:dyDescent="0.25">
      <c r="A35" s="39">
        <v>34</v>
      </c>
      <c r="B35" s="38" t="s">
        <v>48</v>
      </c>
      <c r="C35" s="36" t="s">
        <v>55</v>
      </c>
      <c r="D35" s="37">
        <v>10</v>
      </c>
      <c r="E35" s="56">
        <v>247.35</v>
      </c>
      <c r="F35" s="57">
        <f t="shared" si="0"/>
        <v>2473.5</v>
      </c>
    </row>
    <row r="36" spans="1:6" ht="49.5" customHeight="1" x14ac:dyDescent="0.25">
      <c r="A36" s="39">
        <v>35</v>
      </c>
      <c r="B36" s="38" t="s">
        <v>49</v>
      </c>
      <c r="C36" s="36" t="s">
        <v>55</v>
      </c>
      <c r="D36" s="37">
        <v>10</v>
      </c>
      <c r="E36" s="56">
        <v>59.25</v>
      </c>
      <c r="F36" s="57">
        <f t="shared" si="0"/>
        <v>592.5</v>
      </c>
    </row>
    <row r="37" spans="1:6" ht="51" customHeight="1" x14ac:dyDescent="0.25">
      <c r="A37" s="39">
        <v>36</v>
      </c>
      <c r="B37" s="38" t="s">
        <v>50</v>
      </c>
      <c r="C37" s="36" t="s">
        <v>55</v>
      </c>
      <c r="D37" s="37">
        <v>50</v>
      </c>
      <c r="E37" s="56">
        <v>62.5</v>
      </c>
      <c r="F37" s="57">
        <f t="shared" si="0"/>
        <v>3125</v>
      </c>
    </row>
    <row r="38" spans="1:6" ht="59.25" customHeight="1" x14ac:dyDescent="0.25">
      <c r="A38" s="39">
        <v>37</v>
      </c>
      <c r="B38" s="38" t="s">
        <v>51</v>
      </c>
      <c r="C38" s="36" t="s">
        <v>55</v>
      </c>
      <c r="D38" s="37">
        <v>15</v>
      </c>
      <c r="E38" s="56">
        <v>76.180000000000007</v>
      </c>
      <c r="F38" s="57">
        <f t="shared" si="0"/>
        <v>1142.7</v>
      </c>
    </row>
    <row r="39" spans="1:6" ht="67.5" customHeight="1" x14ac:dyDescent="0.25">
      <c r="A39" s="39">
        <v>38</v>
      </c>
      <c r="B39" s="38" t="s">
        <v>52</v>
      </c>
      <c r="C39" s="36" t="s">
        <v>55</v>
      </c>
      <c r="D39" s="37">
        <v>15</v>
      </c>
      <c r="E39" s="27">
        <v>284.25</v>
      </c>
      <c r="F39" s="57">
        <f t="shared" si="0"/>
        <v>4263.75</v>
      </c>
    </row>
    <row r="40" spans="1:6" ht="51" customHeight="1" x14ac:dyDescent="0.25">
      <c r="A40" s="39">
        <v>39</v>
      </c>
      <c r="B40" s="38" t="s">
        <v>53</v>
      </c>
      <c r="C40" s="36" t="s">
        <v>55</v>
      </c>
      <c r="D40" s="37">
        <v>35</v>
      </c>
      <c r="E40" s="62">
        <v>75.150000000000006</v>
      </c>
      <c r="F40" s="57">
        <f t="shared" si="0"/>
        <v>2630.25</v>
      </c>
    </row>
    <row r="41" spans="1:6" ht="34.5" customHeight="1" x14ac:dyDescent="0.25">
      <c r="A41" s="39">
        <v>40</v>
      </c>
      <c r="B41" s="38" t="s">
        <v>54</v>
      </c>
      <c r="C41" s="36" t="s">
        <v>55</v>
      </c>
      <c r="D41" s="37">
        <v>10</v>
      </c>
      <c r="E41" s="62">
        <v>72.25</v>
      </c>
      <c r="F41" s="57">
        <f t="shared" si="0"/>
        <v>722.5</v>
      </c>
    </row>
    <row r="42" spans="1:6" ht="15.75" x14ac:dyDescent="0.25">
      <c r="A42" s="59"/>
      <c r="B42" s="60"/>
      <c r="C42" s="59"/>
      <c r="D42" s="59">
        <f>SUM(D2:D41)</f>
        <v>1165</v>
      </c>
      <c r="E42" s="49" t="s">
        <v>13</v>
      </c>
      <c r="F42" s="63">
        <f>SUM(F2:F41)</f>
        <v>95964.05</v>
      </c>
    </row>
  </sheetData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"/>
  <sheetViews>
    <sheetView topLeftCell="A42" zoomScale="86" zoomScaleNormal="86" workbookViewId="0">
      <selection activeCell="G57" sqref="G57"/>
    </sheetView>
  </sheetViews>
  <sheetFormatPr defaultRowHeight="15" x14ac:dyDescent="0.25"/>
  <cols>
    <col min="1" max="1" width="62.7109375" bestFit="1" customWidth="1"/>
    <col min="3" max="3" width="12" bestFit="1" customWidth="1"/>
    <col min="4" max="4" width="13" bestFit="1" customWidth="1"/>
    <col min="5" max="5" width="13.140625" bestFit="1" customWidth="1"/>
    <col min="6" max="6" width="15.5703125" bestFit="1" customWidth="1"/>
    <col min="7" max="7" width="13.140625" bestFit="1" customWidth="1"/>
    <col min="8" max="8" width="58" bestFit="1" customWidth="1"/>
    <col min="9" max="9" width="10.85546875" style="24" bestFit="1" customWidth="1"/>
    <col min="10" max="10" width="12.7109375" style="28" bestFit="1" customWidth="1"/>
    <col min="11" max="11" width="13.42578125" bestFit="1" customWidth="1"/>
    <col min="14" max="14" width="65.85546875" bestFit="1" customWidth="1"/>
    <col min="16" max="16" width="10.85546875" bestFit="1" customWidth="1"/>
    <col min="17" max="17" width="13" bestFit="1" customWidth="1"/>
  </cols>
  <sheetData>
    <row r="1" spans="1:12" x14ac:dyDescent="0.25">
      <c r="A1" s="77" t="s">
        <v>71</v>
      </c>
      <c r="B1" s="14"/>
      <c r="C1" s="14"/>
      <c r="D1" s="14"/>
      <c r="E1" s="24"/>
      <c r="F1" s="28"/>
      <c r="H1" s="77" t="s">
        <v>75</v>
      </c>
      <c r="I1" s="14"/>
      <c r="J1" s="14"/>
      <c r="K1" s="14"/>
    </row>
    <row r="2" spans="1:12" ht="14.25" customHeight="1" x14ac:dyDescent="0.25">
      <c r="A2" s="79" t="s">
        <v>23</v>
      </c>
      <c r="B2" s="79">
        <v>10</v>
      </c>
      <c r="C2" s="62">
        <v>36.450000000000003</v>
      </c>
      <c r="D2" s="69">
        <f>B2*C2</f>
        <v>364.5</v>
      </c>
      <c r="E2" s="24"/>
      <c r="F2" s="28"/>
      <c r="H2" s="38" t="s">
        <v>17</v>
      </c>
      <c r="I2" s="14">
        <v>15</v>
      </c>
      <c r="J2" s="56">
        <v>66.349999999999994</v>
      </c>
      <c r="K2" s="65">
        <f>J2*I2</f>
        <v>995.24999999999989</v>
      </c>
    </row>
    <row r="3" spans="1:12" ht="14.25" customHeight="1" x14ac:dyDescent="0.25">
      <c r="A3" s="79" t="s">
        <v>37</v>
      </c>
      <c r="B3" s="79">
        <v>10</v>
      </c>
      <c r="C3" s="62">
        <v>40.75</v>
      </c>
      <c r="D3" s="69">
        <f t="shared" ref="D3:D4" si="0">B3*C3</f>
        <v>407.5</v>
      </c>
      <c r="H3" s="38" t="s">
        <v>31</v>
      </c>
      <c r="I3" s="14">
        <v>15</v>
      </c>
      <c r="J3" s="56">
        <v>65</v>
      </c>
      <c r="K3" s="65">
        <f t="shared" ref="K3:K4" si="1">J3*I3</f>
        <v>975</v>
      </c>
    </row>
    <row r="4" spans="1:12" ht="19.5" customHeight="1" x14ac:dyDescent="0.25">
      <c r="A4" s="79" t="s">
        <v>50</v>
      </c>
      <c r="B4" s="79">
        <v>10</v>
      </c>
      <c r="C4" s="56">
        <v>62.5</v>
      </c>
      <c r="D4" s="69">
        <f t="shared" si="0"/>
        <v>625</v>
      </c>
      <c r="H4" s="38" t="s">
        <v>44</v>
      </c>
      <c r="I4" s="14">
        <v>10</v>
      </c>
      <c r="J4" s="56">
        <v>99.05</v>
      </c>
      <c r="K4" s="65">
        <f t="shared" si="1"/>
        <v>990.5</v>
      </c>
    </row>
    <row r="5" spans="1:12" ht="13.5" customHeight="1" x14ac:dyDescent="0.25">
      <c r="A5" s="14"/>
      <c r="B5" s="14"/>
      <c r="C5" s="78" t="s">
        <v>72</v>
      </c>
      <c r="D5" s="29">
        <f>SUM(D2:D4)</f>
        <v>1397</v>
      </c>
      <c r="H5" s="14"/>
      <c r="I5" s="14"/>
      <c r="J5" s="78" t="s">
        <v>13</v>
      </c>
      <c r="K5" s="90">
        <f>SUM(K2:K4)</f>
        <v>2960.75</v>
      </c>
    </row>
    <row r="6" spans="1:12" ht="18.75" customHeight="1" x14ac:dyDescent="0.25">
      <c r="I6"/>
      <c r="J6"/>
    </row>
    <row r="7" spans="1:12" ht="15" customHeight="1" x14ac:dyDescent="0.25">
      <c r="A7" s="80" t="s">
        <v>73</v>
      </c>
      <c r="H7" s="91" t="s">
        <v>76</v>
      </c>
      <c r="I7"/>
      <c r="J7"/>
    </row>
    <row r="8" spans="1:12" ht="19.5" customHeight="1" x14ac:dyDescent="0.25">
      <c r="A8" s="14" t="s">
        <v>24</v>
      </c>
      <c r="B8" s="14">
        <v>30</v>
      </c>
      <c r="C8" s="62">
        <v>65.849999999999994</v>
      </c>
      <c r="D8" s="65">
        <f>C8*B8</f>
        <v>1975.4999999999998</v>
      </c>
      <c r="H8" s="72" t="s">
        <v>22</v>
      </c>
      <c r="I8" s="71">
        <v>20</v>
      </c>
      <c r="J8" s="62">
        <v>40.4</v>
      </c>
      <c r="K8" s="28">
        <f>J8*I8</f>
        <v>808</v>
      </c>
    </row>
    <row r="9" spans="1:12" ht="15.75" x14ac:dyDescent="0.25">
      <c r="A9" s="14" t="s">
        <v>25</v>
      </c>
      <c r="B9" s="14">
        <v>30</v>
      </c>
      <c r="C9" s="62">
        <v>155</v>
      </c>
      <c r="D9" s="65">
        <f t="shared" ref="D9:D19" si="2">C9*B9</f>
        <v>4650</v>
      </c>
      <c r="H9" s="72" t="s">
        <v>23</v>
      </c>
      <c r="I9" s="71">
        <v>50</v>
      </c>
      <c r="J9" s="62">
        <v>36.450000000000003</v>
      </c>
      <c r="K9" s="28">
        <f t="shared" ref="K9:K18" si="3">J9*I9</f>
        <v>1822.5000000000002</v>
      </c>
    </row>
    <row r="10" spans="1:12" ht="15.75" x14ac:dyDescent="0.25">
      <c r="A10" s="14" t="s">
        <v>26</v>
      </c>
      <c r="B10" s="14">
        <v>10</v>
      </c>
      <c r="C10" s="62">
        <v>62.25</v>
      </c>
      <c r="D10" s="65">
        <f t="shared" si="2"/>
        <v>622.5</v>
      </c>
      <c r="H10" s="72" t="s">
        <v>26</v>
      </c>
      <c r="I10" s="71">
        <v>30</v>
      </c>
      <c r="J10" s="62">
        <v>62.25</v>
      </c>
      <c r="K10" s="28">
        <f t="shared" si="3"/>
        <v>1867.5</v>
      </c>
    </row>
    <row r="11" spans="1:12" ht="15.75" x14ac:dyDescent="0.25">
      <c r="A11" s="14" t="s">
        <v>28</v>
      </c>
      <c r="B11" s="14">
        <v>20</v>
      </c>
      <c r="C11" s="62">
        <v>57.65</v>
      </c>
      <c r="D11" s="65">
        <f t="shared" si="2"/>
        <v>1153</v>
      </c>
      <c r="H11" s="72" t="s">
        <v>27</v>
      </c>
      <c r="I11" s="71">
        <v>30</v>
      </c>
      <c r="J11" s="62">
        <v>34.65</v>
      </c>
      <c r="K11" s="28">
        <f t="shared" si="3"/>
        <v>1039.5</v>
      </c>
    </row>
    <row r="12" spans="1:12" ht="30" x14ac:dyDescent="0.25">
      <c r="A12" s="14" t="s">
        <v>38</v>
      </c>
      <c r="B12" s="14">
        <v>15</v>
      </c>
      <c r="C12" s="62">
        <v>156.05000000000001</v>
      </c>
      <c r="D12" s="65">
        <f t="shared" si="2"/>
        <v>2340.75</v>
      </c>
      <c r="H12" s="72" t="s">
        <v>36</v>
      </c>
      <c r="I12" s="71">
        <v>15</v>
      </c>
      <c r="J12" s="62">
        <v>45.75</v>
      </c>
      <c r="K12" s="28">
        <f t="shared" si="3"/>
        <v>686.25</v>
      </c>
    </row>
    <row r="13" spans="1:12" ht="15.75" x14ac:dyDescent="0.25">
      <c r="A13" s="96"/>
      <c r="B13" s="96">
        <v>15</v>
      </c>
      <c r="C13" s="97">
        <v>71.849999999999994</v>
      </c>
      <c r="D13" s="98">
        <f t="shared" si="2"/>
        <v>1077.75</v>
      </c>
      <c r="H13" s="72"/>
      <c r="I13" s="71"/>
      <c r="J13" s="62"/>
      <c r="K13" s="28"/>
    </row>
    <row r="14" spans="1:12" ht="30" x14ac:dyDescent="0.25">
      <c r="A14" s="14" t="s">
        <v>40</v>
      </c>
      <c r="B14" s="14">
        <v>15</v>
      </c>
      <c r="C14" s="97">
        <v>60.86</v>
      </c>
      <c r="D14" s="65">
        <f t="shared" si="2"/>
        <v>912.9</v>
      </c>
      <c r="H14" s="72" t="s">
        <v>37</v>
      </c>
      <c r="I14" s="71">
        <v>50</v>
      </c>
      <c r="J14" s="62">
        <v>40.75</v>
      </c>
      <c r="K14" s="28">
        <f t="shared" si="3"/>
        <v>2037.5</v>
      </c>
    </row>
    <row r="15" spans="1:12" ht="30" x14ac:dyDescent="0.25">
      <c r="A15" s="14" t="s">
        <v>41</v>
      </c>
      <c r="B15" s="14">
        <v>10</v>
      </c>
      <c r="C15" s="56">
        <v>58.83</v>
      </c>
      <c r="D15" s="65">
        <f t="shared" si="2"/>
        <v>588.29999999999995</v>
      </c>
      <c r="H15" s="72" t="s">
        <v>40</v>
      </c>
      <c r="I15" s="95">
        <v>15</v>
      </c>
      <c r="J15" s="56">
        <v>60.86</v>
      </c>
      <c r="K15" s="28">
        <f t="shared" si="3"/>
        <v>912.9</v>
      </c>
      <c r="L15">
        <v>25</v>
      </c>
    </row>
    <row r="16" spans="1:12" ht="15.75" x14ac:dyDescent="0.25">
      <c r="A16" s="14" t="s">
        <v>51</v>
      </c>
      <c r="B16" s="14">
        <v>15</v>
      </c>
      <c r="C16" s="56">
        <v>76.180000000000007</v>
      </c>
      <c r="D16" s="65">
        <f t="shared" si="2"/>
        <v>1142.7</v>
      </c>
      <c r="H16" s="72" t="s">
        <v>49</v>
      </c>
      <c r="I16" s="71">
        <v>10</v>
      </c>
      <c r="J16" s="56">
        <v>59.25</v>
      </c>
      <c r="K16" s="28">
        <f t="shared" si="3"/>
        <v>592.5</v>
      </c>
    </row>
    <row r="17" spans="1:12" ht="15.75" x14ac:dyDescent="0.25">
      <c r="A17" s="14" t="s">
        <v>52</v>
      </c>
      <c r="B17" s="14">
        <v>15</v>
      </c>
      <c r="C17" s="27">
        <v>284.25</v>
      </c>
      <c r="D17" s="65">
        <f t="shared" si="2"/>
        <v>4263.75</v>
      </c>
      <c r="H17" s="72" t="s">
        <v>50</v>
      </c>
      <c r="I17" s="95">
        <v>20</v>
      </c>
      <c r="J17" s="56">
        <v>62.5</v>
      </c>
      <c r="K17" s="28">
        <f t="shared" si="3"/>
        <v>1250</v>
      </c>
      <c r="L17">
        <v>30</v>
      </c>
    </row>
    <row r="18" spans="1:12" ht="15.75" x14ac:dyDescent="0.25">
      <c r="A18" s="14" t="s">
        <v>53</v>
      </c>
      <c r="B18" s="14">
        <v>10</v>
      </c>
      <c r="C18" s="62">
        <v>75.150000000000006</v>
      </c>
      <c r="D18" s="65">
        <f t="shared" si="2"/>
        <v>751.5</v>
      </c>
      <c r="H18" s="72" t="s">
        <v>53</v>
      </c>
      <c r="I18" s="71">
        <v>15</v>
      </c>
      <c r="J18" s="62">
        <v>75.150000000000006</v>
      </c>
      <c r="K18" s="28">
        <f t="shared" si="3"/>
        <v>1127.25</v>
      </c>
    </row>
    <row r="19" spans="1:12" ht="15.75" x14ac:dyDescent="0.25">
      <c r="A19" s="14" t="s">
        <v>54</v>
      </c>
      <c r="B19" s="14">
        <v>10</v>
      </c>
      <c r="C19" s="62">
        <v>72.25</v>
      </c>
      <c r="D19" s="65">
        <f t="shared" si="2"/>
        <v>722.5</v>
      </c>
      <c r="I19" s="68">
        <f>SUM(I8:I18)</f>
        <v>255</v>
      </c>
      <c r="J19" s="66" t="s">
        <v>13</v>
      </c>
      <c r="K19" s="92">
        <f>SUM(K8:K18)</f>
        <v>12143.9</v>
      </c>
    </row>
    <row r="20" spans="1:12" x14ac:dyDescent="0.25">
      <c r="A20" s="14"/>
      <c r="B20" s="14"/>
      <c r="C20" s="14"/>
      <c r="D20" s="29">
        <f>SUM(D8:D19)</f>
        <v>20201.150000000001</v>
      </c>
      <c r="I20"/>
      <c r="J20"/>
    </row>
    <row r="21" spans="1:12" x14ac:dyDescent="0.25">
      <c r="I21"/>
      <c r="J21"/>
    </row>
    <row r="22" spans="1:12" x14ac:dyDescent="0.25">
      <c r="A22" s="73" t="s">
        <v>74</v>
      </c>
      <c r="B22" s="85"/>
      <c r="C22" s="85"/>
      <c r="D22" s="85"/>
      <c r="H22" s="73" t="s">
        <v>77</v>
      </c>
      <c r="I22"/>
      <c r="J22"/>
    </row>
    <row r="23" spans="1:12" ht="15.75" x14ac:dyDescent="0.25">
      <c r="A23" s="81" t="s">
        <v>16</v>
      </c>
      <c r="B23" s="86">
        <v>15</v>
      </c>
      <c r="C23" s="62">
        <v>66.349999999999994</v>
      </c>
      <c r="D23" s="88">
        <f>B23*C23</f>
        <v>995.24999999999989</v>
      </c>
      <c r="H23" s="72" t="s">
        <v>15</v>
      </c>
      <c r="I23" s="14">
        <v>90</v>
      </c>
      <c r="J23" s="56">
        <v>44.75</v>
      </c>
      <c r="K23" s="65">
        <f>I23*J23</f>
        <v>4027.5</v>
      </c>
    </row>
    <row r="24" spans="1:12" ht="15.75" x14ac:dyDescent="0.25">
      <c r="A24" s="82" t="s">
        <v>17</v>
      </c>
      <c r="B24" s="86">
        <v>15</v>
      </c>
      <c r="C24" s="56">
        <v>66.349999999999994</v>
      </c>
      <c r="D24" s="88">
        <f t="shared" ref="D24:D40" si="4">B24*C24</f>
        <v>995.24999999999989</v>
      </c>
      <c r="H24" s="72" t="s">
        <v>23</v>
      </c>
      <c r="I24" s="14">
        <v>10</v>
      </c>
      <c r="J24" s="62">
        <v>36.450000000000003</v>
      </c>
      <c r="K24" s="65">
        <f t="shared" ref="K24:K31" si="5">I24*J24</f>
        <v>364.5</v>
      </c>
    </row>
    <row r="25" spans="1:12" ht="15.75" x14ac:dyDescent="0.25">
      <c r="A25" s="83" t="s">
        <v>18</v>
      </c>
      <c r="B25" s="86">
        <v>40</v>
      </c>
      <c r="C25" s="56">
        <v>92.45</v>
      </c>
      <c r="D25" s="88">
        <f t="shared" si="4"/>
        <v>3698</v>
      </c>
      <c r="H25" s="72" t="s">
        <v>26</v>
      </c>
      <c r="I25" s="14">
        <v>10</v>
      </c>
      <c r="J25" s="62">
        <v>62.25</v>
      </c>
      <c r="K25" s="65">
        <f t="shared" si="5"/>
        <v>622.5</v>
      </c>
    </row>
    <row r="26" spans="1:12" ht="30" x14ac:dyDescent="0.25">
      <c r="A26" s="84" t="s">
        <v>19</v>
      </c>
      <c r="B26" s="86">
        <v>30</v>
      </c>
      <c r="C26" s="62">
        <v>118.5</v>
      </c>
      <c r="D26" s="88">
        <f t="shared" si="4"/>
        <v>3555</v>
      </c>
      <c r="H26" s="72" t="s">
        <v>29</v>
      </c>
      <c r="I26" s="14">
        <v>50</v>
      </c>
      <c r="J26" s="56">
        <v>51.55</v>
      </c>
      <c r="K26" s="65">
        <f t="shared" si="5"/>
        <v>2577.5</v>
      </c>
    </row>
    <row r="27" spans="1:12" ht="30" x14ac:dyDescent="0.25">
      <c r="A27" s="84" t="s">
        <v>20</v>
      </c>
      <c r="B27" s="86">
        <v>30</v>
      </c>
      <c r="C27" s="62">
        <v>91.35</v>
      </c>
      <c r="D27" s="88">
        <f t="shared" si="4"/>
        <v>2740.5</v>
      </c>
      <c r="H27" s="72" t="s">
        <v>37</v>
      </c>
      <c r="I27" s="14">
        <v>10</v>
      </c>
      <c r="J27" s="62">
        <v>40.75</v>
      </c>
      <c r="K27" s="65">
        <f t="shared" si="5"/>
        <v>407.5</v>
      </c>
    </row>
    <row r="28" spans="1:12" ht="30" x14ac:dyDescent="0.25">
      <c r="A28" s="84" t="s">
        <v>21</v>
      </c>
      <c r="B28" s="86">
        <v>15</v>
      </c>
      <c r="C28" s="62">
        <v>134.88</v>
      </c>
      <c r="D28" s="88">
        <f t="shared" si="4"/>
        <v>2023.1999999999998</v>
      </c>
      <c r="H28" s="72" t="s">
        <v>40</v>
      </c>
      <c r="I28" s="14">
        <v>15</v>
      </c>
      <c r="J28" s="56">
        <v>60.86</v>
      </c>
      <c r="K28" s="65">
        <f t="shared" si="5"/>
        <v>912.9</v>
      </c>
    </row>
    <row r="29" spans="1:12" ht="15.75" x14ac:dyDescent="0.25">
      <c r="A29" s="82" t="s">
        <v>30</v>
      </c>
      <c r="B29" s="86">
        <v>30</v>
      </c>
      <c r="C29" s="56">
        <v>56.65</v>
      </c>
      <c r="D29" s="88">
        <f t="shared" si="4"/>
        <v>1699.5</v>
      </c>
      <c r="H29" s="72" t="s">
        <v>42</v>
      </c>
      <c r="I29" s="14">
        <v>50</v>
      </c>
      <c r="J29" s="56">
        <v>101.45</v>
      </c>
      <c r="K29" s="65">
        <f t="shared" si="5"/>
        <v>5072.5</v>
      </c>
    </row>
    <row r="30" spans="1:12" ht="15.75" x14ac:dyDescent="0.25">
      <c r="A30" s="82" t="s">
        <v>31</v>
      </c>
      <c r="B30" s="86">
        <v>15</v>
      </c>
      <c r="C30" s="56">
        <v>65</v>
      </c>
      <c r="D30" s="88">
        <f t="shared" si="4"/>
        <v>975</v>
      </c>
      <c r="H30" s="72" t="s">
        <v>50</v>
      </c>
      <c r="I30" s="14">
        <v>10</v>
      </c>
      <c r="J30" s="56">
        <v>62.5</v>
      </c>
      <c r="K30" s="65">
        <f t="shared" si="5"/>
        <v>625</v>
      </c>
    </row>
    <row r="31" spans="1:12" ht="30" x14ac:dyDescent="0.25">
      <c r="A31" s="82" t="s">
        <v>32</v>
      </c>
      <c r="B31" s="86">
        <v>20</v>
      </c>
      <c r="C31" s="56">
        <v>118.7</v>
      </c>
      <c r="D31" s="88">
        <f t="shared" si="4"/>
        <v>2374</v>
      </c>
      <c r="H31" s="72" t="s">
        <v>53</v>
      </c>
      <c r="I31" s="14">
        <v>10</v>
      </c>
      <c r="J31" s="62">
        <v>75.150000000000006</v>
      </c>
      <c r="K31" s="65">
        <f t="shared" si="5"/>
        <v>751.5</v>
      </c>
    </row>
    <row r="32" spans="1:12" ht="30" x14ac:dyDescent="0.25">
      <c r="A32" s="82" t="s">
        <v>33</v>
      </c>
      <c r="B32" s="86">
        <v>20</v>
      </c>
      <c r="C32" s="56">
        <v>122.95</v>
      </c>
      <c r="D32" s="88">
        <f t="shared" si="4"/>
        <v>2459</v>
      </c>
      <c r="H32" s="14"/>
      <c r="I32" s="14">
        <f>SUM(I23:I31)</f>
        <v>255</v>
      </c>
      <c r="J32" s="78" t="s">
        <v>78</v>
      </c>
      <c r="K32" s="93">
        <f>SUM(K23:K31)</f>
        <v>15361.4</v>
      </c>
    </row>
    <row r="33" spans="1:11" ht="30" x14ac:dyDescent="0.25">
      <c r="A33" s="82" t="s">
        <v>34</v>
      </c>
      <c r="B33" s="86">
        <v>20</v>
      </c>
      <c r="C33" s="56">
        <v>102.75</v>
      </c>
      <c r="D33" s="88">
        <f t="shared" si="4"/>
        <v>2055</v>
      </c>
      <c r="I33"/>
      <c r="J33"/>
    </row>
    <row r="34" spans="1:11" ht="30" x14ac:dyDescent="0.25">
      <c r="A34" s="84" t="s">
        <v>35</v>
      </c>
      <c r="B34" s="86">
        <v>15</v>
      </c>
      <c r="C34" s="62">
        <v>120.41</v>
      </c>
      <c r="D34" s="88">
        <f t="shared" si="4"/>
        <v>1806.1499999999999</v>
      </c>
      <c r="H34" s="94" t="s">
        <v>79</v>
      </c>
      <c r="I34">
        <v>10</v>
      </c>
      <c r="J34" s="62">
        <v>36.450000000000003</v>
      </c>
      <c r="K34" s="28">
        <f>J34*I34</f>
        <v>364.5</v>
      </c>
    </row>
    <row r="35" spans="1:11" ht="15.75" x14ac:dyDescent="0.25">
      <c r="A35" s="82" t="s">
        <v>43</v>
      </c>
      <c r="B35" s="86">
        <v>10</v>
      </c>
      <c r="C35" s="56">
        <v>101.15</v>
      </c>
      <c r="D35" s="88">
        <f t="shared" si="4"/>
        <v>1011.5</v>
      </c>
      <c r="H35" s="72" t="s">
        <v>23</v>
      </c>
      <c r="I35">
        <v>10</v>
      </c>
      <c r="J35" s="62">
        <v>40.75</v>
      </c>
      <c r="K35" s="28">
        <f t="shared" ref="K35:K36" si="6">J35*I35</f>
        <v>407.5</v>
      </c>
    </row>
    <row r="36" spans="1:11" ht="30" x14ac:dyDescent="0.25">
      <c r="A36" s="82" t="s">
        <v>44</v>
      </c>
      <c r="B36" s="86">
        <v>10</v>
      </c>
      <c r="C36" s="56">
        <v>99.05</v>
      </c>
      <c r="D36" s="88">
        <f t="shared" si="4"/>
        <v>990.5</v>
      </c>
      <c r="H36" s="72" t="s">
        <v>37</v>
      </c>
      <c r="I36">
        <v>10</v>
      </c>
      <c r="J36" s="56">
        <v>62.5</v>
      </c>
      <c r="K36" s="28">
        <f t="shared" si="6"/>
        <v>625</v>
      </c>
    </row>
    <row r="37" spans="1:11" ht="15.75" x14ac:dyDescent="0.25">
      <c r="A37" s="82" t="s">
        <v>45</v>
      </c>
      <c r="B37" s="86">
        <v>15</v>
      </c>
      <c r="C37" s="56">
        <v>247.35</v>
      </c>
      <c r="D37" s="88">
        <f t="shared" si="4"/>
        <v>3710.25</v>
      </c>
      <c r="H37" s="72" t="s">
        <v>50</v>
      </c>
      <c r="I37"/>
      <c r="J37" s="66" t="s">
        <v>13</v>
      </c>
      <c r="K37" s="92">
        <f>SUM(K34:K36)</f>
        <v>1397</v>
      </c>
    </row>
    <row r="38" spans="1:11" ht="30" x14ac:dyDescent="0.25">
      <c r="A38" s="82" t="s">
        <v>46</v>
      </c>
      <c r="B38" s="86">
        <v>25</v>
      </c>
      <c r="C38" s="56">
        <v>205</v>
      </c>
      <c r="D38" s="88">
        <f t="shared" si="4"/>
        <v>5125</v>
      </c>
      <c r="I38"/>
      <c r="J38"/>
    </row>
    <row r="39" spans="1:11" ht="30" x14ac:dyDescent="0.25">
      <c r="A39" s="82" t="s">
        <v>47</v>
      </c>
      <c r="B39" s="86">
        <v>25</v>
      </c>
      <c r="C39" s="56">
        <v>152.65</v>
      </c>
      <c r="D39" s="88">
        <f t="shared" si="4"/>
        <v>3816.25</v>
      </c>
      <c r="I39"/>
      <c r="J39"/>
    </row>
    <row r="40" spans="1:11" ht="15.75" x14ac:dyDescent="0.25">
      <c r="A40" s="82" t="s">
        <v>48</v>
      </c>
      <c r="B40" s="86">
        <v>10</v>
      </c>
      <c r="C40" s="56">
        <v>247.35</v>
      </c>
      <c r="D40" s="88">
        <f t="shared" si="4"/>
        <v>2473.5</v>
      </c>
      <c r="I40"/>
    </row>
    <row r="41" spans="1:11" ht="15.75" x14ac:dyDescent="0.25">
      <c r="B41" s="86">
        <f>SUM(B23:B40)</f>
        <v>360</v>
      </c>
      <c r="C41" s="87" t="s">
        <v>72</v>
      </c>
      <c r="D41" s="89">
        <f>SUM(D23:D40)</f>
        <v>42502.850000000006</v>
      </c>
      <c r="I41"/>
      <c r="J41" s="93"/>
    </row>
    <row r="42" spans="1:11" x14ac:dyDescent="0.25">
      <c r="H42" s="28">
        <f>D41+D20+D5+K5+K19+K32+K37</f>
        <v>95964.049999999988</v>
      </c>
      <c r="I42"/>
    </row>
    <row r="43" spans="1:11" x14ac:dyDescent="0.25">
      <c r="I43"/>
      <c r="J43" s="90"/>
    </row>
    <row r="44" spans="1:11" x14ac:dyDescent="0.25">
      <c r="F44" s="28"/>
      <c r="I44"/>
    </row>
    <row r="45" spans="1:11" x14ac:dyDescent="0.25">
      <c r="F45" s="28"/>
      <c r="I45"/>
    </row>
    <row r="46" spans="1:11" x14ac:dyDescent="0.25">
      <c r="D46" s="28">
        <f>D5</f>
        <v>1397</v>
      </c>
      <c r="F46" s="28">
        <v>20201.150000000001</v>
      </c>
      <c r="I46"/>
    </row>
    <row r="47" spans="1:11" ht="15.75" x14ac:dyDescent="0.25">
      <c r="D47" s="28">
        <f>D20</f>
        <v>20201.150000000001</v>
      </c>
      <c r="F47" s="99">
        <v>1397</v>
      </c>
      <c r="I47"/>
    </row>
    <row r="48" spans="1:11" ht="15.75" x14ac:dyDescent="0.25">
      <c r="D48" s="28">
        <f>D41</f>
        <v>42502.850000000006</v>
      </c>
      <c r="F48" s="99">
        <v>42502.85</v>
      </c>
      <c r="I48"/>
      <c r="J48"/>
    </row>
    <row r="49" spans="4:10" x14ac:dyDescent="0.25">
      <c r="D49" s="28">
        <f>K5</f>
        <v>2960.75</v>
      </c>
      <c r="F49" s="28">
        <v>12143.9</v>
      </c>
      <c r="I49"/>
      <c r="J49"/>
    </row>
    <row r="50" spans="4:10" ht="15.75" x14ac:dyDescent="0.25">
      <c r="D50" s="28">
        <f>K19</f>
        <v>12143.9</v>
      </c>
      <c r="F50" s="99">
        <v>15361.4</v>
      </c>
      <c r="I50"/>
      <c r="J50"/>
    </row>
    <row r="51" spans="4:10" ht="15.75" x14ac:dyDescent="0.25">
      <c r="D51" s="28">
        <f>K32</f>
        <v>15361.4</v>
      </c>
      <c r="F51" s="99">
        <v>1397</v>
      </c>
      <c r="I51"/>
      <c r="J51"/>
    </row>
    <row r="52" spans="4:10" ht="15.75" x14ac:dyDescent="0.25">
      <c r="D52" s="28">
        <f>K37</f>
        <v>1397</v>
      </c>
      <c r="F52" s="99">
        <v>2960.75</v>
      </c>
      <c r="I52"/>
      <c r="J52"/>
    </row>
    <row r="53" spans="4:10" x14ac:dyDescent="0.25">
      <c r="D53" s="28">
        <f>SUM(D46:D52)</f>
        <v>95964.049999999988</v>
      </c>
      <c r="F53" s="28">
        <f>SUM(F46:F52)</f>
        <v>95964.049999999988</v>
      </c>
      <c r="I53"/>
      <c r="J53"/>
    </row>
    <row r="54" spans="4:10" x14ac:dyDescent="0.25">
      <c r="I54"/>
      <c r="J54"/>
    </row>
    <row r="56" spans="4:10" x14ac:dyDescent="0.25">
      <c r="G56" s="28"/>
    </row>
    <row r="57" spans="4:10" x14ac:dyDescent="0.25">
      <c r="F57" s="28"/>
      <c r="G57" s="28">
        <v>397</v>
      </c>
      <c r="H57">
        <v>400</v>
      </c>
    </row>
    <row r="58" spans="4:10" x14ac:dyDescent="0.25">
      <c r="F58" s="28">
        <f>G58</f>
        <v>1397</v>
      </c>
      <c r="G58" s="28">
        <v>1397</v>
      </c>
      <c r="H58" s="28"/>
    </row>
    <row r="59" spans="4:10" x14ac:dyDescent="0.25">
      <c r="F59">
        <f>(F57/F58)*1.46</f>
        <v>0</v>
      </c>
      <c r="G59" s="28">
        <f>(G57/G58)*1.46</f>
        <v>0.41490336435218322</v>
      </c>
    </row>
    <row r="60" spans="4:10" x14ac:dyDescent="0.25">
      <c r="H60" s="28"/>
    </row>
    <row r="61" spans="4:10" x14ac:dyDescent="0.25">
      <c r="G61" s="28"/>
    </row>
    <row r="62" spans="4:10" x14ac:dyDescent="0.25">
      <c r="G62" s="28">
        <v>600</v>
      </c>
    </row>
    <row r="63" spans="4:10" x14ac:dyDescent="0.25">
      <c r="G63" s="28">
        <f>F58</f>
        <v>1397</v>
      </c>
    </row>
    <row r="64" spans="4:10" x14ac:dyDescent="0.25">
      <c r="G64" s="28">
        <f>(G62/G63)*1.46</f>
        <v>0.62705798138869007</v>
      </c>
    </row>
    <row r="69" spans="5:7" x14ac:dyDescent="0.25">
      <c r="G69" s="28">
        <v>400</v>
      </c>
    </row>
    <row r="70" spans="5:7" x14ac:dyDescent="0.25">
      <c r="G70" s="28">
        <f>F58</f>
        <v>1397</v>
      </c>
    </row>
    <row r="71" spans="5:7" x14ac:dyDescent="0.25">
      <c r="G71" s="28">
        <f>(G69/G70)*1.46</f>
        <v>0.41803865425912673</v>
      </c>
    </row>
    <row r="72" spans="5:7" x14ac:dyDescent="0.25">
      <c r="E72" s="28"/>
    </row>
    <row r="73" spans="5:7" x14ac:dyDescent="0.25">
      <c r="E73" s="28">
        <v>1214.3900000000001</v>
      </c>
    </row>
    <row r="74" spans="5:7" x14ac:dyDescent="0.25">
      <c r="E74" s="28">
        <f>G75</f>
        <v>12143.9</v>
      </c>
      <c r="G74" s="67">
        <v>10929.51</v>
      </c>
    </row>
    <row r="75" spans="5:7" x14ac:dyDescent="0.25">
      <c r="E75" s="28">
        <f>(E73/E74)*12.65</f>
        <v>1.2650000000000001</v>
      </c>
      <c r="G75" s="28">
        <f>K19</f>
        <v>12143.9</v>
      </c>
    </row>
    <row r="76" spans="5:7" x14ac:dyDescent="0.25">
      <c r="G76" s="101">
        <f>(G74/G75)*12.65</f>
        <v>11.385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2:S67"/>
  <sheetViews>
    <sheetView workbookViewId="0">
      <selection activeCell="M10" sqref="M10"/>
    </sheetView>
  </sheetViews>
  <sheetFormatPr defaultRowHeight="15" x14ac:dyDescent="0.25"/>
  <cols>
    <col min="8" max="8" width="11.7109375" bestFit="1" customWidth="1"/>
    <col min="12" max="13" width="11.7109375" bestFit="1" customWidth="1"/>
    <col min="15" max="15" width="11.7109375" bestFit="1" customWidth="1"/>
    <col min="18" max="18" width="11.7109375" bestFit="1" customWidth="1"/>
  </cols>
  <sheetData>
    <row r="2" spans="7:19" x14ac:dyDescent="0.25">
      <c r="S2" s="71">
        <v>15</v>
      </c>
    </row>
    <row r="3" spans="7:19" x14ac:dyDescent="0.25">
      <c r="S3" s="71">
        <v>15</v>
      </c>
    </row>
    <row r="4" spans="7:19" x14ac:dyDescent="0.25">
      <c r="S4" s="71">
        <v>40</v>
      </c>
    </row>
    <row r="5" spans="7:19" x14ac:dyDescent="0.25">
      <c r="S5" s="71">
        <v>30</v>
      </c>
    </row>
    <row r="6" spans="7:19" x14ac:dyDescent="0.25">
      <c r="S6" s="71">
        <v>30</v>
      </c>
    </row>
    <row r="7" spans="7:19" x14ac:dyDescent="0.25">
      <c r="S7" s="71">
        <v>15</v>
      </c>
    </row>
    <row r="8" spans="7:19" x14ac:dyDescent="0.25">
      <c r="R8" s="28"/>
      <c r="S8" s="71"/>
    </row>
    <row r="9" spans="7:19" x14ac:dyDescent="0.25">
      <c r="R9" s="28"/>
      <c r="S9" s="71"/>
    </row>
    <row r="10" spans="7:19" x14ac:dyDescent="0.25">
      <c r="G10" s="70"/>
      <c r="M10" s="28">
        <v>13377.5</v>
      </c>
      <c r="R10" s="28"/>
      <c r="S10" s="71"/>
    </row>
    <row r="11" spans="7:19" x14ac:dyDescent="0.25">
      <c r="G11" s="70"/>
      <c r="H11" s="28"/>
      <c r="M11" s="28">
        <v>1397</v>
      </c>
      <c r="R11" s="28"/>
      <c r="S11" s="71"/>
    </row>
    <row r="12" spans="7:19" x14ac:dyDescent="0.25">
      <c r="G12" s="70"/>
      <c r="H12" s="28"/>
      <c r="M12" s="28">
        <v>2960.75</v>
      </c>
      <c r="R12" s="28"/>
      <c r="S12" s="71"/>
    </row>
    <row r="13" spans="7:19" x14ac:dyDescent="0.25">
      <c r="G13" s="70"/>
      <c r="H13" s="28"/>
      <c r="M13" s="28">
        <v>1397</v>
      </c>
      <c r="R13" s="28"/>
      <c r="S13" s="71">
        <v>30</v>
      </c>
    </row>
    <row r="14" spans="7:19" x14ac:dyDescent="0.25">
      <c r="G14" s="70"/>
      <c r="H14" s="28"/>
      <c r="M14" s="28">
        <v>20201.150000000001</v>
      </c>
      <c r="R14" s="28"/>
      <c r="S14" s="71">
        <v>15</v>
      </c>
    </row>
    <row r="15" spans="7:19" x14ac:dyDescent="0.25">
      <c r="G15" s="70"/>
      <c r="H15" s="28"/>
      <c r="M15" s="28">
        <v>42542.85</v>
      </c>
      <c r="R15" s="28"/>
      <c r="S15" s="71">
        <v>20</v>
      </c>
    </row>
    <row r="16" spans="7:19" x14ac:dyDescent="0.25">
      <c r="G16" s="70">
        <v>30</v>
      </c>
      <c r="H16" s="28"/>
      <c r="M16" s="28">
        <v>15361.6</v>
      </c>
      <c r="R16" s="28"/>
      <c r="S16" s="71">
        <v>20</v>
      </c>
    </row>
    <row r="17" spans="7:19" x14ac:dyDescent="0.25">
      <c r="G17" s="70">
        <v>30</v>
      </c>
      <c r="H17" s="28"/>
      <c r="M17" s="28">
        <f>SUM(M10:M16)</f>
        <v>97237.85</v>
      </c>
      <c r="R17" s="28"/>
      <c r="S17" s="71">
        <v>20</v>
      </c>
    </row>
    <row r="18" spans="7:19" x14ac:dyDescent="0.25">
      <c r="G18" s="70">
        <v>10</v>
      </c>
      <c r="H18" s="28"/>
      <c r="R18" s="28"/>
      <c r="S18" s="71">
        <v>15</v>
      </c>
    </row>
    <row r="19" spans="7:19" x14ac:dyDescent="0.25">
      <c r="G19" s="70">
        <v>20</v>
      </c>
      <c r="H19" s="28"/>
      <c r="R19" s="28"/>
      <c r="S19" s="71"/>
    </row>
    <row r="20" spans="7:19" x14ac:dyDescent="0.25">
      <c r="G20" s="70"/>
      <c r="S20" s="71"/>
    </row>
    <row r="21" spans="7:19" x14ac:dyDescent="0.25">
      <c r="G21" s="70"/>
      <c r="S21" s="71"/>
    </row>
    <row r="22" spans="7:19" x14ac:dyDescent="0.25">
      <c r="G22" s="70"/>
      <c r="S22" s="71"/>
    </row>
    <row r="23" spans="7:19" x14ac:dyDescent="0.25">
      <c r="G23" s="70"/>
      <c r="S23" s="71"/>
    </row>
    <row r="24" spans="7:19" x14ac:dyDescent="0.25">
      <c r="G24" s="70"/>
      <c r="S24" s="71"/>
    </row>
    <row r="25" spans="7:19" x14ac:dyDescent="0.25">
      <c r="G25" s="70"/>
      <c r="S25" s="71">
        <v>10</v>
      </c>
    </row>
    <row r="26" spans="7:19" x14ac:dyDescent="0.25">
      <c r="G26" s="70"/>
      <c r="S26" s="71">
        <v>10</v>
      </c>
    </row>
    <row r="27" spans="7:19" x14ac:dyDescent="0.25">
      <c r="G27" s="70"/>
      <c r="S27" s="71">
        <v>15</v>
      </c>
    </row>
    <row r="28" spans="7:19" x14ac:dyDescent="0.25">
      <c r="G28" s="70">
        <v>15</v>
      </c>
      <c r="S28" s="71">
        <v>25</v>
      </c>
    </row>
    <row r="29" spans="7:19" x14ac:dyDescent="0.25">
      <c r="G29" s="70">
        <v>15</v>
      </c>
      <c r="S29" s="71">
        <v>25</v>
      </c>
    </row>
    <row r="30" spans="7:19" x14ac:dyDescent="0.25">
      <c r="G30" s="70">
        <v>15</v>
      </c>
      <c r="S30" s="71">
        <v>10</v>
      </c>
    </row>
    <row r="31" spans="7:19" x14ac:dyDescent="0.25">
      <c r="G31" s="70">
        <v>10</v>
      </c>
      <c r="S31" s="71"/>
    </row>
    <row r="32" spans="7:19" x14ac:dyDescent="0.25">
      <c r="G32" s="70"/>
      <c r="S32" s="71"/>
    </row>
    <row r="33" spans="7:19" x14ac:dyDescent="0.25">
      <c r="G33" s="70"/>
      <c r="S33" s="71"/>
    </row>
    <row r="34" spans="7:19" x14ac:dyDescent="0.25">
      <c r="G34" s="70"/>
      <c r="S34" s="71"/>
    </row>
    <row r="35" spans="7:19" x14ac:dyDescent="0.25">
      <c r="G35" s="70"/>
      <c r="S35" s="71"/>
    </row>
    <row r="36" spans="7:19" x14ac:dyDescent="0.25">
      <c r="G36" s="70"/>
      <c r="S36" s="68">
        <f>SUM(S2:S35)</f>
        <v>360</v>
      </c>
    </row>
    <row r="37" spans="7:19" x14ac:dyDescent="0.25">
      <c r="G37" s="70"/>
    </row>
    <row r="38" spans="7:19" x14ac:dyDescent="0.25">
      <c r="G38" s="70"/>
    </row>
    <row r="39" spans="7:19" x14ac:dyDescent="0.25">
      <c r="G39" s="70">
        <v>15</v>
      </c>
      <c r="L39">
        <v>360</v>
      </c>
    </row>
    <row r="40" spans="7:19" x14ac:dyDescent="0.25">
      <c r="G40" s="70">
        <v>15</v>
      </c>
      <c r="L40">
        <v>255</v>
      </c>
    </row>
    <row r="41" spans="7:19" x14ac:dyDescent="0.25">
      <c r="G41" s="70">
        <v>10</v>
      </c>
      <c r="L41">
        <v>30</v>
      </c>
    </row>
    <row r="42" spans="7:19" x14ac:dyDescent="0.25">
      <c r="G42" s="70">
        <v>10</v>
      </c>
      <c r="L42">
        <v>40</v>
      </c>
    </row>
    <row r="43" spans="7:19" x14ac:dyDescent="0.25">
      <c r="G43">
        <f>SUM(G4:G42)</f>
        <v>195</v>
      </c>
      <c r="L43">
        <v>30</v>
      </c>
    </row>
    <row r="44" spans="7:19" x14ac:dyDescent="0.25">
      <c r="L44">
        <v>195</v>
      </c>
    </row>
    <row r="45" spans="7:19" x14ac:dyDescent="0.25">
      <c r="L45">
        <v>275</v>
      </c>
    </row>
    <row r="46" spans="7:19" x14ac:dyDescent="0.25">
      <c r="L46">
        <f>SUM(L39:L45)</f>
        <v>1185</v>
      </c>
    </row>
    <row r="51" spans="12:17" x14ac:dyDescent="0.25">
      <c r="L51" s="67">
        <v>20201.150000000001</v>
      </c>
    </row>
    <row r="52" spans="12:17" x14ac:dyDescent="0.25">
      <c r="L52" s="65">
        <v>19288.25</v>
      </c>
    </row>
    <row r="53" spans="12:17" x14ac:dyDescent="0.25">
      <c r="L53" s="67">
        <f>SUM(L51:L52)</f>
        <v>39489.4</v>
      </c>
    </row>
    <row r="56" spans="12:17" x14ac:dyDescent="0.25">
      <c r="L56" s="28">
        <v>1397</v>
      </c>
    </row>
    <row r="57" spans="12:17" x14ac:dyDescent="0.25">
      <c r="L57" s="28">
        <v>15361.4</v>
      </c>
    </row>
    <row r="58" spans="12:17" x14ac:dyDescent="0.25">
      <c r="L58" s="28">
        <v>13377.5</v>
      </c>
    </row>
    <row r="59" spans="12:17" x14ac:dyDescent="0.25">
      <c r="L59" s="28">
        <v>2960.75</v>
      </c>
    </row>
    <row r="60" spans="12:17" x14ac:dyDescent="0.25">
      <c r="L60" s="28">
        <v>42502.85</v>
      </c>
      <c r="O60" s="28">
        <v>95964.05</v>
      </c>
      <c r="Q60">
        <v>30</v>
      </c>
    </row>
    <row r="61" spans="12:17" x14ac:dyDescent="0.25">
      <c r="L61" s="28">
        <v>19288.25</v>
      </c>
      <c r="O61" s="28">
        <v>96284.75</v>
      </c>
      <c r="Q61">
        <v>180</v>
      </c>
    </row>
    <row r="62" spans="12:17" x14ac:dyDescent="0.25">
      <c r="L62" s="28">
        <v>1397</v>
      </c>
      <c r="O62" s="28">
        <f>MIN(O60:O61)</f>
        <v>95964.05</v>
      </c>
      <c r="Q62">
        <v>360</v>
      </c>
    </row>
    <row r="63" spans="12:17" x14ac:dyDescent="0.25">
      <c r="L63" s="28">
        <f>SUM(L56:L62)</f>
        <v>96284.75</v>
      </c>
      <c r="Q63">
        <v>40</v>
      </c>
    </row>
    <row r="64" spans="12:17" x14ac:dyDescent="0.25">
      <c r="Q64">
        <v>275</v>
      </c>
    </row>
    <row r="65" spans="17:17" x14ac:dyDescent="0.25">
      <c r="Q65">
        <v>255</v>
      </c>
    </row>
    <row r="66" spans="17:17" x14ac:dyDescent="0.25">
      <c r="Q66">
        <v>30</v>
      </c>
    </row>
    <row r="67" spans="17:17" x14ac:dyDescent="0.25">
      <c r="Q67">
        <f>SUM(Q60:Q66)</f>
        <v>1170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1</vt:i4>
      </vt:variant>
    </vt:vector>
  </HeadingPairs>
  <TitlesOfParts>
    <vt:vector size="6" baseType="lpstr">
      <vt:lpstr>EST.</vt:lpstr>
      <vt:lpstr>Plan1</vt:lpstr>
      <vt:lpstr>Planilha3</vt:lpstr>
      <vt:lpstr>Planilha1</vt:lpstr>
      <vt:lpstr>Planilha2</vt:lpstr>
      <vt:lpstr>EST.!Area_de_impressao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Cliente</dc:creator>
  <cp:lastModifiedBy>User</cp:lastModifiedBy>
  <cp:lastPrinted>2026-03-25T12:35:56Z</cp:lastPrinted>
  <dcterms:created xsi:type="dcterms:W3CDTF">2010-11-25T10:08:42Z</dcterms:created>
  <dcterms:modified xsi:type="dcterms:W3CDTF">2026-03-30T12:09:38Z</dcterms:modified>
</cp:coreProperties>
</file>