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5339\Desktop\"/>
    </mc:Choice>
  </mc:AlternateContent>
  <xr:revisionPtr revIDLastSave="0" documentId="13_ncr:1_{0729BEE9-5DF3-47B9-9806-97DE2BE1D2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1" sheetId="1" r:id="rId1"/>
    <sheet name="Plan2" sheetId="2" r:id="rId2"/>
    <sheet name="Plan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7" i="1" l="1"/>
  <c r="E47" i="1"/>
  <c r="F48" i="1"/>
  <c r="E48" i="1"/>
  <c r="F24" i="1"/>
  <c r="E24" i="1"/>
  <c r="F22" i="1" l="1"/>
  <c r="E22" i="1"/>
  <c r="F18" i="1"/>
  <c r="E18" i="1"/>
  <c r="F20" i="1"/>
  <c r="E20" i="1"/>
  <c r="E16" i="1"/>
  <c r="D48" i="1"/>
  <c r="E10" i="1"/>
  <c r="F16" i="1"/>
  <c r="F14" i="1"/>
  <c r="E14" i="1"/>
  <c r="F12" i="1"/>
  <c r="E12" i="1"/>
  <c r="D9" i="1" l="1"/>
  <c r="D13" i="1"/>
  <c r="D17" i="1"/>
  <c r="D21" i="1"/>
  <c r="D11" i="1"/>
  <c r="D15" i="1"/>
  <c r="D19" i="1"/>
  <c r="D23" i="1"/>
  <c r="D47" i="1" l="1"/>
</calcChain>
</file>

<file path=xl/sharedStrings.xml><?xml version="1.0" encoding="utf-8"?>
<sst xmlns="http://schemas.openxmlformats.org/spreadsheetml/2006/main" count="49" uniqueCount="33">
  <si>
    <t>CRONOGRAMA FÍSICO-FINANCEIRO</t>
  </si>
  <si>
    <t>ITEM</t>
  </si>
  <si>
    <t>ETAPAS/DESCRIÇÃO</t>
  </si>
  <si>
    <t>FÍSICO/ FINANCEIRO</t>
  </si>
  <si>
    <t>TOTAL  ETAPAS</t>
  </si>
  <si>
    <t>MÊS 1</t>
  </si>
  <si>
    <t>MÊS 2</t>
  </si>
  <si>
    <t>MÊS 3</t>
  </si>
  <si>
    <t>MÊS 4</t>
  </si>
  <si>
    <t>MÊS 5</t>
  </si>
  <si>
    <t>MÊS 6</t>
  </si>
  <si>
    <t>TOTAL</t>
  </si>
  <si>
    <t>Físico %</t>
  </si>
  <si>
    <t>Financeiro</t>
  </si>
  <si>
    <t>PINTURA</t>
  </si>
  <si>
    <t>PREFEITO MUNICIPAL</t>
  </si>
  <si>
    <t>INSTALAÇÕES INICIAIS DE OBRA</t>
  </si>
  <si>
    <t>RECURSOS PROPRIOS DA ADMINISTRAÇÃO</t>
  </si>
  <si>
    <t>PREFEITURA MUNICIPAL DE VERMELHO NOVO</t>
  </si>
  <si>
    <t>ESTADO DE MINAS GERAIS</t>
  </si>
  <si>
    <t>DEMOLIÇÃO E CONSTRUÇÃO</t>
  </si>
  <si>
    <t xml:space="preserve">PISOS </t>
  </si>
  <si>
    <t xml:space="preserve">ESQUADRILHA E ACESSORIOS </t>
  </si>
  <si>
    <t>INSTALAÇÕES ELÉTRICAS</t>
  </si>
  <si>
    <t>NSTALAÇÕES HIDROSSANITARIAS</t>
  </si>
  <si>
    <t xml:space="preserve"> COBERTURA/VIGAS/PILARES/LIMPEZA DE OBRA</t>
  </si>
  <si>
    <t>Clecius Vinicius Pinto</t>
  </si>
  <si>
    <t>R.T José Gilson Moreira</t>
  </si>
  <si>
    <t>ENGº CIVIL - CREA 247.171/D</t>
  </si>
  <si>
    <t xml:space="preserve">REFERÊNCIA: LESTE /AGOSTO 2023  - SEM DESONERAÇÃO </t>
  </si>
  <si>
    <t xml:space="preserve">OBRA: CONSTRUÇÃO DE SALA E REFORMA DE BANHEIROS </t>
  </si>
  <si>
    <t>LOCAL: RUA PAULO LOPES N°10 CENTRO VERMELHO NOVO MG</t>
  </si>
  <si>
    <t>DATA: 10 DE OUTUBRO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</si>
</sst>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&quot;R$ &quot;#,##0.0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2">
    <xf numFmtId="0" fontId="0" fillId="0" borderId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89">
    <xf numFmtId="0" fontId="0" fillId="0" borderId="0" xfId="0"/>
    <xf numFmtId="0" fontId="1" fillId="0" borderId="0" xfId="1"/>
    <xf numFmtId="0" fontId="2" fillId="0" borderId="0" xfId="1" applyFont="1"/>
    <xf numFmtId="0" fontId="3" fillId="2" borderId="13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 wrapText="1"/>
    </xf>
    <xf numFmtId="43" fontId="1" fillId="0" borderId="0" xfId="1" applyNumberFormat="1"/>
    <xf numFmtId="49" fontId="6" fillId="2" borderId="4" xfId="1" applyNumberFormat="1" applyFont="1" applyFill="1" applyBorder="1" applyAlignment="1">
      <alignment horizontal="center" vertical="top" wrapText="1"/>
    </xf>
    <xf numFmtId="10" fontId="7" fillId="2" borderId="4" xfId="1" applyNumberFormat="1" applyFont="1" applyFill="1" applyBorder="1" applyAlignment="1">
      <alignment vertical="top" wrapText="1"/>
    </xf>
    <xf numFmtId="10" fontId="7" fillId="3" borderId="4" xfId="1" applyNumberFormat="1" applyFont="1" applyFill="1" applyBorder="1" applyAlignment="1">
      <alignment vertical="top" wrapText="1"/>
    </xf>
    <xf numFmtId="10" fontId="7" fillId="3" borderId="12" xfId="1" applyNumberFormat="1" applyFont="1" applyFill="1" applyBorder="1" applyAlignment="1">
      <alignment vertical="top" wrapText="1"/>
    </xf>
    <xf numFmtId="165" fontId="6" fillId="2" borderId="4" xfId="1" applyNumberFormat="1" applyFont="1" applyFill="1" applyBorder="1" applyAlignment="1">
      <alignment vertical="top" wrapText="1"/>
    </xf>
    <xf numFmtId="165" fontId="6" fillId="3" borderId="4" xfId="1" applyNumberFormat="1" applyFont="1" applyFill="1" applyBorder="1" applyAlignment="1">
      <alignment vertical="top" wrapText="1"/>
    </xf>
    <xf numFmtId="165" fontId="6" fillId="3" borderId="12" xfId="1" applyNumberFormat="1" applyFont="1" applyFill="1" applyBorder="1" applyAlignment="1">
      <alignment vertical="top" wrapText="1"/>
    </xf>
    <xf numFmtId="10" fontId="7" fillId="2" borderId="12" xfId="1" applyNumberFormat="1" applyFont="1" applyFill="1" applyBorder="1" applyAlignment="1">
      <alignment vertical="top" wrapText="1"/>
    </xf>
    <xf numFmtId="165" fontId="6" fillId="2" borderId="12" xfId="1" applyNumberFormat="1" applyFont="1" applyFill="1" applyBorder="1" applyAlignment="1">
      <alignment vertical="top" wrapText="1"/>
    </xf>
    <xf numFmtId="49" fontId="7" fillId="2" borderId="4" xfId="1" applyNumberFormat="1" applyFont="1" applyFill="1" applyBorder="1" applyAlignment="1">
      <alignment horizontal="center" vertical="top" wrapText="1"/>
    </xf>
    <xf numFmtId="49" fontId="7" fillId="2" borderId="22" xfId="1" applyNumberFormat="1" applyFont="1" applyFill="1" applyBorder="1" applyAlignment="1">
      <alignment horizontal="center" vertical="top" wrapText="1"/>
    </xf>
    <xf numFmtId="165" fontId="7" fillId="2" borderId="22" xfId="1" applyNumberFormat="1" applyFont="1" applyFill="1" applyBorder="1" applyAlignment="1">
      <alignment vertical="top" wrapText="1"/>
    </xf>
    <xf numFmtId="165" fontId="7" fillId="2" borderId="23" xfId="1" applyNumberFormat="1" applyFont="1" applyFill="1" applyBorder="1" applyAlignment="1">
      <alignment vertical="top" wrapText="1"/>
    </xf>
    <xf numFmtId="165" fontId="6" fillId="0" borderId="4" xfId="1" applyNumberFormat="1" applyFont="1" applyBorder="1" applyAlignment="1">
      <alignment vertical="top" wrapText="1"/>
    </xf>
    <xf numFmtId="10" fontId="7" fillId="0" borderId="4" xfId="1" applyNumberFormat="1" applyFont="1" applyBorder="1" applyAlignment="1">
      <alignment vertical="top" wrapText="1"/>
    </xf>
    <xf numFmtId="10" fontId="7" fillId="0" borderId="12" xfId="1" applyNumberFormat="1" applyFont="1" applyBorder="1" applyAlignment="1">
      <alignment vertical="top" wrapText="1"/>
    </xf>
    <xf numFmtId="165" fontId="6" fillId="0" borderId="12" xfId="1" applyNumberFormat="1" applyFont="1" applyBorder="1" applyAlignment="1">
      <alignment vertical="top" wrapText="1"/>
    </xf>
    <xf numFmtId="0" fontId="3" fillId="2" borderId="27" xfId="1" applyFont="1" applyFill="1" applyBorder="1" applyAlignment="1">
      <alignment horizontal="center" vertical="center"/>
    </xf>
    <xf numFmtId="0" fontId="3" fillId="2" borderId="28" xfId="1" applyFont="1" applyFill="1" applyBorder="1" applyAlignment="1">
      <alignment horizontal="center" vertical="center"/>
    </xf>
    <xf numFmtId="0" fontId="3" fillId="2" borderId="26" xfId="1" applyFont="1" applyFill="1" applyBorder="1" applyAlignment="1">
      <alignment horizontal="center" vertical="center"/>
    </xf>
    <xf numFmtId="0" fontId="0" fillId="0" borderId="10" xfId="0" applyBorder="1"/>
    <xf numFmtId="0" fontId="0" fillId="4" borderId="29" xfId="0" applyFill="1" applyBorder="1"/>
    <xf numFmtId="10" fontId="7" fillId="2" borderId="4" xfId="11" applyNumberFormat="1" applyFont="1" applyFill="1" applyBorder="1" applyAlignment="1">
      <alignment vertical="top" wrapText="1"/>
    </xf>
    <xf numFmtId="165" fontId="6" fillId="4" borderId="4" xfId="1" applyNumberFormat="1" applyFont="1" applyFill="1" applyBorder="1" applyAlignment="1">
      <alignment vertical="top" wrapText="1"/>
    </xf>
    <xf numFmtId="165" fontId="6" fillId="4" borderId="12" xfId="1" applyNumberFormat="1" applyFont="1" applyFill="1" applyBorder="1" applyAlignment="1">
      <alignment vertical="top" wrapText="1"/>
    </xf>
    <xf numFmtId="10" fontId="7" fillId="4" borderId="4" xfId="1" applyNumberFormat="1" applyFont="1" applyFill="1" applyBorder="1" applyAlignment="1">
      <alignment vertical="top" wrapText="1"/>
    </xf>
    <xf numFmtId="10" fontId="7" fillId="4" borderId="12" xfId="1" applyNumberFormat="1" applyFont="1" applyFill="1" applyBorder="1" applyAlignment="1">
      <alignment vertical="top" wrapText="1"/>
    </xf>
    <xf numFmtId="4" fontId="7" fillId="2" borderId="22" xfId="1" applyNumberFormat="1" applyFont="1" applyFill="1" applyBorder="1" applyAlignment="1">
      <alignment vertical="top" wrapText="1"/>
    </xf>
    <xf numFmtId="0" fontId="1" fillId="2" borderId="20" xfId="1" applyFill="1" applyBorder="1" applyAlignment="1">
      <alignment vertical="center"/>
    </xf>
    <xf numFmtId="0" fontId="3" fillId="2" borderId="9" xfId="1" applyFont="1" applyFill="1" applyBorder="1" applyAlignment="1">
      <alignment wrapText="1"/>
    </xf>
    <xf numFmtId="0" fontId="1" fillId="4" borderId="2" xfId="1" applyFill="1" applyBorder="1" applyAlignment="1">
      <alignment vertical="center"/>
    </xf>
    <xf numFmtId="0" fontId="1" fillId="4" borderId="2" xfId="1" applyFill="1" applyBorder="1" applyAlignment="1">
      <alignment vertical="center" wrapText="1"/>
    </xf>
    <xf numFmtId="0" fontId="3" fillId="4" borderId="0" xfId="1" applyFont="1" applyFill="1" applyAlignment="1">
      <alignment wrapText="1"/>
    </xf>
    <xf numFmtId="0" fontId="0" fillId="4" borderId="0" xfId="0" applyFill="1"/>
    <xf numFmtId="0" fontId="0" fillId="4" borderId="0" xfId="0" applyFill="1" applyAlignment="1">
      <alignment horizontal="center" wrapText="1"/>
    </xf>
    <xf numFmtId="0" fontId="6" fillId="4" borderId="0" xfId="1" applyFont="1" applyFill="1" applyAlignment="1">
      <alignment horizontal="center" vertical="center"/>
    </xf>
    <xf numFmtId="0" fontId="7" fillId="4" borderId="0" xfId="1" applyFont="1" applyFill="1" applyAlignment="1">
      <alignment horizontal="center" vertical="center"/>
    </xf>
    <xf numFmtId="0" fontId="7" fillId="4" borderId="33" xfId="1" applyFont="1" applyFill="1" applyBorder="1" applyAlignment="1">
      <alignment horizontal="center" vertical="center"/>
    </xf>
    <xf numFmtId="0" fontId="9" fillId="2" borderId="34" xfId="1" applyFont="1" applyFill="1" applyBorder="1" applyAlignment="1">
      <alignment horizontal="center" vertical="center"/>
    </xf>
    <xf numFmtId="0" fontId="7" fillId="0" borderId="11" xfId="1" applyFont="1" applyBorder="1" applyAlignment="1">
      <alignment horizontal="center" vertical="center" wrapText="1"/>
    </xf>
    <xf numFmtId="0" fontId="3" fillId="2" borderId="25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left" vertical="center" wrapText="1"/>
    </xf>
    <xf numFmtId="0" fontId="7" fillId="0" borderId="4" xfId="1" applyFont="1" applyBorder="1" applyAlignment="1">
      <alignment horizontal="left" vertical="center" wrapText="1"/>
    </xf>
    <xf numFmtId="0" fontId="7" fillId="0" borderId="16" xfId="1" applyFont="1" applyBorder="1" applyAlignment="1">
      <alignment horizontal="left" vertical="center" wrapText="1"/>
    </xf>
    <xf numFmtId="0" fontId="7" fillId="0" borderId="21" xfId="1" applyFont="1" applyBorder="1" applyAlignment="1">
      <alignment horizontal="left" vertical="center" wrapText="1"/>
    </xf>
    <xf numFmtId="0" fontId="7" fillId="4" borderId="0" xfId="1" applyFont="1" applyFill="1" applyAlignment="1">
      <alignment horizontal="center" vertical="center"/>
    </xf>
    <xf numFmtId="0" fontId="9" fillId="2" borderId="20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19" xfId="1" applyFont="1" applyFill="1" applyBorder="1" applyAlignment="1">
      <alignment horizontal="center" vertical="center"/>
    </xf>
    <xf numFmtId="0" fontId="10" fillId="2" borderId="8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18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/>
    </xf>
    <xf numFmtId="0" fontId="4" fillId="2" borderId="18" xfId="1" applyFont="1" applyFill="1" applyBorder="1" applyAlignment="1">
      <alignment horizontal="left" vertical="center"/>
    </xf>
    <xf numFmtId="0" fontId="3" fillId="0" borderId="24" xfId="1" applyFont="1" applyBorder="1" applyAlignment="1">
      <alignment horizontal="left" vertical="center"/>
    </xf>
    <xf numFmtId="0" fontId="3" fillId="0" borderId="7" xfId="1" applyFont="1" applyBorder="1" applyAlignment="1">
      <alignment horizontal="left" vertical="center"/>
    </xf>
    <xf numFmtId="0" fontId="3" fillId="0" borderId="17" xfId="1" applyFont="1" applyBorder="1" applyAlignment="1">
      <alignment horizontal="left" vertical="center"/>
    </xf>
    <xf numFmtId="0" fontId="4" fillId="2" borderId="20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19" xfId="1" applyFont="1" applyFill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32" xfId="1" applyFont="1" applyBorder="1" applyAlignment="1">
      <alignment horizontal="center" vertical="center"/>
    </xf>
    <xf numFmtId="0" fontId="3" fillId="2" borderId="31" xfId="1" applyFont="1" applyFill="1" applyBorder="1" applyAlignment="1">
      <alignment horizontal="left" vertical="center"/>
    </xf>
    <xf numFmtId="0" fontId="3" fillId="2" borderId="6" xfId="1" applyFont="1" applyFill="1" applyBorder="1" applyAlignment="1">
      <alignment horizontal="left" vertical="center"/>
    </xf>
    <xf numFmtId="0" fontId="3" fillId="2" borderId="30" xfId="1" applyFont="1" applyFill="1" applyBorder="1" applyAlignment="1">
      <alignment horizontal="left" vertical="center"/>
    </xf>
    <xf numFmtId="0" fontId="6" fillId="4" borderId="29" xfId="1" applyFont="1" applyFill="1" applyBorder="1" applyAlignment="1">
      <alignment horizontal="center" vertical="center"/>
    </xf>
    <xf numFmtId="0" fontId="6" fillId="4" borderId="34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0" fontId="1" fillId="0" borderId="35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0" fillId="4" borderId="0" xfId="0" applyFill="1" applyAlignment="1">
      <alignment horizontal="center" wrapText="1"/>
    </xf>
    <xf numFmtId="0" fontId="0" fillId="4" borderId="29" xfId="0" applyFill="1" applyBorder="1" applyAlignment="1">
      <alignment horizontal="center" wrapText="1"/>
    </xf>
    <xf numFmtId="0" fontId="7" fillId="4" borderId="33" xfId="1" applyFont="1" applyFill="1" applyBorder="1" applyAlignment="1">
      <alignment horizontal="center" vertical="center"/>
    </xf>
  </cellXfs>
  <cellStyles count="12">
    <cellStyle name="Normal" xfId="0" builtinId="0"/>
    <cellStyle name="Normal 2" xfId="1" xr:uid="{00000000-0005-0000-0000-000001000000}"/>
    <cellStyle name="Normal 2 2" xfId="2" xr:uid="{00000000-0005-0000-0000-000002000000}"/>
    <cellStyle name="Normal 4" xfId="3" xr:uid="{00000000-0005-0000-0000-000003000000}"/>
    <cellStyle name="Porcentagem" xfId="11" builtinId="5"/>
    <cellStyle name="Porcentagem 2 2" xfId="4" xr:uid="{00000000-0005-0000-0000-000005000000}"/>
    <cellStyle name="Separador de milhares 2" xfId="5" xr:uid="{00000000-0005-0000-0000-000006000000}"/>
    <cellStyle name="Separador de milhares 4" xfId="6" xr:uid="{00000000-0005-0000-0000-000007000000}"/>
    <cellStyle name="Separador de milhares 4 2" xfId="7" xr:uid="{00000000-0005-0000-0000-000008000000}"/>
    <cellStyle name="Vírgula 2" xfId="8" xr:uid="{00000000-0005-0000-0000-000009000000}"/>
    <cellStyle name="Vírgula 2 2" xfId="9" xr:uid="{00000000-0005-0000-0000-00000A000000}"/>
    <cellStyle name="Vírgula 3" xfId="10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zoomScale="90" zoomScaleNormal="90" workbookViewId="0">
      <selection activeCell="G6" sqref="G6:J6"/>
    </sheetView>
  </sheetViews>
  <sheetFormatPr defaultRowHeight="15" x14ac:dyDescent="0.25"/>
  <cols>
    <col min="2" max="2" width="38.28515625" customWidth="1"/>
    <col min="3" max="3" width="12.5703125" customWidth="1"/>
    <col min="4" max="4" width="16.7109375" customWidth="1"/>
    <col min="5" max="5" width="12.42578125" customWidth="1"/>
    <col min="6" max="6" width="12.140625" customWidth="1"/>
    <col min="7" max="7" width="13.28515625" customWidth="1"/>
    <col min="8" max="8" width="12.42578125" customWidth="1"/>
    <col min="9" max="9" width="13.5703125" customWidth="1"/>
    <col min="10" max="10" width="14.140625" customWidth="1"/>
  </cols>
  <sheetData>
    <row r="1" spans="1:11" ht="39.75" customHeight="1" x14ac:dyDescent="0.25">
      <c r="A1" s="58" t="s">
        <v>18</v>
      </c>
      <c r="B1" s="59"/>
      <c r="C1" s="59"/>
      <c r="D1" s="59"/>
      <c r="E1" s="59"/>
      <c r="F1" s="59"/>
      <c r="G1" s="59"/>
      <c r="H1" s="59"/>
      <c r="I1" s="59"/>
      <c r="J1" s="60"/>
      <c r="K1" s="1"/>
    </row>
    <row r="2" spans="1:11" ht="15" customHeight="1" thickBot="1" x14ac:dyDescent="0.3">
      <c r="A2" s="81" t="s">
        <v>19</v>
      </c>
      <c r="B2" s="82"/>
      <c r="C2" s="82"/>
      <c r="D2" s="82"/>
      <c r="E2" s="82"/>
      <c r="F2" s="82"/>
      <c r="G2" s="82"/>
      <c r="H2" s="82"/>
      <c r="I2" s="82"/>
      <c r="J2" s="47"/>
      <c r="K2" s="1"/>
    </row>
    <row r="3" spans="1:11" ht="24.75" customHeight="1" thickBot="1" x14ac:dyDescent="0.3">
      <c r="A3" s="61" t="s">
        <v>17</v>
      </c>
      <c r="B3" s="62"/>
      <c r="C3" s="62"/>
      <c r="D3" s="62"/>
      <c r="E3" s="62"/>
      <c r="F3" s="62"/>
      <c r="G3" s="62"/>
      <c r="H3" s="62"/>
      <c r="I3" s="62"/>
      <c r="J3" s="63"/>
      <c r="K3" s="1"/>
    </row>
    <row r="4" spans="1:11" ht="20.25" customHeight="1" thickBot="1" x14ac:dyDescent="0.3">
      <c r="A4" s="64" t="s">
        <v>29</v>
      </c>
      <c r="B4" s="65"/>
      <c r="C4" s="65"/>
      <c r="D4" s="65"/>
      <c r="E4" s="65"/>
      <c r="F4" s="65"/>
      <c r="G4" s="65"/>
      <c r="H4" s="65"/>
      <c r="I4" s="65"/>
      <c r="J4" s="66"/>
      <c r="K4" s="1"/>
    </row>
    <row r="5" spans="1:11" ht="25.5" customHeight="1" x14ac:dyDescent="0.25">
      <c r="A5" s="70" t="s">
        <v>0</v>
      </c>
      <c r="B5" s="71"/>
      <c r="C5" s="71"/>
      <c r="D5" s="71"/>
      <c r="E5" s="71"/>
      <c r="F5" s="71"/>
      <c r="G5" s="71"/>
      <c r="H5" s="71"/>
      <c r="I5" s="71"/>
      <c r="J5" s="72"/>
      <c r="K5" s="1"/>
    </row>
    <row r="6" spans="1:11" ht="26.25" customHeight="1" x14ac:dyDescent="0.25">
      <c r="A6" s="76" t="s">
        <v>30</v>
      </c>
      <c r="B6" s="77"/>
      <c r="C6" s="77"/>
      <c r="D6" s="77"/>
      <c r="E6" s="77"/>
      <c r="F6" s="78"/>
      <c r="G6" s="73" t="s">
        <v>32</v>
      </c>
      <c r="H6" s="74"/>
      <c r="I6" s="74"/>
      <c r="J6" s="75"/>
      <c r="K6" s="1"/>
    </row>
    <row r="7" spans="1:11" ht="15.75" thickBot="1" x14ac:dyDescent="0.3">
      <c r="A7" s="67" t="s">
        <v>31</v>
      </c>
      <c r="B7" s="68"/>
      <c r="C7" s="68"/>
      <c r="D7" s="68"/>
      <c r="E7" s="68"/>
      <c r="F7" s="69"/>
      <c r="G7" s="83"/>
      <c r="H7" s="84"/>
      <c r="I7" s="84"/>
      <c r="J7" s="85"/>
      <c r="K7" s="1"/>
    </row>
    <row r="8" spans="1:11" ht="22.5" x14ac:dyDescent="0.25">
      <c r="A8" s="3" t="s">
        <v>1</v>
      </c>
      <c r="B8" s="5" t="s">
        <v>2</v>
      </c>
      <c r="C8" s="7" t="s">
        <v>3</v>
      </c>
      <c r="D8" s="6" t="s">
        <v>4</v>
      </c>
      <c r="E8" s="4" t="s">
        <v>5</v>
      </c>
      <c r="F8" s="26" t="s">
        <v>6</v>
      </c>
      <c r="G8" s="27" t="s">
        <v>7</v>
      </c>
      <c r="H8" s="27" t="s">
        <v>8</v>
      </c>
      <c r="I8" s="27" t="s">
        <v>9</v>
      </c>
      <c r="J8" s="28" t="s">
        <v>10</v>
      </c>
      <c r="K8" s="1"/>
    </row>
    <row r="9" spans="1:11" x14ac:dyDescent="0.25">
      <c r="A9" s="48">
        <v>1</v>
      </c>
      <c r="B9" s="54" t="s">
        <v>16</v>
      </c>
      <c r="C9" s="9" t="s">
        <v>12</v>
      </c>
      <c r="D9" s="10">
        <f>D10/D48</f>
        <v>1.0929076077173605E-2</v>
      </c>
      <c r="E9" s="11">
        <v>1</v>
      </c>
      <c r="F9" s="23"/>
      <c r="G9" s="23"/>
      <c r="H9" s="23"/>
      <c r="I9" s="23"/>
      <c r="J9" s="24"/>
      <c r="K9" s="1"/>
    </row>
    <row r="10" spans="1:11" ht="15" customHeight="1" x14ac:dyDescent="0.25">
      <c r="A10" s="48"/>
      <c r="B10" s="54"/>
      <c r="C10" s="9" t="s">
        <v>13</v>
      </c>
      <c r="D10" s="13">
        <v>1739.49</v>
      </c>
      <c r="E10" s="14">
        <f>E9*D10</f>
        <v>1739.49</v>
      </c>
      <c r="F10" s="22"/>
      <c r="G10" s="22"/>
      <c r="H10" s="22"/>
      <c r="I10" s="22"/>
      <c r="J10" s="25"/>
      <c r="K10" s="8"/>
    </row>
    <row r="11" spans="1:11" x14ac:dyDescent="0.25">
      <c r="A11" s="48">
        <v>2</v>
      </c>
      <c r="B11" s="54" t="s">
        <v>20</v>
      </c>
      <c r="C11" s="9" t="s">
        <v>12</v>
      </c>
      <c r="D11" s="10">
        <f>D12/D48</f>
        <v>0.32302513538592548</v>
      </c>
      <c r="E11" s="11">
        <v>0.5</v>
      </c>
      <c r="F11" s="11">
        <v>0.5</v>
      </c>
      <c r="G11" s="23"/>
      <c r="H11" s="23"/>
      <c r="I11" s="23"/>
      <c r="J11" s="24"/>
      <c r="K11" s="8"/>
    </row>
    <row r="12" spans="1:11" ht="14.25" customHeight="1" x14ac:dyDescent="0.25">
      <c r="A12" s="48"/>
      <c r="B12" s="54"/>
      <c r="C12" s="9" t="s">
        <v>13</v>
      </c>
      <c r="D12" s="13">
        <v>51413.22</v>
      </c>
      <c r="E12" s="14">
        <f>D12*E11</f>
        <v>25706.61</v>
      </c>
      <c r="F12" s="14">
        <f>F11*D12</f>
        <v>25706.61</v>
      </c>
      <c r="G12" s="22"/>
      <c r="H12" s="22"/>
      <c r="I12" s="22"/>
      <c r="J12" s="25"/>
      <c r="K12" s="8"/>
    </row>
    <row r="13" spans="1:11" x14ac:dyDescent="0.25">
      <c r="A13" s="48">
        <v>3</v>
      </c>
      <c r="B13" s="54" t="s">
        <v>21</v>
      </c>
      <c r="C13" s="9" t="s">
        <v>12</v>
      </c>
      <c r="D13" s="10">
        <f>D14/D48</f>
        <v>0.16169395558616592</v>
      </c>
      <c r="E13" s="11">
        <v>0.5</v>
      </c>
      <c r="F13" s="11">
        <v>0.5</v>
      </c>
      <c r="G13" s="34"/>
      <c r="H13" s="23"/>
      <c r="I13" s="23"/>
      <c r="J13" s="24"/>
      <c r="K13" s="8"/>
    </row>
    <row r="14" spans="1:11" ht="16.5" customHeight="1" x14ac:dyDescent="0.25">
      <c r="A14" s="48"/>
      <c r="B14" s="54"/>
      <c r="C14" s="9" t="s">
        <v>13</v>
      </c>
      <c r="D14" s="13">
        <v>25735.48</v>
      </c>
      <c r="E14" s="14">
        <f>E13*D14</f>
        <v>12867.74</v>
      </c>
      <c r="F14" s="14">
        <f>F13*D14</f>
        <v>12867.74</v>
      </c>
      <c r="G14" s="32"/>
      <c r="H14" s="22"/>
      <c r="I14" s="22"/>
      <c r="J14" s="25"/>
      <c r="K14" s="8"/>
    </row>
    <row r="15" spans="1:11" x14ac:dyDescent="0.25">
      <c r="A15" s="48">
        <v>4</v>
      </c>
      <c r="B15" s="54" t="s">
        <v>14</v>
      </c>
      <c r="C15" s="9" t="s">
        <v>12</v>
      </c>
      <c r="D15" s="10">
        <f>D16/D48</f>
        <v>4.7690879342997594E-2</v>
      </c>
      <c r="E15" s="11">
        <v>0.5</v>
      </c>
      <c r="F15" s="11">
        <v>0.5</v>
      </c>
      <c r="G15" s="11"/>
      <c r="H15" s="34"/>
      <c r="I15" s="23"/>
      <c r="J15" s="24"/>
      <c r="K15" s="8"/>
    </row>
    <row r="16" spans="1:11" ht="14.25" customHeight="1" x14ac:dyDescent="0.25">
      <c r="A16" s="48"/>
      <c r="B16" s="54"/>
      <c r="C16" s="9" t="s">
        <v>13</v>
      </c>
      <c r="D16" s="13">
        <v>7590.56</v>
      </c>
      <c r="E16" s="14">
        <f>E15*D16</f>
        <v>3795.28</v>
      </c>
      <c r="F16" s="14">
        <f>F15*D16</f>
        <v>3795.28</v>
      </c>
      <c r="G16" s="14"/>
      <c r="H16" s="32"/>
      <c r="I16" s="22"/>
      <c r="J16" s="25"/>
      <c r="K16" s="8"/>
    </row>
    <row r="17" spans="1:11" x14ac:dyDescent="0.25">
      <c r="A17" s="48">
        <v>5</v>
      </c>
      <c r="B17" s="53" t="s">
        <v>22</v>
      </c>
      <c r="C17" s="9" t="s">
        <v>12</v>
      </c>
      <c r="D17" s="10">
        <f>D18/D48</f>
        <v>0.2320355145808661</v>
      </c>
      <c r="E17" s="11">
        <v>0.5</v>
      </c>
      <c r="F17" s="11">
        <v>0.5</v>
      </c>
      <c r="G17" s="11"/>
      <c r="H17" s="11"/>
      <c r="I17" s="23"/>
      <c r="J17" s="24"/>
      <c r="K17" s="8"/>
    </row>
    <row r="18" spans="1:11" ht="15" customHeight="1" x14ac:dyDescent="0.25">
      <c r="A18" s="48"/>
      <c r="B18" s="54"/>
      <c r="C18" s="9" t="s">
        <v>13</v>
      </c>
      <c r="D18" s="13">
        <v>36931.160000000003</v>
      </c>
      <c r="E18" s="14">
        <f>E17*D18</f>
        <v>18465.580000000002</v>
      </c>
      <c r="F18" s="14">
        <f>F17*D18</f>
        <v>18465.580000000002</v>
      </c>
      <c r="G18" s="14"/>
      <c r="H18" s="14"/>
      <c r="I18" s="22"/>
      <c r="J18" s="25"/>
      <c r="K18" s="8"/>
    </row>
    <row r="19" spans="1:11" x14ac:dyDescent="0.25">
      <c r="A19" s="48">
        <v>6</v>
      </c>
      <c r="B19" s="55" t="s">
        <v>23</v>
      </c>
      <c r="C19" s="9" t="s">
        <v>12</v>
      </c>
      <c r="D19" s="10">
        <f>D20/D48</f>
        <v>2.3963684221207277E-2</v>
      </c>
      <c r="E19" s="11">
        <v>0.5</v>
      </c>
      <c r="F19" s="11">
        <v>0.5</v>
      </c>
      <c r="G19" s="11"/>
      <c r="H19" s="11"/>
      <c r="I19" s="34"/>
      <c r="J19" s="24"/>
      <c r="K19" s="8"/>
    </row>
    <row r="20" spans="1:11" ht="15.75" customHeight="1" x14ac:dyDescent="0.25">
      <c r="A20" s="48"/>
      <c r="B20" s="56"/>
      <c r="C20" s="9" t="s">
        <v>13</v>
      </c>
      <c r="D20" s="13">
        <v>3814.1</v>
      </c>
      <c r="E20" s="14">
        <f>E19*D20</f>
        <v>1907.05</v>
      </c>
      <c r="F20" s="14">
        <f>F19*D20</f>
        <v>1907.05</v>
      </c>
      <c r="G20" s="14"/>
      <c r="H20" s="14"/>
      <c r="I20" s="32"/>
      <c r="J20" s="25"/>
      <c r="K20" s="8"/>
    </row>
    <row r="21" spans="1:11" x14ac:dyDescent="0.25">
      <c r="A21" s="48">
        <v>7</v>
      </c>
      <c r="B21" s="53" t="s">
        <v>24</v>
      </c>
      <c r="C21" s="9" t="s">
        <v>12</v>
      </c>
      <c r="D21" s="10">
        <f>D22/D48</f>
        <v>7.810668234380802E-2</v>
      </c>
      <c r="E21" s="11">
        <v>0.5</v>
      </c>
      <c r="F21" s="11">
        <v>0.5</v>
      </c>
      <c r="G21" s="23"/>
      <c r="H21" s="11"/>
      <c r="I21" s="34"/>
      <c r="J21" s="24"/>
      <c r="K21" s="8"/>
    </row>
    <row r="22" spans="1:11" ht="15.75" customHeight="1" x14ac:dyDescent="0.25">
      <c r="A22" s="48"/>
      <c r="B22" s="54"/>
      <c r="C22" s="9" t="s">
        <v>13</v>
      </c>
      <c r="D22" s="13">
        <v>12431.59</v>
      </c>
      <c r="E22" s="14">
        <f>E21*D22</f>
        <v>6215.7950000000001</v>
      </c>
      <c r="F22" s="14">
        <f>F21*D22</f>
        <v>6215.7950000000001</v>
      </c>
      <c r="G22" s="22"/>
      <c r="H22" s="14"/>
      <c r="I22" s="32"/>
      <c r="J22" s="25"/>
      <c r="K22" s="8"/>
    </row>
    <row r="23" spans="1:11" x14ac:dyDescent="0.25">
      <c r="A23" s="48">
        <v>8</v>
      </c>
      <c r="B23" s="53" t="s">
        <v>25</v>
      </c>
      <c r="C23" s="9" t="s">
        <v>12</v>
      </c>
      <c r="D23" s="10">
        <f>D24/D48</f>
        <v>0.12255507246185592</v>
      </c>
      <c r="E23" s="11">
        <v>0.5</v>
      </c>
      <c r="F23" s="11">
        <v>0.5</v>
      </c>
      <c r="G23" s="23"/>
      <c r="H23" s="23"/>
      <c r="I23" s="11"/>
      <c r="J23" s="35"/>
      <c r="K23" s="8"/>
    </row>
    <row r="24" spans="1:11" ht="14.25" customHeight="1" x14ac:dyDescent="0.25">
      <c r="A24" s="48"/>
      <c r="B24" s="54"/>
      <c r="C24" s="9" t="s">
        <v>13</v>
      </c>
      <c r="D24" s="13">
        <v>19506.07</v>
      </c>
      <c r="E24" s="14">
        <f>E23*D24</f>
        <v>9753.0349999999999</v>
      </c>
      <c r="F24" s="14">
        <f>F23*D24</f>
        <v>9753.0349999999999</v>
      </c>
      <c r="G24" s="22"/>
      <c r="H24" s="22"/>
      <c r="I24" s="14"/>
      <c r="J24" s="33"/>
      <c r="K24" s="8"/>
    </row>
    <row r="25" spans="1:11" x14ac:dyDescent="0.25">
      <c r="A25" s="48">
        <v>9</v>
      </c>
      <c r="B25" s="53"/>
      <c r="C25" s="9"/>
      <c r="D25" s="10"/>
      <c r="E25" s="10"/>
      <c r="F25" s="23"/>
      <c r="G25" s="23"/>
      <c r="H25" s="23"/>
      <c r="I25" s="11"/>
      <c r="J25" s="35"/>
      <c r="K25" s="8"/>
    </row>
    <row r="26" spans="1:11" ht="15" customHeight="1" x14ac:dyDescent="0.25">
      <c r="A26" s="48"/>
      <c r="B26" s="54"/>
      <c r="C26" s="9"/>
      <c r="D26" s="13"/>
      <c r="E26" s="13"/>
      <c r="F26" s="13"/>
      <c r="G26" s="13"/>
      <c r="H26" s="13"/>
      <c r="I26" s="14"/>
      <c r="J26" s="33"/>
      <c r="K26" s="8"/>
    </row>
    <row r="27" spans="1:11" x14ac:dyDescent="0.25">
      <c r="A27" s="48">
        <v>10</v>
      </c>
      <c r="B27" s="53"/>
      <c r="C27" s="9"/>
      <c r="D27" s="10"/>
      <c r="E27" s="10"/>
      <c r="F27" s="10"/>
      <c r="G27" s="10"/>
      <c r="H27" s="10"/>
      <c r="I27" s="11"/>
      <c r="J27" s="35"/>
      <c r="K27" s="8"/>
    </row>
    <row r="28" spans="1:11" ht="16.5" customHeight="1" x14ac:dyDescent="0.25">
      <c r="A28" s="48"/>
      <c r="B28" s="54"/>
      <c r="C28" s="9"/>
      <c r="D28" s="13"/>
      <c r="E28" s="13"/>
      <c r="F28" s="13"/>
      <c r="G28" s="13"/>
      <c r="H28" s="13"/>
      <c r="I28" s="14"/>
      <c r="J28" s="33"/>
      <c r="K28" s="8"/>
    </row>
    <row r="29" spans="1:11" ht="16.5" customHeight="1" x14ac:dyDescent="0.25">
      <c r="A29" s="48">
        <v>11</v>
      </c>
      <c r="B29" s="55"/>
      <c r="C29" s="9"/>
      <c r="D29" s="31"/>
      <c r="E29" s="13"/>
      <c r="F29" s="13"/>
      <c r="G29" s="11"/>
      <c r="H29" s="11"/>
      <c r="I29" s="11"/>
      <c r="J29" s="33"/>
      <c r="K29" s="8"/>
    </row>
    <row r="30" spans="1:11" ht="14.25" customHeight="1" x14ac:dyDescent="0.25">
      <c r="A30" s="48"/>
      <c r="B30" s="56"/>
      <c r="C30" s="9"/>
      <c r="D30" s="13"/>
      <c r="E30" s="13"/>
      <c r="F30" s="13"/>
      <c r="G30" s="14"/>
      <c r="H30" s="14"/>
      <c r="I30" s="14"/>
      <c r="J30" s="33"/>
      <c r="K30" s="8"/>
    </row>
    <row r="31" spans="1:11" x14ac:dyDescent="0.25">
      <c r="A31" s="48">
        <v>12</v>
      </c>
      <c r="B31" s="54"/>
      <c r="C31" s="9"/>
      <c r="D31" s="10"/>
      <c r="E31" s="10"/>
      <c r="F31" s="10"/>
      <c r="G31" s="11"/>
      <c r="H31" s="11"/>
      <c r="I31" s="11"/>
      <c r="J31" s="16"/>
      <c r="K31" s="8"/>
    </row>
    <row r="32" spans="1:11" ht="15.75" customHeight="1" x14ac:dyDescent="0.25">
      <c r="A32" s="48"/>
      <c r="B32" s="54"/>
      <c r="C32" s="9"/>
      <c r="D32" s="13"/>
      <c r="E32" s="13"/>
      <c r="F32" s="13"/>
      <c r="G32" s="14"/>
      <c r="H32" s="14"/>
      <c r="I32" s="14"/>
      <c r="J32" s="17"/>
      <c r="K32" s="8"/>
    </row>
    <row r="33" spans="1:11" x14ac:dyDescent="0.25">
      <c r="A33" s="48">
        <v>13</v>
      </c>
      <c r="B33" s="55"/>
      <c r="C33" s="9"/>
      <c r="D33" s="10"/>
      <c r="E33" s="10"/>
      <c r="F33" s="10"/>
      <c r="G33" s="10"/>
      <c r="H33" s="10"/>
      <c r="I33" s="10"/>
      <c r="J33" s="12"/>
      <c r="K33" s="8"/>
    </row>
    <row r="34" spans="1:11" ht="15.75" customHeight="1" x14ac:dyDescent="0.25">
      <c r="A34" s="48"/>
      <c r="B34" s="56"/>
      <c r="C34" s="9"/>
      <c r="D34" s="13"/>
      <c r="E34" s="13"/>
      <c r="F34" s="13"/>
      <c r="G34" s="13"/>
      <c r="H34" s="13"/>
      <c r="I34" s="13"/>
      <c r="J34" s="15"/>
      <c r="K34" s="8"/>
    </row>
    <row r="35" spans="1:11" ht="15.75" customHeight="1" x14ac:dyDescent="0.25">
      <c r="A35" s="48">
        <v>14</v>
      </c>
      <c r="B35" s="54"/>
      <c r="C35" s="9"/>
      <c r="D35" s="10"/>
      <c r="E35" s="10"/>
      <c r="F35" s="10"/>
      <c r="G35" s="11"/>
      <c r="H35" s="11"/>
      <c r="I35" s="11"/>
      <c r="J35" s="35"/>
      <c r="K35" s="8"/>
    </row>
    <row r="36" spans="1:11" ht="15.75" customHeight="1" x14ac:dyDescent="0.25">
      <c r="A36" s="48"/>
      <c r="B36" s="54"/>
      <c r="C36" s="9"/>
      <c r="D36" s="13"/>
      <c r="E36" s="13"/>
      <c r="F36" s="13"/>
      <c r="G36" s="14"/>
      <c r="H36" s="14"/>
      <c r="I36" s="14"/>
      <c r="J36" s="33"/>
      <c r="K36" s="8"/>
    </row>
    <row r="37" spans="1:11" ht="15.75" customHeight="1" x14ac:dyDescent="0.25">
      <c r="A37" s="48">
        <v>15</v>
      </c>
      <c r="B37" s="54"/>
      <c r="C37" s="9"/>
      <c r="D37" s="10"/>
      <c r="E37" s="34"/>
      <c r="F37" s="10"/>
      <c r="G37" s="10"/>
      <c r="H37" s="10"/>
      <c r="I37" s="11"/>
      <c r="J37" s="35"/>
      <c r="K37" s="8"/>
    </row>
    <row r="38" spans="1:11" ht="15.75" customHeight="1" x14ac:dyDescent="0.25">
      <c r="A38" s="48"/>
      <c r="B38" s="54"/>
      <c r="C38" s="9"/>
      <c r="D38" s="13"/>
      <c r="E38" s="32"/>
      <c r="F38" s="13"/>
      <c r="G38" s="13"/>
      <c r="H38" s="13"/>
      <c r="I38" s="14"/>
      <c r="J38" s="33"/>
      <c r="K38" s="8"/>
    </row>
    <row r="39" spans="1:11" ht="15.75" customHeight="1" x14ac:dyDescent="0.25">
      <c r="A39" s="48">
        <v>16</v>
      </c>
      <c r="B39" s="54"/>
      <c r="C39" s="9"/>
      <c r="D39" s="10"/>
      <c r="E39" s="10"/>
      <c r="F39" s="10"/>
      <c r="G39" s="10"/>
      <c r="H39" s="10"/>
      <c r="I39" s="11"/>
      <c r="J39" s="16"/>
      <c r="K39" s="8"/>
    </row>
    <row r="40" spans="1:11" ht="15.75" customHeight="1" x14ac:dyDescent="0.25">
      <c r="A40" s="48"/>
      <c r="B40" s="54"/>
      <c r="C40" s="9"/>
      <c r="D40" s="13"/>
      <c r="E40" s="13"/>
      <c r="F40" s="13"/>
      <c r="G40" s="13"/>
      <c r="H40" s="13"/>
      <c r="I40" s="14"/>
      <c r="J40" s="17"/>
      <c r="K40" s="8"/>
    </row>
    <row r="41" spans="1:11" ht="15.75" customHeight="1" x14ac:dyDescent="0.25">
      <c r="A41" s="48">
        <v>17</v>
      </c>
      <c r="B41" s="54"/>
      <c r="C41" s="9"/>
      <c r="D41" s="10"/>
      <c r="E41" s="10"/>
      <c r="F41" s="10"/>
      <c r="G41" s="10"/>
      <c r="H41" s="10"/>
      <c r="I41" s="10"/>
      <c r="J41" s="12"/>
      <c r="K41" s="8"/>
    </row>
    <row r="42" spans="1:11" ht="15.75" customHeight="1" x14ac:dyDescent="0.25">
      <c r="A42" s="48"/>
      <c r="B42" s="54"/>
      <c r="C42" s="9"/>
      <c r="D42" s="13"/>
      <c r="E42" s="13"/>
      <c r="F42" s="13"/>
      <c r="G42" s="13"/>
      <c r="H42" s="13"/>
      <c r="I42" s="13"/>
      <c r="J42" s="15"/>
      <c r="K42" s="8"/>
    </row>
    <row r="43" spans="1:11" ht="15.75" customHeight="1" x14ac:dyDescent="0.25">
      <c r="A43" s="48">
        <v>18</v>
      </c>
      <c r="B43" s="54"/>
      <c r="C43" s="9"/>
      <c r="D43" s="10"/>
      <c r="E43" s="10"/>
      <c r="F43" s="10"/>
      <c r="G43" s="10"/>
      <c r="H43" s="10"/>
      <c r="I43" s="10"/>
      <c r="J43" s="12"/>
      <c r="K43" s="8"/>
    </row>
    <row r="44" spans="1:11" ht="15.75" customHeight="1" x14ac:dyDescent="0.25">
      <c r="A44" s="48"/>
      <c r="B44" s="54"/>
      <c r="C44" s="9"/>
      <c r="D44" s="13"/>
      <c r="E44" s="13"/>
      <c r="F44" s="13"/>
      <c r="G44" s="13"/>
      <c r="H44" s="13"/>
      <c r="I44" s="13"/>
      <c r="J44" s="15"/>
      <c r="K44" s="8"/>
    </row>
    <row r="45" spans="1:11" x14ac:dyDescent="0.25">
      <c r="A45" s="48">
        <v>19</v>
      </c>
      <c r="B45" s="54"/>
      <c r="C45" s="9"/>
      <c r="D45" s="10"/>
      <c r="E45" s="10"/>
      <c r="F45" s="10"/>
      <c r="G45" s="10"/>
      <c r="H45" s="10"/>
      <c r="I45" s="10"/>
      <c r="J45" s="12"/>
      <c r="K45" s="8"/>
    </row>
    <row r="46" spans="1:11" ht="15.75" customHeight="1" x14ac:dyDescent="0.25">
      <c r="A46" s="48"/>
      <c r="B46" s="54"/>
      <c r="C46" s="9"/>
      <c r="D46" s="13"/>
      <c r="E46" s="13"/>
      <c r="F46" s="13"/>
      <c r="G46" s="13"/>
      <c r="H46" s="13"/>
      <c r="I46" s="13"/>
      <c r="J46" s="15"/>
      <c r="K46" s="8"/>
    </row>
    <row r="47" spans="1:11" x14ac:dyDescent="0.25">
      <c r="A47" s="49" t="s">
        <v>11</v>
      </c>
      <c r="B47" s="50"/>
      <c r="C47" s="18" t="s">
        <v>12</v>
      </c>
      <c r="D47" s="10">
        <f>D9+D11+D13+D15+D17+D19+D21+D23+D25+D27+D29+D31+D33+D35+D37+D39+D41+D43+D45</f>
        <v>0.99999999999999989</v>
      </c>
      <c r="E47" s="10">
        <f>(E10+E12+E14+E16+E18+E20+E22+E24)/D48</f>
        <v>0.50546453803858682</v>
      </c>
      <c r="F47" s="10">
        <f>(F12+F14+F16+F18+F20+F22+F24)/D48</f>
        <v>0.49453546196141324</v>
      </c>
      <c r="G47" s="10"/>
      <c r="H47" s="10"/>
      <c r="I47" s="10"/>
      <c r="J47" s="16"/>
      <c r="K47" s="8"/>
    </row>
    <row r="48" spans="1:11" ht="14.25" customHeight="1" thickBot="1" x14ac:dyDescent="0.3">
      <c r="A48" s="51"/>
      <c r="B48" s="52"/>
      <c r="C48" s="19" t="s">
        <v>13</v>
      </c>
      <c r="D48" s="20">
        <f>D10++D12+D14+D16+D18+D20+D22+D24+D26+D28+D30+D32+D34+D36+D38+D40+D42+D44+D46</f>
        <v>159161.67000000001</v>
      </c>
      <c r="E48" s="20">
        <f>E10+E12+E14+E16+E18+E20+E22+E24</f>
        <v>80450.580000000016</v>
      </c>
      <c r="F48" s="20">
        <f>F12+F14+F16+F20+F18+F22+F24</f>
        <v>78711.090000000011</v>
      </c>
      <c r="G48" s="20"/>
      <c r="H48" s="20"/>
      <c r="I48" s="36"/>
      <c r="J48" s="21"/>
      <c r="K48" s="8"/>
    </row>
    <row r="49" spans="1:11" ht="17.25" customHeight="1" x14ac:dyDescent="0.25">
      <c r="A49" s="37"/>
      <c r="B49" s="39"/>
      <c r="C49" s="40"/>
      <c r="D49" s="57"/>
      <c r="E49" s="57"/>
      <c r="F49" s="57"/>
      <c r="G49" s="57"/>
      <c r="H49" s="57"/>
      <c r="I49" s="57"/>
      <c r="J49" s="88"/>
      <c r="K49" s="2"/>
    </row>
    <row r="50" spans="1:11" ht="16.5" customHeight="1" x14ac:dyDescent="0.25">
      <c r="A50" s="38"/>
      <c r="B50" s="41" t="s">
        <v>27</v>
      </c>
      <c r="C50" s="41"/>
      <c r="D50" s="57" t="s">
        <v>26</v>
      </c>
      <c r="E50" s="57"/>
      <c r="F50" s="57"/>
      <c r="G50" s="57"/>
      <c r="H50" s="57"/>
      <c r="I50" s="57"/>
      <c r="J50" s="88"/>
      <c r="K50" s="2"/>
    </row>
    <row r="51" spans="1:11" ht="10.5" customHeight="1" x14ac:dyDescent="0.25">
      <c r="A51" s="38"/>
      <c r="B51" s="42" t="s">
        <v>28</v>
      </c>
      <c r="C51" s="41"/>
      <c r="D51" s="86" t="s">
        <v>15</v>
      </c>
      <c r="E51" s="86"/>
      <c r="F51" s="86"/>
      <c r="G51" s="86"/>
      <c r="H51" s="45"/>
      <c r="I51" s="45"/>
      <c r="J51" s="46"/>
      <c r="K51" s="2"/>
    </row>
    <row r="52" spans="1:11" ht="17.25" customHeight="1" thickBot="1" x14ac:dyDescent="0.3">
      <c r="A52" s="29"/>
      <c r="B52" s="30"/>
      <c r="C52" s="30"/>
      <c r="D52" s="87"/>
      <c r="E52" s="87"/>
      <c r="F52" s="87"/>
      <c r="G52" s="87"/>
      <c r="H52" s="79"/>
      <c r="I52" s="79"/>
      <c r="J52" s="80"/>
    </row>
    <row r="53" spans="1:11" ht="17.25" customHeight="1" x14ac:dyDescent="0.25">
      <c r="B53" s="42"/>
      <c r="C53" s="42"/>
      <c r="D53" s="43"/>
      <c r="E53" s="43"/>
      <c r="F53" s="43"/>
      <c r="G53" s="43"/>
      <c r="H53" s="44"/>
      <c r="I53" s="44"/>
      <c r="J53" s="44"/>
    </row>
  </sheetData>
  <mergeCells count="55">
    <mergeCell ref="H52:J52"/>
    <mergeCell ref="A2:I2"/>
    <mergeCell ref="G7:J7"/>
    <mergeCell ref="D51:G51"/>
    <mergeCell ref="D52:G52"/>
    <mergeCell ref="B9:B10"/>
    <mergeCell ref="A9:A10"/>
    <mergeCell ref="B19:B20"/>
    <mergeCell ref="A13:A14"/>
    <mergeCell ref="B13:B14"/>
    <mergeCell ref="A15:A16"/>
    <mergeCell ref="A19:A20"/>
    <mergeCell ref="D50:G50"/>
    <mergeCell ref="H49:J49"/>
    <mergeCell ref="H50:J50"/>
    <mergeCell ref="A35:A36"/>
    <mergeCell ref="A11:A12"/>
    <mergeCell ref="B11:B12"/>
    <mergeCell ref="B15:B16"/>
    <mergeCell ref="A23:A24"/>
    <mergeCell ref="B23:B24"/>
    <mergeCell ref="A21:A22"/>
    <mergeCell ref="B21:B22"/>
    <mergeCell ref="A1:J1"/>
    <mergeCell ref="A3:J3"/>
    <mergeCell ref="A4:J4"/>
    <mergeCell ref="A7:F7"/>
    <mergeCell ref="A5:J5"/>
    <mergeCell ref="G6:J6"/>
    <mergeCell ref="A6:F6"/>
    <mergeCell ref="D49:G49"/>
    <mergeCell ref="A33:A34"/>
    <mergeCell ref="B33:B34"/>
    <mergeCell ref="A45:A46"/>
    <mergeCell ref="B35:B36"/>
    <mergeCell ref="B45:B46"/>
    <mergeCell ref="A43:A44"/>
    <mergeCell ref="B43:B44"/>
    <mergeCell ref="A37:A38"/>
    <mergeCell ref="B37:B38"/>
    <mergeCell ref="A39:A40"/>
    <mergeCell ref="B39:B40"/>
    <mergeCell ref="A41:A42"/>
    <mergeCell ref="B41:B42"/>
    <mergeCell ref="A31:A32"/>
    <mergeCell ref="A47:B48"/>
    <mergeCell ref="B17:B18"/>
    <mergeCell ref="A25:A26"/>
    <mergeCell ref="A17:A18"/>
    <mergeCell ref="B31:B32"/>
    <mergeCell ref="A27:A28"/>
    <mergeCell ref="B27:B28"/>
    <mergeCell ref="B29:B30"/>
    <mergeCell ref="B25:B26"/>
    <mergeCell ref="A29:A30"/>
  </mergeCells>
  <printOptions horizontalCentered="1"/>
  <pageMargins left="0.11811023622047245" right="0.11811023622047245" top="0.78740157480314965" bottom="0.39370078740157483" header="0.31496062992125984" footer="0.31496062992125984"/>
  <pageSetup paperSize="9" scale="63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Company>Usuario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aurelio.soares</dc:creator>
  <cp:lastModifiedBy>José Gilson Moreira</cp:lastModifiedBy>
  <cp:lastPrinted>2021-05-19T18:06:28Z</cp:lastPrinted>
  <dcterms:created xsi:type="dcterms:W3CDTF">2018-01-15T13:29:35Z</dcterms:created>
  <dcterms:modified xsi:type="dcterms:W3CDTF">2024-10-30T19:28:58Z</dcterms:modified>
</cp:coreProperties>
</file>