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ackup Licitação 001 -  05-08-16\backup licitacao 001\LICITAÇÕES\Licitações 2026\PROCESSO 2026\Pregão\007-2026-Monitoramento Sistema de Água\Edital\Anexos SICOM\"/>
    </mc:Choice>
  </mc:AlternateContent>
  <xr:revisionPtr revIDLastSave="0" documentId="8_{842071AB-AB61-41BD-BBBD-956E4A7FDD3B}" xr6:coauthVersionLast="47" xr6:coauthVersionMax="47" xr10:uidLastSave="{00000000-0000-0000-0000-000000000000}"/>
  <bookViews>
    <workbookView xWindow="-120" yWindow="-120" windowWidth="24240" windowHeight="13140" tabRatio="596" activeTab="2" xr2:uid="{00000000-000D-0000-FFFF-FFFF00000000}"/>
  </bookViews>
  <sheets>
    <sheet name="Composição de Custos" sheetId="2" r:id="rId1"/>
    <sheet name="Planilha Orçamentária" sheetId="23" r:id="rId2"/>
    <sheet name="Cronograma" sheetId="24" r:id="rId3"/>
  </sheets>
  <externalReferences>
    <externalReference r:id="rId4"/>
  </externalReferences>
  <definedNames>
    <definedName name="_xlnm.Print_Area" localSheetId="0">'Composição de Custos'!$B$3:$G$134</definedName>
    <definedName name="ORÇAMENTO.BancoRef" hidden="1">'Composição de Custos'!$D$8</definedName>
    <definedName name="REFERENCIA.Descricao" hidden="1">IF(ISNUMBER('Composição de Custos'!$AB1),OFFSET(INDIRECT(ORÇAMENTO.BancoRef),'Composição de Custos'!$AB1-1,3,1),'Composição de Custos'!$AB1)</definedName>
    <definedName name="REFERENCIA.Unidade" hidden="1">IF(ISNUMBER('Composição de Custos'!$AB1),OFFSET(INDIRECT(ORÇAMENTO.BancoRef),'Composição de Custos'!$AB1-1,4,1),"-")</definedName>
    <definedName name="TIPOORCAMENTO" hidden="1">IF(VALUE([1]MENU!$O$3)=2,"Licitado","Proposto")</definedName>
    <definedName name="_xlnm.Print_Titles" localSheetId="0">'Composição de Custos'!$3:$8</definedName>
  </definedNames>
  <calcPr calcId="181029"/>
</workbook>
</file>

<file path=xl/calcChain.xml><?xml version="1.0" encoding="utf-8"?>
<calcChain xmlns="http://schemas.openxmlformats.org/spreadsheetml/2006/main">
  <c r="V9" i="2" l="1"/>
  <c r="E96" i="24"/>
  <c r="AC118" i="24"/>
  <c r="AA118" i="24"/>
  <c r="Y118" i="24"/>
  <c r="W118" i="24"/>
  <c r="U118" i="24"/>
  <c r="S118" i="24"/>
  <c r="Q118" i="24"/>
  <c r="O118" i="24"/>
  <c r="M118" i="24"/>
  <c r="K118" i="24"/>
  <c r="J118" i="24"/>
  <c r="L118" i="24" s="1"/>
  <c r="N118" i="24" s="1"/>
  <c r="P118" i="24" s="1"/>
  <c r="I118" i="24"/>
  <c r="H118" i="24"/>
  <c r="G118" i="24"/>
  <c r="C118" i="24"/>
  <c r="AC117" i="24"/>
  <c r="AA117" i="24"/>
  <c r="Y117" i="24"/>
  <c r="W117" i="24"/>
  <c r="U117" i="24"/>
  <c r="S117" i="24"/>
  <c r="Q117" i="24"/>
  <c r="O117" i="24"/>
  <c r="M117" i="24"/>
  <c r="K117" i="24"/>
  <c r="I117" i="24"/>
  <c r="H117" i="24"/>
  <c r="G117" i="24"/>
  <c r="C117" i="24"/>
  <c r="AC116" i="24"/>
  <c r="AA116" i="24"/>
  <c r="Y116" i="24"/>
  <c r="W116" i="24"/>
  <c r="U116" i="24"/>
  <c r="S116" i="24"/>
  <c r="Q116" i="24"/>
  <c r="O116" i="24"/>
  <c r="M116" i="24"/>
  <c r="K116" i="24"/>
  <c r="I116" i="24"/>
  <c r="H116" i="24"/>
  <c r="J116" i="24" s="1"/>
  <c r="L116" i="24" s="1"/>
  <c r="N116" i="24" s="1"/>
  <c r="P116" i="24" s="1"/>
  <c r="R116" i="24" s="1"/>
  <c r="G116" i="24"/>
  <c r="C116" i="24"/>
  <c r="AC115" i="24"/>
  <c r="AA115" i="24"/>
  <c r="Y115" i="24"/>
  <c r="W115" i="24"/>
  <c r="U115" i="24"/>
  <c r="S115" i="24"/>
  <c r="Q115" i="24"/>
  <c r="O115" i="24"/>
  <c r="M115" i="24"/>
  <c r="K115" i="24"/>
  <c r="I115" i="24"/>
  <c r="G115" i="24"/>
  <c r="H115" i="24" s="1"/>
  <c r="J115" i="24" s="1"/>
  <c r="C115" i="24"/>
  <c r="AC114" i="24"/>
  <c r="AA114" i="24"/>
  <c r="Y114" i="24"/>
  <c r="W114" i="24"/>
  <c r="U114" i="24"/>
  <c r="S114" i="24"/>
  <c r="Q114" i="24"/>
  <c r="O114" i="24"/>
  <c r="M114" i="24"/>
  <c r="K114" i="24"/>
  <c r="I114" i="24"/>
  <c r="J114" i="24" s="1"/>
  <c r="L114" i="24" s="1"/>
  <c r="N114" i="24" s="1"/>
  <c r="P114" i="24" s="1"/>
  <c r="R114" i="24" s="1"/>
  <c r="T114" i="24" s="1"/>
  <c r="H114" i="24"/>
  <c r="G114" i="24"/>
  <c r="C114" i="24"/>
  <c r="AC113" i="24"/>
  <c r="AA113" i="24"/>
  <c r="Y113" i="24"/>
  <c r="W113" i="24"/>
  <c r="U113" i="24"/>
  <c r="S113" i="24"/>
  <c r="Q113" i="24"/>
  <c r="O113" i="24"/>
  <c r="M113" i="24"/>
  <c r="L113" i="24"/>
  <c r="K113" i="24"/>
  <c r="I113" i="24"/>
  <c r="J113" i="24" s="1"/>
  <c r="H113" i="24"/>
  <c r="G113" i="24"/>
  <c r="C113" i="24"/>
  <c r="AC112" i="24"/>
  <c r="AA112" i="24"/>
  <c r="Y112" i="24"/>
  <c r="W112" i="24"/>
  <c r="U112" i="24"/>
  <c r="S112" i="24"/>
  <c r="Q112" i="24"/>
  <c r="O112" i="24"/>
  <c r="M112" i="24"/>
  <c r="K112" i="24"/>
  <c r="L112" i="24" s="1"/>
  <c r="N112" i="24" s="1"/>
  <c r="P112" i="24" s="1"/>
  <c r="R112" i="24" s="1"/>
  <c r="T112" i="24" s="1"/>
  <c r="V112" i="24" s="1"/>
  <c r="I112" i="24"/>
  <c r="G112" i="24"/>
  <c r="H112" i="24" s="1"/>
  <c r="J112" i="24" s="1"/>
  <c r="C112" i="24"/>
  <c r="AC111" i="24"/>
  <c r="AA111" i="24"/>
  <c r="Y111" i="24"/>
  <c r="W111" i="24"/>
  <c r="U111" i="24"/>
  <c r="S111" i="24"/>
  <c r="Q111" i="24"/>
  <c r="O111" i="24"/>
  <c r="M111" i="24"/>
  <c r="K111" i="24"/>
  <c r="L111" i="24" s="1"/>
  <c r="N111" i="24" s="1"/>
  <c r="I111" i="24"/>
  <c r="G111" i="24"/>
  <c r="H111" i="24" s="1"/>
  <c r="J111" i="24" s="1"/>
  <c r="C111" i="24"/>
  <c r="AC110" i="24"/>
  <c r="AA110" i="24"/>
  <c r="Y110" i="24"/>
  <c r="W110" i="24"/>
  <c r="U110" i="24"/>
  <c r="S110" i="24"/>
  <c r="R110" i="24"/>
  <c r="T110" i="24" s="1"/>
  <c r="V110" i="24" s="1"/>
  <c r="X110" i="24" s="1"/>
  <c r="Q110" i="24"/>
  <c r="O110" i="24"/>
  <c r="M110" i="24"/>
  <c r="N110" i="24" s="1"/>
  <c r="P110" i="24" s="1"/>
  <c r="K110" i="24"/>
  <c r="I110" i="24"/>
  <c r="J110" i="24" s="1"/>
  <c r="L110" i="24" s="1"/>
  <c r="H110" i="24"/>
  <c r="G110" i="24"/>
  <c r="C110" i="24"/>
  <c r="AC109" i="24"/>
  <c r="AA109" i="24"/>
  <c r="Y109" i="24"/>
  <c r="W109" i="24"/>
  <c r="U109" i="24"/>
  <c r="S109" i="24"/>
  <c r="Q109" i="24"/>
  <c r="O109" i="24"/>
  <c r="M109" i="24"/>
  <c r="K109" i="24"/>
  <c r="I109" i="24"/>
  <c r="J109" i="24" s="1"/>
  <c r="L109" i="24" s="1"/>
  <c r="H109" i="24"/>
  <c r="G109" i="24"/>
  <c r="C109" i="24"/>
  <c r="AC108" i="24"/>
  <c r="AA108" i="24"/>
  <c r="Y108" i="24"/>
  <c r="W108" i="24"/>
  <c r="U108" i="24"/>
  <c r="S108" i="24"/>
  <c r="Q108" i="24"/>
  <c r="O108" i="24"/>
  <c r="M108" i="24"/>
  <c r="K108" i="24"/>
  <c r="I108" i="24"/>
  <c r="H108" i="24"/>
  <c r="J108" i="24" s="1"/>
  <c r="L108" i="24" s="1"/>
  <c r="N108" i="24" s="1"/>
  <c r="G108" i="24"/>
  <c r="C108" i="24"/>
  <c r="AC107" i="24"/>
  <c r="AA107" i="24"/>
  <c r="Y107" i="24"/>
  <c r="W107" i="24"/>
  <c r="U107" i="24"/>
  <c r="S107" i="24"/>
  <c r="Q107" i="24"/>
  <c r="O107" i="24"/>
  <c r="M107" i="24"/>
  <c r="K107" i="24"/>
  <c r="J107" i="24"/>
  <c r="I107" i="24"/>
  <c r="G107" i="24"/>
  <c r="H107" i="24" s="1"/>
  <c r="C107" i="24"/>
  <c r="AC106" i="24"/>
  <c r="AA106" i="24"/>
  <c r="Y106" i="24"/>
  <c r="W106" i="24"/>
  <c r="U106" i="24"/>
  <c r="S106" i="24"/>
  <c r="Q106" i="24"/>
  <c r="O106" i="24"/>
  <c r="M106" i="24"/>
  <c r="L106" i="24"/>
  <c r="N106" i="24" s="1"/>
  <c r="P106" i="24" s="1"/>
  <c r="R106" i="24" s="1"/>
  <c r="T106" i="24" s="1"/>
  <c r="V106" i="24" s="1"/>
  <c r="X106" i="24" s="1"/>
  <c r="Z106" i="24" s="1"/>
  <c r="AB106" i="24" s="1"/>
  <c r="AD106" i="24" s="1"/>
  <c r="K106" i="24"/>
  <c r="I106" i="24"/>
  <c r="H106" i="24"/>
  <c r="J106" i="24" s="1"/>
  <c r="G106" i="24"/>
  <c r="C106" i="24"/>
  <c r="AC105" i="24"/>
  <c r="AA105" i="24"/>
  <c r="Y105" i="24"/>
  <c r="W105" i="24"/>
  <c r="U105" i="24"/>
  <c r="S105" i="24"/>
  <c r="Q105" i="24"/>
  <c r="O105" i="24"/>
  <c r="M105" i="24"/>
  <c r="K105" i="24"/>
  <c r="I105" i="24"/>
  <c r="H105" i="24"/>
  <c r="G105" i="24"/>
  <c r="C105" i="24"/>
  <c r="AC104" i="24"/>
  <c r="AA104" i="24"/>
  <c r="Y104" i="24"/>
  <c r="W104" i="24"/>
  <c r="U104" i="24"/>
  <c r="S104" i="24"/>
  <c r="Q104" i="24"/>
  <c r="O104" i="24"/>
  <c r="M104" i="24"/>
  <c r="K104" i="24"/>
  <c r="I104" i="24"/>
  <c r="G104" i="24"/>
  <c r="H104" i="24" s="1"/>
  <c r="J104" i="24" s="1"/>
  <c r="C104" i="24"/>
  <c r="AC103" i="24"/>
  <c r="AA103" i="24"/>
  <c r="Y103" i="24"/>
  <c r="W103" i="24"/>
  <c r="U103" i="24"/>
  <c r="S103" i="24"/>
  <c r="Q103" i="24"/>
  <c r="O103" i="24"/>
  <c r="M103" i="24"/>
  <c r="K103" i="24"/>
  <c r="I103" i="24"/>
  <c r="J103" i="24" s="1"/>
  <c r="G103" i="24"/>
  <c r="H103" i="24" s="1"/>
  <c r="C103" i="24"/>
  <c r="AC102" i="24"/>
  <c r="AA102" i="24"/>
  <c r="Y102" i="24"/>
  <c r="W102" i="24"/>
  <c r="U102" i="24"/>
  <c r="S102" i="24"/>
  <c r="Q102" i="24"/>
  <c r="O102" i="24"/>
  <c r="M102" i="24"/>
  <c r="K102" i="24"/>
  <c r="J102" i="24"/>
  <c r="L102" i="24" s="1"/>
  <c r="N102" i="24" s="1"/>
  <c r="P102" i="24" s="1"/>
  <c r="R102" i="24" s="1"/>
  <c r="T102" i="24" s="1"/>
  <c r="V102" i="24" s="1"/>
  <c r="X102" i="24" s="1"/>
  <c r="Z102" i="24" s="1"/>
  <c r="AB102" i="24" s="1"/>
  <c r="AD102" i="24" s="1"/>
  <c r="I102" i="24"/>
  <c r="H102" i="24"/>
  <c r="G102" i="24"/>
  <c r="C102" i="24"/>
  <c r="AC101" i="24"/>
  <c r="AA101" i="24"/>
  <c r="Y101" i="24"/>
  <c r="W101" i="24"/>
  <c r="U101" i="24"/>
  <c r="S101" i="24"/>
  <c r="Q101" i="24"/>
  <c r="O101" i="24"/>
  <c r="M101" i="24"/>
  <c r="K101" i="24"/>
  <c r="I101" i="24"/>
  <c r="H101" i="24"/>
  <c r="G101" i="24"/>
  <c r="C101" i="24"/>
  <c r="AC100" i="24"/>
  <c r="AA100" i="24"/>
  <c r="Y100" i="24"/>
  <c r="W100" i="24"/>
  <c r="U100" i="24"/>
  <c r="S100" i="24"/>
  <c r="Q100" i="24"/>
  <c r="O100" i="24"/>
  <c r="M100" i="24"/>
  <c r="K100" i="24"/>
  <c r="J100" i="24"/>
  <c r="L100" i="24" s="1"/>
  <c r="N100" i="24" s="1"/>
  <c r="P100" i="24" s="1"/>
  <c r="R100" i="24" s="1"/>
  <c r="T100" i="24" s="1"/>
  <c r="V100" i="24" s="1"/>
  <c r="X100" i="24" s="1"/>
  <c r="Z100" i="24" s="1"/>
  <c r="AB100" i="24" s="1"/>
  <c r="AD100" i="24" s="1"/>
  <c r="I100" i="24"/>
  <c r="H100" i="24"/>
  <c r="G100" i="24"/>
  <c r="C100" i="24"/>
  <c r="AC99" i="24"/>
  <c r="AA99" i="24"/>
  <c r="Y99" i="24"/>
  <c r="W99" i="24"/>
  <c r="U99" i="24"/>
  <c r="S99" i="24"/>
  <c r="Q99" i="24"/>
  <c r="O99" i="24"/>
  <c r="M99" i="24"/>
  <c r="K99" i="24"/>
  <c r="I99" i="24"/>
  <c r="G99" i="24"/>
  <c r="H99" i="24" s="1"/>
  <c r="J99" i="24" s="1"/>
  <c r="C99" i="24"/>
  <c r="AC98" i="24"/>
  <c r="AA98" i="24"/>
  <c r="Y98" i="24"/>
  <c r="W98" i="24"/>
  <c r="U98" i="24"/>
  <c r="S98" i="24"/>
  <c r="Q98" i="24"/>
  <c r="O98" i="24"/>
  <c r="M98" i="24"/>
  <c r="K98" i="24"/>
  <c r="J98" i="24"/>
  <c r="L98" i="24" s="1"/>
  <c r="N98" i="24" s="1"/>
  <c r="P98" i="24" s="1"/>
  <c r="R98" i="24" s="1"/>
  <c r="T98" i="24" s="1"/>
  <c r="I98" i="24"/>
  <c r="H98" i="24"/>
  <c r="G98" i="24"/>
  <c r="C98" i="24"/>
  <c r="AC97" i="24"/>
  <c r="AA97" i="24"/>
  <c r="Y97" i="24"/>
  <c r="W97" i="24"/>
  <c r="U97" i="24"/>
  <c r="S97" i="24"/>
  <c r="Q97" i="24"/>
  <c r="O97" i="24"/>
  <c r="M97" i="24"/>
  <c r="K97" i="24"/>
  <c r="I97" i="24"/>
  <c r="G97" i="24"/>
  <c r="H97" i="24" s="1"/>
  <c r="C97" i="24"/>
  <c r="AC96" i="24"/>
  <c r="AA96" i="24"/>
  <c r="Y96" i="24"/>
  <c r="W96" i="24"/>
  <c r="U96" i="24"/>
  <c r="S96" i="24"/>
  <c r="Q96" i="24"/>
  <c r="O96" i="24"/>
  <c r="M96" i="24"/>
  <c r="K96" i="24"/>
  <c r="I96" i="24"/>
  <c r="H96" i="24"/>
  <c r="G96" i="24"/>
  <c r="C96" i="24"/>
  <c r="AC95" i="24"/>
  <c r="AA95" i="24"/>
  <c r="Y95" i="24"/>
  <c r="W95" i="24"/>
  <c r="U95" i="24"/>
  <c r="S95" i="24"/>
  <c r="Q95" i="24"/>
  <c r="O95" i="24"/>
  <c r="M95" i="24"/>
  <c r="K95" i="24"/>
  <c r="I95" i="24"/>
  <c r="G95" i="24"/>
  <c r="H95" i="24" s="1"/>
  <c r="J95" i="24" s="1"/>
  <c r="L95" i="24" s="1"/>
  <c r="N95" i="24" s="1"/>
  <c r="P95" i="24" s="1"/>
  <c r="R95" i="24" s="1"/>
  <c r="C95" i="24"/>
  <c r="AC94" i="24"/>
  <c r="AA94" i="24"/>
  <c r="Y94" i="24"/>
  <c r="W94" i="24"/>
  <c r="U94" i="24"/>
  <c r="S94" i="24"/>
  <c r="Q94" i="24"/>
  <c r="O94" i="24"/>
  <c r="M94" i="24"/>
  <c r="K94" i="24"/>
  <c r="I94" i="24"/>
  <c r="G94" i="24"/>
  <c r="H94" i="24" s="1"/>
  <c r="J94" i="24" s="1"/>
  <c r="C94" i="24"/>
  <c r="AC93" i="24"/>
  <c r="AA93" i="24"/>
  <c r="Y93" i="24"/>
  <c r="W93" i="24"/>
  <c r="U93" i="24"/>
  <c r="S93" i="24"/>
  <c r="Q93" i="24"/>
  <c r="O93" i="24"/>
  <c r="M93" i="24"/>
  <c r="K93" i="24"/>
  <c r="J93" i="24"/>
  <c r="L93" i="24" s="1"/>
  <c r="N93" i="24" s="1"/>
  <c r="P93" i="24" s="1"/>
  <c r="R93" i="24" s="1"/>
  <c r="T93" i="24" s="1"/>
  <c r="I93" i="24"/>
  <c r="H93" i="24"/>
  <c r="G93" i="24"/>
  <c r="C93" i="24"/>
  <c r="AC92" i="24"/>
  <c r="AA92" i="24"/>
  <c r="Y92" i="24"/>
  <c r="W92" i="24"/>
  <c r="U92" i="24"/>
  <c r="S92" i="24"/>
  <c r="Q92" i="24"/>
  <c r="O92" i="24"/>
  <c r="M92" i="24"/>
  <c r="L92" i="24"/>
  <c r="K92" i="24"/>
  <c r="I92" i="24"/>
  <c r="J92" i="24" s="1"/>
  <c r="H92" i="24"/>
  <c r="G92" i="24"/>
  <c r="C92" i="24"/>
  <c r="AC91" i="24"/>
  <c r="AA91" i="24"/>
  <c r="Y91" i="24"/>
  <c r="W91" i="24"/>
  <c r="U91" i="24"/>
  <c r="S91" i="24"/>
  <c r="Q91" i="24"/>
  <c r="O91" i="24"/>
  <c r="M91" i="24"/>
  <c r="L91" i="24"/>
  <c r="N91" i="24" s="1"/>
  <c r="P91" i="24" s="1"/>
  <c r="R91" i="24" s="1"/>
  <c r="T91" i="24" s="1"/>
  <c r="V91" i="24" s="1"/>
  <c r="K91" i="24"/>
  <c r="I91" i="24"/>
  <c r="H91" i="24"/>
  <c r="J91" i="24" s="1"/>
  <c r="G91" i="24"/>
  <c r="C91" i="24"/>
  <c r="AC90" i="24"/>
  <c r="AA90" i="24"/>
  <c r="Y90" i="24"/>
  <c r="W90" i="24"/>
  <c r="U90" i="24"/>
  <c r="S90" i="24"/>
  <c r="Q90" i="24"/>
  <c r="O90" i="24"/>
  <c r="M90" i="24"/>
  <c r="K90" i="24"/>
  <c r="J90" i="24"/>
  <c r="I90" i="24"/>
  <c r="G90" i="24"/>
  <c r="H90" i="24" s="1"/>
  <c r="C90" i="24"/>
  <c r="AC89" i="24"/>
  <c r="AA89" i="24"/>
  <c r="Y89" i="24"/>
  <c r="W89" i="24"/>
  <c r="U89" i="24"/>
  <c r="S89" i="24"/>
  <c r="Q89" i="24"/>
  <c r="O89" i="24"/>
  <c r="M89" i="24"/>
  <c r="K89" i="24"/>
  <c r="I89" i="24"/>
  <c r="J89" i="24" s="1"/>
  <c r="L89" i="24" s="1"/>
  <c r="H89" i="24"/>
  <c r="G89" i="24"/>
  <c r="C89" i="24"/>
  <c r="AC88" i="24"/>
  <c r="AA88" i="24"/>
  <c r="Y88" i="24"/>
  <c r="W88" i="24"/>
  <c r="U88" i="24"/>
  <c r="S88" i="24"/>
  <c r="Q88" i="24"/>
  <c r="O88" i="24"/>
  <c r="M88" i="24"/>
  <c r="K88" i="24"/>
  <c r="L88" i="24" s="1"/>
  <c r="I88" i="24"/>
  <c r="J88" i="24" s="1"/>
  <c r="H88" i="24"/>
  <c r="G88" i="24"/>
  <c r="C88" i="24"/>
  <c r="AC87" i="24"/>
  <c r="AA87" i="24"/>
  <c r="Y87" i="24"/>
  <c r="W87" i="24"/>
  <c r="U87" i="24"/>
  <c r="S87" i="24"/>
  <c r="Q87" i="24"/>
  <c r="O87" i="24"/>
  <c r="M87" i="24"/>
  <c r="K87" i="24"/>
  <c r="L87" i="24" s="1"/>
  <c r="N87" i="24" s="1"/>
  <c r="P87" i="24" s="1"/>
  <c r="R87" i="24" s="1"/>
  <c r="T87" i="24" s="1"/>
  <c r="V87" i="24" s="1"/>
  <c r="I87" i="24"/>
  <c r="G87" i="24"/>
  <c r="H87" i="24" s="1"/>
  <c r="J87" i="24" s="1"/>
  <c r="C87" i="24"/>
  <c r="AC86" i="24"/>
  <c r="AA86" i="24"/>
  <c r="Y86" i="24"/>
  <c r="W86" i="24"/>
  <c r="U86" i="24"/>
  <c r="S86" i="24"/>
  <c r="Q86" i="24"/>
  <c r="O86" i="24"/>
  <c r="M86" i="24"/>
  <c r="K86" i="24"/>
  <c r="I86" i="24"/>
  <c r="J86" i="24" s="1"/>
  <c r="G86" i="24"/>
  <c r="H86" i="24" s="1"/>
  <c r="C86" i="24"/>
  <c r="AC85" i="24"/>
  <c r="AA85" i="24"/>
  <c r="Y85" i="24"/>
  <c r="X85" i="24"/>
  <c r="Z85" i="24" s="1"/>
  <c r="AB85" i="24" s="1"/>
  <c r="AD85" i="24" s="1"/>
  <c r="W85" i="24"/>
  <c r="U85" i="24"/>
  <c r="S85" i="24"/>
  <c r="Q85" i="24"/>
  <c r="O85" i="24"/>
  <c r="M85" i="24"/>
  <c r="K85" i="24"/>
  <c r="I85" i="24"/>
  <c r="H85" i="24"/>
  <c r="J85" i="24" s="1"/>
  <c r="L85" i="24" s="1"/>
  <c r="N85" i="24" s="1"/>
  <c r="P85" i="24" s="1"/>
  <c r="R85" i="24" s="1"/>
  <c r="T85" i="24" s="1"/>
  <c r="V85" i="24" s="1"/>
  <c r="G85" i="24"/>
  <c r="C85" i="24"/>
  <c r="AC84" i="24"/>
  <c r="AA84" i="24"/>
  <c r="Y84" i="24"/>
  <c r="W84" i="24"/>
  <c r="U84" i="24"/>
  <c r="S84" i="24"/>
  <c r="Q84" i="24"/>
  <c r="O84" i="24"/>
  <c r="M84" i="24"/>
  <c r="K84" i="24"/>
  <c r="I84" i="24"/>
  <c r="J84" i="24" s="1"/>
  <c r="L84" i="24" s="1"/>
  <c r="H84" i="24"/>
  <c r="G84" i="24"/>
  <c r="C84" i="24"/>
  <c r="AC83" i="24"/>
  <c r="AA83" i="24"/>
  <c r="Y83" i="24"/>
  <c r="W83" i="24"/>
  <c r="U83" i="24"/>
  <c r="S83" i="24"/>
  <c r="Q83" i="24"/>
  <c r="O83" i="24"/>
  <c r="M83" i="24"/>
  <c r="K83" i="24"/>
  <c r="L83" i="24" s="1"/>
  <c r="N83" i="24" s="1"/>
  <c r="J83" i="24"/>
  <c r="I83" i="24"/>
  <c r="G83" i="24"/>
  <c r="H83" i="24" s="1"/>
  <c r="C83" i="24"/>
  <c r="AC82" i="24"/>
  <c r="AA82" i="24"/>
  <c r="Y82" i="24"/>
  <c r="W82" i="24"/>
  <c r="U82" i="24"/>
  <c r="S82" i="24"/>
  <c r="Q82" i="24"/>
  <c r="O82" i="24"/>
  <c r="M82" i="24"/>
  <c r="K82" i="24"/>
  <c r="I82" i="24"/>
  <c r="J82" i="24" s="1"/>
  <c r="G82" i="24"/>
  <c r="H82" i="24" s="1"/>
  <c r="C82" i="24"/>
  <c r="AC81" i="24"/>
  <c r="AA81" i="24"/>
  <c r="Y81" i="24"/>
  <c r="W81" i="24"/>
  <c r="U81" i="24"/>
  <c r="S81" i="24"/>
  <c r="Q81" i="24"/>
  <c r="O81" i="24"/>
  <c r="N81" i="24"/>
  <c r="P81" i="24" s="1"/>
  <c r="R81" i="24" s="1"/>
  <c r="T81" i="24" s="1"/>
  <c r="V81" i="24" s="1"/>
  <c r="X81" i="24" s="1"/>
  <c r="Z81" i="24" s="1"/>
  <c r="AB81" i="24" s="1"/>
  <c r="AD81" i="24" s="1"/>
  <c r="M81" i="24"/>
  <c r="K81" i="24"/>
  <c r="J81" i="24"/>
  <c r="L81" i="24" s="1"/>
  <c r="I81" i="24"/>
  <c r="H81" i="24"/>
  <c r="G81" i="24"/>
  <c r="C81" i="24"/>
  <c r="AC80" i="24"/>
  <c r="AA80" i="24"/>
  <c r="Y80" i="24"/>
  <c r="W80" i="24"/>
  <c r="U80" i="24"/>
  <c r="S80" i="24"/>
  <c r="Q80" i="24"/>
  <c r="O80" i="24"/>
  <c r="M80" i="24"/>
  <c r="K80" i="24"/>
  <c r="I80" i="24"/>
  <c r="H80" i="24"/>
  <c r="G80" i="24"/>
  <c r="C80" i="24"/>
  <c r="AD79" i="24"/>
  <c r="AC79" i="24"/>
  <c r="AA79" i="24"/>
  <c r="Y79" i="24"/>
  <c r="W79" i="24"/>
  <c r="U79" i="24"/>
  <c r="S79" i="24"/>
  <c r="R79" i="24"/>
  <c r="T79" i="24" s="1"/>
  <c r="V79" i="24" s="1"/>
  <c r="X79" i="24" s="1"/>
  <c r="Z79" i="24" s="1"/>
  <c r="AB79" i="24" s="1"/>
  <c r="Q79" i="24"/>
  <c r="O79" i="24"/>
  <c r="N79" i="24"/>
  <c r="P79" i="24" s="1"/>
  <c r="M79" i="24"/>
  <c r="K79" i="24"/>
  <c r="J79" i="24"/>
  <c r="L79" i="24" s="1"/>
  <c r="I79" i="24"/>
  <c r="H79" i="24"/>
  <c r="G79" i="24"/>
  <c r="C79" i="24"/>
  <c r="AC78" i="24"/>
  <c r="AA78" i="24"/>
  <c r="Y78" i="24"/>
  <c r="W78" i="24"/>
  <c r="U78" i="24"/>
  <c r="S78" i="24"/>
  <c r="Q78" i="24"/>
  <c r="O78" i="24"/>
  <c r="M78" i="24"/>
  <c r="K78" i="24"/>
  <c r="I78" i="24"/>
  <c r="J78" i="24" s="1"/>
  <c r="H78" i="24"/>
  <c r="G78" i="24"/>
  <c r="C78" i="24"/>
  <c r="AC77" i="24"/>
  <c r="AA77" i="24"/>
  <c r="Y77" i="24"/>
  <c r="W77" i="24"/>
  <c r="U77" i="24"/>
  <c r="S77" i="24"/>
  <c r="Q77" i="24"/>
  <c r="O77" i="24"/>
  <c r="M77" i="24"/>
  <c r="K77" i="24"/>
  <c r="I77" i="24"/>
  <c r="H77" i="24"/>
  <c r="J77" i="24" s="1"/>
  <c r="L77" i="24" s="1"/>
  <c r="N77" i="24" s="1"/>
  <c r="G77" i="24"/>
  <c r="C77" i="24"/>
  <c r="AC76" i="24"/>
  <c r="AA76" i="24"/>
  <c r="Y76" i="24"/>
  <c r="W76" i="24"/>
  <c r="U76" i="24"/>
  <c r="S76" i="24"/>
  <c r="Q76" i="24"/>
  <c r="O76" i="24"/>
  <c r="M76" i="24"/>
  <c r="K76" i="24"/>
  <c r="J76" i="24"/>
  <c r="I76" i="24"/>
  <c r="G76" i="24"/>
  <c r="H76" i="24" s="1"/>
  <c r="C76" i="24"/>
  <c r="AC75" i="24"/>
  <c r="AA75" i="24"/>
  <c r="Y75" i="24"/>
  <c r="W75" i="24"/>
  <c r="U75" i="24"/>
  <c r="S75" i="24"/>
  <c r="Q75" i="24"/>
  <c r="P75" i="24"/>
  <c r="R75" i="24" s="1"/>
  <c r="T75" i="24" s="1"/>
  <c r="V75" i="24" s="1"/>
  <c r="X75" i="24" s="1"/>
  <c r="Z75" i="24" s="1"/>
  <c r="AB75" i="24" s="1"/>
  <c r="AD75" i="24" s="1"/>
  <c r="O75" i="24"/>
  <c r="M75" i="24"/>
  <c r="L75" i="24"/>
  <c r="N75" i="24" s="1"/>
  <c r="K75" i="24"/>
  <c r="I75" i="24"/>
  <c r="H75" i="24"/>
  <c r="J75" i="24" s="1"/>
  <c r="G75" i="24"/>
  <c r="C75" i="24"/>
  <c r="AC74" i="24"/>
  <c r="AA74" i="24"/>
  <c r="Y74" i="24"/>
  <c r="W74" i="24"/>
  <c r="U74" i="24"/>
  <c r="S74" i="24"/>
  <c r="Q74" i="24"/>
  <c r="O74" i="24"/>
  <c r="M74" i="24"/>
  <c r="K74" i="24"/>
  <c r="I74" i="24"/>
  <c r="H74" i="24"/>
  <c r="G74" i="24"/>
  <c r="C74" i="24"/>
  <c r="AC73" i="24"/>
  <c r="AA73" i="24"/>
  <c r="Y73" i="24"/>
  <c r="W73" i="24"/>
  <c r="U73" i="24"/>
  <c r="S73" i="24"/>
  <c r="Q73" i="24"/>
  <c r="O73" i="24"/>
  <c r="M73" i="24"/>
  <c r="K73" i="24"/>
  <c r="I73" i="24"/>
  <c r="G73" i="24"/>
  <c r="H73" i="24" s="1"/>
  <c r="J73" i="24" s="1"/>
  <c r="C73" i="24"/>
  <c r="AC72" i="24"/>
  <c r="AA72" i="24"/>
  <c r="Y72" i="24"/>
  <c r="W72" i="24"/>
  <c r="U72" i="24"/>
  <c r="S72" i="24"/>
  <c r="Q72" i="24"/>
  <c r="O72" i="24"/>
  <c r="M72" i="24"/>
  <c r="K72" i="24"/>
  <c r="I72" i="24"/>
  <c r="J72" i="24" s="1"/>
  <c r="G72" i="24"/>
  <c r="H72" i="24" s="1"/>
  <c r="C72" i="24"/>
  <c r="AC71" i="24"/>
  <c r="AA71" i="24"/>
  <c r="Y71" i="24"/>
  <c r="W71" i="24"/>
  <c r="U71" i="24"/>
  <c r="S71" i="24"/>
  <c r="Q71" i="24"/>
  <c r="O71" i="24"/>
  <c r="M71" i="24"/>
  <c r="K71" i="24"/>
  <c r="J71" i="24"/>
  <c r="L71" i="24" s="1"/>
  <c r="N71" i="24" s="1"/>
  <c r="P71" i="24" s="1"/>
  <c r="R71" i="24" s="1"/>
  <c r="T71" i="24" s="1"/>
  <c r="V71" i="24" s="1"/>
  <c r="X71" i="24" s="1"/>
  <c r="Z71" i="24" s="1"/>
  <c r="AB71" i="24" s="1"/>
  <c r="AD71" i="24" s="1"/>
  <c r="I71" i="24"/>
  <c r="H71" i="24"/>
  <c r="G71" i="24"/>
  <c r="C71" i="24"/>
  <c r="AC70" i="24"/>
  <c r="AA70" i="24"/>
  <c r="Y70" i="24"/>
  <c r="W70" i="24"/>
  <c r="U70" i="24"/>
  <c r="S70" i="24"/>
  <c r="Q70" i="24"/>
  <c r="O70" i="24"/>
  <c r="M70" i="24"/>
  <c r="K70" i="24"/>
  <c r="I70" i="24"/>
  <c r="H70" i="24"/>
  <c r="G70" i="24"/>
  <c r="C70" i="24"/>
  <c r="AC69" i="24"/>
  <c r="AA69" i="24"/>
  <c r="Y69" i="24"/>
  <c r="W69" i="24"/>
  <c r="U69" i="24"/>
  <c r="S69" i="24"/>
  <c r="Q69" i="24"/>
  <c r="O69" i="24"/>
  <c r="M69" i="24"/>
  <c r="K69" i="24"/>
  <c r="J69" i="24"/>
  <c r="L69" i="24" s="1"/>
  <c r="N69" i="24" s="1"/>
  <c r="P69" i="24" s="1"/>
  <c r="R69" i="24" s="1"/>
  <c r="T69" i="24" s="1"/>
  <c r="V69" i="24" s="1"/>
  <c r="X69" i="24" s="1"/>
  <c r="Z69" i="24" s="1"/>
  <c r="AB69" i="24" s="1"/>
  <c r="AD69" i="24" s="1"/>
  <c r="I69" i="24"/>
  <c r="H69" i="24"/>
  <c r="G69" i="24"/>
  <c r="C69" i="24"/>
  <c r="AC68" i="24"/>
  <c r="AA68" i="24"/>
  <c r="Y68" i="24"/>
  <c r="W68" i="24"/>
  <c r="U68" i="24"/>
  <c r="S68" i="24"/>
  <c r="Q68" i="24"/>
  <c r="O68" i="24"/>
  <c r="M68" i="24"/>
  <c r="K68" i="24"/>
  <c r="I68" i="24"/>
  <c r="G68" i="24"/>
  <c r="H68" i="24" s="1"/>
  <c r="J68" i="24" s="1"/>
  <c r="C68" i="24"/>
  <c r="AC67" i="24"/>
  <c r="AA67" i="24"/>
  <c r="Y67" i="24"/>
  <c r="W67" i="24"/>
  <c r="U67" i="24"/>
  <c r="S67" i="24"/>
  <c r="Q67" i="24"/>
  <c r="O67" i="24"/>
  <c r="M67" i="24"/>
  <c r="K67" i="24"/>
  <c r="I67" i="24"/>
  <c r="J67" i="24" s="1"/>
  <c r="L67" i="24" s="1"/>
  <c r="N67" i="24" s="1"/>
  <c r="P67" i="24" s="1"/>
  <c r="R67" i="24" s="1"/>
  <c r="T67" i="24" s="1"/>
  <c r="H67" i="24"/>
  <c r="G67" i="24"/>
  <c r="C67" i="24"/>
  <c r="AC66" i="24"/>
  <c r="AA66" i="24"/>
  <c r="Y66" i="24"/>
  <c r="W66" i="24"/>
  <c r="U66" i="24"/>
  <c r="S66" i="24"/>
  <c r="Q66" i="24"/>
  <c r="O66" i="24"/>
  <c r="M66" i="24"/>
  <c r="K66" i="24"/>
  <c r="I66" i="24"/>
  <c r="G66" i="24"/>
  <c r="H66" i="24" s="1"/>
  <c r="C66" i="24"/>
  <c r="AC65" i="24"/>
  <c r="AA65" i="24"/>
  <c r="Y65" i="24"/>
  <c r="W65" i="24"/>
  <c r="U65" i="24"/>
  <c r="S65" i="24"/>
  <c r="Q65" i="24"/>
  <c r="O65" i="24"/>
  <c r="M65" i="24"/>
  <c r="L65" i="24"/>
  <c r="N65" i="24" s="1"/>
  <c r="P65" i="24" s="1"/>
  <c r="R65" i="24" s="1"/>
  <c r="T65" i="24" s="1"/>
  <c r="V65" i="24" s="1"/>
  <c r="X65" i="24" s="1"/>
  <c r="Z65" i="24" s="1"/>
  <c r="AB65" i="24" s="1"/>
  <c r="AD65" i="24" s="1"/>
  <c r="K65" i="24"/>
  <c r="I65" i="24"/>
  <c r="H65" i="24"/>
  <c r="J65" i="24" s="1"/>
  <c r="G65" i="24"/>
  <c r="C65" i="24"/>
  <c r="AC64" i="24"/>
  <c r="AA64" i="24"/>
  <c r="Y64" i="24"/>
  <c r="W64" i="24"/>
  <c r="U64" i="24"/>
  <c r="S64" i="24"/>
  <c r="Q64" i="24"/>
  <c r="O64" i="24"/>
  <c r="M64" i="24"/>
  <c r="K64" i="24"/>
  <c r="J64" i="24"/>
  <c r="I64" i="24"/>
  <c r="G64" i="24"/>
  <c r="H64" i="24" s="1"/>
  <c r="C64" i="24"/>
  <c r="AC63" i="24"/>
  <c r="AA63" i="24"/>
  <c r="Y63" i="24"/>
  <c r="W63" i="24"/>
  <c r="U63" i="24"/>
  <c r="S63" i="24"/>
  <c r="Q63" i="24"/>
  <c r="O63" i="24"/>
  <c r="M63" i="24"/>
  <c r="K63" i="24"/>
  <c r="I63" i="24"/>
  <c r="H63" i="24"/>
  <c r="G63" i="24"/>
  <c r="C63" i="24"/>
  <c r="AC62" i="24"/>
  <c r="AA62" i="24"/>
  <c r="Y62" i="24"/>
  <c r="W62" i="24"/>
  <c r="U62" i="24"/>
  <c r="S62" i="24"/>
  <c r="Q62" i="24"/>
  <c r="O62" i="24"/>
  <c r="M62" i="24"/>
  <c r="K62" i="24"/>
  <c r="L62" i="24" s="1"/>
  <c r="I62" i="24"/>
  <c r="J62" i="24" s="1"/>
  <c r="H62" i="24"/>
  <c r="G62" i="24"/>
  <c r="C62" i="24"/>
  <c r="AC61" i="24"/>
  <c r="AA61" i="24"/>
  <c r="Y61" i="24"/>
  <c r="W61" i="24"/>
  <c r="U61" i="24"/>
  <c r="S61" i="24"/>
  <c r="Q61" i="24"/>
  <c r="O61" i="24"/>
  <c r="P61" i="24" s="1"/>
  <c r="R61" i="24" s="1"/>
  <c r="T61" i="24" s="1"/>
  <c r="V61" i="24" s="1"/>
  <c r="M61" i="24"/>
  <c r="L61" i="24"/>
  <c r="N61" i="24" s="1"/>
  <c r="K61" i="24"/>
  <c r="I61" i="24"/>
  <c r="G61" i="24"/>
  <c r="H61" i="24" s="1"/>
  <c r="J61" i="24" s="1"/>
  <c r="C61" i="24"/>
  <c r="AC60" i="24"/>
  <c r="AA60" i="24"/>
  <c r="Y60" i="24"/>
  <c r="W60" i="24"/>
  <c r="U60" i="24"/>
  <c r="S60" i="24"/>
  <c r="Q60" i="24"/>
  <c r="O60" i="24"/>
  <c r="M60" i="24"/>
  <c r="K60" i="24"/>
  <c r="J60" i="24"/>
  <c r="I60" i="24"/>
  <c r="G60" i="24"/>
  <c r="H60" i="24" s="1"/>
  <c r="C60" i="24"/>
  <c r="AC59" i="24"/>
  <c r="AA59" i="24"/>
  <c r="Y59" i="24"/>
  <c r="W59" i="24"/>
  <c r="U59" i="24"/>
  <c r="S59" i="24"/>
  <c r="Q59" i="24"/>
  <c r="O59" i="24"/>
  <c r="M59" i="24"/>
  <c r="K59" i="24"/>
  <c r="I59" i="24"/>
  <c r="H59" i="24"/>
  <c r="J59" i="24" s="1"/>
  <c r="L59" i="24" s="1"/>
  <c r="N59" i="24" s="1"/>
  <c r="P59" i="24" s="1"/>
  <c r="R59" i="24" s="1"/>
  <c r="T59" i="24" s="1"/>
  <c r="V59" i="24" s="1"/>
  <c r="X59" i="24" s="1"/>
  <c r="Z59" i="24" s="1"/>
  <c r="AB59" i="24" s="1"/>
  <c r="AD59" i="24" s="1"/>
  <c r="G59" i="24"/>
  <c r="C59" i="24"/>
  <c r="AC58" i="24"/>
  <c r="AA58" i="24"/>
  <c r="Y58" i="24"/>
  <c r="W58" i="24"/>
  <c r="U58" i="24"/>
  <c r="S58" i="24"/>
  <c r="Q58" i="24"/>
  <c r="O58" i="24"/>
  <c r="M58" i="24"/>
  <c r="K58" i="24"/>
  <c r="I58" i="24"/>
  <c r="H58" i="24"/>
  <c r="G58" i="24"/>
  <c r="C58" i="24"/>
  <c r="AC57" i="24"/>
  <c r="AA57" i="24"/>
  <c r="Y57" i="24"/>
  <c r="W57" i="24"/>
  <c r="U57" i="24"/>
  <c r="S57" i="24"/>
  <c r="Q57" i="24"/>
  <c r="O57" i="24"/>
  <c r="M57" i="24"/>
  <c r="K57" i="24"/>
  <c r="J57" i="24"/>
  <c r="I57" i="24"/>
  <c r="G57" i="24"/>
  <c r="H57" i="24" s="1"/>
  <c r="C57" i="24"/>
  <c r="AC56" i="24"/>
  <c r="AA56" i="24"/>
  <c r="Y56" i="24"/>
  <c r="W56" i="24"/>
  <c r="U56" i="24"/>
  <c r="S56" i="24"/>
  <c r="Q56" i="24"/>
  <c r="O56" i="24"/>
  <c r="M56" i="24"/>
  <c r="K56" i="24"/>
  <c r="I56" i="24"/>
  <c r="J56" i="24" s="1"/>
  <c r="G56" i="24"/>
  <c r="H56" i="24" s="1"/>
  <c r="C56" i="24"/>
  <c r="AC55" i="24"/>
  <c r="AA55" i="24"/>
  <c r="Y55" i="24"/>
  <c r="W55" i="24"/>
  <c r="U55" i="24"/>
  <c r="S55" i="24"/>
  <c r="R55" i="24"/>
  <c r="T55" i="24" s="1"/>
  <c r="V55" i="24" s="1"/>
  <c r="X55" i="24" s="1"/>
  <c r="Z55" i="24" s="1"/>
  <c r="AB55" i="24" s="1"/>
  <c r="AD55" i="24" s="1"/>
  <c r="Q55" i="24"/>
  <c r="O55" i="24"/>
  <c r="N55" i="24"/>
  <c r="P55" i="24" s="1"/>
  <c r="M55" i="24"/>
  <c r="K55" i="24"/>
  <c r="J55" i="24"/>
  <c r="L55" i="24" s="1"/>
  <c r="I55" i="24"/>
  <c r="H55" i="24"/>
  <c r="G55" i="24"/>
  <c r="C55" i="24"/>
  <c r="AC54" i="24"/>
  <c r="AA54" i="24"/>
  <c r="Y54" i="24"/>
  <c r="W54" i="24"/>
  <c r="U54" i="24"/>
  <c r="S54" i="24"/>
  <c r="Q54" i="24"/>
  <c r="O54" i="24"/>
  <c r="M54" i="24"/>
  <c r="K54" i="24"/>
  <c r="I54" i="24"/>
  <c r="H54" i="24"/>
  <c r="G54" i="24"/>
  <c r="C54" i="24"/>
  <c r="AC53" i="24"/>
  <c r="AA53" i="24"/>
  <c r="Y53" i="24"/>
  <c r="W53" i="24"/>
  <c r="U53" i="24"/>
  <c r="S53" i="24"/>
  <c r="Q53" i="24"/>
  <c r="O53" i="24"/>
  <c r="M53" i="24"/>
  <c r="K53" i="24"/>
  <c r="L53" i="24" s="1"/>
  <c r="N53" i="24" s="1"/>
  <c r="P53" i="24" s="1"/>
  <c r="R53" i="24" s="1"/>
  <c r="I53" i="24"/>
  <c r="H53" i="24"/>
  <c r="J53" i="24" s="1"/>
  <c r="G53" i="24"/>
  <c r="C53" i="24"/>
  <c r="AC52" i="24"/>
  <c r="AA52" i="24"/>
  <c r="Y52" i="24"/>
  <c r="W52" i="24"/>
  <c r="U52" i="24"/>
  <c r="S52" i="24"/>
  <c r="Q52" i="24"/>
  <c r="O52" i="24"/>
  <c r="M52" i="24"/>
  <c r="K52" i="24"/>
  <c r="L52" i="24" s="1"/>
  <c r="N52" i="24" s="1"/>
  <c r="I52" i="24"/>
  <c r="G52" i="24"/>
  <c r="H52" i="24" s="1"/>
  <c r="J52" i="24" s="1"/>
  <c r="C52" i="24"/>
  <c r="AC51" i="24"/>
  <c r="AA51" i="24"/>
  <c r="Y51" i="24"/>
  <c r="W51" i="24"/>
  <c r="U51" i="24"/>
  <c r="S51" i="24"/>
  <c r="Q51" i="24"/>
  <c r="O51" i="24"/>
  <c r="M51" i="24"/>
  <c r="K51" i="24"/>
  <c r="I51" i="24"/>
  <c r="J51" i="24" s="1"/>
  <c r="L51" i="24" s="1"/>
  <c r="N51" i="24" s="1"/>
  <c r="P51" i="24" s="1"/>
  <c r="R51" i="24" s="1"/>
  <c r="T51" i="24" s="1"/>
  <c r="H51" i="24"/>
  <c r="G51" i="24"/>
  <c r="C51" i="24"/>
  <c r="AC50" i="24"/>
  <c r="AA50" i="24"/>
  <c r="Y50" i="24"/>
  <c r="W50" i="24"/>
  <c r="U50" i="24"/>
  <c r="S50" i="24"/>
  <c r="Q50" i="24"/>
  <c r="O50" i="24"/>
  <c r="M50" i="24"/>
  <c r="L50" i="24"/>
  <c r="K50" i="24"/>
  <c r="I50" i="24"/>
  <c r="J50" i="24" s="1"/>
  <c r="H50" i="24"/>
  <c r="G50" i="24"/>
  <c r="C50" i="24"/>
  <c r="AC49" i="24"/>
  <c r="AA49" i="24"/>
  <c r="Y49" i="24"/>
  <c r="W49" i="24"/>
  <c r="U49" i="24"/>
  <c r="S49" i="24"/>
  <c r="Q49" i="24"/>
  <c r="O49" i="24"/>
  <c r="M49" i="24"/>
  <c r="K49" i="24"/>
  <c r="L49" i="24" s="1"/>
  <c r="N49" i="24" s="1"/>
  <c r="P49" i="24" s="1"/>
  <c r="R49" i="24" s="1"/>
  <c r="T49" i="24" s="1"/>
  <c r="V49" i="24" s="1"/>
  <c r="I49" i="24"/>
  <c r="G49" i="24"/>
  <c r="H49" i="24" s="1"/>
  <c r="J49" i="24" s="1"/>
  <c r="C49" i="24"/>
  <c r="AC48" i="24"/>
  <c r="AA48" i="24"/>
  <c r="Y48" i="24"/>
  <c r="W48" i="24"/>
  <c r="U48" i="24"/>
  <c r="S48" i="24"/>
  <c r="Q48" i="24"/>
  <c r="O48" i="24"/>
  <c r="M48" i="24"/>
  <c r="K48" i="24"/>
  <c r="I48" i="24"/>
  <c r="G48" i="24"/>
  <c r="H48" i="24" s="1"/>
  <c r="J48" i="24" s="1"/>
  <c r="C48" i="24"/>
  <c r="AC47" i="24"/>
  <c r="AA47" i="24"/>
  <c r="Y47" i="24"/>
  <c r="W47" i="24"/>
  <c r="U47" i="24"/>
  <c r="S47" i="24"/>
  <c r="R47" i="24"/>
  <c r="T47" i="24" s="1"/>
  <c r="V47" i="24" s="1"/>
  <c r="X47" i="24" s="1"/>
  <c r="Q47" i="24"/>
  <c r="O47" i="24"/>
  <c r="M47" i="24"/>
  <c r="N47" i="24" s="1"/>
  <c r="P47" i="24" s="1"/>
  <c r="K47" i="24"/>
  <c r="I47" i="24"/>
  <c r="J47" i="24" s="1"/>
  <c r="L47" i="24" s="1"/>
  <c r="H47" i="24"/>
  <c r="G47" i="24"/>
  <c r="C47" i="24"/>
  <c r="AC46" i="24"/>
  <c r="AA46" i="24"/>
  <c r="Y46" i="24"/>
  <c r="W46" i="24"/>
  <c r="U46" i="24"/>
  <c r="S46" i="24"/>
  <c r="Q46" i="24"/>
  <c r="O46" i="24"/>
  <c r="M46" i="24"/>
  <c r="K46" i="24"/>
  <c r="I46" i="24"/>
  <c r="J46" i="24" s="1"/>
  <c r="L46" i="24" s="1"/>
  <c r="H46" i="24"/>
  <c r="G46" i="24"/>
  <c r="C46" i="24"/>
  <c r="AC45" i="24"/>
  <c r="AA45" i="24"/>
  <c r="Y45" i="24"/>
  <c r="W45" i="24"/>
  <c r="U45" i="24"/>
  <c r="S45" i="24"/>
  <c r="T45" i="24" s="1"/>
  <c r="V45" i="24" s="1"/>
  <c r="X45" i="24" s="1"/>
  <c r="Z45" i="24" s="1"/>
  <c r="Q45" i="24"/>
  <c r="P45" i="24"/>
  <c r="R45" i="24" s="1"/>
  <c r="O45" i="24"/>
  <c r="M45" i="24"/>
  <c r="K45" i="24"/>
  <c r="L45" i="24" s="1"/>
  <c r="N45" i="24" s="1"/>
  <c r="I45" i="24"/>
  <c r="H45" i="24"/>
  <c r="J45" i="24" s="1"/>
  <c r="G45" i="24"/>
  <c r="C45" i="24"/>
  <c r="AC44" i="24"/>
  <c r="AA44" i="24"/>
  <c r="Y44" i="24"/>
  <c r="W44" i="24"/>
  <c r="U44" i="24"/>
  <c r="S44" i="24"/>
  <c r="Q44" i="24"/>
  <c r="O44" i="24"/>
  <c r="M44" i="24"/>
  <c r="K44" i="24"/>
  <c r="L44" i="24" s="1"/>
  <c r="N44" i="24" s="1"/>
  <c r="J44" i="24"/>
  <c r="I44" i="24"/>
  <c r="G44" i="24"/>
  <c r="H44" i="24" s="1"/>
  <c r="C44" i="24"/>
  <c r="AC43" i="24"/>
  <c r="AA43" i="24"/>
  <c r="Y43" i="24"/>
  <c r="W43" i="24"/>
  <c r="U43" i="24"/>
  <c r="S43" i="24"/>
  <c r="Q43" i="24"/>
  <c r="O43" i="24"/>
  <c r="M43" i="24"/>
  <c r="N43" i="24" s="1"/>
  <c r="P43" i="24" s="1"/>
  <c r="R43" i="24" s="1"/>
  <c r="T43" i="24" s="1"/>
  <c r="K43" i="24"/>
  <c r="J43" i="24"/>
  <c r="L43" i="24" s="1"/>
  <c r="I43" i="24"/>
  <c r="H43" i="24"/>
  <c r="G43" i="24"/>
  <c r="C43" i="24"/>
  <c r="AC42" i="24"/>
  <c r="AA42" i="24"/>
  <c r="Y42" i="24"/>
  <c r="W42" i="24"/>
  <c r="U42" i="24"/>
  <c r="S42" i="24"/>
  <c r="Q42" i="24"/>
  <c r="O42" i="24"/>
  <c r="M42" i="24"/>
  <c r="K42" i="24"/>
  <c r="I42" i="24"/>
  <c r="J42" i="24" s="1"/>
  <c r="L42" i="24" s="1"/>
  <c r="H42" i="24"/>
  <c r="G42" i="24"/>
  <c r="C42" i="24"/>
  <c r="AC41" i="24"/>
  <c r="AA41" i="24"/>
  <c r="Y41" i="24"/>
  <c r="W41" i="24"/>
  <c r="U41" i="24"/>
  <c r="S41" i="24"/>
  <c r="Q41" i="24"/>
  <c r="O41" i="24"/>
  <c r="M41" i="24"/>
  <c r="K41" i="24"/>
  <c r="I41" i="24"/>
  <c r="G41" i="24"/>
  <c r="H41" i="24" s="1"/>
  <c r="J41" i="24" s="1"/>
  <c r="L41" i="24" s="1"/>
  <c r="N41" i="24" s="1"/>
  <c r="C41" i="24"/>
  <c r="AC40" i="24"/>
  <c r="AA40" i="24"/>
  <c r="Y40" i="24"/>
  <c r="W40" i="24"/>
  <c r="U40" i="24"/>
  <c r="S40" i="24"/>
  <c r="Q40" i="24"/>
  <c r="O40" i="24"/>
  <c r="M40" i="24"/>
  <c r="K40" i="24"/>
  <c r="J40" i="24"/>
  <c r="I40" i="24"/>
  <c r="G40" i="24"/>
  <c r="H40" i="24" s="1"/>
  <c r="C40" i="24"/>
  <c r="AC39" i="24"/>
  <c r="AA39" i="24"/>
  <c r="Y39" i="24"/>
  <c r="W39" i="24"/>
  <c r="U39" i="24"/>
  <c r="S39" i="24"/>
  <c r="Q39" i="24"/>
  <c r="O39" i="24"/>
  <c r="M39" i="24"/>
  <c r="K39" i="24"/>
  <c r="J39" i="24"/>
  <c r="L39" i="24" s="1"/>
  <c r="N39" i="24" s="1"/>
  <c r="P39" i="24" s="1"/>
  <c r="R39" i="24" s="1"/>
  <c r="T39" i="24" s="1"/>
  <c r="V39" i="24" s="1"/>
  <c r="X39" i="24" s="1"/>
  <c r="I39" i="24"/>
  <c r="H39" i="24"/>
  <c r="G39" i="24"/>
  <c r="C39" i="24"/>
  <c r="AC38" i="24"/>
  <c r="AA38" i="24"/>
  <c r="Y38" i="24"/>
  <c r="W38" i="24"/>
  <c r="U38" i="24"/>
  <c r="S38" i="24"/>
  <c r="Q38" i="24"/>
  <c r="O38" i="24"/>
  <c r="M38" i="24"/>
  <c r="K38" i="24"/>
  <c r="I38" i="24"/>
  <c r="G38" i="24"/>
  <c r="H38" i="24" s="1"/>
  <c r="C38" i="24"/>
  <c r="AC37" i="24"/>
  <c r="AA37" i="24"/>
  <c r="Y37" i="24"/>
  <c r="W37" i="24"/>
  <c r="U37" i="24"/>
  <c r="S37" i="24"/>
  <c r="Q37" i="24"/>
  <c r="O37" i="24"/>
  <c r="M37" i="24"/>
  <c r="K37" i="24"/>
  <c r="L37" i="24" s="1"/>
  <c r="N37" i="24" s="1"/>
  <c r="I37" i="24"/>
  <c r="G37" i="24"/>
  <c r="H37" i="24" s="1"/>
  <c r="J37" i="24" s="1"/>
  <c r="C37" i="24"/>
  <c r="AC36" i="24"/>
  <c r="AA36" i="24"/>
  <c r="Y36" i="24"/>
  <c r="W36" i="24"/>
  <c r="U36" i="24"/>
  <c r="S36" i="24"/>
  <c r="Q36" i="24"/>
  <c r="O36" i="24"/>
  <c r="M36" i="24"/>
  <c r="K36" i="24"/>
  <c r="I36" i="24"/>
  <c r="J36" i="24" s="1"/>
  <c r="G36" i="24"/>
  <c r="H36" i="24" s="1"/>
  <c r="C36" i="24"/>
  <c r="AC35" i="24"/>
  <c r="AA35" i="24"/>
  <c r="Y35" i="24"/>
  <c r="W35" i="24"/>
  <c r="U35" i="24"/>
  <c r="S35" i="24"/>
  <c r="Q35" i="24"/>
  <c r="O35" i="24"/>
  <c r="M35" i="24"/>
  <c r="N35" i="24" s="1"/>
  <c r="P35" i="24" s="1"/>
  <c r="K35" i="24"/>
  <c r="I35" i="24"/>
  <c r="J35" i="24" s="1"/>
  <c r="L35" i="24" s="1"/>
  <c r="H35" i="24"/>
  <c r="G35" i="24"/>
  <c r="C35" i="24"/>
  <c r="AC34" i="24"/>
  <c r="AA34" i="24"/>
  <c r="Y34" i="24"/>
  <c r="W34" i="24"/>
  <c r="U34" i="24"/>
  <c r="S34" i="24"/>
  <c r="Q34" i="24"/>
  <c r="O34" i="24"/>
  <c r="M34" i="24"/>
  <c r="K34" i="24"/>
  <c r="I34" i="24"/>
  <c r="H34" i="24"/>
  <c r="G34" i="24"/>
  <c r="C34" i="24"/>
  <c r="AC33" i="24"/>
  <c r="AA33" i="24"/>
  <c r="Y33" i="24"/>
  <c r="W33" i="24"/>
  <c r="U33" i="24"/>
  <c r="S33" i="24"/>
  <c r="Q33" i="24"/>
  <c r="O33" i="24"/>
  <c r="M33" i="24"/>
  <c r="K33" i="24"/>
  <c r="I33" i="24"/>
  <c r="H33" i="24"/>
  <c r="J33" i="24" s="1"/>
  <c r="L33" i="24" s="1"/>
  <c r="N33" i="24" s="1"/>
  <c r="P33" i="24" s="1"/>
  <c r="R33" i="24" s="1"/>
  <c r="T33" i="24" s="1"/>
  <c r="V33" i="24" s="1"/>
  <c r="X33" i="24" s="1"/>
  <c r="Z33" i="24" s="1"/>
  <c r="AB33" i="24" s="1"/>
  <c r="AD33" i="24" s="1"/>
  <c r="G33" i="24"/>
  <c r="C33" i="24"/>
  <c r="AC32" i="24"/>
  <c r="AA32" i="24"/>
  <c r="Y32" i="24"/>
  <c r="W32" i="24"/>
  <c r="U32" i="24"/>
  <c r="S32" i="24"/>
  <c r="Q32" i="24"/>
  <c r="O32" i="24"/>
  <c r="M32" i="24"/>
  <c r="K32" i="24"/>
  <c r="J32" i="24"/>
  <c r="I32" i="24"/>
  <c r="G32" i="24"/>
  <c r="H32" i="24" s="1"/>
  <c r="C32" i="24"/>
  <c r="AC31" i="24"/>
  <c r="AA31" i="24"/>
  <c r="Y31" i="24"/>
  <c r="W31" i="24"/>
  <c r="U31" i="24"/>
  <c r="S31" i="24"/>
  <c r="Q31" i="24"/>
  <c r="O31" i="24"/>
  <c r="M31" i="24"/>
  <c r="K31" i="24"/>
  <c r="I31" i="24"/>
  <c r="H31" i="24"/>
  <c r="J31" i="24" s="1"/>
  <c r="L31" i="24" s="1"/>
  <c r="N31" i="24" s="1"/>
  <c r="P31" i="24" s="1"/>
  <c r="R31" i="24" s="1"/>
  <c r="T31" i="24" s="1"/>
  <c r="V31" i="24" s="1"/>
  <c r="X31" i="24" s="1"/>
  <c r="Z31" i="24" s="1"/>
  <c r="AB31" i="24" s="1"/>
  <c r="AD31" i="24" s="1"/>
  <c r="G31" i="24"/>
  <c r="C31" i="24"/>
  <c r="AC30" i="24"/>
  <c r="AA30" i="24"/>
  <c r="Y30" i="24"/>
  <c r="W30" i="24"/>
  <c r="U30" i="24"/>
  <c r="S30" i="24"/>
  <c r="Q30" i="24"/>
  <c r="O30" i="24"/>
  <c r="M30" i="24"/>
  <c r="K30" i="24"/>
  <c r="I30" i="24"/>
  <c r="G30" i="24"/>
  <c r="H30" i="24" s="1"/>
  <c r="C30" i="24"/>
  <c r="AC29" i="24"/>
  <c r="AA29" i="24"/>
  <c r="Y29" i="24"/>
  <c r="W29" i="24"/>
  <c r="U29" i="24"/>
  <c r="S29" i="24"/>
  <c r="Q29" i="24"/>
  <c r="O29" i="24"/>
  <c r="M29" i="24"/>
  <c r="K29" i="24"/>
  <c r="L29" i="24" s="1"/>
  <c r="N29" i="24" s="1"/>
  <c r="I29" i="24"/>
  <c r="G29" i="24"/>
  <c r="H29" i="24" s="1"/>
  <c r="J29" i="24" s="1"/>
  <c r="C29" i="24"/>
  <c r="AC28" i="24"/>
  <c r="AA28" i="24"/>
  <c r="Y28" i="24"/>
  <c r="W28" i="24"/>
  <c r="U28" i="24"/>
  <c r="S28" i="24"/>
  <c r="Q28" i="24"/>
  <c r="O28" i="24"/>
  <c r="M28" i="24"/>
  <c r="K28" i="24"/>
  <c r="I28" i="24"/>
  <c r="J28" i="24" s="1"/>
  <c r="G28" i="24"/>
  <c r="H28" i="24" s="1"/>
  <c r="C28" i="24"/>
  <c r="AC27" i="24"/>
  <c r="AA27" i="24"/>
  <c r="Y27" i="24"/>
  <c r="W27" i="24"/>
  <c r="U27" i="24"/>
  <c r="S27" i="24"/>
  <c r="Q27" i="24"/>
  <c r="O27" i="24"/>
  <c r="M27" i="24"/>
  <c r="N27" i="24" s="1"/>
  <c r="P27" i="24" s="1"/>
  <c r="K27" i="24"/>
  <c r="I27" i="24"/>
  <c r="J27" i="24" s="1"/>
  <c r="L27" i="24" s="1"/>
  <c r="H27" i="24"/>
  <c r="G27" i="24"/>
  <c r="C27" i="24"/>
  <c r="AC26" i="24"/>
  <c r="AA26" i="24"/>
  <c r="Y26" i="24"/>
  <c r="W26" i="24"/>
  <c r="U26" i="24"/>
  <c r="S26" i="24"/>
  <c r="Q26" i="24"/>
  <c r="O26" i="24"/>
  <c r="M26" i="24"/>
  <c r="K26" i="24"/>
  <c r="I26" i="24"/>
  <c r="H26" i="24"/>
  <c r="G26" i="24"/>
  <c r="C26" i="24"/>
  <c r="AC25" i="24"/>
  <c r="AA25" i="24"/>
  <c r="Y25" i="24"/>
  <c r="W25" i="24"/>
  <c r="U25" i="24"/>
  <c r="S25" i="24"/>
  <c r="Q25" i="24"/>
  <c r="O25" i="24"/>
  <c r="N25" i="24"/>
  <c r="P25" i="24" s="1"/>
  <c r="R25" i="24" s="1"/>
  <c r="T25" i="24" s="1"/>
  <c r="V25" i="24" s="1"/>
  <c r="X25" i="24" s="1"/>
  <c r="Z25" i="24" s="1"/>
  <c r="AB25" i="24" s="1"/>
  <c r="AD25" i="24" s="1"/>
  <c r="M25" i="24"/>
  <c r="K25" i="24"/>
  <c r="J25" i="24"/>
  <c r="L25" i="24" s="1"/>
  <c r="I25" i="24"/>
  <c r="H25" i="24"/>
  <c r="G25" i="24"/>
  <c r="C25" i="24"/>
  <c r="AC24" i="24"/>
  <c r="AA24" i="24"/>
  <c r="Y24" i="24"/>
  <c r="W24" i="24"/>
  <c r="U24" i="24"/>
  <c r="S24" i="24"/>
  <c r="Q24" i="24"/>
  <c r="O24" i="24"/>
  <c r="M24" i="24"/>
  <c r="K24" i="24"/>
  <c r="I24" i="24"/>
  <c r="G24" i="24"/>
  <c r="H24" i="24" s="1"/>
  <c r="J24" i="24" s="1"/>
  <c r="C24" i="24"/>
  <c r="AC23" i="24"/>
  <c r="AA23" i="24"/>
  <c r="Y23" i="24"/>
  <c r="W23" i="24"/>
  <c r="U23" i="24"/>
  <c r="S23" i="24"/>
  <c r="Q23" i="24"/>
  <c r="O23" i="24"/>
  <c r="M23" i="24"/>
  <c r="K23" i="24"/>
  <c r="J23" i="24"/>
  <c r="L23" i="24" s="1"/>
  <c r="N23" i="24" s="1"/>
  <c r="P23" i="24" s="1"/>
  <c r="R23" i="24" s="1"/>
  <c r="T23" i="24" s="1"/>
  <c r="V23" i="24" s="1"/>
  <c r="X23" i="24" s="1"/>
  <c r="Z23" i="24" s="1"/>
  <c r="AB23" i="24" s="1"/>
  <c r="AD23" i="24" s="1"/>
  <c r="I23" i="24"/>
  <c r="H23" i="24"/>
  <c r="G23" i="24"/>
  <c r="C23" i="24"/>
  <c r="AC22" i="24"/>
  <c r="AA22" i="24"/>
  <c r="Y22" i="24"/>
  <c r="W22" i="24"/>
  <c r="U22" i="24"/>
  <c r="S22" i="24"/>
  <c r="Q22" i="24"/>
  <c r="O22" i="24"/>
  <c r="M22" i="24"/>
  <c r="K22" i="24"/>
  <c r="I22" i="24"/>
  <c r="G22" i="24"/>
  <c r="H22" i="24" s="1"/>
  <c r="C22" i="24"/>
  <c r="AC21" i="24"/>
  <c r="AA21" i="24"/>
  <c r="Y21" i="24"/>
  <c r="W21" i="24"/>
  <c r="U21" i="24"/>
  <c r="S21" i="24"/>
  <c r="Q21" i="24"/>
  <c r="O21" i="24"/>
  <c r="M21" i="24"/>
  <c r="L21" i="24"/>
  <c r="N21" i="24" s="1"/>
  <c r="P21" i="24" s="1"/>
  <c r="R21" i="24" s="1"/>
  <c r="T21" i="24" s="1"/>
  <c r="V21" i="24" s="1"/>
  <c r="X21" i="24" s="1"/>
  <c r="Z21" i="24" s="1"/>
  <c r="AB21" i="24" s="1"/>
  <c r="AD21" i="24" s="1"/>
  <c r="K21" i="24"/>
  <c r="I21" i="24"/>
  <c r="H21" i="24"/>
  <c r="J21" i="24" s="1"/>
  <c r="G21" i="24"/>
  <c r="C21" i="24"/>
  <c r="AC20" i="24"/>
  <c r="AA20" i="24"/>
  <c r="Y20" i="24"/>
  <c r="W20" i="24"/>
  <c r="U20" i="24"/>
  <c r="S20" i="24"/>
  <c r="Q20" i="24"/>
  <c r="O20" i="24"/>
  <c r="M20" i="24"/>
  <c r="K20" i="24"/>
  <c r="I20" i="24"/>
  <c r="G20" i="24"/>
  <c r="H20" i="24" s="1"/>
  <c r="C20" i="24"/>
  <c r="AC19" i="24"/>
  <c r="AA19" i="24"/>
  <c r="Y19" i="24"/>
  <c r="W19" i="24"/>
  <c r="U19" i="24"/>
  <c r="S19" i="24"/>
  <c r="Q19" i="24"/>
  <c r="O19" i="24"/>
  <c r="M19" i="24"/>
  <c r="K19" i="24"/>
  <c r="J19" i="24"/>
  <c r="L19" i="24" s="1"/>
  <c r="N19" i="24" s="1"/>
  <c r="P19" i="24" s="1"/>
  <c r="R19" i="24" s="1"/>
  <c r="T19" i="24" s="1"/>
  <c r="V19" i="24" s="1"/>
  <c r="X19" i="24" s="1"/>
  <c r="Z19" i="24" s="1"/>
  <c r="AB19" i="24" s="1"/>
  <c r="AD19" i="24" s="1"/>
  <c r="I19" i="24"/>
  <c r="H19" i="24"/>
  <c r="G19" i="24"/>
  <c r="C19" i="24"/>
  <c r="AC18" i="24"/>
  <c r="AA18" i="24"/>
  <c r="Y18" i="24"/>
  <c r="W18" i="24"/>
  <c r="U18" i="24"/>
  <c r="S18" i="24"/>
  <c r="Q18" i="24"/>
  <c r="O18" i="24"/>
  <c r="M18" i="24"/>
  <c r="K18" i="24"/>
  <c r="I18" i="24"/>
  <c r="G18" i="24"/>
  <c r="H18" i="24" s="1"/>
  <c r="C18" i="24"/>
  <c r="AC17" i="24"/>
  <c r="AA17" i="24"/>
  <c r="Y17" i="24"/>
  <c r="W17" i="24"/>
  <c r="U17" i="24"/>
  <c r="S17" i="24"/>
  <c r="Q17" i="24"/>
  <c r="O17" i="24"/>
  <c r="M17" i="24"/>
  <c r="L17" i="24"/>
  <c r="N17" i="24" s="1"/>
  <c r="P17" i="24" s="1"/>
  <c r="R17" i="24" s="1"/>
  <c r="T17" i="24" s="1"/>
  <c r="V17" i="24" s="1"/>
  <c r="X17" i="24" s="1"/>
  <c r="Z17" i="24" s="1"/>
  <c r="AB17" i="24" s="1"/>
  <c r="AD17" i="24" s="1"/>
  <c r="K17" i="24"/>
  <c r="I17" i="24"/>
  <c r="H17" i="24"/>
  <c r="J17" i="24" s="1"/>
  <c r="G17" i="24"/>
  <c r="C17" i="24"/>
  <c r="AC16" i="24"/>
  <c r="AA16" i="24"/>
  <c r="Y16" i="24"/>
  <c r="W16" i="24"/>
  <c r="U16" i="24"/>
  <c r="S16" i="24"/>
  <c r="Q16" i="24"/>
  <c r="O16" i="24"/>
  <c r="M16" i="24"/>
  <c r="K16" i="24"/>
  <c r="I16" i="24"/>
  <c r="G16" i="24"/>
  <c r="H16" i="24" s="1"/>
  <c r="C16" i="24"/>
  <c r="AC15" i="24"/>
  <c r="AA15" i="24"/>
  <c r="Y15" i="24"/>
  <c r="W15" i="24"/>
  <c r="U15" i="24"/>
  <c r="S15" i="24"/>
  <c r="Q15" i="24"/>
  <c r="O15" i="24"/>
  <c r="M15" i="24"/>
  <c r="K15" i="24"/>
  <c r="J15" i="24"/>
  <c r="L15" i="24" s="1"/>
  <c r="N15" i="24" s="1"/>
  <c r="P15" i="24" s="1"/>
  <c r="R15" i="24" s="1"/>
  <c r="T15" i="24" s="1"/>
  <c r="V15" i="24" s="1"/>
  <c r="X15" i="24" s="1"/>
  <c r="Z15" i="24" s="1"/>
  <c r="AB15" i="24" s="1"/>
  <c r="AD15" i="24" s="1"/>
  <c r="I15" i="24"/>
  <c r="H15" i="24"/>
  <c r="G15" i="24"/>
  <c r="C15" i="24"/>
  <c r="AC14" i="24"/>
  <c r="AA14" i="24"/>
  <c r="Y14" i="24"/>
  <c r="W14" i="24"/>
  <c r="U14" i="24"/>
  <c r="S14" i="24"/>
  <c r="Q14" i="24"/>
  <c r="O14" i="24"/>
  <c r="M14" i="24"/>
  <c r="K14" i="24"/>
  <c r="I14" i="24"/>
  <c r="G14" i="24"/>
  <c r="H14" i="24" s="1"/>
  <c r="C14" i="24"/>
  <c r="AC13" i="24"/>
  <c r="AA13" i="24"/>
  <c r="Y13" i="24"/>
  <c r="W13" i="24"/>
  <c r="U13" i="24"/>
  <c r="S13" i="24"/>
  <c r="Q13" i="24"/>
  <c r="O13" i="24"/>
  <c r="M13" i="24"/>
  <c r="K13" i="24"/>
  <c r="I13" i="24"/>
  <c r="G13" i="24"/>
  <c r="H13" i="24" s="1"/>
  <c r="J13" i="24" s="1"/>
  <c r="C13" i="24"/>
  <c r="F117" i="23"/>
  <c r="E118" i="24" s="1"/>
  <c r="F116" i="23"/>
  <c r="E117" i="24" s="1"/>
  <c r="F108" i="23"/>
  <c r="E110" i="24" s="1"/>
  <c r="F109" i="23"/>
  <c r="E111" i="24" s="1"/>
  <c r="F110" i="23"/>
  <c r="E112" i="24" s="1"/>
  <c r="F111" i="23"/>
  <c r="E113" i="24" s="1"/>
  <c r="F112" i="23"/>
  <c r="E114" i="24" s="1"/>
  <c r="F113" i="23"/>
  <c r="E115" i="24" s="1"/>
  <c r="F114" i="23"/>
  <c r="E116" i="24" s="1"/>
  <c r="F107" i="23"/>
  <c r="E109" i="24" s="1"/>
  <c r="F61" i="23"/>
  <c r="E64" i="24" s="1"/>
  <c r="F62" i="23"/>
  <c r="E65" i="24" s="1"/>
  <c r="F63" i="23"/>
  <c r="E66" i="24" s="1"/>
  <c r="F64" i="23"/>
  <c r="E67" i="24" s="1"/>
  <c r="F65" i="23"/>
  <c r="E68" i="24" s="1"/>
  <c r="F66" i="23"/>
  <c r="E69" i="24" s="1"/>
  <c r="F67" i="23"/>
  <c r="E70" i="24" s="1"/>
  <c r="F68" i="23"/>
  <c r="E71" i="24" s="1"/>
  <c r="F69" i="23"/>
  <c r="E72" i="24" s="1"/>
  <c r="F70" i="23"/>
  <c r="E73" i="24" s="1"/>
  <c r="F71" i="23"/>
  <c r="E74" i="24" s="1"/>
  <c r="F72" i="23"/>
  <c r="E75" i="24" s="1"/>
  <c r="F73" i="23"/>
  <c r="E76" i="24" s="1"/>
  <c r="F74" i="23"/>
  <c r="E77" i="24" s="1"/>
  <c r="F75" i="23"/>
  <c r="E78" i="24" s="1"/>
  <c r="F76" i="23"/>
  <c r="E79" i="24" s="1"/>
  <c r="F77" i="23"/>
  <c r="E80" i="24" s="1"/>
  <c r="F78" i="23"/>
  <c r="E81" i="24" s="1"/>
  <c r="F79" i="23"/>
  <c r="E82" i="24" s="1"/>
  <c r="F80" i="23"/>
  <c r="E83" i="24" s="1"/>
  <c r="F81" i="23"/>
  <c r="E84" i="24" s="1"/>
  <c r="F82" i="23"/>
  <c r="E85" i="24" s="1"/>
  <c r="F83" i="23"/>
  <c r="E86" i="24" s="1"/>
  <c r="F84" i="23"/>
  <c r="E87" i="24" s="1"/>
  <c r="F85" i="23"/>
  <c r="E88" i="24" s="1"/>
  <c r="F86" i="23"/>
  <c r="E89" i="24" s="1"/>
  <c r="F87" i="23"/>
  <c r="E90" i="24" s="1"/>
  <c r="F88" i="23"/>
  <c r="E91" i="24" s="1"/>
  <c r="F89" i="23"/>
  <c r="E92" i="24" s="1"/>
  <c r="F90" i="23"/>
  <c r="E93" i="24" s="1"/>
  <c r="F91" i="23"/>
  <c r="E94" i="24" s="1"/>
  <c r="F92" i="23"/>
  <c r="E95" i="24" s="1"/>
  <c r="F93" i="23"/>
  <c r="F94" i="23"/>
  <c r="E97" i="24" s="1"/>
  <c r="F95" i="23"/>
  <c r="E98" i="24" s="1"/>
  <c r="F96" i="23"/>
  <c r="E99" i="24" s="1"/>
  <c r="F97" i="23"/>
  <c r="E100" i="24" s="1"/>
  <c r="F98" i="23"/>
  <c r="E101" i="24" s="1"/>
  <c r="F99" i="23"/>
  <c r="E102" i="24" s="1"/>
  <c r="F101" i="23"/>
  <c r="E104" i="24" s="1"/>
  <c r="F102" i="23"/>
  <c r="E105" i="24" s="1"/>
  <c r="F103" i="23"/>
  <c r="E106" i="24" s="1"/>
  <c r="F104" i="23"/>
  <c r="E107" i="24" s="1"/>
  <c r="F105" i="23"/>
  <c r="E108" i="24" s="1"/>
  <c r="F60" i="23"/>
  <c r="E63" i="24" s="1"/>
  <c r="F36" i="23"/>
  <c r="E40" i="24" s="1"/>
  <c r="F37" i="23"/>
  <c r="E41" i="24" s="1"/>
  <c r="F38" i="23"/>
  <c r="E42" i="24" s="1"/>
  <c r="F39" i="23"/>
  <c r="E43" i="24" s="1"/>
  <c r="F40" i="23"/>
  <c r="E44" i="24" s="1"/>
  <c r="F41" i="23"/>
  <c r="E45" i="24" s="1"/>
  <c r="F42" i="23"/>
  <c r="E46" i="24" s="1"/>
  <c r="F43" i="23"/>
  <c r="E47" i="24" s="1"/>
  <c r="F44" i="23"/>
  <c r="E48" i="24" s="1"/>
  <c r="F45" i="23"/>
  <c r="E49" i="24" s="1"/>
  <c r="F46" i="23"/>
  <c r="E50" i="24" s="1"/>
  <c r="F47" i="23"/>
  <c r="E51" i="24" s="1"/>
  <c r="F48" i="23"/>
  <c r="E52" i="24" s="1"/>
  <c r="F49" i="23"/>
  <c r="E53" i="24" s="1"/>
  <c r="F50" i="23"/>
  <c r="E54" i="24" s="1"/>
  <c r="F51" i="23"/>
  <c r="E55" i="24" s="1"/>
  <c r="F52" i="23"/>
  <c r="E56" i="24" s="1"/>
  <c r="F53" i="23"/>
  <c r="E57" i="24" s="1"/>
  <c r="F54" i="23"/>
  <c r="E58" i="24" s="1"/>
  <c r="F55" i="23"/>
  <c r="E59" i="24" s="1"/>
  <c r="F56" i="23"/>
  <c r="E60" i="24" s="1"/>
  <c r="F57" i="23"/>
  <c r="E61" i="24" s="1"/>
  <c r="F58" i="23"/>
  <c r="E62" i="24" s="1"/>
  <c r="F35" i="23"/>
  <c r="E39" i="24" s="1"/>
  <c r="F12" i="23"/>
  <c r="E17" i="24" s="1"/>
  <c r="F13" i="23"/>
  <c r="E18" i="24" s="1"/>
  <c r="F14" i="23"/>
  <c r="E19" i="24" s="1"/>
  <c r="F15" i="23"/>
  <c r="E20" i="24" s="1"/>
  <c r="F16" i="23"/>
  <c r="E21" i="24" s="1"/>
  <c r="F17" i="23"/>
  <c r="E22" i="24" s="1"/>
  <c r="F18" i="23"/>
  <c r="E23" i="24" s="1"/>
  <c r="F19" i="23"/>
  <c r="E24" i="24" s="1"/>
  <c r="F20" i="23"/>
  <c r="E25" i="24" s="1"/>
  <c r="F21" i="23"/>
  <c r="E26" i="24" s="1"/>
  <c r="F22" i="23"/>
  <c r="E27" i="24" s="1"/>
  <c r="F23" i="23"/>
  <c r="E28" i="24" s="1"/>
  <c r="F24" i="23"/>
  <c r="E29" i="24" s="1"/>
  <c r="F25" i="23"/>
  <c r="E30" i="24" s="1"/>
  <c r="F26" i="23"/>
  <c r="E31" i="24" s="1"/>
  <c r="F27" i="23"/>
  <c r="E32" i="24" s="1"/>
  <c r="F28" i="23"/>
  <c r="E33" i="24" s="1"/>
  <c r="F29" i="23"/>
  <c r="E34" i="24" s="1"/>
  <c r="F30" i="23"/>
  <c r="E35" i="24" s="1"/>
  <c r="F31" i="23"/>
  <c r="E36" i="24" s="1"/>
  <c r="F32" i="23"/>
  <c r="E37" i="24" s="1"/>
  <c r="F33" i="23"/>
  <c r="E38" i="24" s="1"/>
  <c r="F11" i="23"/>
  <c r="E16" i="24" s="1"/>
  <c r="F8" i="23"/>
  <c r="E14" i="24" s="1"/>
  <c r="F9" i="23"/>
  <c r="E15" i="24" s="1"/>
  <c r="F7" i="23"/>
  <c r="E13" i="24" s="1"/>
  <c r="D100" i="23"/>
  <c r="F100" i="23" s="1"/>
  <c r="E103" i="24" s="1"/>
  <c r="H120" i="2"/>
  <c r="S118" i="2"/>
  <c r="S110" i="2"/>
  <c r="S111" i="2"/>
  <c r="S112" i="2"/>
  <c r="S113" i="2"/>
  <c r="S114" i="2"/>
  <c r="S115" i="2"/>
  <c r="S116" i="2"/>
  <c r="S109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62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37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13" i="2"/>
  <c r="S11" i="2"/>
  <c r="S10" i="2"/>
  <c r="S9" i="2"/>
  <c r="R119" i="2"/>
  <c r="S119" i="2" s="1"/>
  <c r="R118" i="2"/>
  <c r="R110" i="2"/>
  <c r="R111" i="2"/>
  <c r="R112" i="2"/>
  <c r="R113" i="2"/>
  <c r="R114" i="2"/>
  <c r="R115" i="2"/>
  <c r="R116" i="2"/>
  <c r="R109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62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37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13" i="2"/>
  <c r="R11" i="2"/>
  <c r="R9" i="2"/>
  <c r="R10" i="2"/>
  <c r="Q102" i="2"/>
  <c r="D120" i="2"/>
  <c r="O119" i="2"/>
  <c r="O118" i="2"/>
  <c r="O116" i="2"/>
  <c r="O115" i="2"/>
  <c r="O114" i="2"/>
  <c r="O113" i="2"/>
  <c r="O112" i="2"/>
  <c r="O111" i="2"/>
  <c r="O110" i="2"/>
  <c r="O109" i="2"/>
  <c r="O107" i="2"/>
  <c r="O106" i="2"/>
  <c r="O105" i="2"/>
  <c r="O104" i="2"/>
  <c r="O103" i="2"/>
  <c r="O102" i="2"/>
  <c r="M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1" i="2"/>
  <c r="O10" i="2"/>
  <c r="O9" i="2"/>
  <c r="K119" i="2"/>
  <c r="K118" i="2"/>
  <c r="K116" i="2"/>
  <c r="K115" i="2"/>
  <c r="K114" i="2"/>
  <c r="K113" i="2"/>
  <c r="K112" i="2"/>
  <c r="K111" i="2"/>
  <c r="K110" i="2"/>
  <c r="K109" i="2"/>
  <c r="K107" i="2"/>
  <c r="K106" i="2"/>
  <c r="K105" i="2"/>
  <c r="K104" i="2"/>
  <c r="K103" i="2"/>
  <c r="I102" i="2"/>
  <c r="K102" i="2" s="1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F118" i="23" l="1"/>
  <c r="L13" i="24"/>
  <c r="P30" i="24"/>
  <c r="R30" i="24" s="1"/>
  <c r="T30" i="24" s="1"/>
  <c r="V30" i="24" s="1"/>
  <c r="X30" i="24" s="1"/>
  <c r="Z30" i="24" s="1"/>
  <c r="AB30" i="24" s="1"/>
  <c r="AD30" i="24" s="1"/>
  <c r="R36" i="24"/>
  <c r="T36" i="24" s="1"/>
  <c r="V36" i="24" s="1"/>
  <c r="X36" i="24" s="1"/>
  <c r="Z36" i="24" s="1"/>
  <c r="AB36" i="24" s="1"/>
  <c r="AD36" i="24" s="1"/>
  <c r="P41" i="24"/>
  <c r="R41" i="24" s="1"/>
  <c r="T41" i="24" s="1"/>
  <c r="V41" i="24" s="1"/>
  <c r="AD51" i="24"/>
  <c r="J18" i="24"/>
  <c r="L18" i="24" s="1"/>
  <c r="N18" i="24" s="1"/>
  <c r="P18" i="24" s="1"/>
  <c r="R18" i="24" s="1"/>
  <c r="T18" i="24" s="1"/>
  <c r="V18" i="24" s="1"/>
  <c r="X18" i="24" s="1"/>
  <c r="Z18" i="24" s="1"/>
  <c r="AB18" i="24" s="1"/>
  <c r="AD18" i="24" s="1"/>
  <c r="J20" i="24"/>
  <c r="R27" i="24"/>
  <c r="T27" i="24" s="1"/>
  <c r="V27" i="24" s="1"/>
  <c r="X27" i="24" s="1"/>
  <c r="Z27" i="24" s="1"/>
  <c r="AB27" i="24" s="1"/>
  <c r="AD27" i="24" s="1"/>
  <c r="J30" i="24"/>
  <c r="L30" i="24" s="1"/>
  <c r="R35" i="24"/>
  <c r="T35" i="24" s="1"/>
  <c r="V35" i="24" s="1"/>
  <c r="X35" i="24" s="1"/>
  <c r="Z35" i="24" s="1"/>
  <c r="AB35" i="24" s="1"/>
  <c r="AD35" i="24" s="1"/>
  <c r="L36" i="24"/>
  <c r="N36" i="24" s="1"/>
  <c r="X41" i="24"/>
  <c r="Z41" i="24" s="1"/>
  <c r="AB41" i="24" s="1"/>
  <c r="AD41" i="24" s="1"/>
  <c r="V43" i="24"/>
  <c r="X43" i="24" s="1"/>
  <c r="Z43" i="24" s="1"/>
  <c r="AB43" i="24" s="1"/>
  <c r="AD43" i="24" s="1"/>
  <c r="P37" i="24"/>
  <c r="R37" i="24" s="1"/>
  <c r="T37" i="24" s="1"/>
  <c r="V37" i="24" s="1"/>
  <c r="X37" i="24" s="1"/>
  <c r="Z37" i="24" s="1"/>
  <c r="AB37" i="24" s="1"/>
  <c r="AD37" i="24" s="1"/>
  <c r="L14" i="24"/>
  <c r="N14" i="24" s="1"/>
  <c r="P14" i="24" s="1"/>
  <c r="R14" i="24" s="1"/>
  <c r="T14" i="24" s="1"/>
  <c r="V14" i="24" s="1"/>
  <c r="X14" i="24" s="1"/>
  <c r="Z14" i="24" s="1"/>
  <c r="AB14" i="24" s="1"/>
  <c r="AD14" i="24" s="1"/>
  <c r="L22" i="24"/>
  <c r="N22" i="24" s="1"/>
  <c r="P22" i="24" s="1"/>
  <c r="R22" i="24" s="1"/>
  <c r="T22" i="24" s="1"/>
  <c r="V22" i="24" s="1"/>
  <c r="X22" i="24" s="1"/>
  <c r="Z22" i="24" s="1"/>
  <c r="AB22" i="24" s="1"/>
  <c r="AD22" i="24" s="1"/>
  <c r="L20" i="24"/>
  <c r="L26" i="24"/>
  <c r="N26" i="24" s="1"/>
  <c r="P26" i="24" s="1"/>
  <c r="R26" i="24" s="1"/>
  <c r="T26" i="24" s="1"/>
  <c r="V26" i="24" s="1"/>
  <c r="X26" i="24" s="1"/>
  <c r="Z26" i="24" s="1"/>
  <c r="AB26" i="24" s="1"/>
  <c r="AD26" i="24" s="1"/>
  <c r="P29" i="24"/>
  <c r="R29" i="24" s="1"/>
  <c r="T29" i="24" s="1"/>
  <c r="V29" i="24" s="1"/>
  <c r="X29" i="24" s="1"/>
  <c r="Z29" i="24" s="1"/>
  <c r="AB29" i="24" s="1"/>
  <c r="AD29" i="24" s="1"/>
  <c r="J14" i="24"/>
  <c r="J16" i="24"/>
  <c r="L16" i="24" s="1"/>
  <c r="N16" i="24" s="1"/>
  <c r="P16" i="24" s="1"/>
  <c r="R16" i="24" s="1"/>
  <c r="T16" i="24" s="1"/>
  <c r="V16" i="24" s="1"/>
  <c r="X16" i="24" s="1"/>
  <c r="Z16" i="24" s="1"/>
  <c r="AB16" i="24" s="1"/>
  <c r="AD16" i="24" s="1"/>
  <c r="N20" i="24"/>
  <c r="P20" i="24" s="1"/>
  <c r="R20" i="24" s="1"/>
  <c r="T20" i="24" s="1"/>
  <c r="V20" i="24" s="1"/>
  <c r="X20" i="24" s="1"/>
  <c r="Z20" i="24" s="1"/>
  <c r="AB20" i="24" s="1"/>
  <c r="AD20" i="24" s="1"/>
  <c r="J22" i="24"/>
  <c r="Z39" i="24"/>
  <c r="AB39" i="24" s="1"/>
  <c r="AD39" i="24" s="1"/>
  <c r="T53" i="24"/>
  <c r="V53" i="24" s="1"/>
  <c r="X53" i="24" s="1"/>
  <c r="Z53" i="24" s="1"/>
  <c r="AB53" i="24" s="1"/>
  <c r="AD53" i="24" s="1"/>
  <c r="E120" i="24"/>
  <c r="F22" i="24" s="1"/>
  <c r="J26" i="24"/>
  <c r="L32" i="24"/>
  <c r="N32" i="24" s="1"/>
  <c r="P32" i="24" s="1"/>
  <c r="R32" i="24" s="1"/>
  <c r="T32" i="24" s="1"/>
  <c r="V32" i="24" s="1"/>
  <c r="X32" i="24" s="1"/>
  <c r="Z32" i="24" s="1"/>
  <c r="AB32" i="24" s="1"/>
  <c r="AD32" i="24" s="1"/>
  <c r="N38" i="24"/>
  <c r="P38" i="24" s="1"/>
  <c r="R38" i="24" s="1"/>
  <c r="T38" i="24" s="1"/>
  <c r="V38" i="24" s="1"/>
  <c r="X38" i="24" s="1"/>
  <c r="Z38" i="24" s="1"/>
  <c r="AB38" i="24" s="1"/>
  <c r="AD38" i="24" s="1"/>
  <c r="L40" i="24"/>
  <c r="N40" i="24" s="1"/>
  <c r="P40" i="24" s="1"/>
  <c r="R40" i="24" s="1"/>
  <c r="T40" i="24" s="1"/>
  <c r="V40" i="24" s="1"/>
  <c r="X40" i="24" s="1"/>
  <c r="Z40" i="24" s="1"/>
  <c r="AB40" i="24" s="1"/>
  <c r="AD40" i="24" s="1"/>
  <c r="Z47" i="24"/>
  <c r="AB47" i="24" s="1"/>
  <c r="AD47" i="24" s="1"/>
  <c r="X49" i="24"/>
  <c r="Z49" i="24" s="1"/>
  <c r="AB49" i="24" s="1"/>
  <c r="AD49" i="24" s="1"/>
  <c r="T52" i="24"/>
  <c r="V52" i="24" s="1"/>
  <c r="X52" i="24" s="1"/>
  <c r="Z52" i="24" s="1"/>
  <c r="AB52" i="24" s="1"/>
  <c r="AD52" i="24" s="1"/>
  <c r="J58" i="24"/>
  <c r="L58" i="24" s="1"/>
  <c r="N58" i="24" s="1"/>
  <c r="P58" i="24" s="1"/>
  <c r="R58" i="24" s="1"/>
  <c r="T58" i="24" s="1"/>
  <c r="V58" i="24" s="1"/>
  <c r="X58" i="24" s="1"/>
  <c r="Z58" i="24" s="1"/>
  <c r="AB58" i="24" s="1"/>
  <c r="AD58" i="24" s="1"/>
  <c r="N63" i="24"/>
  <c r="P63" i="24" s="1"/>
  <c r="R63" i="24" s="1"/>
  <c r="T63" i="24" s="1"/>
  <c r="V63" i="24" s="1"/>
  <c r="X63" i="24" s="1"/>
  <c r="Z63" i="24" s="1"/>
  <c r="AB63" i="24" s="1"/>
  <c r="AD63" i="24" s="1"/>
  <c r="N70" i="24"/>
  <c r="P70" i="24" s="1"/>
  <c r="R70" i="24" s="1"/>
  <c r="T70" i="24" s="1"/>
  <c r="V70" i="24" s="1"/>
  <c r="X70" i="24" s="1"/>
  <c r="Z70" i="24" s="1"/>
  <c r="AB70" i="24" s="1"/>
  <c r="AD70" i="24" s="1"/>
  <c r="L28" i="24"/>
  <c r="N28" i="24" s="1"/>
  <c r="P28" i="24" s="1"/>
  <c r="R28" i="24" s="1"/>
  <c r="T28" i="24" s="1"/>
  <c r="V28" i="24" s="1"/>
  <c r="X28" i="24" s="1"/>
  <c r="Z28" i="24" s="1"/>
  <c r="AB28" i="24" s="1"/>
  <c r="AD28" i="24" s="1"/>
  <c r="J38" i="24"/>
  <c r="L38" i="24" s="1"/>
  <c r="AB45" i="24"/>
  <c r="AD45" i="24" s="1"/>
  <c r="N46" i="24"/>
  <c r="P46" i="24" s="1"/>
  <c r="R46" i="24" s="1"/>
  <c r="T46" i="24" s="1"/>
  <c r="V46" i="24" s="1"/>
  <c r="X46" i="24" s="1"/>
  <c r="Z46" i="24" s="1"/>
  <c r="AB46" i="24" s="1"/>
  <c r="AD46" i="24" s="1"/>
  <c r="X61" i="24"/>
  <c r="Z61" i="24" s="1"/>
  <c r="AB61" i="24" s="1"/>
  <c r="AD61" i="24" s="1"/>
  <c r="L73" i="24"/>
  <c r="N73" i="24" s="1"/>
  <c r="P73" i="24" s="1"/>
  <c r="R73" i="24" s="1"/>
  <c r="T73" i="24" s="1"/>
  <c r="V73" i="24" s="1"/>
  <c r="X73" i="24" s="1"/>
  <c r="Z73" i="24" s="1"/>
  <c r="AB73" i="24" s="1"/>
  <c r="AD73" i="24" s="1"/>
  <c r="N74" i="24"/>
  <c r="AB87" i="24"/>
  <c r="AD87" i="24" s="1"/>
  <c r="P90" i="24"/>
  <c r="Z110" i="24"/>
  <c r="AB110" i="24" s="1"/>
  <c r="AD110" i="24" s="1"/>
  <c r="R113" i="24"/>
  <c r="T113" i="24" s="1"/>
  <c r="L24" i="24"/>
  <c r="N24" i="24" s="1"/>
  <c r="P24" i="24" s="1"/>
  <c r="R24" i="24" s="1"/>
  <c r="T24" i="24" s="1"/>
  <c r="V24" i="24" s="1"/>
  <c r="X24" i="24" s="1"/>
  <c r="Z24" i="24" s="1"/>
  <c r="AB24" i="24" s="1"/>
  <c r="AD24" i="24" s="1"/>
  <c r="N30" i="24"/>
  <c r="J34" i="24"/>
  <c r="L34" i="24" s="1"/>
  <c r="N34" i="24" s="1"/>
  <c r="P34" i="24" s="1"/>
  <c r="R34" i="24" s="1"/>
  <c r="T34" i="24" s="1"/>
  <c r="V34" i="24" s="1"/>
  <c r="X34" i="24" s="1"/>
  <c r="Z34" i="24" s="1"/>
  <c r="AB34" i="24" s="1"/>
  <c r="AD34" i="24" s="1"/>
  <c r="P36" i="24"/>
  <c r="N42" i="24"/>
  <c r="P42" i="24" s="1"/>
  <c r="R42" i="24" s="1"/>
  <c r="T42" i="24" s="1"/>
  <c r="V42" i="24" s="1"/>
  <c r="X42" i="24" s="1"/>
  <c r="Z42" i="24" s="1"/>
  <c r="AB42" i="24" s="1"/>
  <c r="AD42" i="24" s="1"/>
  <c r="P44" i="24"/>
  <c r="R44" i="24" s="1"/>
  <c r="T44" i="24" s="1"/>
  <c r="V44" i="24" s="1"/>
  <c r="X44" i="24" s="1"/>
  <c r="Z44" i="24" s="1"/>
  <c r="AB44" i="24" s="1"/>
  <c r="AD44" i="24" s="1"/>
  <c r="L48" i="24"/>
  <c r="N48" i="24" s="1"/>
  <c r="P48" i="24" s="1"/>
  <c r="R48" i="24" s="1"/>
  <c r="T48" i="24" s="1"/>
  <c r="V48" i="24" s="1"/>
  <c r="X48" i="24" s="1"/>
  <c r="Z48" i="24" s="1"/>
  <c r="AB48" i="24" s="1"/>
  <c r="AD48" i="24" s="1"/>
  <c r="V51" i="24"/>
  <c r="X51" i="24" s="1"/>
  <c r="Z51" i="24" s="1"/>
  <c r="AB51" i="24" s="1"/>
  <c r="L57" i="24"/>
  <c r="N57" i="24" s="1"/>
  <c r="P57" i="24" s="1"/>
  <c r="R57" i="24" s="1"/>
  <c r="T57" i="24" s="1"/>
  <c r="V57" i="24" s="1"/>
  <c r="X57" i="24" s="1"/>
  <c r="Z57" i="24" s="1"/>
  <c r="AB57" i="24" s="1"/>
  <c r="AD57" i="24" s="1"/>
  <c r="J63" i="24"/>
  <c r="L63" i="24" s="1"/>
  <c r="V67" i="24"/>
  <c r="X67" i="24" s="1"/>
  <c r="Z67" i="24" s="1"/>
  <c r="AB67" i="24" s="1"/>
  <c r="AD67" i="24" s="1"/>
  <c r="P74" i="24"/>
  <c r="R74" i="24" s="1"/>
  <c r="T74" i="24" s="1"/>
  <c r="V74" i="24" s="1"/>
  <c r="X74" i="24" s="1"/>
  <c r="Z74" i="24" s="1"/>
  <c r="AB74" i="24" s="1"/>
  <c r="AD74" i="24" s="1"/>
  <c r="P77" i="24"/>
  <c r="R77" i="24" s="1"/>
  <c r="T77" i="24" s="1"/>
  <c r="V77" i="24" s="1"/>
  <c r="X77" i="24" s="1"/>
  <c r="Z77" i="24" s="1"/>
  <c r="AB77" i="24" s="1"/>
  <c r="AD77" i="24" s="1"/>
  <c r="N50" i="24"/>
  <c r="P50" i="24" s="1"/>
  <c r="R50" i="24" s="1"/>
  <c r="T50" i="24" s="1"/>
  <c r="V50" i="24" s="1"/>
  <c r="X50" i="24" s="1"/>
  <c r="Z50" i="24" s="1"/>
  <c r="AB50" i="24" s="1"/>
  <c r="AD50" i="24" s="1"/>
  <c r="P52" i="24"/>
  <c r="R52" i="24" s="1"/>
  <c r="J54" i="24"/>
  <c r="L54" i="24" s="1"/>
  <c r="N54" i="24" s="1"/>
  <c r="P54" i="24" s="1"/>
  <c r="R54" i="24" s="1"/>
  <c r="T54" i="24" s="1"/>
  <c r="V54" i="24" s="1"/>
  <c r="X54" i="24" s="1"/>
  <c r="Z54" i="24" s="1"/>
  <c r="AB54" i="24" s="1"/>
  <c r="AD54" i="24" s="1"/>
  <c r="L64" i="24"/>
  <c r="N64" i="24" s="1"/>
  <c r="P64" i="24" s="1"/>
  <c r="R64" i="24" s="1"/>
  <c r="T64" i="24" s="1"/>
  <c r="V64" i="24" s="1"/>
  <c r="X64" i="24" s="1"/>
  <c r="Z64" i="24" s="1"/>
  <c r="AB64" i="24" s="1"/>
  <c r="AD64" i="24" s="1"/>
  <c r="L68" i="24"/>
  <c r="N68" i="24" s="1"/>
  <c r="P68" i="24" s="1"/>
  <c r="R68" i="24" s="1"/>
  <c r="T68" i="24" s="1"/>
  <c r="V68" i="24" s="1"/>
  <c r="X68" i="24" s="1"/>
  <c r="Z68" i="24" s="1"/>
  <c r="AB68" i="24" s="1"/>
  <c r="AD68" i="24" s="1"/>
  <c r="J74" i="24"/>
  <c r="L74" i="24" s="1"/>
  <c r="L78" i="24"/>
  <c r="P83" i="24"/>
  <c r="R83" i="24" s="1"/>
  <c r="X87" i="24"/>
  <c r="Z87" i="24" s="1"/>
  <c r="P86" i="24"/>
  <c r="R86" i="24" s="1"/>
  <c r="T86" i="24" s="1"/>
  <c r="V86" i="24" s="1"/>
  <c r="X86" i="24" s="1"/>
  <c r="Z86" i="24" s="1"/>
  <c r="AB86" i="24" s="1"/>
  <c r="AD86" i="24" s="1"/>
  <c r="R90" i="24"/>
  <c r="T95" i="24"/>
  <c r="V95" i="24" s="1"/>
  <c r="X95" i="24" s="1"/>
  <c r="Z95" i="24" s="1"/>
  <c r="AB95" i="24" s="1"/>
  <c r="AD95" i="24" s="1"/>
  <c r="L60" i="24"/>
  <c r="N60" i="24" s="1"/>
  <c r="P60" i="24" s="1"/>
  <c r="R60" i="24" s="1"/>
  <c r="T60" i="24" s="1"/>
  <c r="V60" i="24" s="1"/>
  <c r="X60" i="24" s="1"/>
  <c r="Z60" i="24" s="1"/>
  <c r="AB60" i="24" s="1"/>
  <c r="AD60" i="24" s="1"/>
  <c r="N66" i="24"/>
  <c r="P66" i="24" s="1"/>
  <c r="R66" i="24" s="1"/>
  <c r="T66" i="24" s="1"/>
  <c r="V66" i="24" s="1"/>
  <c r="X66" i="24" s="1"/>
  <c r="Z66" i="24" s="1"/>
  <c r="AB66" i="24" s="1"/>
  <c r="AD66" i="24" s="1"/>
  <c r="J70" i="24"/>
  <c r="L70" i="24" s="1"/>
  <c r="L76" i="24"/>
  <c r="N76" i="24" s="1"/>
  <c r="P76" i="24" s="1"/>
  <c r="R76" i="24" s="1"/>
  <c r="T76" i="24" s="1"/>
  <c r="V76" i="24" s="1"/>
  <c r="X76" i="24" s="1"/>
  <c r="Z76" i="24" s="1"/>
  <c r="AB76" i="24" s="1"/>
  <c r="AD76" i="24" s="1"/>
  <c r="X83" i="24"/>
  <c r="Z83" i="24" s="1"/>
  <c r="AB83" i="24" s="1"/>
  <c r="AD83" i="24" s="1"/>
  <c r="N84" i="24"/>
  <c r="P84" i="24" s="1"/>
  <c r="R84" i="24" s="1"/>
  <c r="T84" i="24" s="1"/>
  <c r="V84" i="24" s="1"/>
  <c r="X84" i="24" s="1"/>
  <c r="Z84" i="24" s="1"/>
  <c r="AB84" i="24" s="1"/>
  <c r="AD84" i="24" s="1"/>
  <c r="L90" i="24"/>
  <c r="N90" i="24" s="1"/>
  <c r="R92" i="24"/>
  <c r="T92" i="24" s="1"/>
  <c r="V92" i="24" s="1"/>
  <c r="X92" i="24" s="1"/>
  <c r="Z92" i="24" s="1"/>
  <c r="AB92" i="24" s="1"/>
  <c r="AD92" i="24" s="1"/>
  <c r="X112" i="24"/>
  <c r="Z112" i="24" s="1"/>
  <c r="AB112" i="24" s="1"/>
  <c r="AD112" i="24" s="1"/>
  <c r="V114" i="24"/>
  <c r="X114" i="24" s="1"/>
  <c r="Z114" i="24" s="1"/>
  <c r="AB114" i="24" s="1"/>
  <c r="AD114" i="24" s="1"/>
  <c r="L56" i="24"/>
  <c r="N56" i="24" s="1"/>
  <c r="P56" i="24" s="1"/>
  <c r="R56" i="24" s="1"/>
  <c r="T56" i="24" s="1"/>
  <c r="V56" i="24" s="1"/>
  <c r="X56" i="24" s="1"/>
  <c r="Z56" i="24" s="1"/>
  <c r="AB56" i="24" s="1"/>
  <c r="AD56" i="24" s="1"/>
  <c r="N62" i="24"/>
  <c r="P62" i="24" s="1"/>
  <c r="R62" i="24" s="1"/>
  <c r="T62" i="24" s="1"/>
  <c r="V62" i="24" s="1"/>
  <c r="X62" i="24" s="1"/>
  <c r="Z62" i="24" s="1"/>
  <c r="AB62" i="24" s="1"/>
  <c r="AD62" i="24" s="1"/>
  <c r="J66" i="24"/>
  <c r="L66" i="24" s="1"/>
  <c r="L72" i="24"/>
  <c r="N72" i="24" s="1"/>
  <c r="P72" i="24" s="1"/>
  <c r="R72" i="24" s="1"/>
  <c r="T72" i="24" s="1"/>
  <c r="V72" i="24" s="1"/>
  <c r="X72" i="24" s="1"/>
  <c r="Z72" i="24" s="1"/>
  <c r="AB72" i="24" s="1"/>
  <c r="AD72" i="24" s="1"/>
  <c r="N78" i="24"/>
  <c r="P78" i="24" s="1"/>
  <c r="R78" i="24" s="1"/>
  <c r="T78" i="24" s="1"/>
  <c r="V78" i="24" s="1"/>
  <c r="X78" i="24" s="1"/>
  <c r="Z78" i="24" s="1"/>
  <c r="AB78" i="24" s="1"/>
  <c r="AD78" i="24" s="1"/>
  <c r="T83" i="24"/>
  <c r="V83" i="24" s="1"/>
  <c r="N89" i="24"/>
  <c r="P89" i="24" s="1"/>
  <c r="R89" i="24" s="1"/>
  <c r="T89" i="24" s="1"/>
  <c r="V89" i="24" s="1"/>
  <c r="X89" i="24" s="1"/>
  <c r="Z89" i="24" s="1"/>
  <c r="AB89" i="24" s="1"/>
  <c r="AD89" i="24" s="1"/>
  <c r="X91" i="24"/>
  <c r="Z91" i="24" s="1"/>
  <c r="AB91" i="24" s="1"/>
  <c r="AD91" i="24" s="1"/>
  <c r="V93" i="24"/>
  <c r="X93" i="24" s="1"/>
  <c r="Z93" i="24" s="1"/>
  <c r="AB93" i="24" s="1"/>
  <c r="AD93" i="24" s="1"/>
  <c r="V98" i="24"/>
  <c r="X98" i="24" s="1"/>
  <c r="Z98" i="24" s="1"/>
  <c r="AB98" i="24" s="1"/>
  <c r="AD98" i="24" s="1"/>
  <c r="N105" i="24"/>
  <c r="P105" i="24" s="1"/>
  <c r="R105" i="24" s="1"/>
  <c r="T105" i="24" s="1"/>
  <c r="V105" i="24" s="1"/>
  <c r="X105" i="24" s="1"/>
  <c r="Z105" i="24" s="1"/>
  <c r="AB105" i="24" s="1"/>
  <c r="AD105" i="24" s="1"/>
  <c r="P108" i="24"/>
  <c r="R108" i="24" s="1"/>
  <c r="T108" i="24" s="1"/>
  <c r="V108" i="24" s="1"/>
  <c r="X108" i="24" s="1"/>
  <c r="Z108" i="24" s="1"/>
  <c r="AB108" i="24" s="1"/>
  <c r="AD108" i="24" s="1"/>
  <c r="X116" i="24"/>
  <c r="Z116" i="24" s="1"/>
  <c r="AB116" i="24" s="1"/>
  <c r="AD116" i="24" s="1"/>
  <c r="J80" i="24"/>
  <c r="L80" i="24" s="1"/>
  <c r="N80" i="24" s="1"/>
  <c r="P80" i="24" s="1"/>
  <c r="R80" i="24" s="1"/>
  <c r="T80" i="24" s="1"/>
  <c r="V80" i="24" s="1"/>
  <c r="X80" i="24" s="1"/>
  <c r="Z80" i="24" s="1"/>
  <c r="AB80" i="24" s="1"/>
  <c r="AD80" i="24" s="1"/>
  <c r="P82" i="24"/>
  <c r="R82" i="24" s="1"/>
  <c r="T82" i="24" s="1"/>
  <c r="V82" i="24" s="1"/>
  <c r="X82" i="24" s="1"/>
  <c r="Z82" i="24" s="1"/>
  <c r="AB82" i="24" s="1"/>
  <c r="AD82" i="24" s="1"/>
  <c r="L86" i="24"/>
  <c r="N86" i="24" s="1"/>
  <c r="R88" i="24"/>
  <c r="T88" i="24" s="1"/>
  <c r="V88" i="24" s="1"/>
  <c r="X88" i="24" s="1"/>
  <c r="Z88" i="24" s="1"/>
  <c r="AB88" i="24" s="1"/>
  <c r="AD88" i="24" s="1"/>
  <c r="N92" i="24"/>
  <c r="P92" i="24" s="1"/>
  <c r="P94" i="24"/>
  <c r="R94" i="24" s="1"/>
  <c r="T94" i="24" s="1"/>
  <c r="V94" i="24" s="1"/>
  <c r="X94" i="24" s="1"/>
  <c r="Z94" i="24" s="1"/>
  <c r="AB94" i="24" s="1"/>
  <c r="AD94" i="24" s="1"/>
  <c r="J96" i="24"/>
  <c r="L96" i="24" s="1"/>
  <c r="N96" i="24" s="1"/>
  <c r="P96" i="24" s="1"/>
  <c r="R96" i="24" s="1"/>
  <c r="T96" i="24" s="1"/>
  <c r="V96" i="24" s="1"/>
  <c r="X96" i="24" s="1"/>
  <c r="Z96" i="24" s="1"/>
  <c r="AB96" i="24" s="1"/>
  <c r="AD96" i="24" s="1"/>
  <c r="L99" i="24"/>
  <c r="P104" i="24"/>
  <c r="R104" i="24" s="1"/>
  <c r="T104" i="24" s="1"/>
  <c r="V104" i="24" s="1"/>
  <c r="X104" i="24" s="1"/>
  <c r="Z104" i="24" s="1"/>
  <c r="AB104" i="24" s="1"/>
  <c r="AD104" i="24" s="1"/>
  <c r="J105" i="24"/>
  <c r="L105" i="24" s="1"/>
  <c r="V113" i="24"/>
  <c r="X113" i="24" s="1"/>
  <c r="N117" i="24"/>
  <c r="P117" i="24" s="1"/>
  <c r="R117" i="24" s="1"/>
  <c r="T117" i="24" s="1"/>
  <c r="V117" i="24" s="1"/>
  <c r="X117" i="24" s="1"/>
  <c r="Z117" i="24" s="1"/>
  <c r="AB117" i="24" s="1"/>
  <c r="AD117" i="24" s="1"/>
  <c r="L82" i="24"/>
  <c r="N82" i="24" s="1"/>
  <c r="N88" i="24"/>
  <c r="P88" i="24" s="1"/>
  <c r="T90" i="24"/>
  <c r="V90" i="24" s="1"/>
  <c r="X90" i="24" s="1"/>
  <c r="Z90" i="24" s="1"/>
  <c r="AB90" i="24" s="1"/>
  <c r="AD90" i="24" s="1"/>
  <c r="L94" i="24"/>
  <c r="N94" i="24" s="1"/>
  <c r="N99" i="24"/>
  <c r="P99" i="24" s="1"/>
  <c r="R99" i="24" s="1"/>
  <c r="T99" i="24" s="1"/>
  <c r="V99" i="24" s="1"/>
  <c r="X99" i="24" s="1"/>
  <c r="Z99" i="24" s="1"/>
  <c r="AB99" i="24" s="1"/>
  <c r="AD99" i="24" s="1"/>
  <c r="N101" i="24"/>
  <c r="P101" i="24" s="1"/>
  <c r="R101" i="24" s="1"/>
  <c r="T101" i="24" s="1"/>
  <c r="V101" i="24" s="1"/>
  <c r="X101" i="24" s="1"/>
  <c r="Z101" i="24" s="1"/>
  <c r="AB101" i="24" s="1"/>
  <c r="AD101" i="24" s="1"/>
  <c r="L104" i="24"/>
  <c r="N104" i="24" s="1"/>
  <c r="P107" i="24"/>
  <c r="R107" i="24" s="1"/>
  <c r="T107" i="24" s="1"/>
  <c r="V107" i="24" s="1"/>
  <c r="X107" i="24" s="1"/>
  <c r="Z107" i="24" s="1"/>
  <c r="AB107" i="24" s="1"/>
  <c r="AD107" i="24" s="1"/>
  <c r="T116" i="24"/>
  <c r="V116" i="24" s="1"/>
  <c r="R118" i="24"/>
  <c r="T118" i="24" s="1"/>
  <c r="V118" i="24" s="1"/>
  <c r="X118" i="24" s="1"/>
  <c r="Z118" i="24" s="1"/>
  <c r="AB118" i="24" s="1"/>
  <c r="AD118" i="24" s="1"/>
  <c r="J101" i="24"/>
  <c r="L101" i="24" s="1"/>
  <c r="L107" i="24"/>
  <c r="N107" i="24" s="1"/>
  <c r="N113" i="24"/>
  <c r="P113" i="24" s="1"/>
  <c r="J117" i="24"/>
  <c r="L117" i="24" s="1"/>
  <c r="J97" i="24"/>
  <c r="L97" i="24" s="1"/>
  <c r="N97" i="24" s="1"/>
  <c r="P97" i="24" s="1"/>
  <c r="R97" i="24" s="1"/>
  <c r="T97" i="24" s="1"/>
  <c r="V97" i="24" s="1"/>
  <c r="X97" i="24" s="1"/>
  <c r="Z97" i="24" s="1"/>
  <c r="AB97" i="24" s="1"/>
  <c r="AD97" i="24" s="1"/>
  <c r="L103" i="24"/>
  <c r="N103" i="24" s="1"/>
  <c r="P103" i="24" s="1"/>
  <c r="R103" i="24" s="1"/>
  <c r="T103" i="24" s="1"/>
  <c r="V103" i="24" s="1"/>
  <c r="X103" i="24" s="1"/>
  <c r="Z103" i="24" s="1"/>
  <c r="AB103" i="24" s="1"/>
  <c r="AD103" i="24" s="1"/>
  <c r="N109" i="24"/>
  <c r="P109" i="24" s="1"/>
  <c r="R109" i="24" s="1"/>
  <c r="T109" i="24" s="1"/>
  <c r="V109" i="24" s="1"/>
  <c r="X109" i="24" s="1"/>
  <c r="Z109" i="24" s="1"/>
  <c r="AB109" i="24" s="1"/>
  <c r="AD109" i="24" s="1"/>
  <c r="P111" i="24"/>
  <c r="R111" i="24" s="1"/>
  <c r="T111" i="24" s="1"/>
  <c r="V111" i="24" s="1"/>
  <c r="X111" i="24" s="1"/>
  <c r="Z111" i="24" s="1"/>
  <c r="AB111" i="24" s="1"/>
  <c r="AD111" i="24" s="1"/>
  <c r="Z113" i="24"/>
  <c r="AB113" i="24" s="1"/>
  <c r="AD113" i="24" s="1"/>
  <c r="L115" i="24"/>
  <c r="N115" i="24" s="1"/>
  <c r="P115" i="24" s="1"/>
  <c r="R115" i="24" s="1"/>
  <c r="T115" i="24" s="1"/>
  <c r="V115" i="24" s="1"/>
  <c r="X115" i="24" s="1"/>
  <c r="Z115" i="24" s="1"/>
  <c r="AB115" i="24" s="1"/>
  <c r="AD115" i="24" s="1"/>
  <c r="P120" i="2"/>
  <c r="M120" i="2"/>
  <c r="G119" i="2"/>
  <c r="G118" i="2"/>
  <c r="G111" i="2"/>
  <c r="G112" i="2"/>
  <c r="G113" i="2"/>
  <c r="G114" i="2"/>
  <c r="G115" i="2"/>
  <c r="G116" i="2"/>
  <c r="G110" i="2"/>
  <c r="G109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3" i="2"/>
  <c r="G104" i="2"/>
  <c r="G105" i="2"/>
  <c r="G106" i="2"/>
  <c r="G107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63" i="2"/>
  <c r="G62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38" i="2"/>
  <c r="G37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14" i="2"/>
  <c r="G13" i="2"/>
  <c r="G10" i="2"/>
  <c r="G11" i="2"/>
  <c r="G9" i="2"/>
  <c r="F117" i="24" l="1"/>
  <c r="F101" i="24"/>
  <c r="F60" i="24"/>
  <c r="F84" i="24"/>
  <c r="F80" i="24"/>
  <c r="F88" i="24"/>
  <c r="F105" i="24"/>
  <c r="F113" i="24"/>
  <c r="F38" i="24"/>
  <c r="F64" i="24"/>
  <c r="F16" i="24"/>
  <c r="F96" i="24"/>
  <c r="F109" i="24"/>
  <c r="F107" i="24"/>
  <c r="F47" i="24"/>
  <c r="F42" i="24"/>
  <c r="F14" i="24"/>
  <c r="F62" i="24"/>
  <c r="F66" i="24"/>
  <c r="F34" i="24"/>
  <c r="F86" i="24"/>
  <c r="F89" i="24"/>
  <c r="F90" i="24"/>
  <c r="F50" i="24"/>
  <c r="F46" i="24"/>
  <c r="F76" i="24"/>
  <c r="F63" i="24"/>
  <c r="F51" i="24"/>
  <c r="F20" i="24"/>
  <c r="F18" i="24"/>
  <c r="F32" i="24"/>
  <c r="F110" i="24"/>
  <c r="F97" i="24"/>
  <c r="F70" i="24"/>
  <c r="F74" i="24"/>
  <c r="F58" i="24"/>
  <c r="F92" i="24"/>
  <c r="F78" i="24"/>
  <c r="F114" i="24"/>
  <c r="F26" i="24"/>
  <c r="F54" i="24"/>
  <c r="F30" i="24"/>
  <c r="F27" i="24"/>
  <c r="F35" i="24"/>
  <c r="F24" i="24"/>
  <c r="N13" i="24"/>
  <c r="F116" i="24"/>
  <c r="F112" i="24"/>
  <c r="F115" i="24"/>
  <c r="F108" i="24"/>
  <c r="F106" i="24"/>
  <c r="F103" i="24"/>
  <c r="F95" i="24"/>
  <c r="F118" i="24"/>
  <c r="F104" i="24"/>
  <c r="F99" i="24"/>
  <c r="F94" i="24"/>
  <c r="F87" i="24"/>
  <c r="F85" i="24"/>
  <c r="F82" i="24"/>
  <c r="F111" i="24"/>
  <c r="F91" i="24"/>
  <c r="F102" i="24"/>
  <c r="F100" i="24"/>
  <c r="F77" i="24"/>
  <c r="F75" i="24"/>
  <c r="F72" i="24"/>
  <c r="F61" i="24"/>
  <c r="F59" i="24"/>
  <c r="F56" i="24"/>
  <c r="F53" i="24"/>
  <c r="F49" i="24"/>
  <c r="F45" i="24"/>
  <c r="F41" i="24"/>
  <c r="F81" i="24"/>
  <c r="F79" i="24"/>
  <c r="F65" i="24"/>
  <c r="F98" i="24"/>
  <c r="F55" i="24"/>
  <c r="F73" i="24"/>
  <c r="F57" i="24"/>
  <c r="F48" i="24"/>
  <c r="F29" i="24"/>
  <c r="F93" i="24"/>
  <c r="F83" i="24"/>
  <c r="F71" i="24"/>
  <c r="F43" i="24"/>
  <c r="F33" i="24"/>
  <c r="F31" i="24"/>
  <c r="F28" i="24"/>
  <c r="F21" i="24"/>
  <c r="F17" i="24"/>
  <c r="F13" i="24"/>
  <c r="F40" i="24"/>
  <c r="F37" i="24"/>
  <c r="F69" i="24"/>
  <c r="F68" i="24"/>
  <c r="F52" i="24"/>
  <c r="F19" i="24"/>
  <c r="F23" i="24"/>
  <c r="F15" i="24"/>
  <c r="F36" i="24"/>
  <c r="F25" i="24"/>
  <c r="F44" i="24"/>
  <c r="F39" i="24"/>
  <c r="F67" i="24"/>
  <c r="E102" i="2"/>
  <c r="G102" i="2" s="1"/>
  <c r="L119" i="24" l="1"/>
  <c r="L120" i="24" s="1"/>
  <c r="N119" i="24"/>
  <c r="N120" i="24" s="1"/>
  <c r="P13" i="24"/>
  <c r="G119" i="24"/>
  <c r="G120" i="24" s="1"/>
  <c r="F119" i="24"/>
  <c r="AC119" i="24"/>
  <c r="AC120" i="24" s="1"/>
  <c r="U119" i="24"/>
  <c r="U120" i="24" s="1"/>
  <c r="M119" i="24"/>
  <c r="M120" i="24" s="1"/>
  <c r="Q119" i="24"/>
  <c r="Q120" i="24" s="1"/>
  <c r="I119" i="24"/>
  <c r="I120" i="24" s="1"/>
  <c r="H119" i="24"/>
  <c r="H120" i="24" s="1"/>
  <c r="Y119" i="24"/>
  <c r="Y120" i="24" s="1"/>
  <c r="J119" i="24"/>
  <c r="J120" i="24" s="1"/>
  <c r="AA119" i="24"/>
  <c r="AA120" i="24" s="1"/>
  <c r="K119" i="24"/>
  <c r="K120" i="24" s="1"/>
  <c r="O119" i="24"/>
  <c r="O120" i="24" s="1"/>
  <c r="S119" i="24"/>
  <c r="S120" i="24" s="1"/>
  <c r="W119" i="24"/>
  <c r="W120" i="24" s="1"/>
  <c r="P119" i="24" l="1"/>
  <c r="P120" i="24" s="1"/>
  <c r="R13" i="24"/>
  <c r="R119" i="24" l="1"/>
  <c r="R120" i="24" s="1"/>
  <c r="T13" i="24"/>
  <c r="T119" i="24" l="1"/>
  <c r="T120" i="24" s="1"/>
  <c r="V13" i="24"/>
  <c r="V119" i="24" l="1"/>
  <c r="V120" i="24" s="1"/>
  <c r="X13" i="24"/>
  <c r="Z13" i="24" l="1"/>
  <c r="X119" i="24"/>
  <c r="X120" i="24" s="1"/>
  <c r="Z119" i="24" l="1"/>
  <c r="Z120" i="24" s="1"/>
  <c r="AB13" i="24"/>
  <c r="AB119" i="24" l="1"/>
  <c r="AB120" i="24" s="1"/>
  <c r="AD13" i="24"/>
  <c r="AD119" i="24" s="1"/>
  <c r="AD120" i="24" s="1"/>
</calcChain>
</file>

<file path=xl/sharedStrings.xml><?xml version="1.0" encoding="utf-8"?>
<sst xmlns="http://schemas.openxmlformats.org/spreadsheetml/2006/main" count="960" uniqueCount="167">
  <si>
    <t xml:space="preserve">DEMSUR - DEPARTAMENTO MUNICIPAL DE SANEAMENTO URBANO </t>
  </si>
  <si>
    <t xml:space="preserve">ORÇAMENTO: </t>
  </si>
  <si>
    <t xml:space="preserve">LOCAL: </t>
  </si>
  <si>
    <t>SETOR TÉCNICO DEMSUR</t>
  </si>
  <si>
    <t>ITEM</t>
  </si>
  <si>
    <t>DESCRIÇÃO</t>
  </si>
  <si>
    <t>Unid.</t>
  </si>
  <si>
    <t>Quant.</t>
  </si>
  <si>
    <t>Valor</t>
  </si>
  <si>
    <t>%</t>
  </si>
  <si>
    <t>CRONOGRAMA FÍSICO-FINANCEIRO GLOBAL</t>
  </si>
  <si>
    <t>1 - IDENTIFICAÇÃO:</t>
  </si>
  <si>
    <t>Município/MG: MURIAÉ</t>
  </si>
  <si>
    <t>SERVIÇOS À REALIZAR</t>
  </si>
  <si>
    <t xml:space="preserve">DISCRIMINAÇÃO DOS SERVIÇOS </t>
  </si>
  <si>
    <t xml:space="preserve">VALOR DOS SEVIÇOS  </t>
  </si>
  <si>
    <t>PESO</t>
  </si>
  <si>
    <t>1º MÊS</t>
  </si>
  <si>
    <t>2º MÊS</t>
  </si>
  <si>
    <t>3º MÊS</t>
  </si>
  <si>
    <t>SIMPL.%</t>
  </si>
  <si>
    <t>ACUM.%</t>
  </si>
  <si>
    <t> 1</t>
  </si>
  <si>
    <t>TOTAL EM PERCENTUAL</t>
  </si>
  <si>
    <t>TOTAL EM REAIS</t>
  </si>
  <si>
    <t>DATA</t>
  </si>
  <si>
    <t>Obs:</t>
  </si>
  <si>
    <t>ESPECIFICAÇÕES TÉCNICAS: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</si>
  <si>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</si>
  <si>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</si>
  <si>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</si>
  <si>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</si>
  <si>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</si>
  <si>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</si>
  <si>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</si>
  <si>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</si>
  <si>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</si>
  <si>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Mês</t>
  </si>
  <si>
    <t>MURIAÉ/MG (SEDE E DISTRITOS)</t>
  </si>
  <si>
    <t>_____________________________________________</t>
  </si>
  <si>
    <t>Valor Unit.</t>
  </si>
  <si>
    <t>PRESTAÇÃO DE SERVIÇO DE MONITORAMENTO E OUTROS SISTEMA DE ABASTECIMENTO DE ÁGUA NO MUNICÍPIO DE MURIAÉ E DISTRITOS</t>
  </si>
  <si>
    <t>PRESTAÇAO DE SERVIÇO DE SUPERVISÃO - CENTRO DE OPERAÇAO PARA SISTEMA DE ÁGUA</t>
  </si>
  <si>
    <t>Prestação De Serviço De Monitoramento: Booster Aeroporto</t>
  </si>
  <si>
    <t>Prestação De Serviço De Monitoramento: Poço Boa Família I</t>
  </si>
  <si>
    <t xml:space="preserve">Prestação De Serviço De Monitoramento: Poço Capetinga I </t>
  </si>
  <si>
    <t>Prestação De Serviço De Monitoramento: Poço Itamuri II</t>
  </si>
  <si>
    <t>Prestação De Serviço De Monitoramento: Poço Macuco I</t>
  </si>
  <si>
    <t>Prestação De Serviço De Monitoramento: Poço Patrimônio dos Carneiros I</t>
  </si>
  <si>
    <t>Prestação De Serviço De Monitoramento: Poço São Domingos I</t>
  </si>
  <si>
    <t>Prestação De Serviço De Monitoramento: Poço Vermelho I</t>
  </si>
  <si>
    <t>Prestação De Serviço De Monitoramento: Poço Vermelho II</t>
  </si>
  <si>
    <t>Prestação De Serviço De Monitoramento: Quadro De Acionamento Remoto ETA Gávea - IHM</t>
  </si>
  <si>
    <t>Prestação De Serviço De Monitoramento: Quadro De Acionamento Remoto ETA Rio Preto - IHM</t>
  </si>
  <si>
    <t>Prestação De Serviço De Monitoramento: Reservatório Boa Família I</t>
  </si>
  <si>
    <t>Prestação De Serviço De Monitoramento: Reservatório Boa Família II</t>
  </si>
  <si>
    <t>Prestação De Serviço De Monitoramento: Reservatório Bom Jesus I</t>
  </si>
  <si>
    <t>Prestação De Serviço De Monitoramento: Reservatório Bom Jesus II</t>
  </si>
  <si>
    <t>Prestação De Serviço De Monitoramento: Reservatório Capetinga I</t>
  </si>
  <si>
    <t>Prestação De Serviço De Monitoramento: Reservatório De Água Conjunto Habitacional Vermelho</t>
  </si>
  <si>
    <t>Prestação De Serviço De Monitoramento: Reservatório Dornellas II</t>
  </si>
  <si>
    <t>Prestação De Serviço De Monitoramento: Reservatório Gaspar</t>
  </si>
  <si>
    <t>Prestação De Serviço De Monitoramento: Reservatório Itamuri I</t>
  </si>
  <si>
    <t>Prestação De Serviço De Monitoramento: Reservatório Itamuri II</t>
  </si>
  <si>
    <t>Prestação De Serviço De Monitoramento: Reservatório Joanópolis</t>
  </si>
  <si>
    <t>Prestação De Serviço De Monitoramento: Reservatório João XXIII</t>
  </si>
  <si>
    <t>Prestação De Serviço De Monitoramento: Reservatório Macuco I</t>
  </si>
  <si>
    <t>Prestação De Serviço De Monitoramento: Reservatório Macuco II</t>
  </si>
  <si>
    <t>Prestação De Serviço De Monitoramento: Reservatório Padre Tiago</t>
  </si>
  <si>
    <t>Prestação De Serviço De Monitoramento: Reservatório Panorama</t>
  </si>
  <si>
    <t>Prestação De Serviço De Monitoramento: Reservatório Patrimônio dos Carneiros I</t>
  </si>
  <si>
    <t>Prestação De Serviço De Monitoramento: Reservatório Pirapanema I</t>
  </si>
  <si>
    <t>Prestação De Serviço De Monitoramento: Reservatório Planalto</t>
  </si>
  <si>
    <t>Prestação De Serviço De Monitoramento: Reservatório Porto Belo</t>
  </si>
  <si>
    <t>Prestação De Serviço De Monitoramento: Reservatório São Domingos I</t>
  </si>
  <si>
    <t>Prestação De Serviço De Monitoramento: Reservatório São Fernando I</t>
  </si>
  <si>
    <t>Prestação De Serviço De Monitoramento: Reservatório São Joaquim</t>
  </si>
  <si>
    <t>Prestação De Serviço De Monitoramento: Elevatória Captação R. Gloria</t>
  </si>
  <si>
    <t>Prestação De Serviço De Monitoramento: Elevatória Edgard Miranda</t>
  </si>
  <si>
    <t>Prestação De Serviço De Monitoramento: Elevatória João XXIII</t>
  </si>
  <si>
    <t>Prestação De Serviço De Monitoramento: Elevatória Major Martinho</t>
  </si>
  <si>
    <t>Prestação De Serviço De Monitoramento: Elevatória Gaspar</t>
  </si>
  <si>
    <t>Prestação De Serviço De Monitoramento: Elevatória Praça Lisboa Junior</t>
  </si>
  <si>
    <t>Prestação De Serviço De Monitoramento: Elevatória Primavera</t>
  </si>
  <si>
    <t>Prestação De Serviço De Monitoramento: Elevatória Captação Rio Preto</t>
  </si>
  <si>
    <t>Prestação De Serviço De Monitoramento: Elevatória de Água Conjunto Habitacional Vermelho</t>
  </si>
  <si>
    <t>Prestação De Serviço De Monitoramento: Elevatória Dornelas II</t>
  </si>
  <si>
    <t>Prestação De Serviço De Monitoramento: Elevatória Joanópolis</t>
  </si>
  <si>
    <t>Prestação De Serviço De Monitoramento: Elevatória São Joaquim</t>
  </si>
  <si>
    <t>Prestação De Serviço De Monitoramento: Elevatória João VI</t>
  </si>
  <si>
    <t>Prestação De Serviço De Monitoramento: Elevatória de água tratada da ETA Rio Preto</t>
  </si>
  <si>
    <t>Prestação De Serviço De Monitoramento: Poço Vermelho III e Poço Vermelho VI situados na mesma área</t>
  </si>
  <si>
    <t>Prestação De Serviço De Monitoramento: Reservatório Distrito Industrial</t>
  </si>
  <si>
    <t>Prestação De Serviço De Monitoramento: Ponto De Expansão Sist De Agua 01 (Cidade Ou Distrito) para elevatória de água</t>
  </si>
  <si>
    <t>Prestação De Serviço De Monitoramento: Reservatório Cálice Santa Laura - Parte Alta</t>
  </si>
  <si>
    <t>Prestação De Serviço De Monitoramento: ETA Santa Laura, incluindo: 
- 03 bombas de recalque de água tratada
- 01 reservatório de água bruta
- 02 reservatórios de água tratada
- 04 bombas de recalque de água bruta</t>
  </si>
  <si>
    <t>PONTOS DE MONITORAMENTO: RESERVATÓRIOS</t>
  </si>
  <si>
    <t>PONTOS DE MONITORAMENTO: POÇOS ARTESIANOS</t>
  </si>
  <si>
    <t>PONTOS DE MONITORAMENTO: ELEVATÓRIAS</t>
  </si>
  <si>
    <t>Prestação De Serviço De Monitoramento: Reservatório SSVP</t>
  </si>
  <si>
    <t>Prestação De Serviço De Monitoramento: Reservatório Belisário I</t>
  </si>
  <si>
    <t>Prestação De Serviço De Monitoramento: Reservatório Belisário II</t>
  </si>
  <si>
    <t>Prestação De Serviço De Monitoramento: Elevatória Bairro Horto</t>
  </si>
  <si>
    <t>Prestação De Serviço De Monitoramento: Poço Sofoco</t>
  </si>
  <si>
    <t>SUPERVISÓRIO E COMANDOS</t>
  </si>
  <si>
    <t>Prestação De Serviço De Monitoramento: Poço Belisário I</t>
  </si>
  <si>
    <t>Prestação De Serviço De Monitoramento: Poço Belisário II</t>
  </si>
  <si>
    <t>Prestação De Serviço De Monitoramento: Poço Belisário III</t>
  </si>
  <si>
    <t>Prestação De Serviço De Monitoramento: Ponto De Expansão Sist De Agua 01 (Cidade Ou Distrito) para Poço de água</t>
  </si>
  <si>
    <t>Prestação De Serviço De Monitoramento: Ponto De Expansão Sist De Agua 02 (Cidade Ou Distrito) para Poço de água</t>
  </si>
  <si>
    <t>Prestação De Serviço De Monitoramento: Ponto De Expansão Sist De Agua 03 (Cidade Ou Distrito) para Poço de água</t>
  </si>
  <si>
    <t>Prestação De Serviço De Monitoramento: Ponto De Expansão Sist De Agua 04 (Cidade Ou Distrito) para Poço de água</t>
  </si>
  <si>
    <t>Prestação De Serviço De Monitoramento: Reservatório Sofoco</t>
  </si>
  <si>
    <t>Prestação De Serviço De Monitoramento: Reservatório Vermelho (Praça)</t>
  </si>
  <si>
    <t>Prestação De Serviço De Monitoramento: Reservatório Vermelho (Rua Tereza Garcia)</t>
  </si>
  <si>
    <t>Prestação De Serviço De Monitoramento: Reservatório de retrolavagem da ETA Gávea</t>
  </si>
  <si>
    <t>Prestação De Serviço De Monitoramento: Elevatória de Retrolavagem da ETA Gávea</t>
  </si>
  <si>
    <t>Prestação De Serviço De Monitoramento: Elevatória Rua Abigail Nunes de Melo</t>
  </si>
  <si>
    <t>Prestação De Serviço De Monitoramento: Elevatória Portaria ETA Gávea (Alimentação do reservatório do Horto) e Reservatórios Principais da ETA Gávea, sendo um com sensores de nível e outro com sensor Piezométrico, situados na mesma área.</t>
  </si>
  <si>
    <t>Prestação De Serviço De Monitoramento: Elevatória para antiga Mini ETA João XXIII e Reservatório do bairro João VI, situados na mesma área.</t>
  </si>
  <si>
    <t>Prestação De Serviço De Monitoramento: 02 Reservatórios e 01 Elevatória no bairro Santa Laura - Parte Alta, situados na mesma área.</t>
  </si>
  <si>
    <t>Prestação De Serviço De Monitoramento: Elevatórias Alto da Barra e Planalto e Reservatório Simeão Feres, situados na mesma área.</t>
  </si>
  <si>
    <t>Prestação De Serviço De Monitoramento: Elevatória Panorama, Elevatória SSVP e Reservatório Alto da Barra (Antigo Reservatório FEBEM),situados na mesma área.</t>
  </si>
  <si>
    <t>PONTOS DE MONITORAMENTO: RESERVATÓRIOS E ELEVATÓRIAS NA MESMA ÁREA</t>
  </si>
  <si>
    <t>PONTOS DE MONITORAMENTO: MEDIDORES DE VAZÃO ULTRASSÔNICO</t>
  </si>
  <si>
    <t>Prestação De Serviço De Monitoramento: Ponto De Expansão Sist De Agua 01 (Cidade Ou Distrito) para Reservatório</t>
  </si>
  <si>
    <t>Prestação De Serviço De Monitoramento: Ponto De Expansão Sist De Agua 05 (Cidade Ou Distrito) para Reservatório</t>
  </si>
  <si>
    <t>Prestação De Serviço De Monitoramento: Ponto De Expansão Sist De Agua 02 (Cidade Ou Distrito) para Reservatório</t>
  </si>
  <si>
    <t>Prestação De Serviço De Monitoramento: Ponto De Expansão Sist De Agua 03 (Cidade Ou Distrito) para Reservatório</t>
  </si>
  <si>
    <t>Prestação De Serviço De Monitoramento: Ponto De Expansão Sist De Agua 04 (Cidade Ou Distrito) para Reservatório</t>
  </si>
  <si>
    <t>Prestação De Serviço De Monitoramento: Ponto De Expansão Sist De Agua 02 (Cidade Ou Distrito) para Elevatória de água</t>
  </si>
  <si>
    <t>Prestação De Serviço De Monitoramento: Ponto De Expansão Sist De Agua 03 (Cidade Ou Distrito) para Elevatória de água</t>
  </si>
  <si>
    <t>Prestação De Serviço De Monitoramento: Ponto De Expansão Sist De Agua 04 (Cidade Ou Distrito) para Elevatória de água</t>
  </si>
  <si>
    <t>Prestação De Serviço De Monitoramento: Ponto De Expansão Sist De Agua 05 (Cidade Ou Distrito) para Elevatória de água</t>
  </si>
  <si>
    <t>Prestação de Serviço de monitoramento: Medidor Ultrassônico de Vazão no Vertedouro Triângular da ETA Rio Preto</t>
  </si>
  <si>
    <t>TOTAL GERAL DO ORÇAMENTO</t>
  </si>
  <si>
    <t xml:space="preserve">
Engº Civil Gustavo Goretti Rodrigues
CREA MG-133.497/D</t>
  </si>
  <si>
    <t>Prestação De Serviço De Monitoramento: Elevatória da Rua Vanderlei Cardoso e Reservatórios Principais do sistema ETA Rio Preto, sendo um com sensores de nível e outro com sensor Piezométrico, situados na mesma área.</t>
  </si>
  <si>
    <t>Prestação De Serviço De Monitoramento: Reservatório Horto Florestal</t>
  </si>
  <si>
    <t>Prestação De Serviço De Monitoramento: Reservatório Cálice Bairro Horto</t>
  </si>
  <si>
    <t>Prestação De Serviço De Monitoramento: Reservatório Napoleão II</t>
  </si>
  <si>
    <t>Prestação De Serviço De Monitoramento: Reservatório Alto Bom Pastor</t>
  </si>
  <si>
    <t>Prestação De Serviço De Monitoramento: Reservatório Astrogildo Figueiredo de Barros - João XXIII (Antiga Mini ETA João XXIII)</t>
  </si>
  <si>
    <t>Prestação De Serviço De Monitoramento: 01 Reservatório Alto São Francisco, 01 Reservatório Cálice Alto São Francisco e Elevatória Alto São Francisco, situados na mesma área.</t>
  </si>
  <si>
    <t>Prestação De Serviço De Monitoramento: Reservatório Tubular do bairro Inconfidência e Reservatório Cálice, situados na mesma área.</t>
  </si>
  <si>
    <t>Prestação De Serviço De Monitoramento: Reservatório Tubular Jardim das Palmeiras e Reservatório Cálice, situados na mesma área.</t>
  </si>
  <si>
    <t>Prestação De Serviço De Monitoramento: Reservatório Tubular do bairro Primavera e Reservatório Elevado, situados na mesma área.</t>
  </si>
  <si>
    <t>Prestação De Serviço De Monitoramento: Poço Macuco IV</t>
  </si>
  <si>
    <t>Prestação De Serviço De Monitoramento: Poço Pirapanema IV</t>
  </si>
  <si>
    <t>Prestação De Serviço De Monitoramento: Poço São Fernando II</t>
  </si>
  <si>
    <t>Prestação De Serviço De Monitoramento: Poço Bom Jesus III</t>
  </si>
  <si>
    <t>Prestação De Serviço De Monitoramento: Poço Boa Família IV</t>
  </si>
  <si>
    <t>Prestação De Serviço De Monitoramento: Poço Boa Família V</t>
  </si>
  <si>
    <t>Prestação De Serviço De Monitoramento: Poço Itamuri IV</t>
  </si>
  <si>
    <t>Instalação de painel solar com bateria para alimentação dos locais que não contam com energia elétrica do DEMSUR</t>
  </si>
  <si>
    <t>Prestação de Serviço de monitoramento: Medidor Ultrassônico de Vazão na Calha Parshall da ETA Gávea</t>
  </si>
  <si>
    <t>Prestação de serviços de monitoramento remoto e outros no sistema de abastecimento de água potável</t>
  </si>
  <si>
    <t>Engº Gustavo Goretti Rodrigues</t>
  </si>
  <si>
    <t>CREA MG-133.497/D</t>
  </si>
  <si>
    <t>FONTE: Cotação</t>
  </si>
  <si>
    <t>MÉDIA</t>
  </si>
  <si>
    <t>ORÇAMENTO 01</t>
  </si>
  <si>
    <t>ORÇAMENTO 02</t>
  </si>
  <si>
    <t xml:space="preserve">ORÇAMENTO 03 </t>
  </si>
  <si>
    <t>Janeiro/ Fevereiro 2026</t>
  </si>
  <si>
    <t>Janeiro  /  Feveiro  2026</t>
  </si>
  <si>
    <t>Data: Fevereiro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</si>
</sst>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9"/>
      <color indexed="12"/>
      <name val="Arial"/>
      <family val="2"/>
    </font>
    <font>
      <sz val="11"/>
      <color indexed="8"/>
      <name val="Calibri"/>
      <family val="2"/>
    </font>
    <font>
      <b/>
      <sz val="12"/>
      <color theme="1"/>
      <name val="Cambria"/>
      <family val="1"/>
      <scheme val="maj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0.34998626667073579"/>
        <bgColor indexed="64"/>
      </patternFill>
    </fill>
    <fill>
      <patternFill patternType="gray125">
        <fgColor indexed="35"/>
        <bgColor theme="4" tint="0.79998168889431442"/>
      </patternFill>
    </fill>
    <fill>
      <patternFill patternType="gray125">
        <fgColor indexed="35"/>
        <bgColor theme="4" tint="0.39997558519241921"/>
      </patternFill>
    </fill>
    <fill>
      <patternFill patternType="solid">
        <fgColor rgb="FFFFFFFF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7" borderId="0" applyNumberFormat="0" applyBorder="0" applyAlignment="0" applyProtection="0"/>
    <xf numFmtId="0" fontId="13" fillId="11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4" borderId="0" applyNumberFormat="0" applyBorder="0" applyAlignment="0" applyProtection="0"/>
    <xf numFmtId="0" fontId="13" fillId="7" borderId="0" applyNumberFormat="0" applyBorder="0" applyAlignment="0" applyProtection="0"/>
    <xf numFmtId="0" fontId="13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7" borderId="0" applyNumberFormat="0" applyBorder="0" applyAlignment="0" applyProtection="0"/>
    <xf numFmtId="0" fontId="15" fillId="19" borderId="0" applyNumberFormat="0" applyBorder="0" applyAlignment="0" applyProtection="0"/>
    <xf numFmtId="0" fontId="15" fillId="13" borderId="0" applyNumberFormat="0" applyBorder="0" applyAlignment="0" applyProtection="0"/>
    <xf numFmtId="0" fontId="15" fillId="4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6" fillId="4" borderId="0" applyNumberFormat="0" applyBorder="0" applyAlignment="0" applyProtection="0"/>
    <xf numFmtId="0" fontId="20" fillId="7" borderId="0" applyNumberFormat="0" applyBorder="0" applyAlignment="0" applyProtection="0"/>
    <xf numFmtId="0" fontId="17" fillId="23" borderId="41" applyNumberFormat="0" applyAlignment="0" applyProtection="0"/>
    <xf numFmtId="0" fontId="31" fillId="24" borderId="41" applyNumberFormat="0" applyAlignment="0" applyProtection="0"/>
    <xf numFmtId="0" fontId="18" fillId="25" borderId="42" applyNumberFormat="0" applyAlignment="0" applyProtection="0"/>
    <xf numFmtId="0" fontId="30" fillId="0" borderId="43" applyNumberFormat="0" applyFill="0" applyAlignment="0" applyProtection="0"/>
    <xf numFmtId="0" fontId="18" fillId="25" borderId="42" applyNumberFormat="0" applyAlignment="0" applyProtection="0"/>
    <xf numFmtId="0" fontId="15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3" borderId="0" applyNumberFormat="0" applyBorder="0" applyAlignment="0" applyProtection="0"/>
    <xf numFmtId="0" fontId="15" fillId="27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24" fillId="14" borderId="41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44" applyNumberFormat="0" applyFill="0" applyAlignment="0" applyProtection="0"/>
    <xf numFmtId="0" fontId="22" fillId="0" borderId="45" applyNumberFormat="0" applyFill="0" applyAlignment="0" applyProtection="0"/>
    <xf numFmtId="0" fontId="23" fillId="0" borderId="46" applyNumberFormat="0" applyFill="0" applyAlignment="0" applyProtection="0"/>
    <xf numFmtId="0" fontId="23" fillId="0" borderId="0" applyNumberFormat="0" applyFill="0" applyBorder="0" applyAlignment="0" applyProtection="0"/>
    <xf numFmtId="0" fontId="16" fillId="6" borderId="0" applyNumberFormat="0" applyBorder="0" applyAlignment="0" applyProtection="0"/>
    <xf numFmtId="0" fontId="24" fillId="8" borderId="41" applyNumberFormat="0" applyAlignment="0" applyProtection="0"/>
    <xf numFmtId="0" fontId="25" fillId="0" borderId="47" applyNumberFormat="0" applyFill="0" applyAlignment="0" applyProtection="0"/>
    <xf numFmtId="0" fontId="32" fillId="14" borderId="0" applyNumberFormat="0" applyBorder="0" applyAlignment="0" applyProtection="0"/>
    <xf numFmtId="0" fontId="26" fillId="14" borderId="0" applyNumberFormat="0" applyBorder="0" applyAlignment="0" applyProtection="0"/>
    <xf numFmtId="0" fontId="4" fillId="11" borderId="48" applyNumberFormat="0" applyFont="0" applyAlignment="0" applyProtection="0"/>
    <xf numFmtId="0" fontId="13" fillId="11" borderId="48" applyNumberFormat="0" applyFont="0" applyAlignment="0" applyProtection="0"/>
    <xf numFmtId="0" fontId="27" fillId="23" borderId="49" applyNumberFormat="0" applyAlignment="0" applyProtection="0"/>
    <xf numFmtId="0" fontId="27" fillId="24" borderId="49" applyNumberFormat="0" applyAlignment="0" applyProtection="0"/>
    <xf numFmtId="0" fontId="3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0" applyNumberFormat="0" applyFill="0" applyAlignment="0" applyProtection="0"/>
    <xf numFmtId="0" fontId="35" fillId="0" borderId="51" applyNumberFormat="0" applyFill="0" applyAlignment="0" applyProtection="0"/>
    <xf numFmtId="0" fontId="36" fillId="0" borderId="52" applyNumberFormat="0" applyFill="0" applyAlignment="0" applyProtection="0"/>
    <xf numFmtId="0" fontId="36" fillId="0" borderId="0" applyNumberFormat="0" applyFill="0" applyBorder="0" applyAlignment="0" applyProtection="0"/>
    <xf numFmtId="0" fontId="29" fillId="0" borderId="53" applyNumberFormat="0" applyFill="0" applyAlignment="0" applyProtection="0"/>
    <xf numFmtId="0" fontId="30" fillId="0" borderId="0" applyNumberFormat="0" applyFill="0" applyBorder="0" applyAlignment="0" applyProtection="0"/>
    <xf numFmtId="44" fontId="13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79">
    <xf numFmtId="0" fontId="0" fillId="0" borderId="0" xfId="0"/>
    <xf numFmtId="0" fontId="9" fillId="2" borderId="18" xfId="2" applyFont="1" applyFill="1" applyBorder="1" applyAlignment="1">
      <alignment horizontal="center"/>
    </xf>
    <xf numFmtId="0" fontId="9" fillId="2" borderId="21" xfId="2" applyFont="1" applyFill="1" applyBorder="1" applyAlignment="1">
      <alignment horizontal="center"/>
    </xf>
    <xf numFmtId="0" fontId="9" fillId="0" borderId="31" xfId="2" applyFont="1" applyBorder="1" applyAlignment="1">
      <alignment horizontal="center" vertical="center"/>
    </xf>
    <xf numFmtId="2" fontId="9" fillId="0" borderId="33" xfId="2" applyNumberFormat="1" applyFont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10" fillId="2" borderId="20" xfId="2" applyFont="1" applyFill="1" applyBorder="1" applyAlignment="1">
      <alignment horizontal="right"/>
    </xf>
    <xf numFmtId="0" fontId="10" fillId="2" borderId="22" xfId="2" applyFont="1" applyFill="1" applyBorder="1" applyAlignment="1">
      <alignment horizontal="right"/>
    </xf>
    <xf numFmtId="4" fontId="10" fillId="2" borderId="22" xfId="2" applyNumberFormat="1" applyFont="1" applyFill="1" applyBorder="1" applyAlignment="1">
      <alignment horizontal="right"/>
    </xf>
    <xf numFmtId="4" fontId="11" fillId="2" borderId="22" xfId="2" applyNumberFormat="1" applyFont="1" applyFill="1" applyBorder="1" applyAlignment="1">
      <alignment horizontal="center"/>
    </xf>
    <xf numFmtId="4" fontId="12" fillId="2" borderId="22" xfId="2" applyNumberFormat="1" applyFont="1" applyFill="1" applyBorder="1"/>
    <xf numFmtId="4" fontId="12" fillId="2" borderId="23" xfId="2" applyNumberFormat="1" applyFont="1" applyFill="1" applyBorder="1"/>
    <xf numFmtId="0" fontId="10" fillId="0" borderId="0" xfId="2" applyFont="1" applyAlignment="1">
      <alignment horizontal="center"/>
    </xf>
    <xf numFmtId="4" fontId="3" fillId="0" borderId="0" xfId="2" applyNumberFormat="1" applyFont="1" applyAlignment="1">
      <alignment horizontal="center"/>
    </xf>
    <xf numFmtId="4" fontId="11" fillId="0" borderId="0" xfId="2" applyNumberFormat="1" applyFont="1" applyAlignment="1">
      <alignment horizontal="center"/>
    </xf>
    <xf numFmtId="4" fontId="12" fillId="0" borderId="0" xfId="2" applyNumberFormat="1" applyFont="1" applyAlignment="1">
      <alignment horizontal="center"/>
    </xf>
    <xf numFmtId="4" fontId="3" fillId="0" borderId="0" xfId="2" applyNumberFormat="1" applyFont="1"/>
    <xf numFmtId="0" fontId="5" fillId="0" borderId="0" xfId="2" applyFont="1" applyAlignment="1">
      <alignment vertical="center"/>
    </xf>
    <xf numFmtId="0" fontId="9" fillId="0" borderId="0" xfId="2" applyFont="1" applyAlignment="1">
      <alignment horizontal="center"/>
    </xf>
    <xf numFmtId="14" fontId="9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0" fontId="0" fillId="0" borderId="0" xfId="0" applyAlignment="1">
      <alignment wrapText="1"/>
    </xf>
    <xf numFmtId="164" fontId="9" fillId="0" borderId="32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2" fontId="9" fillId="0" borderId="32" xfId="2" applyNumberFormat="1" applyFont="1" applyBorder="1" applyAlignment="1">
      <alignment horizontal="center" vertical="center"/>
    </xf>
    <xf numFmtId="164" fontId="9" fillId="0" borderId="36" xfId="2" applyNumberFormat="1" applyFont="1" applyBorder="1" applyAlignment="1">
      <alignment horizontal="center" vertical="center"/>
    </xf>
    <xf numFmtId="164" fontId="9" fillId="0" borderId="38" xfId="2" applyNumberFormat="1" applyFont="1" applyBorder="1" applyAlignment="1">
      <alignment horizontal="center" vertical="center"/>
    </xf>
    <xf numFmtId="0" fontId="14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2" xfId="0" applyBorder="1"/>
    <xf numFmtId="0" fontId="9" fillId="2" borderId="0" xfId="2" applyFont="1" applyFill="1" applyAlignment="1">
      <alignment horizontal="center"/>
    </xf>
    <xf numFmtId="164" fontId="6" fillId="29" borderId="13" xfId="0" applyNumberFormat="1" applyFont="1" applyFill="1" applyBorder="1" applyAlignment="1">
      <alignment vertical="center" wrapText="1"/>
    </xf>
    <xf numFmtId="0" fontId="9" fillId="2" borderId="13" xfId="2" applyFont="1" applyFill="1" applyBorder="1"/>
    <xf numFmtId="0" fontId="9" fillId="2" borderId="14" xfId="2" applyFont="1" applyFill="1" applyBorder="1"/>
    <xf numFmtId="0" fontId="9" fillId="2" borderId="15" xfId="2" applyFont="1" applyFill="1" applyBorder="1"/>
    <xf numFmtId="4" fontId="12" fillId="2" borderId="14" xfId="2" applyNumberFormat="1" applyFont="1" applyFill="1" applyBorder="1"/>
    <xf numFmtId="2" fontId="10" fillId="0" borderId="33" xfId="2" applyNumberFormat="1" applyFont="1" applyBorder="1" applyAlignment="1">
      <alignment horizontal="center" vertical="center"/>
    </xf>
    <xf numFmtId="0" fontId="10" fillId="0" borderId="33" xfId="2" applyFont="1" applyBorder="1" applyAlignment="1">
      <alignment horizontal="center"/>
    </xf>
    <xf numFmtId="0" fontId="10" fillId="0" borderId="31" xfId="2" applyFont="1" applyBorder="1" applyAlignment="1">
      <alignment horizontal="center"/>
    </xf>
    <xf numFmtId="0" fontId="10" fillId="0" borderId="34" xfId="2" applyFont="1" applyBorder="1" applyAlignment="1">
      <alignment horizontal="center"/>
    </xf>
    <xf numFmtId="0" fontId="5" fillId="0" borderId="32" xfId="0" applyFont="1" applyBorder="1" applyAlignment="1">
      <alignment horizontal="center" vertical="center"/>
    </xf>
    <xf numFmtId="164" fontId="5" fillId="0" borderId="32" xfId="0" applyNumberFormat="1" applyFont="1" applyBorder="1" applyAlignment="1">
      <alignment horizontal="center" vertical="center"/>
    </xf>
    <xf numFmtId="164" fontId="5" fillId="0" borderId="33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39" fillId="31" borderId="28" xfId="0" applyFont="1" applyFill="1" applyBorder="1" applyAlignment="1">
      <alignment horizontal="justify" vertical="center" wrapText="1"/>
    </xf>
    <xf numFmtId="0" fontId="39" fillId="31" borderId="32" xfId="0" applyFont="1" applyFill="1" applyBorder="1" applyAlignment="1">
      <alignment horizontal="justify" vertical="center" wrapText="1"/>
    </xf>
    <xf numFmtId="0" fontId="6" fillId="28" borderId="54" xfId="0" applyFont="1" applyFill="1" applyBorder="1" applyAlignment="1">
      <alignment horizontal="center" vertical="center"/>
    </xf>
    <xf numFmtId="0" fontId="7" fillId="28" borderId="55" xfId="0" applyFont="1" applyFill="1" applyBorder="1" applyAlignment="1">
      <alignment horizontal="left" vertical="center" wrapText="1"/>
    </xf>
    <xf numFmtId="2" fontId="5" fillId="0" borderId="32" xfId="0" applyNumberFormat="1" applyFont="1" applyBorder="1" applyAlignment="1">
      <alignment horizontal="center" vertical="center"/>
    </xf>
    <xf numFmtId="10" fontId="12" fillId="0" borderId="31" xfId="2" applyNumberFormat="1" applyFont="1" applyBorder="1" applyAlignment="1">
      <alignment horizontal="center" vertical="center"/>
    </xf>
    <xf numFmtId="10" fontId="9" fillId="0" borderId="34" xfId="2" applyNumberFormat="1" applyFont="1" applyBorder="1" applyAlignment="1">
      <alignment horizontal="center" vertical="center"/>
    </xf>
    <xf numFmtId="10" fontId="9" fillId="0" borderId="31" xfId="2" applyNumberFormat="1" applyFont="1" applyBorder="1" applyAlignment="1">
      <alignment horizontal="center" vertical="center"/>
    </xf>
    <xf numFmtId="10" fontId="9" fillId="0" borderId="33" xfId="2" applyNumberFormat="1" applyFont="1" applyBorder="1" applyAlignment="1">
      <alignment horizontal="center" vertical="center"/>
    </xf>
    <xf numFmtId="164" fontId="9" fillId="0" borderId="23" xfId="2" applyNumberFormat="1" applyFont="1" applyBorder="1" applyAlignment="1">
      <alignment horizontal="center" vertical="center"/>
    </xf>
    <xf numFmtId="164" fontId="9" fillId="0" borderId="20" xfId="2" applyNumberFormat="1" applyFont="1" applyBorder="1" applyAlignment="1">
      <alignment horizontal="center" vertical="center"/>
    </xf>
    <xf numFmtId="164" fontId="6" fillId="29" borderId="13" xfId="0" applyNumberFormat="1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2" fontId="5" fillId="0" borderId="40" xfId="0" applyNumberFormat="1" applyFont="1" applyBorder="1" applyAlignment="1">
      <alignment horizontal="center" vertical="center"/>
    </xf>
    <xf numFmtId="164" fontId="5" fillId="0" borderId="40" xfId="0" applyNumberFormat="1" applyFont="1" applyBorder="1" applyAlignment="1">
      <alignment horizontal="center" vertical="center"/>
    </xf>
    <xf numFmtId="164" fontId="5" fillId="0" borderId="56" xfId="0" applyNumberFormat="1" applyFont="1" applyBorder="1" applyAlignment="1">
      <alignment horizontal="center" vertical="center"/>
    </xf>
    <xf numFmtId="0" fontId="6" fillId="28" borderId="16" xfId="0" applyFont="1" applyFill="1" applyBorder="1" applyAlignment="1">
      <alignment horizontal="center" vertical="center"/>
    </xf>
    <xf numFmtId="4" fontId="6" fillId="28" borderId="57" xfId="0" applyNumberFormat="1" applyFont="1" applyFill="1" applyBorder="1" applyAlignment="1">
      <alignment horizontal="center" vertical="center"/>
    </xf>
    <xf numFmtId="4" fontId="6" fillId="28" borderId="58" xfId="0" applyNumberFormat="1" applyFont="1" applyFill="1" applyBorder="1" applyAlignment="1">
      <alignment horizontal="center" vertical="center"/>
    </xf>
    <xf numFmtId="4" fontId="6" fillId="28" borderId="17" xfId="0" applyNumberFormat="1" applyFont="1" applyFill="1" applyBorder="1" applyAlignment="1">
      <alignment horizontal="center" vertical="center"/>
    </xf>
    <xf numFmtId="14" fontId="41" fillId="0" borderId="39" xfId="2" applyNumberFormat="1" applyFont="1" applyBorder="1" applyAlignment="1">
      <alignment horizontal="center"/>
    </xf>
    <xf numFmtId="0" fontId="41" fillId="0" borderId="0" xfId="2" applyFont="1" applyAlignment="1">
      <alignment horizontal="center"/>
    </xf>
    <xf numFmtId="0" fontId="40" fillId="0" borderId="0" xfId="2" applyFont="1" applyAlignment="1">
      <alignment vertical="center"/>
    </xf>
    <xf numFmtId="0" fontId="38" fillId="0" borderId="4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4" fillId="31" borderId="32" xfId="0" applyFont="1" applyFill="1" applyBorder="1" applyAlignment="1">
      <alignment horizontal="justify" vertical="center" wrapText="1"/>
    </xf>
    <xf numFmtId="0" fontId="4" fillId="31" borderId="60" xfId="0" applyFont="1" applyFill="1" applyBorder="1" applyAlignment="1">
      <alignment horizontal="justify" vertical="center" wrapText="1"/>
    </xf>
    <xf numFmtId="0" fontId="39" fillId="31" borderId="60" xfId="0" applyFont="1" applyFill="1" applyBorder="1" applyAlignment="1">
      <alignment horizontal="justify" vertical="center" wrapText="1"/>
    </xf>
    <xf numFmtId="0" fontId="5" fillId="0" borderId="6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164" fontId="6" fillId="30" borderId="59" xfId="0" applyNumberFormat="1" applyFont="1" applyFill="1" applyBorder="1" applyAlignment="1">
      <alignment horizontal="center" vertical="center"/>
    </xf>
    <xf numFmtId="164" fontId="6" fillId="29" borderId="20" xfId="0" applyNumberFormat="1" applyFont="1" applyFill="1" applyBorder="1" applyAlignment="1">
      <alignment horizontal="center" vertical="center" wrapText="1"/>
    </xf>
    <xf numFmtId="164" fontId="6" fillId="29" borderId="20" xfId="0" applyNumberFormat="1" applyFont="1" applyFill="1" applyBorder="1" applyAlignment="1">
      <alignment vertical="center" wrapText="1"/>
    </xf>
    <xf numFmtId="0" fontId="43" fillId="0" borderId="31" xfId="0" applyFont="1" applyBorder="1" applyAlignment="1">
      <alignment horizontal="center" vertical="center"/>
    </xf>
    <xf numFmtId="2" fontId="5" fillId="0" borderId="60" xfId="0" applyNumberFormat="1" applyFont="1" applyBorder="1" applyAlignment="1">
      <alignment horizontal="center" vertical="center"/>
    </xf>
    <xf numFmtId="164" fontId="5" fillId="0" borderId="60" xfId="0" applyNumberFormat="1" applyFont="1" applyBorder="1" applyAlignment="1">
      <alignment horizontal="center" vertical="center"/>
    </xf>
    <xf numFmtId="164" fontId="5" fillId="0" borderId="68" xfId="0" applyNumberFormat="1" applyFont="1" applyBorder="1" applyAlignment="1">
      <alignment horizontal="center" vertical="center"/>
    </xf>
    <xf numFmtId="164" fontId="5" fillId="0" borderId="69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7" fillId="0" borderId="34" xfId="0" applyFont="1" applyBorder="1" applyAlignment="1">
      <alignment horizontal="center" vertical="center"/>
    </xf>
    <xf numFmtId="0" fontId="37" fillId="0" borderId="64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6" fillId="30" borderId="13" xfId="0" applyFont="1" applyFill="1" applyBorder="1" applyAlignment="1">
      <alignment horizontal="center" vertical="center" wrapText="1"/>
    </xf>
    <xf numFmtId="0" fontId="6" fillId="30" borderId="14" xfId="0" applyFont="1" applyFill="1" applyBorder="1" applyAlignment="1">
      <alignment horizontal="center" vertical="center" wrapText="1"/>
    </xf>
    <xf numFmtId="164" fontId="6" fillId="30" borderId="57" xfId="0" applyNumberFormat="1" applyFont="1" applyFill="1" applyBorder="1" applyAlignment="1">
      <alignment horizontal="center" vertical="center"/>
    </xf>
    <xf numFmtId="164" fontId="6" fillId="29" borderId="20" xfId="0" applyNumberFormat="1" applyFont="1" applyFill="1" applyBorder="1" applyAlignment="1">
      <alignment horizontal="center" vertical="center" wrapText="1"/>
    </xf>
    <xf numFmtId="164" fontId="6" fillId="29" borderId="22" xfId="0" applyNumberFormat="1" applyFont="1" applyFill="1" applyBorder="1" applyAlignment="1">
      <alignment horizontal="center" vertical="center" wrapText="1"/>
    </xf>
    <xf numFmtId="164" fontId="6" fillId="29" borderId="23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Font="1" applyBorder="1" applyAlignment="1">
      <alignment horizontal="center" vertical="center"/>
    </xf>
    <xf numFmtId="49" fontId="37" fillId="0" borderId="62" xfId="1" applyNumberFormat="1" applyFont="1" applyFill="1" applyBorder="1" applyAlignment="1" applyProtection="1">
      <alignment horizontal="center" vertical="distributed"/>
    </xf>
    <xf numFmtId="49" fontId="37" fillId="0" borderId="65" xfId="1" applyNumberFormat="1" applyFont="1" applyFill="1" applyBorder="1" applyAlignment="1" applyProtection="1">
      <alignment horizontal="center" vertical="distributed"/>
    </xf>
    <xf numFmtId="49" fontId="37" fillId="0" borderId="63" xfId="1" applyNumberFormat="1" applyFont="1" applyFill="1" applyBorder="1" applyAlignment="1" applyProtection="1">
      <alignment horizontal="center" vertical="distributed"/>
    </xf>
    <xf numFmtId="49" fontId="37" fillId="0" borderId="66" xfId="1" applyNumberFormat="1" applyFont="1" applyFill="1" applyBorder="1" applyAlignment="1" applyProtection="1">
      <alignment horizontal="center" vertical="distributed"/>
    </xf>
    <xf numFmtId="0" fontId="37" fillId="0" borderId="34" xfId="0" applyFont="1" applyBorder="1" applyAlignment="1">
      <alignment horizontal="center" vertical="center" wrapText="1"/>
    </xf>
    <xf numFmtId="0" fontId="37" fillId="0" borderId="64" xfId="0" applyFont="1" applyBorder="1" applyAlignment="1">
      <alignment horizontal="center" vertical="center" wrapText="1"/>
    </xf>
    <xf numFmtId="0" fontId="37" fillId="0" borderId="35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/>
    </xf>
    <xf numFmtId="0" fontId="42" fillId="0" borderId="64" xfId="0" applyFont="1" applyBorder="1" applyAlignment="1">
      <alignment horizontal="center"/>
    </xf>
    <xf numFmtId="0" fontId="42" fillId="0" borderId="67" xfId="0" applyFont="1" applyBorder="1" applyAlignment="1">
      <alignment horizontal="center"/>
    </xf>
    <xf numFmtId="164" fontId="6" fillId="30" borderId="14" xfId="0" applyNumberFormat="1" applyFont="1" applyFill="1" applyBorder="1" applyAlignment="1">
      <alignment horizontal="center" vertical="center" wrapText="1"/>
    </xf>
    <xf numFmtId="164" fontId="6" fillId="30" borderId="15" xfId="0" applyNumberFormat="1" applyFont="1" applyFill="1" applyBorder="1" applyAlignment="1">
      <alignment horizontal="center" vertical="center" wrapText="1"/>
    </xf>
    <xf numFmtId="164" fontId="6" fillId="30" borderId="13" xfId="0" applyNumberFormat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49" fontId="6" fillId="0" borderId="7" xfId="1" applyNumberFormat="1" applyFont="1" applyFill="1" applyBorder="1" applyAlignment="1" applyProtection="1">
      <alignment horizontal="center" vertical="distributed"/>
    </xf>
    <xf numFmtId="0" fontId="6" fillId="30" borderId="20" xfId="0" applyFont="1" applyFill="1" applyBorder="1" applyAlignment="1">
      <alignment horizontal="center" vertical="center" wrapText="1"/>
    </xf>
    <xf numFmtId="0" fontId="6" fillId="30" borderId="2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6" fillId="29" borderId="13" xfId="0" applyNumberFormat="1" applyFont="1" applyFill="1" applyBorder="1" applyAlignment="1">
      <alignment horizontal="center" vertical="center" wrapText="1"/>
    </xf>
    <xf numFmtId="164" fontId="6" fillId="29" borderId="14" xfId="0" applyNumberFormat="1" applyFont="1" applyFill="1" applyBorder="1" applyAlignment="1">
      <alignment horizontal="center" vertical="center" wrapText="1"/>
    </xf>
    <xf numFmtId="164" fontId="6" fillId="29" borderId="15" xfId="0" applyNumberFormat="1" applyFont="1" applyFill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/>
    </xf>
    <xf numFmtId="0" fontId="10" fillId="0" borderId="31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 wrapText="1"/>
    </xf>
    <xf numFmtId="0" fontId="10" fillId="0" borderId="32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/>
    </xf>
    <xf numFmtId="0" fontId="10" fillId="0" borderId="33" xfId="2" applyFont="1" applyBorder="1" applyAlignment="1">
      <alignment horizontal="center"/>
    </xf>
    <xf numFmtId="0" fontId="10" fillId="0" borderId="27" xfId="2" applyFont="1" applyBorder="1" applyAlignment="1">
      <alignment horizontal="center"/>
    </xf>
    <xf numFmtId="0" fontId="10" fillId="0" borderId="30" xfId="2" applyFont="1" applyBorder="1" applyAlignment="1">
      <alignment horizontal="center"/>
    </xf>
    <xf numFmtId="0" fontId="10" fillId="0" borderId="31" xfId="2" applyFont="1" applyBorder="1" applyAlignment="1">
      <alignment horizontal="center"/>
    </xf>
    <xf numFmtId="0" fontId="10" fillId="0" borderId="34" xfId="2" applyFont="1" applyBorder="1" applyAlignment="1">
      <alignment horizontal="center"/>
    </xf>
    <xf numFmtId="0" fontId="8" fillId="0" borderId="13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3" fillId="0" borderId="26" xfId="2" applyFont="1" applyBorder="1" applyAlignment="1">
      <alignment horizontal="left" vertical="center"/>
    </xf>
    <xf numFmtId="0" fontId="3" fillId="0" borderId="24" xfId="2" applyFont="1" applyBorder="1" applyAlignment="1">
      <alignment horizontal="left" vertical="center"/>
    </xf>
    <xf numFmtId="0" fontId="3" fillId="0" borderId="20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0" fontId="0" fillId="0" borderId="26" xfId="2" applyFont="1" applyBorder="1" applyAlignment="1">
      <alignment horizontal="left" vertical="center" wrapText="1"/>
    </xf>
    <xf numFmtId="0" fontId="0" fillId="0" borderId="24" xfId="2" applyFont="1" applyBorder="1" applyAlignment="1">
      <alignment horizontal="left" vertical="center" wrapText="1"/>
    </xf>
    <xf numFmtId="0" fontId="0" fillId="0" borderId="25" xfId="2" applyFont="1" applyBorder="1" applyAlignment="1">
      <alignment horizontal="left" vertical="center" wrapText="1"/>
    </xf>
    <xf numFmtId="0" fontId="0" fillId="0" borderId="20" xfId="2" applyFont="1" applyBorder="1" applyAlignment="1">
      <alignment horizontal="left" vertical="center" wrapText="1"/>
    </xf>
    <xf numFmtId="0" fontId="0" fillId="0" borderId="22" xfId="2" applyFont="1" applyBorder="1" applyAlignment="1">
      <alignment horizontal="left" vertical="center" wrapText="1"/>
    </xf>
    <xf numFmtId="0" fontId="0" fillId="0" borderId="23" xfId="2" applyFont="1" applyBorder="1" applyAlignment="1">
      <alignment horizontal="left" vertical="center" wrapText="1"/>
    </xf>
    <xf numFmtId="0" fontId="10" fillId="0" borderId="18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3" fillId="0" borderId="25" xfId="2" applyFont="1" applyBorder="1" applyAlignment="1">
      <alignment horizontal="left" vertical="center"/>
    </xf>
    <xf numFmtId="0" fontId="3" fillId="0" borderId="23" xfId="2" applyFont="1" applyBorder="1" applyAlignment="1">
      <alignment horizontal="left" vertical="center"/>
    </xf>
    <xf numFmtId="14" fontId="8" fillId="0" borderId="26" xfId="2" applyNumberFormat="1" applyFont="1" applyBorder="1" applyAlignment="1">
      <alignment horizontal="center" vertical="center"/>
    </xf>
    <xf numFmtId="14" fontId="8" fillId="0" borderId="24" xfId="2" applyNumberFormat="1" applyFont="1" applyBorder="1" applyAlignment="1">
      <alignment horizontal="center" vertical="center"/>
    </xf>
    <xf numFmtId="14" fontId="8" fillId="0" borderId="25" xfId="2" applyNumberFormat="1" applyFont="1" applyBorder="1" applyAlignment="1">
      <alignment horizontal="center" vertical="center"/>
    </xf>
    <xf numFmtId="14" fontId="8" fillId="0" borderId="20" xfId="2" applyNumberFormat="1" applyFont="1" applyBorder="1" applyAlignment="1">
      <alignment horizontal="center" vertical="center"/>
    </xf>
    <xf numFmtId="14" fontId="8" fillId="0" borderId="22" xfId="2" applyNumberFormat="1" applyFont="1" applyBorder="1" applyAlignment="1">
      <alignment horizontal="center" vertical="center"/>
    </xf>
    <xf numFmtId="14" fontId="8" fillId="0" borderId="23" xfId="2" applyNumberFormat="1" applyFont="1" applyBorder="1" applyAlignment="1">
      <alignment horizontal="center" vertical="center"/>
    </xf>
    <xf numFmtId="0" fontId="0" fillId="0" borderId="34" xfId="2" applyFont="1" applyBorder="1" applyAlignment="1">
      <alignment horizontal="left" vertical="center" wrapText="1"/>
    </xf>
    <xf numFmtId="0" fontId="0" fillId="0" borderId="35" xfId="2" applyFont="1" applyBorder="1" applyAlignment="1">
      <alignment horizontal="left" vertical="center" wrapText="1"/>
    </xf>
    <xf numFmtId="0" fontId="40" fillId="0" borderId="0" xfId="2" applyFont="1" applyAlignment="1">
      <alignment horizontal="center" vertical="center"/>
    </xf>
    <xf numFmtId="0" fontId="10" fillId="0" borderId="31" xfId="2" applyFont="1" applyBorder="1" applyAlignment="1">
      <alignment horizontal="right" vertical="center"/>
    </xf>
    <xf numFmtId="0" fontId="10" fillId="0" borderId="32" xfId="2" applyFont="1" applyBorder="1" applyAlignment="1">
      <alignment horizontal="right" vertical="center"/>
    </xf>
    <xf numFmtId="0" fontId="10" fillId="0" borderId="36" xfId="2" applyFont="1" applyBorder="1" applyAlignment="1">
      <alignment horizontal="right" vertical="center"/>
    </xf>
    <xf numFmtId="0" fontId="10" fillId="0" borderId="37" xfId="2" applyFont="1" applyBorder="1" applyAlignment="1">
      <alignment horizontal="right" vertical="center"/>
    </xf>
    <xf numFmtId="4" fontId="12" fillId="0" borderId="0" xfId="2" applyNumberFormat="1" applyFont="1" applyAlignment="1">
      <alignment horizontal="center"/>
    </xf>
  </cellXfs>
  <cellStyles count="90">
    <cellStyle name="20% - Accent1" xfId="3" xr:uid="{00000000-0005-0000-0000-000000000000}"/>
    <cellStyle name="20% - Accent2" xfId="4" xr:uid="{00000000-0005-0000-0000-000001000000}"/>
    <cellStyle name="20% - Accent3" xfId="5" xr:uid="{00000000-0005-0000-0000-000002000000}"/>
    <cellStyle name="20% - Accent4" xfId="6" xr:uid="{00000000-0005-0000-0000-000003000000}"/>
    <cellStyle name="20% - Accent5" xfId="7" xr:uid="{00000000-0005-0000-0000-000004000000}"/>
    <cellStyle name="20% - Accent6" xfId="8" xr:uid="{00000000-0005-0000-0000-000005000000}"/>
    <cellStyle name="20% - Ênfase1 2" xfId="9" xr:uid="{00000000-0005-0000-0000-000006000000}"/>
    <cellStyle name="20% - Ênfase2 2" xfId="10" xr:uid="{00000000-0005-0000-0000-000007000000}"/>
    <cellStyle name="20% - Ênfase3 2" xfId="11" xr:uid="{00000000-0005-0000-0000-000008000000}"/>
    <cellStyle name="20% - Ênfase4 2" xfId="12" xr:uid="{00000000-0005-0000-0000-000009000000}"/>
    <cellStyle name="20% - Ênfase5 2" xfId="13" xr:uid="{00000000-0005-0000-0000-00000A000000}"/>
    <cellStyle name="20% - Ênfase6 2" xfId="14" xr:uid="{00000000-0005-0000-0000-00000B000000}"/>
    <cellStyle name="40% - Accent1" xfId="15" xr:uid="{00000000-0005-0000-0000-00000C000000}"/>
    <cellStyle name="40% - Accent2" xfId="16" xr:uid="{00000000-0005-0000-0000-00000D000000}"/>
    <cellStyle name="40% - Accent3" xfId="17" xr:uid="{00000000-0005-0000-0000-00000E000000}"/>
    <cellStyle name="40% - Accent4" xfId="18" xr:uid="{00000000-0005-0000-0000-00000F000000}"/>
    <cellStyle name="40% - Accent5" xfId="19" xr:uid="{00000000-0005-0000-0000-000010000000}"/>
    <cellStyle name="40% - Accent6" xfId="20" xr:uid="{00000000-0005-0000-0000-000011000000}"/>
    <cellStyle name="40% - Ênfase1 2" xfId="21" xr:uid="{00000000-0005-0000-0000-000012000000}"/>
    <cellStyle name="40% - Ênfase2 2" xfId="22" xr:uid="{00000000-0005-0000-0000-000013000000}"/>
    <cellStyle name="40% - Ênfase3 2" xfId="23" xr:uid="{00000000-0005-0000-0000-000014000000}"/>
    <cellStyle name="40% - Ênfase4 2" xfId="24" xr:uid="{00000000-0005-0000-0000-000015000000}"/>
    <cellStyle name="40% - Ênfase5 2" xfId="25" xr:uid="{00000000-0005-0000-0000-000016000000}"/>
    <cellStyle name="40% - Ênfase6 2" xfId="26" xr:uid="{00000000-0005-0000-0000-000017000000}"/>
    <cellStyle name="60% - Accent1" xfId="27" xr:uid="{00000000-0005-0000-0000-000018000000}"/>
    <cellStyle name="60% - Accent2" xfId="28" xr:uid="{00000000-0005-0000-0000-000019000000}"/>
    <cellStyle name="60% - Accent3" xfId="29" xr:uid="{00000000-0005-0000-0000-00001A000000}"/>
    <cellStyle name="60% - Accent4" xfId="30" xr:uid="{00000000-0005-0000-0000-00001B000000}"/>
    <cellStyle name="60% - Accent5" xfId="31" xr:uid="{00000000-0005-0000-0000-00001C000000}"/>
    <cellStyle name="60% - Accent6" xfId="32" xr:uid="{00000000-0005-0000-0000-00001D000000}"/>
    <cellStyle name="60% - Ênfase1 2" xfId="33" xr:uid="{00000000-0005-0000-0000-00001E000000}"/>
    <cellStyle name="60% - Ênfase2 2" xfId="34" xr:uid="{00000000-0005-0000-0000-00001F000000}"/>
    <cellStyle name="60% - Ênfase3 2" xfId="35" xr:uid="{00000000-0005-0000-0000-000020000000}"/>
    <cellStyle name="60% - Ênfase4 2" xfId="36" xr:uid="{00000000-0005-0000-0000-000021000000}"/>
    <cellStyle name="60% - Ênfase5 2" xfId="37" xr:uid="{00000000-0005-0000-0000-000022000000}"/>
    <cellStyle name="60% - Ênfase6 2" xfId="38" xr:uid="{00000000-0005-0000-0000-000023000000}"/>
    <cellStyle name="Accent1" xfId="39" xr:uid="{00000000-0005-0000-0000-000024000000}"/>
    <cellStyle name="Accent2" xfId="40" xr:uid="{00000000-0005-0000-0000-000025000000}"/>
    <cellStyle name="Accent3" xfId="41" xr:uid="{00000000-0005-0000-0000-000026000000}"/>
    <cellStyle name="Accent4" xfId="42" xr:uid="{00000000-0005-0000-0000-000027000000}"/>
    <cellStyle name="Accent5" xfId="43" xr:uid="{00000000-0005-0000-0000-000028000000}"/>
    <cellStyle name="Accent6" xfId="44" xr:uid="{00000000-0005-0000-0000-000029000000}"/>
    <cellStyle name="Bad" xfId="45" xr:uid="{00000000-0005-0000-0000-00002A000000}"/>
    <cellStyle name="Bom 2" xfId="46" xr:uid="{00000000-0005-0000-0000-00002B000000}"/>
    <cellStyle name="Calculation" xfId="47" xr:uid="{00000000-0005-0000-0000-00002C000000}"/>
    <cellStyle name="Cálculo 2" xfId="48" xr:uid="{00000000-0005-0000-0000-00002D000000}"/>
    <cellStyle name="Célula de Verificação 2" xfId="49" xr:uid="{00000000-0005-0000-0000-00002E000000}"/>
    <cellStyle name="Célula Vinculada 2" xfId="50" xr:uid="{00000000-0005-0000-0000-00002F000000}"/>
    <cellStyle name="Check Cell" xfId="51" xr:uid="{00000000-0005-0000-0000-000030000000}"/>
    <cellStyle name="Ênfase1 2" xfId="52" xr:uid="{00000000-0005-0000-0000-000031000000}"/>
    <cellStyle name="Ênfase2 2" xfId="53" xr:uid="{00000000-0005-0000-0000-000032000000}"/>
    <cellStyle name="Ênfase3 2" xfId="54" xr:uid="{00000000-0005-0000-0000-000033000000}"/>
    <cellStyle name="Ênfase4 2" xfId="55" xr:uid="{00000000-0005-0000-0000-000034000000}"/>
    <cellStyle name="Ênfase5 2" xfId="56" xr:uid="{00000000-0005-0000-0000-000035000000}"/>
    <cellStyle name="Ênfase6 2" xfId="57" xr:uid="{00000000-0005-0000-0000-000036000000}"/>
    <cellStyle name="Entrada 2" xfId="58" xr:uid="{00000000-0005-0000-0000-000037000000}"/>
    <cellStyle name="Explanatory Text" xfId="59" xr:uid="{00000000-0005-0000-0000-000038000000}"/>
    <cellStyle name="Good" xfId="60" xr:uid="{00000000-0005-0000-0000-000039000000}"/>
    <cellStyle name="Heading 1" xfId="61" xr:uid="{00000000-0005-0000-0000-00003A000000}"/>
    <cellStyle name="Heading 2" xfId="62" xr:uid="{00000000-0005-0000-0000-00003B000000}"/>
    <cellStyle name="Heading 3" xfId="63" xr:uid="{00000000-0005-0000-0000-00003C000000}"/>
    <cellStyle name="Heading 4" xfId="64" xr:uid="{00000000-0005-0000-0000-00003D000000}"/>
    <cellStyle name="Incorreto 2" xfId="65" xr:uid="{00000000-0005-0000-0000-00003E000000}"/>
    <cellStyle name="Input" xfId="66" xr:uid="{00000000-0005-0000-0000-00003F000000}"/>
    <cellStyle name="Linked Cell" xfId="67" xr:uid="{00000000-0005-0000-0000-000040000000}"/>
    <cellStyle name="Moeda 2" xfId="84" xr:uid="{00000000-0005-0000-0000-000041000000}"/>
    <cellStyle name="Neutra 2" xfId="68" xr:uid="{00000000-0005-0000-0000-000042000000}"/>
    <cellStyle name="Neutral" xfId="69" xr:uid="{00000000-0005-0000-0000-000043000000}"/>
    <cellStyle name="Normal" xfId="0" builtinId="0"/>
    <cellStyle name="Normal 2" xfId="85" xr:uid="{00000000-0005-0000-0000-000045000000}"/>
    <cellStyle name="Normal 2 2" xfId="2" xr:uid="{00000000-0005-0000-0000-000046000000}"/>
    <cellStyle name="Nota 2" xfId="70" xr:uid="{00000000-0005-0000-0000-000047000000}"/>
    <cellStyle name="Note" xfId="71" xr:uid="{00000000-0005-0000-0000-000048000000}"/>
    <cellStyle name="Output" xfId="72" xr:uid="{00000000-0005-0000-0000-000049000000}"/>
    <cellStyle name="Porcentagem 2" xfId="86" xr:uid="{00000000-0005-0000-0000-00004A000000}"/>
    <cellStyle name="Porcentagem 3" xfId="87" xr:uid="{00000000-0005-0000-0000-00004B000000}"/>
    <cellStyle name="Saída 2" xfId="73" xr:uid="{00000000-0005-0000-0000-00004C000000}"/>
    <cellStyle name="Texto de Aviso 2" xfId="74" xr:uid="{00000000-0005-0000-0000-00004D000000}"/>
    <cellStyle name="Texto Explicativo 2" xfId="75" xr:uid="{00000000-0005-0000-0000-00004E000000}"/>
    <cellStyle name="Title" xfId="76" xr:uid="{00000000-0005-0000-0000-00004F000000}"/>
    <cellStyle name="Título 1 2" xfId="78" xr:uid="{00000000-0005-0000-0000-000050000000}"/>
    <cellStyle name="Título 2 2" xfId="79" xr:uid="{00000000-0005-0000-0000-000051000000}"/>
    <cellStyle name="Título 3 2" xfId="80" xr:uid="{00000000-0005-0000-0000-000052000000}"/>
    <cellStyle name="Título 4 2" xfId="81" xr:uid="{00000000-0005-0000-0000-000053000000}"/>
    <cellStyle name="Título 5" xfId="77" xr:uid="{00000000-0005-0000-0000-000054000000}"/>
    <cellStyle name="Total 2" xfId="82" xr:uid="{00000000-0005-0000-0000-000055000000}"/>
    <cellStyle name="Vírgula" xfId="1" builtinId="3"/>
    <cellStyle name="Vírgula 2" xfId="88" xr:uid="{00000000-0005-0000-0000-000057000000}"/>
    <cellStyle name="Vírgula 3" xfId="89" xr:uid="{00000000-0005-0000-0000-000058000000}"/>
    <cellStyle name="Warning Text" xfId="83" xr:uid="{00000000-0005-0000-0000-000059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243417</xdr:colOff>
      <xdr:row>3</xdr:row>
      <xdr:rowOff>27517</xdr:rowOff>
    </xdr:from>
    <xdr:to>
      <xdr:col>2</xdr:col>
      <xdr:colOff>1162051</xdr:colOff>
      <xdr:row>3</xdr:row>
      <xdr:rowOff>538060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0D44CB-0469-4C72-B4B5-2D1379812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042" y="608542"/>
          <a:ext cx="918634" cy="5105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DEBARAN\ComprasLicitacao\03%20-%20DANIELA\Conv&#234;nios\Conv&#234;nio%20Esgoto%20MCidades\PROJETOS%20FINAIS%20APROVADOS\01-%20ETE%20PRINCIPAL%20E%20PADRE%20TIAGO\OR&#199;AMENTO\Or&#231;amento_2&#170;%20ETAPA%20ETE%20PRINCIPAL%20E%20ETE%20PADRE%20TIAGO%20rev.04%20-%20M&#250;ltipl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145"/>
  <sheetViews>
    <sheetView topLeftCell="A116" zoomScaleNormal="100" workbookViewId="0">
      <selection activeCell="B121" sqref="B121:S134"/>
    </sheetView>
  </sheetViews>
  <sheetFormatPr defaultRowHeight="15" x14ac:dyDescent="0.25"/>
  <cols>
    <col min="1" max="1" width="11.5703125" customWidth="1"/>
    <col min="2" max="2" width="33.85546875" customWidth="1"/>
    <col min="3" max="3" width="64.140625" customWidth="1"/>
    <col min="4" max="4" width="4.85546875" customWidth="1"/>
    <col min="5" max="5" width="6.140625" customWidth="1"/>
    <col min="6" max="6" width="9.5703125" customWidth="1"/>
    <col min="7" max="7" width="13.7109375" customWidth="1"/>
    <col min="8" max="8" width="4.85546875" customWidth="1"/>
    <col min="9" max="9" width="6" customWidth="1"/>
    <col min="10" max="10" width="10.42578125" customWidth="1"/>
    <col min="11" max="11" width="10.7109375" customWidth="1"/>
    <col min="12" max="12" width="4.85546875" customWidth="1"/>
    <col min="13" max="13" width="5.28515625" customWidth="1"/>
    <col min="14" max="14" width="11.28515625" customWidth="1"/>
    <col min="15" max="15" width="10.5703125" customWidth="1"/>
    <col min="16" max="16" width="5.42578125" customWidth="1"/>
    <col min="17" max="17" width="6.7109375" customWidth="1"/>
    <col min="18" max="18" width="10.7109375" customWidth="1"/>
    <col min="19" max="19" width="11" customWidth="1"/>
  </cols>
  <sheetData>
    <row r="1" spans="2:22" ht="15.75" x14ac:dyDescent="0.25">
      <c r="B1" s="27"/>
    </row>
    <row r="2" spans="2:22" ht="15.75" thickBot="1" x14ac:dyDescent="0.3"/>
    <row r="3" spans="2:22" ht="21.75" customHeight="1" x14ac:dyDescent="0.25">
      <c r="B3" s="103" t="s">
        <v>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</row>
    <row r="4" spans="2:22" ht="20.25" customHeight="1" x14ac:dyDescent="0.25">
      <c r="B4" s="81" t="s">
        <v>1</v>
      </c>
      <c r="C4" s="110" t="s">
        <v>41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2"/>
      <c r="R4" s="106" t="s">
        <v>164</v>
      </c>
      <c r="S4" s="107"/>
    </row>
    <row r="5" spans="2:22" ht="16.5" customHeight="1" x14ac:dyDescent="0.25">
      <c r="B5" s="81" t="s">
        <v>2</v>
      </c>
      <c r="C5" s="110" t="s">
        <v>38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2"/>
      <c r="R5" s="108"/>
      <c r="S5" s="109"/>
    </row>
    <row r="6" spans="2:22" ht="18.75" customHeight="1" x14ac:dyDescent="0.25">
      <c r="B6" s="81" t="s">
        <v>27</v>
      </c>
      <c r="C6" s="88" t="s">
        <v>3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90"/>
      <c r="P6" s="113" t="s">
        <v>159</v>
      </c>
      <c r="Q6" s="114"/>
      <c r="R6" s="114"/>
      <c r="S6" s="115"/>
    </row>
    <row r="7" spans="2:22" ht="15.75" customHeight="1" thickBot="1" x14ac:dyDescent="0.3">
      <c r="B7" s="79" t="s">
        <v>4</v>
      </c>
      <c r="C7" s="80" t="s">
        <v>5</v>
      </c>
      <c r="D7" s="94" t="s">
        <v>161</v>
      </c>
      <c r="E7" s="95"/>
      <c r="F7" s="95"/>
      <c r="G7" s="96"/>
      <c r="H7" s="94" t="s">
        <v>162</v>
      </c>
      <c r="I7" s="95"/>
      <c r="J7" s="95"/>
      <c r="K7" s="96"/>
      <c r="L7" s="94" t="s">
        <v>163</v>
      </c>
      <c r="M7" s="95"/>
      <c r="N7" s="95"/>
      <c r="O7" s="96"/>
      <c r="P7" s="94" t="s">
        <v>160</v>
      </c>
      <c r="Q7" s="95"/>
      <c r="R7" s="95"/>
      <c r="S7" s="96"/>
    </row>
    <row r="8" spans="2:22" ht="15.75" thickBot="1" x14ac:dyDescent="0.3">
      <c r="B8" s="49"/>
      <c r="C8" s="50" t="s">
        <v>104</v>
      </c>
      <c r="D8" s="63" t="s">
        <v>6</v>
      </c>
      <c r="E8" s="64" t="s">
        <v>7</v>
      </c>
      <c r="F8" s="65" t="s">
        <v>40</v>
      </c>
      <c r="G8" s="66" t="s">
        <v>8</v>
      </c>
      <c r="H8" s="63" t="s">
        <v>6</v>
      </c>
      <c r="I8" s="64" t="s">
        <v>7</v>
      </c>
      <c r="J8" s="65" t="s">
        <v>40</v>
      </c>
      <c r="K8" s="66" t="s">
        <v>8</v>
      </c>
      <c r="L8" s="63" t="s">
        <v>6</v>
      </c>
      <c r="M8" s="64" t="s">
        <v>7</v>
      </c>
      <c r="N8" s="65" t="s">
        <v>40</v>
      </c>
      <c r="O8" s="66" t="s">
        <v>8</v>
      </c>
      <c r="P8" s="63" t="s">
        <v>6</v>
      </c>
      <c r="Q8" s="64" t="s">
        <v>7</v>
      </c>
      <c r="R8" s="65" t="s">
        <v>40</v>
      </c>
      <c r="S8" s="66" t="s">
        <v>8</v>
      </c>
    </row>
    <row r="9" spans="2:22" ht="25.5" x14ac:dyDescent="0.25">
      <c r="B9" s="45">
        <v>1</v>
      </c>
      <c r="C9" s="47" t="s">
        <v>42</v>
      </c>
      <c r="D9" s="59" t="s">
        <v>37</v>
      </c>
      <c r="E9" s="60">
        <v>12</v>
      </c>
      <c r="F9" s="43">
        <v>2273.39</v>
      </c>
      <c r="G9" s="62">
        <f>F9*E9</f>
        <v>27280.68</v>
      </c>
      <c r="H9" s="59" t="s">
        <v>37</v>
      </c>
      <c r="I9" s="60">
        <v>12</v>
      </c>
      <c r="J9" s="43">
        <v>2482.54</v>
      </c>
      <c r="K9" s="62">
        <f>J9*I9</f>
        <v>29790.48</v>
      </c>
      <c r="L9" s="59" t="s">
        <v>37</v>
      </c>
      <c r="M9" s="60">
        <v>12</v>
      </c>
      <c r="N9" s="43">
        <v>2768.03</v>
      </c>
      <c r="O9" s="62">
        <f>N9*M9</f>
        <v>33216.36</v>
      </c>
      <c r="P9" s="59" t="s">
        <v>37</v>
      </c>
      <c r="Q9" s="60">
        <v>12</v>
      </c>
      <c r="R9" s="61">
        <f>AVERAGE(J9,F9,N9)</f>
        <v>2507.9866666666671</v>
      </c>
      <c r="S9" s="62">
        <f>Q9*R9</f>
        <v>30095.840000000004</v>
      </c>
      <c r="V9" s="61">
        <f>AVERAGE(N9,J9,R9)</f>
        <v>2586.1855555555558</v>
      </c>
    </row>
    <row r="10" spans="2:22" ht="25.5" x14ac:dyDescent="0.25">
      <c r="B10" s="46">
        <v>2</v>
      </c>
      <c r="C10" s="72" t="s">
        <v>52</v>
      </c>
      <c r="D10" s="59" t="s">
        <v>37</v>
      </c>
      <c r="E10" s="60">
        <v>12</v>
      </c>
      <c r="F10" s="61">
        <v>569.49</v>
      </c>
      <c r="G10" s="62">
        <f t="shared" ref="G10:G11" si="0">F10*E10</f>
        <v>6833.88</v>
      </c>
      <c r="H10" s="59" t="s">
        <v>37</v>
      </c>
      <c r="I10" s="60">
        <v>12</v>
      </c>
      <c r="J10" s="61">
        <v>621.88</v>
      </c>
      <c r="K10" s="62">
        <f t="shared" ref="K10:K11" si="1">J10*I10</f>
        <v>7462.5599999999995</v>
      </c>
      <c r="L10" s="59" t="s">
        <v>37</v>
      </c>
      <c r="M10" s="60">
        <v>12</v>
      </c>
      <c r="N10" s="61">
        <v>693.4</v>
      </c>
      <c r="O10" s="62">
        <f t="shared" ref="O10:O11" si="2">N10*M10</f>
        <v>8320.7999999999993</v>
      </c>
      <c r="P10" s="59" t="s">
        <v>37</v>
      </c>
      <c r="Q10" s="60">
        <v>12</v>
      </c>
      <c r="R10" s="61">
        <f>AVERAGE(J10,F10,N10)</f>
        <v>628.25666666666666</v>
      </c>
      <c r="S10" s="62">
        <f>Q10*R10</f>
        <v>7539.08</v>
      </c>
    </row>
    <row r="11" spans="2:22" ht="26.25" thickBot="1" x14ac:dyDescent="0.3">
      <c r="B11" s="46">
        <v>3</v>
      </c>
      <c r="C11" s="72" t="s">
        <v>53</v>
      </c>
      <c r="D11" s="59" t="s">
        <v>37</v>
      </c>
      <c r="E11" s="60">
        <v>12</v>
      </c>
      <c r="F11" s="61">
        <v>569.49</v>
      </c>
      <c r="G11" s="62">
        <f t="shared" si="0"/>
        <v>6833.88</v>
      </c>
      <c r="H11" s="59" t="s">
        <v>37</v>
      </c>
      <c r="I11" s="60">
        <v>12</v>
      </c>
      <c r="J11" s="61">
        <v>621.88</v>
      </c>
      <c r="K11" s="62">
        <f t="shared" si="1"/>
        <v>7462.5599999999995</v>
      </c>
      <c r="L11" s="59" t="s">
        <v>37</v>
      </c>
      <c r="M11" s="60">
        <v>12</v>
      </c>
      <c r="N11" s="61">
        <v>693.4</v>
      </c>
      <c r="O11" s="62">
        <f t="shared" si="2"/>
        <v>8320.7999999999993</v>
      </c>
      <c r="P11" s="59" t="s">
        <v>37</v>
      </c>
      <c r="Q11" s="60">
        <v>12</v>
      </c>
      <c r="R11" s="61">
        <f>AVERAGE(J11,F11,N11)</f>
        <v>628.25666666666666</v>
      </c>
      <c r="S11" s="62">
        <f>Q11*R11</f>
        <v>7539.08</v>
      </c>
    </row>
    <row r="12" spans="2:22" ht="15.75" thickBot="1" x14ac:dyDescent="0.3">
      <c r="B12" s="49"/>
      <c r="C12" s="50" t="s">
        <v>98</v>
      </c>
      <c r="D12" s="63" t="s">
        <v>6</v>
      </c>
      <c r="E12" s="64" t="s">
        <v>7</v>
      </c>
      <c r="F12" s="65" t="s">
        <v>40</v>
      </c>
      <c r="G12" s="66" t="s">
        <v>8</v>
      </c>
      <c r="H12" s="63" t="s">
        <v>6</v>
      </c>
      <c r="I12" s="64" t="s">
        <v>7</v>
      </c>
      <c r="J12" s="65" t="s">
        <v>40</v>
      </c>
      <c r="K12" s="66" t="s">
        <v>8</v>
      </c>
      <c r="L12" s="63" t="s">
        <v>6</v>
      </c>
      <c r="M12" s="64" t="s">
        <v>7</v>
      </c>
      <c r="N12" s="65" t="s">
        <v>40</v>
      </c>
      <c r="O12" s="66" t="s">
        <v>8</v>
      </c>
      <c r="P12" s="63" t="s">
        <v>6</v>
      </c>
      <c r="Q12" s="64" t="s">
        <v>7</v>
      </c>
      <c r="R12" s="65" t="s">
        <v>40</v>
      </c>
      <c r="S12" s="66" t="s">
        <v>8</v>
      </c>
    </row>
    <row r="13" spans="2:22" x14ac:dyDescent="0.25">
      <c r="B13" s="46">
        <v>4</v>
      </c>
      <c r="C13" s="72" t="s">
        <v>43</v>
      </c>
      <c r="D13" s="42" t="s">
        <v>37</v>
      </c>
      <c r="E13" s="51">
        <v>12</v>
      </c>
      <c r="F13" s="43">
        <v>555.66</v>
      </c>
      <c r="G13" s="44">
        <f>F13*E13</f>
        <v>6667.92</v>
      </c>
      <c r="H13" s="42" t="s">
        <v>37</v>
      </c>
      <c r="I13" s="51">
        <v>12</v>
      </c>
      <c r="J13" s="43">
        <v>606.78</v>
      </c>
      <c r="K13" s="44">
        <f>J13*I13</f>
        <v>7281.36</v>
      </c>
      <c r="L13" s="42" t="s">
        <v>37</v>
      </c>
      <c r="M13" s="51">
        <v>12</v>
      </c>
      <c r="N13" s="43">
        <v>676.56</v>
      </c>
      <c r="O13" s="44">
        <f>N13*M13</f>
        <v>8118.7199999999993</v>
      </c>
      <c r="P13" s="42" t="s">
        <v>37</v>
      </c>
      <c r="Q13" s="51">
        <v>12</v>
      </c>
      <c r="R13" s="61">
        <f>AVERAGE(J13,F13,N13)</f>
        <v>613</v>
      </c>
      <c r="S13" s="62">
        <f>Q13*R13</f>
        <v>7356</v>
      </c>
    </row>
    <row r="14" spans="2:22" x14ac:dyDescent="0.25">
      <c r="B14" s="46">
        <v>5</v>
      </c>
      <c r="C14" s="72" t="s">
        <v>77</v>
      </c>
      <c r="D14" s="42" t="s">
        <v>37</v>
      </c>
      <c r="E14" s="51">
        <v>12</v>
      </c>
      <c r="F14" s="43">
        <v>617.79</v>
      </c>
      <c r="G14" s="44">
        <f>F14*E14</f>
        <v>7413.48</v>
      </c>
      <c r="H14" s="42" t="s">
        <v>37</v>
      </c>
      <c r="I14" s="51">
        <v>12</v>
      </c>
      <c r="J14" s="43">
        <v>674.63</v>
      </c>
      <c r="K14" s="44">
        <f>J14*I14</f>
        <v>8095.5599999999995</v>
      </c>
      <c r="L14" s="42" t="s">
        <v>37</v>
      </c>
      <c r="M14" s="51">
        <v>12</v>
      </c>
      <c r="N14" s="43">
        <v>752.21</v>
      </c>
      <c r="O14" s="44">
        <f>N14*M14</f>
        <v>9026.52</v>
      </c>
      <c r="P14" s="42" t="s">
        <v>37</v>
      </c>
      <c r="Q14" s="51">
        <v>12</v>
      </c>
      <c r="R14" s="61">
        <f t="shared" ref="R14:R77" si="3">AVERAGE(J14,F14,N14)</f>
        <v>681.54333333333341</v>
      </c>
      <c r="S14" s="62">
        <f t="shared" ref="S14:S77" si="4">Q14*R14</f>
        <v>8178.52</v>
      </c>
    </row>
    <row r="15" spans="2:22" x14ac:dyDescent="0.25">
      <c r="B15" s="46">
        <v>6</v>
      </c>
      <c r="C15" s="72" t="s">
        <v>78</v>
      </c>
      <c r="D15" s="42" t="s">
        <v>37</v>
      </c>
      <c r="E15" s="51">
        <v>12</v>
      </c>
      <c r="F15" s="43">
        <v>617.79</v>
      </c>
      <c r="G15" s="44">
        <f t="shared" ref="G15:G35" si="5">F15*E15</f>
        <v>7413.48</v>
      </c>
      <c r="H15" s="42" t="s">
        <v>37</v>
      </c>
      <c r="I15" s="51">
        <v>12</v>
      </c>
      <c r="J15" s="43">
        <v>674.63</v>
      </c>
      <c r="K15" s="44">
        <f t="shared" ref="K15:K35" si="6">J15*I15</f>
        <v>8095.5599999999995</v>
      </c>
      <c r="L15" s="42" t="s">
        <v>37</v>
      </c>
      <c r="M15" s="51">
        <v>12</v>
      </c>
      <c r="N15" s="43">
        <v>752.21</v>
      </c>
      <c r="O15" s="44">
        <f t="shared" ref="O15:O35" si="7">N15*M15</f>
        <v>9026.52</v>
      </c>
      <c r="P15" s="42" t="s">
        <v>37</v>
      </c>
      <c r="Q15" s="51">
        <v>12</v>
      </c>
      <c r="R15" s="61">
        <f t="shared" si="3"/>
        <v>681.54333333333341</v>
      </c>
      <c r="S15" s="62">
        <f t="shared" si="4"/>
        <v>8178.52</v>
      </c>
    </row>
    <row r="16" spans="2:22" x14ac:dyDescent="0.25">
      <c r="B16" s="46">
        <v>7</v>
      </c>
      <c r="C16" s="72" t="s">
        <v>81</v>
      </c>
      <c r="D16" s="42" t="s">
        <v>37</v>
      </c>
      <c r="E16" s="51">
        <v>12</v>
      </c>
      <c r="F16" s="43">
        <v>617.79</v>
      </c>
      <c r="G16" s="44">
        <f t="shared" si="5"/>
        <v>7413.48</v>
      </c>
      <c r="H16" s="42" t="s">
        <v>37</v>
      </c>
      <c r="I16" s="51">
        <v>12</v>
      </c>
      <c r="J16" s="43">
        <v>674.63</v>
      </c>
      <c r="K16" s="44">
        <f t="shared" si="6"/>
        <v>8095.5599999999995</v>
      </c>
      <c r="L16" s="42" t="s">
        <v>37</v>
      </c>
      <c r="M16" s="51">
        <v>12</v>
      </c>
      <c r="N16" s="43">
        <v>752.21</v>
      </c>
      <c r="O16" s="44">
        <f t="shared" si="7"/>
        <v>9026.52</v>
      </c>
      <c r="P16" s="42" t="s">
        <v>37</v>
      </c>
      <c r="Q16" s="51">
        <v>12</v>
      </c>
      <c r="R16" s="61">
        <f t="shared" si="3"/>
        <v>681.54333333333341</v>
      </c>
      <c r="S16" s="62">
        <f t="shared" si="4"/>
        <v>8178.52</v>
      </c>
    </row>
    <row r="17" spans="2:19" x14ac:dyDescent="0.25">
      <c r="B17" s="46">
        <v>8</v>
      </c>
      <c r="C17" s="72" t="s">
        <v>79</v>
      </c>
      <c r="D17" s="42" t="s">
        <v>37</v>
      </c>
      <c r="E17" s="51">
        <v>12</v>
      </c>
      <c r="F17" s="43">
        <v>617.79</v>
      </c>
      <c r="G17" s="44">
        <f t="shared" si="5"/>
        <v>7413.48</v>
      </c>
      <c r="H17" s="42" t="s">
        <v>37</v>
      </c>
      <c r="I17" s="51">
        <v>12</v>
      </c>
      <c r="J17" s="43">
        <v>674.63</v>
      </c>
      <c r="K17" s="44">
        <f t="shared" si="6"/>
        <v>8095.5599999999995</v>
      </c>
      <c r="L17" s="42" t="s">
        <v>37</v>
      </c>
      <c r="M17" s="51">
        <v>12</v>
      </c>
      <c r="N17" s="43">
        <v>752.21</v>
      </c>
      <c r="O17" s="44">
        <f t="shared" si="7"/>
        <v>9026.52</v>
      </c>
      <c r="P17" s="42" t="s">
        <v>37</v>
      </c>
      <c r="Q17" s="51">
        <v>12</v>
      </c>
      <c r="R17" s="61">
        <f t="shared" si="3"/>
        <v>681.54333333333341</v>
      </c>
      <c r="S17" s="62">
        <f t="shared" si="4"/>
        <v>8178.52</v>
      </c>
    </row>
    <row r="18" spans="2:19" x14ac:dyDescent="0.25">
      <c r="B18" s="46">
        <v>9</v>
      </c>
      <c r="C18" s="72" t="s">
        <v>80</v>
      </c>
      <c r="D18" s="42" t="s">
        <v>37</v>
      </c>
      <c r="E18" s="51">
        <v>12</v>
      </c>
      <c r="F18" s="43">
        <v>617.79</v>
      </c>
      <c r="G18" s="44">
        <f t="shared" si="5"/>
        <v>7413.48</v>
      </c>
      <c r="H18" s="42" t="s">
        <v>37</v>
      </c>
      <c r="I18" s="51">
        <v>12</v>
      </c>
      <c r="J18" s="43">
        <v>674.63</v>
      </c>
      <c r="K18" s="44">
        <f t="shared" si="6"/>
        <v>8095.5599999999995</v>
      </c>
      <c r="L18" s="42" t="s">
        <v>37</v>
      </c>
      <c r="M18" s="51">
        <v>12</v>
      </c>
      <c r="N18" s="43">
        <v>752.21</v>
      </c>
      <c r="O18" s="44">
        <f t="shared" si="7"/>
        <v>9026.52</v>
      </c>
      <c r="P18" s="42" t="s">
        <v>37</v>
      </c>
      <c r="Q18" s="51">
        <v>12</v>
      </c>
      <c r="R18" s="61">
        <f t="shared" si="3"/>
        <v>681.54333333333341</v>
      </c>
      <c r="S18" s="62">
        <f t="shared" si="4"/>
        <v>8178.52</v>
      </c>
    </row>
    <row r="19" spans="2:19" x14ac:dyDescent="0.25">
      <c r="B19" s="46">
        <v>10</v>
      </c>
      <c r="C19" s="72" t="s">
        <v>82</v>
      </c>
      <c r="D19" s="42" t="s">
        <v>37</v>
      </c>
      <c r="E19" s="51">
        <v>12</v>
      </c>
      <c r="F19" s="43">
        <v>617.79</v>
      </c>
      <c r="G19" s="44">
        <f t="shared" si="5"/>
        <v>7413.48</v>
      </c>
      <c r="H19" s="42" t="s">
        <v>37</v>
      </c>
      <c r="I19" s="51">
        <v>12</v>
      </c>
      <c r="J19" s="43">
        <v>674.63</v>
      </c>
      <c r="K19" s="44">
        <f t="shared" si="6"/>
        <v>8095.5599999999995</v>
      </c>
      <c r="L19" s="42" t="s">
        <v>37</v>
      </c>
      <c r="M19" s="51">
        <v>12</v>
      </c>
      <c r="N19" s="43">
        <v>752.21</v>
      </c>
      <c r="O19" s="44">
        <f t="shared" si="7"/>
        <v>9026.52</v>
      </c>
      <c r="P19" s="42" t="s">
        <v>37</v>
      </c>
      <c r="Q19" s="51">
        <v>12</v>
      </c>
      <c r="R19" s="61">
        <f t="shared" si="3"/>
        <v>681.54333333333341</v>
      </c>
      <c r="S19" s="62">
        <f t="shared" si="4"/>
        <v>8178.52</v>
      </c>
    </row>
    <row r="20" spans="2:19" x14ac:dyDescent="0.25">
      <c r="B20" s="46">
        <v>11</v>
      </c>
      <c r="C20" s="72" t="s">
        <v>83</v>
      </c>
      <c r="D20" s="42" t="s">
        <v>37</v>
      </c>
      <c r="E20" s="51">
        <v>12</v>
      </c>
      <c r="F20" s="43">
        <v>617.79</v>
      </c>
      <c r="G20" s="44">
        <f t="shared" si="5"/>
        <v>7413.48</v>
      </c>
      <c r="H20" s="42" t="s">
        <v>37</v>
      </c>
      <c r="I20" s="51">
        <v>12</v>
      </c>
      <c r="J20" s="43">
        <v>674.63</v>
      </c>
      <c r="K20" s="44">
        <f t="shared" si="6"/>
        <v>8095.5599999999995</v>
      </c>
      <c r="L20" s="42" t="s">
        <v>37</v>
      </c>
      <c r="M20" s="51">
        <v>12</v>
      </c>
      <c r="N20" s="43">
        <v>752.21</v>
      </c>
      <c r="O20" s="44">
        <f t="shared" si="7"/>
        <v>9026.52</v>
      </c>
      <c r="P20" s="42" t="s">
        <v>37</v>
      </c>
      <c r="Q20" s="51">
        <v>12</v>
      </c>
      <c r="R20" s="61">
        <f t="shared" si="3"/>
        <v>681.54333333333341</v>
      </c>
      <c r="S20" s="62">
        <f t="shared" si="4"/>
        <v>8178.52</v>
      </c>
    </row>
    <row r="21" spans="2:19" x14ac:dyDescent="0.25">
      <c r="B21" s="46">
        <v>12</v>
      </c>
      <c r="C21" s="72" t="s">
        <v>84</v>
      </c>
      <c r="D21" s="42" t="s">
        <v>37</v>
      </c>
      <c r="E21" s="51">
        <v>12</v>
      </c>
      <c r="F21" s="43">
        <v>617.79</v>
      </c>
      <c r="G21" s="44">
        <f t="shared" si="5"/>
        <v>7413.48</v>
      </c>
      <c r="H21" s="42" t="s">
        <v>37</v>
      </c>
      <c r="I21" s="51">
        <v>12</v>
      </c>
      <c r="J21" s="43">
        <v>674.63</v>
      </c>
      <c r="K21" s="44">
        <f t="shared" si="6"/>
        <v>8095.5599999999995</v>
      </c>
      <c r="L21" s="42" t="s">
        <v>37</v>
      </c>
      <c r="M21" s="51">
        <v>12</v>
      </c>
      <c r="N21" s="43">
        <v>752.21</v>
      </c>
      <c r="O21" s="44">
        <f t="shared" si="7"/>
        <v>9026.52</v>
      </c>
      <c r="P21" s="42" t="s">
        <v>37</v>
      </c>
      <c r="Q21" s="51">
        <v>12</v>
      </c>
      <c r="R21" s="61">
        <f t="shared" si="3"/>
        <v>681.54333333333341</v>
      </c>
      <c r="S21" s="62">
        <f t="shared" si="4"/>
        <v>8178.52</v>
      </c>
    </row>
    <row r="22" spans="2:19" ht="25.5" x14ac:dyDescent="0.25">
      <c r="B22" s="46">
        <v>13</v>
      </c>
      <c r="C22" s="72" t="s">
        <v>85</v>
      </c>
      <c r="D22" s="42" t="s">
        <v>37</v>
      </c>
      <c r="E22" s="51">
        <v>12</v>
      </c>
      <c r="F22" s="43">
        <v>617.79</v>
      </c>
      <c r="G22" s="44">
        <f t="shared" si="5"/>
        <v>7413.48</v>
      </c>
      <c r="H22" s="42" t="s">
        <v>37</v>
      </c>
      <c r="I22" s="51">
        <v>12</v>
      </c>
      <c r="J22" s="43">
        <v>674.63</v>
      </c>
      <c r="K22" s="44">
        <f t="shared" si="6"/>
        <v>8095.5599999999995</v>
      </c>
      <c r="L22" s="42" t="s">
        <v>37</v>
      </c>
      <c r="M22" s="51">
        <v>12</v>
      </c>
      <c r="N22" s="43">
        <v>752.21</v>
      </c>
      <c r="O22" s="44">
        <f t="shared" si="7"/>
        <v>9026.52</v>
      </c>
      <c r="P22" s="42" t="s">
        <v>37</v>
      </c>
      <c r="Q22" s="51">
        <v>12</v>
      </c>
      <c r="R22" s="61">
        <f t="shared" si="3"/>
        <v>681.54333333333341</v>
      </c>
      <c r="S22" s="62">
        <f t="shared" si="4"/>
        <v>8178.52</v>
      </c>
    </row>
    <row r="23" spans="2:19" x14ac:dyDescent="0.25">
      <c r="B23" s="46">
        <v>14</v>
      </c>
      <c r="C23" s="72" t="s">
        <v>86</v>
      </c>
      <c r="D23" s="42" t="s">
        <v>37</v>
      </c>
      <c r="E23" s="51">
        <v>12</v>
      </c>
      <c r="F23" s="43">
        <v>617.79</v>
      </c>
      <c r="G23" s="44">
        <f t="shared" si="5"/>
        <v>7413.48</v>
      </c>
      <c r="H23" s="42" t="s">
        <v>37</v>
      </c>
      <c r="I23" s="51">
        <v>12</v>
      </c>
      <c r="J23" s="43">
        <v>674.63</v>
      </c>
      <c r="K23" s="44">
        <f t="shared" si="6"/>
        <v>8095.5599999999995</v>
      </c>
      <c r="L23" s="42" t="s">
        <v>37</v>
      </c>
      <c r="M23" s="51">
        <v>12</v>
      </c>
      <c r="N23" s="43">
        <v>752.21</v>
      </c>
      <c r="O23" s="44">
        <f t="shared" si="7"/>
        <v>9026.52</v>
      </c>
      <c r="P23" s="42" t="s">
        <v>37</v>
      </c>
      <c r="Q23" s="51">
        <v>12</v>
      </c>
      <c r="R23" s="61">
        <f t="shared" si="3"/>
        <v>681.54333333333341</v>
      </c>
      <c r="S23" s="62">
        <f t="shared" si="4"/>
        <v>8178.52</v>
      </c>
    </row>
    <row r="24" spans="2:19" x14ac:dyDescent="0.25">
      <c r="B24" s="46">
        <v>15</v>
      </c>
      <c r="C24" s="72" t="s">
        <v>87</v>
      </c>
      <c r="D24" s="42" t="s">
        <v>37</v>
      </c>
      <c r="E24" s="51">
        <v>12</v>
      </c>
      <c r="F24" s="43">
        <v>617.79</v>
      </c>
      <c r="G24" s="44">
        <f t="shared" si="5"/>
        <v>7413.48</v>
      </c>
      <c r="H24" s="42" t="s">
        <v>37</v>
      </c>
      <c r="I24" s="51">
        <v>12</v>
      </c>
      <c r="J24" s="43">
        <v>674.63</v>
      </c>
      <c r="K24" s="44">
        <f t="shared" si="6"/>
        <v>8095.5599999999995</v>
      </c>
      <c r="L24" s="42" t="s">
        <v>37</v>
      </c>
      <c r="M24" s="51">
        <v>12</v>
      </c>
      <c r="N24" s="43">
        <v>752.21</v>
      </c>
      <c r="O24" s="44">
        <f t="shared" si="7"/>
        <v>9026.52</v>
      </c>
      <c r="P24" s="42" t="s">
        <v>37</v>
      </c>
      <c r="Q24" s="51">
        <v>12</v>
      </c>
      <c r="R24" s="61">
        <f t="shared" si="3"/>
        <v>681.54333333333341</v>
      </c>
      <c r="S24" s="62">
        <f t="shared" si="4"/>
        <v>8178.52</v>
      </c>
    </row>
    <row r="25" spans="2:19" ht="25.5" x14ac:dyDescent="0.25">
      <c r="B25" s="46">
        <v>16</v>
      </c>
      <c r="C25" s="72" t="s">
        <v>117</v>
      </c>
      <c r="D25" s="42" t="s">
        <v>37</v>
      </c>
      <c r="E25" s="51">
        <v>12</v>
      </c>
      <c r="F25" s="43">
        <v>617.79</v>
      </c>
      <c r="G25" s="44">
        <f t="shared" si="5"/>
        <v>7413.48</v>
      </c>
      <c r="H25" s="42" t="s">
        <v>37</v>
      </c>
      <c r="I25" s="51">
        <v>12</v>
      </c>
      <c r="J25" s="43">
        <v>674.63</v>
      </c>
      <c r="K25" s="44">
        <f t="shared" si="6"/>
        <v>8095.5599999999995</v>
      </c>
      <c r="L25" s="42" t="s">
        <v>37</v>
      </c>
      <c r="M25" s="51">
        <v>12</v>
      </c>
      <c r="N25" s="43">
        <v>752.21</v>
      </c>
      <c r="O25" s="44">
        <f t="shared" si="7"/>
        <v>9026.52</v>
      </c>
      <c r="P25" s="42" t="s">
        <v>37</v>
      </c>
      <c r="Q25" s="51">
        <v>12</v>
      </c>
      <c r="R25" s="61">
        <f t="shared" si="3"/>
        <v>681.54333333333341</v>
      </c>
      <c r="S25" s="62">
        <f t="shared" si="4"/>
        <v>8178.52</v>
      </c>
    </row>
    <row r="26" spans="2:19" x14ac:dyDescent="0.25">
      <c r="B26" s="46">
        <v>17</v>
      </c>
      <c r="C26" s="72" t="s">
        <v>88</v>
      </c>
      <c r="D26" s="42" t="s">
        <v>37</v>
      </c>
      <c r="E26" s="51">
        <v>12</v>
      </c>
      <c r="F26" s="43">
        <v>617.79</v>
      </c>
      <c r="G26" s="44">
        <f t="shared" si="5"/>
        <v>7413.48</v>
      </c>
      <c r="H26" s="42" t="s">
        <v>37</v>
      </c>
      <c r="I26" s="51">
        <v>12</v>
      </c>
      <c r="J26" s="43">
        <v>674.63</v>
      </c>
      <c r="K26" s="44">
        <f t="shared" si="6"/>
        <v>8095.5599999999995</v>
      </c>
      <c r="L26" s="42" t="s">
        <v>37</v>
      </c>
      <c r="M26" s="51">
        <v>12</v>
      </c>
      <c r="N26" s="43">
        <v>752.21</v>
      </c>
      <c r="O26" s="44">
        <f t="shared" si="7"/>
        <v>9026.52</v>
      </c>
      <c r="P26" s="42" t="s">
        <v>37</v>
      </c>
      <c r="Q26" s="51">
        <v>12</v>
      </c>
      <c r="R26" s="61">
        <f t="shared" si="3"/>
        <v>681.54333333333341</v>
      </c>
      <c r="S26" s="62">
        <f t="shared" si="4"/>
        <v>8178.52</v>
      </c>
    </row>
    <row r="27" spans="2:19" ht="25.5" x14ac:dyDescent="0.25">
      <c r="B27" s="46">
        <v>18</v>
      </c>
      <c r="C27" s="72" t="s">
        <v>116</v>
      </c>
      <c r="D27" s="42" t="s">
        <v>37</v>
      </c>
      <c r="E27" s="51">
        <v>12</v>
      </c>
      <c r="F27" s="43">
        <v>617.79</v>
      </c>
      <c r="G27" s="44">
        <f t="shared" si="5"/>
        <v>7413.48</v>
      </c>
      <c r="H27" s="42" t="s">
        <v>37</v>
      </c>
      <c r="I27" s="51">
        <v>12</v>
      </c>
      <c r="J27" s="43">
        <v>674.63</v>
      </c>
      <c r="K27" s="44">
        <f t="shared" si="6"/>
        <v>8095.5599999999995</v>
      </c>
      <c r="L27" s="42" t="s">
        <v>37</v>
      </c>
      <c r="M27" s="51">
        <v>12</v>
      </c>
      <c r="N27" s="43">
        <v>752.21</v>
      </c>
      <c r="O27" s="44">
        <f t="shared" si="7"/>
        <v>9026.52</v>
      </c>
      <c r="P27" s="42" t="s">
        <v>37</v>
      </c>
      <c r="Q27" s="51">
        <v>12</v>
      </c>
      <c r="R27" s="61">
        <f t="shared" si="3"/>
        <v>681.54333333333341</v>
      </c>
      <c r="S27" s="62">
        <f t="shared" si="4"/>
        <v>8178.52</v>
      </c>
    </row>
    <row r="28" spans="2:19" ht="25.5" x14ac:dyDescent="0.25">
      <c r="B28" s="46">
        <v>19</v>
      </c>
      <c r="C28" s="72" t="s">
        <v>90</v>
      </c>
      <c r="D28" s="42" t="s">
        <v>37</v>
      </c>
      <c r="E28" s="51">
        <v>12</v>
      </c>
      <c r="F28" s="43">
        <v>617.79</v>
      </c>
      <c r="G28" s="44">
        <f t="shared" si="5"/>
        <v>7413.48</v>
      </c>
      <c r="H28" s="42" t="s">
        <v>37</v>
      </c>
      <c r="I28" s="51">
        <v>12</v>
      </c>
      <c r="J28" s="43">
        <v>674.63</v>
      </c>
      <c r="K28" s="44">
        <f t="shared" si="6"/>
        <v>8095.5599999999995</v>
      </c>
      <c r="L28" s="42" t="s">
        <v>37</v>
      </c>
      <c r="M28" s="51">
        <v>12</v>
      </c>
      <c r="N28" s="43">
        <v>752.21</v>
      </c>
      <c r="O28" s="44">
        <f t="shared" si="7"/>
        <v>9026.52</v>
      </c>
      <c r="P28" s="42" t="s">
        <v>37</v>
      </c>
      <c r="Q28" s="51">
        <v>12</v>
      </c>
      <c r="R28" s="61">
        <f t="shared" si="3"/>
        <v>681.54333333333341</v>
      </c>
      <c r="S28" s="62">
        <f t="shared" si="4"/>
        <v>8178.52</v>
      </c>
    </row>
    <row r="29" spans="2:19" x14ac:dyDescent="0.25">
      <c r="B29" s="46">
        <v>20</v>
      </c>
      <c r="C29" s="72" t="s">
        <v>89</v>
      </c>
      <c r="D29" s="42" t="s">
        <v>37</v>
      </c>
      <c r="E29" s="60">
        <v>12</v>
      </c>
      <c r="F29" s="43">
        <v>617.79</v>
      </c>
      <c r="G29" s="44">
        <f t="shared" si="5"/>
        <v>7413.48</v>
      </c>
      <c r="H29" s="42" t="s">
        <v>37</v>
      </c>
      <c r="I29" s="60">
        <v>12</v>
      </c>
      <c r="J29" s="43">
        <v>674.63</v>
      </c>
      <c r="K29" s="44">
        <f t="shared" si="6"/>
        <v>8095.5599999999995</v>
      </c>
      <c r="L29" s="42" t="s">
        <v>37</v>
      </c>
      <c r="M29" s="60">
        <v>12</v>
      </c>
      <c r="N29" s="43">
        <v>752.21</v>
      </c>
      <c r="O29" s="44">
        <f t="shared" si="7"/>
        <v>9026.52</v>
      </c>
      <c r="P29" s="42" t="s">
        <v>37</v>
      </c>
      <c r="Q29" s="60">
        <v>12</v>
      </c>
      <c r="R29" s="61">
        <f t="shared" si="3"/>
        <v>681.54333333333341</v>
      </c>
      <c r="S29" s="62">
        <f t="shared" si="4"/>
        <v>8178.52</v>
      </c>
    </row>
    <row r="30" spans="2:19" x14ac:dyDescent="0.25">
      <c r="B30" s="46">
        <v>21</v>
      </c>
      <c r="C30" s="72" t="s">
        <v>102</v>
      </c>
      <c r="D30" s="42" t="s">
        <v>37</v>
      </c>
      <c r="E30" s="60">
        <v>12</v>
      </c>
      <c r="F30" s="43">
        <v>617.79</v>
      </c>
      <c r="G30" s="44">
        <f t="shared" si="5"/>
        <v>7413.48</v>
      </c>
      <c r="H30" s="42" t="s">
        <v>37</v>
      </c>
      <c r="I30" s="60">
        <v>12</v>
      </c>
      <c r="J30" s="43">
        <v>674.63</v>
      </c>
      <c r="K30" s="44">
        <f t="shared" si="6"/>
        <v>8095.5599999999995</v>
      </c>
      <c r="L30" s="42" t="s">
        <v>37</v>
      </c>
      <c r="M30" s="60">
        <v>12</v>
      </c>
      <c r="N30" s="43">
        <v>752.21</v>
      </c>
      <c r="O30" s="44">
        <f t="shared" si="7"/>
        <v>9026.52</v>
      </c>
      <c r="P30" s="42" t="s">
        <v>37</v>
      </c>
      <c r="Q30" s="60">
        <v>12</v>
      </c>
      <c r="R30" s="61">
        <f t="shared" si="3"/>
        <v>681.54333333333341</v>
      </c>
      <c r="S30" s="62">
        <f t="shared" si="4"/>
        <v>8178.52</v>
      </c>
    </row>
    <row r="31" spans="2:19" ht="25.5" x14ac:dyDescent="0.25">
      <c r="B31" s="46">
        <v>22</v>
      </c>
      <c r="C31" s="72" t="s">
        <v>93</v>
      </c>
      <c r="D31" s="42" t="s">
        <v>37</v>
      </c>
      <c r="E31" s="60">
        <v>12</v>
      </c>
      <c r="F31" s="43">
        <v>617.79</v>
      </c>
      <c r="G31" s="44">
        <f t="shared" si="5"/>
        <v>7413.48</v>
      </c>
      <c r="H31" s="42" t="s">
        <v>37</v>
      </c>
      <c r="I31" s="60">
        <v>12</v>
      </c>
      <c r="J31" s="43">
        <v>674.63</v>
      </c>
      <c r="K31" s="44">
        <f t="shared" si="6"/>
        <v>8095.5599999999995</v>
      </c>
      <c r="L31" s="42" t="s">
        <v>37</v>
      </c>
      <c r="M31" s="60">
        <v>12</v>
      </c>
      <c r="N31" s="43">
        <v>752.21</v>
      </c>
      <c r="O31" s="44">
        <f t="shared" si="7"/>
        <v>9026.52</v>
      </c>
      <c r="P31" s="42" t="s">
        <v>37</v>
      </c>
      <c r="Q31" s="60">
        <v>12</v>
      </c>
      <c r="R31" s="61">
        <f t="shared" si="3"/>
        <v>681.54333333333341</v>
      </c>
      <c r="S31" s="62">
        <f t="shared" si="4"/>
        <v>8178.52</v>
      </c>
    </row>
    <row r="32" spans="2:19" ht="25.5" x14ac:dyDescent="0.25">
      <c r="B32" s="46">
        <v>23</v>
      </c>
      <c r="C32" s="48" t="s">
        <v>130</v>
      </c>
      <c r="D32" s="42" t="s">
        <v>37</v>
      </c>
      <c r="E32" s="60">
        <v>12</v>
      </c>
      <c r="F32" s="43">
        <v>617.79</v>
      </c>
      <c r="G32" s="44">
        <f t="shared" si="5"/>
        <v>7413.48</v>
      </c>
      <c r="H32" s="42" t="s">
        <v>37</v>
      </c>
      <c r="I32" s="60">
        <v>12</v>
      </c>
      <c r="J32" s="43">
        <v>674.63</v>
      </c>
      <c r="K32" s="44">
        <f t="shared" si="6"/>
        <v>8095.5599999999995</v>
      </c>
      <c r="L32" s="42" t="s">
        <v>37</v>
      </c>
      <c r="M32" s="60">
        <v>12</v>
      </c>
      <c r="N32" s="43">
        <v>752.21</v>
      </c>
      <c r="O32" s="44">
        <f t="shared" si="7"/>
        <v>9026.52</v>
      </c>
      <c r="P32" s="42" t="s">
        <v>37</v>
      </c>
      <c r="Q32" s="60">
        <v>12</v>
      </c>
      <c r="R32" s="61">
        <f t="shared" si="3"/>
        <v>681.54333333333341</v>
      </c>
      <c r="S32" s="62">
        <f t="shared" si="4"/>
        <v>8178.52</v>
      </c>
    </row>
    <row r="33" spans="2:19" ht="25.5" x14ac:dyDescent="0.25">
      <c r="B33" s="46">
        <v>24</v>
      </c>
      <c r="C33" s="48" t="s">
        <v>131</v>
      </c>
      <c r="D33" s="42" t="s">
        <v>37</v>
      </c>
      <c r="E33" s="60">
        <v>12</v>
      </c>
      <c r="F33" s="43">
        <v>617.79</v>
      </c>
      <c r="G33" s="44">
        <f t="shared" si="5"/>
        <v>7413.48</v>
      </c>
      <c r="H33" s="42" t="s">
        <v>37</v>
      </c>
      <c r="I33" s="60">
        <v>12</v>
      </c>
      <c r="J33" s="43">
        <v>674.63</v>
      </c>
      <c r="K33" s="44">
        <f t="shared" si="6"/>
        <v>8095.5599999999995</v>
      </c>
      <c r="L33" s="42" t="s">
        <v>37</v>
      </c>
      <c r="M33" s="60">
        <v>12</v>
      </c>
      <c r="N33" s="43">
        <v>752.21</v>
      </c>
      <c r="O33" s="44">
        <f t="shared" si="7"/>
        <v>9026.52</v>
      </c>
      <c r="P33" s="42" t="s">
        <v>37</v>
      </c>
      <c r="Q33" s="60">
        <v>12</v>
      </c>
      <c r="R33" s="61">
        <f t="shared" si="3"/>
        <v>681.54333333333341</v>
      </c>
      <c r="S33" s="62">
        <f t="shared" si="4"/>
        <v>8178.52</v>
      </c>
    </row>
    <row r="34" spans="2:19" ht="25.5" x14ac:dyDescent="0.25">
      <c r="B34" s="46">
        <v>25</v>
      </c>
      <c r="C34" s="48" t="s">
        <v>132</v>
      </c>
      <c r="D34" s="42" t="s">
        <v>37</v>
      </c>
      <c r="E34" s="60">
        <v>12</v>
      </c>
      <c r="F34" s="43">
        <v>617.79</v>
      </c>
      <c r="G34" s="44">
        <f t="shared" si="5"/>
        <v>7413.48</v>
      </c>
      <c r="H34" s="42" t="s">
        <v>37</v>
      </c>
      <c r="I34" s="60">
        <v>12</v>
      </c>
      <c r="J34" s="43">
        <v>674.63</v>
      </c>
      <c r="K34" s="44">
        <f t="shared" si="6"/>
        <v>8095.5599999999995</v>
      </c>
      <c r="L34" s="42" t="s">
        <v>37</v>
      </c>
      <c r="M34" s="60">
        <v>12</v>
      </c>
      <c r="N34" s="43">
        <v>752.21</v>
      </c>
      <c r="O34" s="44">
        <f t="shared" si="7"/>
        <v>9026.52</v>
      </c>
      <c r="P34" s="42" t="s">
        <v>37</v>
      </c>
      <c r="Q34" s="60">
        <v>12</v>
      </c>
      <c r="R34" s="61">
        <f t="shared" si="3"/>
        <v>681.54333333333341</v>
      </c>
      <c r="S34" s="62">
        <f t="shared" si="4"/>
        <v>8178.52</v>
      </c>
    </row>
    <row r="35" spans="2:19" ht="26.25" thickBot="1" x14ac:dyDescent="0.3">
      <c r="B35" s="46">
        <v>26</v>
      </c>
      <c r="C35" s="48" t="s">
        <v>133</v>
      </c>
      <c r="D35" s="42" t="s">
        <v>37</v>
      </c>
      <c r="E35" s="60">
        <v>12</v>
      </c>
      <c r="F35" s="43">
        <v>617.79</v>
      </c>
      <c r="G35" s="44">
        <f t="shared" si="5"/>
        <v>7413.48</v>
      </c>
      <c r="H35" s="42" t="s">
        <v>37</v>
      </c>
      <c r="I35" s="60">
        <v>12</v>
      </c>
      <c r="J35" s="43">
        <v>674.63</v>
      </c>
      <c r="K35" s="44">
        <f t="shared" si="6"/>
        <v>8095.5599999999995</v>
      </c>
      <c r="L35" s="42" t="s">
        <v>37</v>
      </c>
      <c r="M35" s="60">
        <v>12</v>
      </c>
      <c r="N35" s="43">
        <v>752.21</v>
      </c>
      <c r="O35" s="44">
        <f t="shared" si="7"/>
        <v>9026.52</v>
      </c>
      <c r="P35" s="42" t="s">
        <v>37</v>
      </c>
      <c r="Q35" s="60">
        <v>12</v>
      </c>
      <c r="R35" s="61">
        <f t="shared" si="3"/>
        <v>681.54333333333341</v>
      </c>
      <c r="S35" s="62">
        <f t="shared" si="4"/>
        <v>8178.52</v>
      </c>
    </row>
    <row r="36" spans="2:19" ht="15.75" thickBot="1" x14ac:dyDescent="0.3">
      <c r="B36" s="49"/>
      <c r="C36" s="50" t="s">
        <v>97</v>
      </c>
      <c r="D36" s="63" t="s">
        <v>6</v>
      </c>
      <c r="E36" s="64" t="s">
        <v>7</v>
      </c>
      <c r="F36" s="65" t="s">
        <v>40</v>
      </c>
      <c r="G36" s="66" t="s">
        <v>8</v>
      </c>
      <c r="H36" s="63" t="s">
        <v>6</v>
      </c>
      <c r="I36" s="64" t="s">
        <v>7</v>
      </c>
      <c r="J36" s="65" t="s">
        <v>40</v>
      </c>
      <c r="K36" s="66" t="s">
        <v>8</v>
      </c>
      <c r="L36" s="63" t="s">
        <v>6</v>
      </c>
      <c r="M36" s="64" t="s">
        <v>7</v>
      </c>
      <c r="N36" s="65" t="s">
        <v>40</v>
      </c>
      <c r="O36" s="66" t="s">
        <v>8</v>
      </c>
      <c r="P36" s="63" t="s">
        <v>6</v>
      </c>
      <c r="Q36" s="64" t="s">
        <v>7</v>
      </c>
      <c r="R36" s="65" t="s">
        <v>40</v>
      </c>
      <c r="S36" s="66" t="s">
        <v>8</v>
      </c>
    </row>
    <row r="37" spans="2:19" x14ac:dyDescent="0.25">
      <c r="B37" s="46">
        <v>27</v>
      </c>
      <c r="C37" s="72" t="s">
        <v>105</v>
      </c>
      <c r="D37" s="42" t="s">
        <v>37</v>
      </c>
      <c r="E37" s="51">
        <v>12</v>
      </c>
      <c r="F37" s="43">
        <v>496.97</v>
      </c>
      <c r="G37" s="44">
        <f>F37*E37</f>
        <v>5963.64</v>
      </c>
      <c r="H37" s="42" t="s">
        <v>37</v>
      </c>
      <c r="I37" s="51">
        <v>12</v>
      </c>
      <c r="J37" s="43">
        <v>542.69000000000005</v>
      </c>
      <c r="K37" s="44">
        <f>J37*I37</f>
        <v>6512.2800000000007</v>
      </c>
      <c r="L37" s="42" t="s">
        <v>37</v>
      </c>
      <c r="M37" s="51">
        <v>12</v>
      </c>
      <c r="N37" s="43">
        <v>605.1</v>
      </c>
      <c r="O37" s="44">
        <f>N37*M37</f>
        <v>7261.2000000000007</v>
      </c>
      <c r="P37" s="42" t="s">
        <v>37</v>
      </c>
      <c r="Q37" s="51">
        <v>12</v>
      </c>
      <c r="R37" s="61">
        <f t="shared" si="3"/>
        <v>548.25333333333344</v>
      </c>
      <c r="S37" s="62">
        <f t="shared" si="4"/>
        <v>6579.0400000000009</v>
      </c>
    </row>
    <row r="38" spans="2:19" x14ac:dyDescent="0.25">
      <c r="B38" s="46">
        <v>28</v>
      </c>
      <c r="C38" s="72" t="s">
        <v>106</v>
      </c>
      <c r="D38" s="42" t="s">
        <v>37</v>
      </c>
      <c r="E38" s="51">
        <v>12</v>
      </c>
      <c r="F38" s="43">
        <v>496.97</v>
      </c>
      <c r="G38" s="44">
        <f>F38*E38</f>
        <v>5963.64</v>
      </c>
      <c r="H38" s="42" t="s">
        <v>37</v>
      </c>
      <c r="I38" s="51">
        <v>12</v>
      </c>
      <c r="J38" s="43">
        <v>542.69000000000005</v>
      </c>
      <c r="K38" s="44">
        <f>J38*I38</f>
        <v>6512.2800000000007</v>
      </c>
      <c r="L38" s="42" t="s">
        <v>37</v>
      </c>
      <c r="M38" s="51">
        <v>12</v>
      </c>
      <c r="N38" s="43">
        <v>605.1</v>
      </c>
      <c r="O38" s="44">
        <f>N38*M38</f>
        <v>7261.2000000000007</v>
      </c>
      <c r="P38" s="42" t="s">
        <v>37</v>
      </c>
      <c r="Q38" s="51">
        <v>12</v>
      </c>
      <c r="R38" s="61">
        <f t="shared" si="3"/>
        <v>548.25333333333344</v>
      </c>
      <c r="S38" s="62">
        <f t="shared" si="4"/>
        <v>6579.0400000000009</v>
      </c>
    </row>
    <row r="39" spans="2:19" x14ac:dyDescent="0.25">
      <c r="B39" s="46">
        <v>29</v>
      </c>
      <c r="C39" s="72" t="s">
        <v>107</v>
      </c>
      <c r="D39" s="42" t="s">
        <v>37</v>
      </c>
      <c r="E39" s="51">
        <v>12</v>
      </c>
      <c r="F39" s="43">
        <v>496.97</v>
      </c>
      <c r="G39" s="44">
        <f t="shared" ref="G39:G60" si="8">F39*E39</f>
        <v>5963.64</v>
      </c>
      <c r="H39" s="42" t="s">
        <v>37</v>
      </c>
      <c r="I39" s="51">
        <v>12</v>
      </c>
      <c r="J39" s="43">
        <v>542.69000000000005</v>
      </c>
      <c r="K39" s="44">
        <f t="shared" ref="K39:K60" si="9">J39*I39</f>
        <v>6512.2800000000007</v>
      </c>
      <c r="L39" s="42" t="s">
        <v>37</v>
      </c>
      <c r="M39" s="51">
        <v>12</v>
      </c>
      <c r="N39" s="43">
        <v>605.1</v>
      </c>
      <c r="O39" s="44">
        <f t="shared" ref="O39:O60" si="10">N39*M39</f>
        <v>7261.2000000000007</v>
      </c>
      <c r="P39" s="42" t="s">
        <v>37</v>
      </c>
      <c r="Q39" s="51">
        <v>12</v>
      </c>
      <c r="R39" s="61">
        <f t="shared" si="3"/>
        <v>548.25333333333344</v>
      </c>
      <c r="S39" s="62">
        <f t="shared" si="4"/>
        <v>6579.0400000000009</v>
      </c>
    </row>
    <row r="40" spans="2:19" x14ac:dyDescent="0.25">
      <c r="B40" s="46">
        <v>30</v>
      </c>
      <c r="C40" s="72" t="s">
        <v>44</v>
      </c>
      <c r="D40" s="42" t="s">
        <v>37</v>
      </c>
      <c r="E40" s="51">
        <v>12</v>
      </c>
      <c r="F40" s="43">
        <v>496.97</v>
      </c>
      <c r="G40" s="44">
        <f t="shared" si="8"/>
        <v>5963.64</v>
      </c>
      <c r="H40" s="42" t="s">
        <v>37</v>
      </c>
      <c r="I40" s="51">
        <v>12</v>
      </c>
      <c r="J40" s="43">
        <v>542.69000000000005</v>
      </c>
      <c r="K40" s="44">
        <f t="shared" si="9"/>
        <v>6512.2800000000007</v>
      </c>
      <c r="L40" s="42" t="s">
        <v>37</v>
      </c>
      <c r="M40" s="51">
        <v>12</v>
      </c>
      <c r="N40" s="43">
        <v>605.1</v>
      </c>
      <c r="O40" s="44">
        <f t="shared" si="10"/>
        <v>7261.2000000000007</v>
      </c>
      <c r="P40" s="42" t="s">
        <v>37</v>
      </c>
      <c r="Q40" s="51">
        <v>12</v>
      </c>
      <c r="R40" s="61">
        <f t="shared" si="3"/>
        <v>548.25333333333344</v>
      </c>
      <c r="S40" s="62">
        <f t="shared" si="4"/>
        <v>6579.0400000000009</v>
      </c>
    </row>
    <row r="41" spans="2:19" x14ac:dyDescent="0.25">
      <c r="B41" s="46">
        <v>31</v>
      </c>
      <c r="C41" s="72" t="s">
        <v>151</v>
      </c>
      <c r="D41" s="42" t="s">
        <v>37</v>
      </c>
      <c r="E41" s="51">
        <v>12</v>
      </c>
      <c r="F41" s="43">
        <v>496.97</v>
      </c>
      <c r="G41" s="44">
        <f t="shared" si="8"/>
        <v>5963.64</v>
      </c>
      <c r="H41" s="42" t="s">
        <v>37</v>
      </c>
      <c r="I41" s="51">
        <v>12</v>
      </c>
      <c r="J41" s="43">
        <v>542.69000000000005</v>
      </c>
      <c r="K41" s="44">
        <f t="shared" si="9"/>
        <v>6512.2800000000007</v>
      </c>
      <c r="L41" s="42" t="s">
        <v>37</v>
      </c>
      <c r="M41" s="51">
        <v>12</v>
      </c>
      <c r="N41" s="43">
        <v>605.1</v>
      </c>
      <c r="O41" s="44">
        <f t="shared" si="10"/>
        <v>7261.2000000000007</v>
      </c>
      <c r="P41" s="42" t="s">
        <v>37</v>
      </c>
      <c r="Q41" s="51">
        <v>12</v>
      </c>
      <c r="R41" s="61">
        <f t="shared" si="3"/>
        <v>548.25333333333344</v>
      </c>
      <c r="S41" s="62">
        <f t="shared" si="4"/>
        <v>6579.0400000000009</v>
      </c>
    </row>
    <row r="42" spans="2:19" x14ac:dyDescent="0.25">
      <c r="B42" s="46">
        <v>32</v>
      </c>
      <c r="C42" s="72" t="s">
        <v>152</v>
      </c>
      <c r="D42" s="42" t="s">
        <v>37</v>
      </c>
      <c r="E42" s="51">
        <v>12</v>
      </c>
      <c r="F42" s="43">
        <v>496.97</v>
      </c>
      <c r="G42" s="44">
        <f t="shared" si="8"/>
        <v>5963.64</v>
      </c>
      <c r="H42" s="42" t="s">
        <v>37</v>
      </c>
      <c r="I42" s="51">
        <v>12</v>
      </c>
      <c r="J42" s="43">
        <v>542.69000000000005</v>
      </c>
      <c r="K42" s="44">
        <f t="shared" si="9"/>
        <v>6512.2800000000007</v>
      </c>
      <c r="L42" s="42" t="s">
        <v>37</v>
      </c>
      <c r="M42" s="51">
        <v>12</v>
      </c>
      <c r="N42" s="43">
        <v>605.1</v>
      </c>
      <c r="O42" s="44">
        <f t="shared" si="10"/>
        <v>7261.2000000000007</v>
      </c>
      <c r="P42" s="42" t="s">
        <v>37</v>
      </c>
      <c r="Q42" s="51">
        <v>12</v>
      </c>
      <c r="R42" s="61">
        <f t="shared" si="3"/>
        <v>548.25333333333344</v>
      </c>
      <c r="S42" s="62">
        <f t="shared" si="4"/>
        <v>6579.0400000000009</v>
      </c>
    </row>
    <row r="43" spans="2:19" x14ac:dyDescent="0.25">
      <c r="B43" s="46">
        <v>33</v>
      </c>
      <c r="C43" s="72" t="s">
        <v>150</v>
      </c>
      <c r="D43" s="42" t="s">
        <v>37</v>
      </c>
      <c r="E43" s="51">
        <v>12</v>
      </c>
      <c r="F43" s="43">
        <v>496.97</v>
      </c>
      <c r="G43" s="44">
        <f t="shared" si="8"/>
        <v>5963.64</v>
      </c>
      <c r="H43" s="42" t="s">
        <v>37</v>
      </c>
      <c r="I43" s="51">
        <v>12</v>
      </c>
      <c r="J43" s="43">
        <v>542.69000000000005</v>
      </c>
      <c r="K43" s="44">
        <f t="shared" si="9"/>
        <v>6512.2800000000007</v>
      </c>
      <c r="L43" s="42" t="s">
        <v>37</v>
      </c>
      <c r="M43" s="51">
        <v>12</v>
      </c>
      <c r="N43" s="43">
        <v>605.1</v>
      </c>
      <c r="O43" s="44">
        <f t="shared" si="10"/>
        <v>7261.2000000000007</v>
      </c>
      <c r="P43" s="42" t="s">
        <v>37</v>
      </c>
      <c r="Q43" s="51">
        <v>12</v>
      </c>
      <c r="R43" s="61">
        <f t="shared" si="3"/>
        <v>548.25333333333344</v>
      </c>
      <c r="S43" s="62">
        <f t="shared" si="4"/>
        <v>6579.0400000000009</v>
      </c>
    </row>
    <row r="44" spans="2:19" x14ac:dyDescent="0.25">
      <c r="B44" s="46">
        <v>34</v>
      </c>
      <c r="C44" s="72" t="s">
        <v>45</v>
      </c>
      <c r="D44" s="42" t="s">
        <v>37</v>
      </c>
      <c r="E44" s="51">
        <v>12</v>
      </c>
      <c r="F44" s="43">
        <v>496.97</v>
      </c>
      <c r="G44" s="44">
        <f t="shared" si="8"/>
        <v>5963.64</v>
      </c>
      <c r="H44" s="42" t="s">
        <v>37</v>
      </c>
      <c r="I44" s="51">
        <v>12</v>
      </c>
      <c r="J44" s="43">
        <v>542.69000000000005</v>
      </c>
      <c r="K44" s="44">
        <f t="shared" si="9"/>
        <v>6512.2800000000007</v>
      </c>
      <c r="L44" s="42" t="s">
        <v>37</v>
      </c>
      <c r="M44" s="51">
        <v>12</v>
      </c>
      <c r="N44" s="43">
        <v>605.1</v>
      </c>
      <c r="O44" s="44">
        <f t="shared" si="10"/>
        <v>7261.2000000000007</v>
      </c>
      <c r="P44" s="42" t="s">
        <v>37</v>
      </c>
      <c r="Q44" s="51">
        <v>12</v>
      </c>
      <c r="R44" s="61">
        <f t="shared" si="3"/>
        <v>548.25333333333344</v>
      </c>
      <c r="S44" s="62">
        <f t="shared" si="4"/>
        <v>6579.0400000000009</v>
      </c>
    </row>
    <row r="45" spans="2:19" x14ac:dyDescent="0.25">
      <c r="B45" s="46">
        <v>35</v>
      </c>
      <c r="C45" s="72" t="s">
        <v>46</v>
      </c>
      <c r="D45" s="42" t="s">
        <v>37</v>
      </c>
      <c r="E45" s="51">
        <v>12</v>
      </c>
      <c r="F45" s="43">
        <v>496.97</v>
      </c>
      <c r="G45" s="44">
        <f t="shared" si="8"/>
        <v>5963.64</v>
      </c>
      <c r="H45" s="42" t="s">
        <v>37</v>
      </c>
      <c r="I45" s="51">
        <v>12</v>
      </c>
      <c r="J45" s="43">
        <v>542.69000000000005</v>
      </c>
      <c r="K45" s="44">
        <f t="shared" si="9"/>
        <v>6512.2800000000007</v>
      </c>
      <c r="L45" s="42" t="s">
        <v>37</v>
      </c>
      <c r="M45" s="51">
        <v>12</v>
      </c>
      <c r="N45" s="43">
        <v>605.1</v>
      </c>
      <c r="O45" s="44">
        <f t="shared" si="10"/>
        <v>7261.2000000000007</v>
      </c>
      <c r="P45" s="42" t="s">
        <v>37</v>
      </c>
      <c r="Q45" s="51">
        <v>12</v>
      </c>
      <c r="R45" s="61">
        <f t="shared" si="3"/>
        <v>548.25333333333344</v>
      </c>
      <c r="S45" s="62">
        <f t="shared" si="4"/>
        <v>6579.0400000000009</v>
      </c>
    </row>
    <row r="46" spans="2:19" x14ac:dyDescent="0.25">
      <c r="B46" s="46">
        <v>36</v>
      </c>
      <c r="C46" s="72" t="s">
        <v>153</v>
      </c>
      <c r="D46" s="42" t="s">
        <v>37</v>
      </c>
      <c r="E46" s="51">
        <v>12</v>
      </c>
      <c r="F46" s="43">
        <v>496.97</v>
      </c>
      <c r="G46" s="44">
        <f t="shared" si="8"/>
        <v>5963.64</v>
      </c>
      <c r="H46" s="42" t="s">
        <v>37</v>
      </c>
      <c r="I46" s="51">
        <v>12</v>
      </c>
      <c r="J46" s="43">
        <v>542.69000000000005</v>
      </c>
      <c r="K46" s="44">
        <f t="shared" si="9"/>
        <v>6512.2800000000007</v>
      </c>
      <c r="L46" s="42" t="s">
        <v>37</v>
      </c>
      <c r="M46" s="51">
        <v>12</v>
      </c>
      <c r="N46" s="43">
        <v>605.1</v>
      </c>
      <c r="O46" s="44">
        <f t="shared" si="10"/>
        <v>7261.2000000000007</v>
      </c>
      <c r="P46" s="42" t="s">
        <v>37</v>
      </c>
      <c r="Q46" s="51">
        <v>12</v>
      </c>
      <c r="R46" s="61">
        <f t="shared" si="3"/>
        <v>548.25333333333344</v>
      </c>
      <c r="S46" s="62">
        <f t="shared" si="4"/>
        <v>6579.0400000000009</v>
      </c>
    </row>
    <row r="47" spans="2:19" x14ac:dyDescent="0.25">
      <c r="B47" s="46">
        <v>37</v>
      </c>
      <c r="C47" s="73" t="s">
        <v>47</v>
      </c>
      <c r="D47" s="42" t="s">
        <v>37</v>
      </c>
      <c r="E47" s="51">
        <v>12</v>
      </c>
      <c r="F47" s="43">
        <v>496.97</v>
      </c>
      <c r="G47" s="44">
        <f t="shared" si="8"/>
        <v>5963.64</v>
      </c>
      <c r="H47" s="42" t="s">
        <v>37</v>
      </c>
      <c r="I47" s="51">
        <v>12</v>
      </c>
      <c r="J47" s="43">
        <v>542.69000000000005</v>
      </c>
      <c r="K47" s="44">
        <f t="shared" si="9"/>
        <v>6512.2800000000007</v>
      </c>
      <c r="L47" s="42" t="s">
        <v>37</v>
      </c>
      <c r="M47" s="51">
        <v>12</v>
      </c>
      <c r="N47" s="43">
        <v>605.1</v>
      </c>
      <c r="O47" s="44">
        <f t="shared" si="10"/>
        <v>7261.2000000000007</v>
      </c>
      <c r="P47" s="42" t="s">
        <v>37</v>
      </c>
      <c r="Q47" s="51">
        <v>12</v>
      </c>
      <c r="R47" s="61">
        <f t="shared" si="3"/>
        <v>548.25333333333344</v>
      </c>
      <c r="S47" s="62">
        <f t="shared" si="4"/>
        <v>6579.0400000000009</v>
      </c>
    </row>
    <row r="48" spans="2:19" x14ac:dyDescent="0.25">
      <c r="B48" s="46">
        <v>38</v>
      </c>
      <c r="C48" s="72" t="s">
        <v>147</v>
      </c>
      <c r="D48" s="59" t="s">
        <v>37</v>
      </c>
      <c r="E48" s="60">
        <v>12</v>
      </c>
      <c r="F48" s="43">
        <v>496.97</v>
      </c>
      <c r="G48" s="44">
        <f t="shared" si="8"/>
        <v>5963.64</v>
      </c>
      <c r="H48" s="59" t="s">
        <v>37</v>
      </c>
      <c r="I48" s="60">
        <v>12</v>
      </c>
      <c r="J48" s="43">
        <v>542.69000000000005</v>
      </c>
      <c r="K48" s="44">
        <f t="shared" si="9"/>
        <v>6512.2800000000007</v>
      </c>
      <c r="L48" s="59" t="s">
        <v>37</v>
      </c>
      <c r="M48" s="60">
        <v>12</v>
      </c>
      <c r="N48" s="43">
        <v>605.1</v>
      </c>
      <c r="O48" s="44">
        <f t="shared" si="10"/>
        <v>7261.2000000000007</v>
      </c>
      <c r="P48" s="59" t="s">
        <v>37</v>
      </c>
      <c r="Q48" s="60">
        <v>12</v>
      </c>
      <c r="R48" s="61">
        <f t="shared" si="3"/>
        <v>548.25333333333344</v>
      </c>
      <c r="S48" s="62">
        <f t="shared" si="4"/>
        <v>6579.0400000000009</v>
      </c>
    </row>
    <row r="49" spans="2:19" ht="25.5" x14ac:dyDescent="0.25">
      <c r="B49" s="46">
        <v>39</v>
      </c>
      <c r="C49" s="72" t="s">
        <v>48</v>
      </c>
      <c r="D49" s="59" t="s">
        <v>37</v>
      </c>
      <c r="E49" s="60">
        <v>12</v>
      </c>
      <c r="F49" s="43">
        <v>496.97</v>
      </c>
      <c r="G49" s="44">
        <f t="shared" si="8"/>
        <v>5963.64</v>
      </c>
      <c r="H49" s="59" t="s">
        <v>37</v>
      </c>
      <c r="I49" s="60">
        <v>12</v>
      </c>
      <c r="J49" s="43">
        <v>542.69000000000005</v>
      </c>
      <c r="K49" s="44">
        <f t="shared" si="9"/>
        <v>6512.2800000000007</v>
      </c>
      <c r="L49" s="59" t="s">
        <v>37</v>
      </c>
      <c r="M49" s="60">
        <v>12</v>
      </c>
      <c r="N49" s="43">
        <v>605.1</v>
      </c>
      <c r="O49" s="44">
        <f t="shared" si="10"/>
        <v>7261.2000000000007</v>
      </c>
      <c r="P49" s="59" t="s">
        <v>37</v>
      </c>
      <c r="Q49" s="60">
        <v>12</v>
      </c>
      <c r="R49" s="61">
        <f t="shared" si="3"/>
        <v>548.25333333333344</v>
      </c>
      <c r="S49" s="62">
        <f t="shared" si="4"/>
        <v>6579.0400000000009</v>
      </c>
    </row>
    <row r="50" spans="2:19" x14ac:dyDescent="0.25">
      <c r="B50" s="46">
        <v>40</v>
      </c>
      <c r="C50" s="72" t="s">
        <v>148</v>
      </c>
      <c r="D50" s="59" t="s">
        <v>37</v>
      </c>
      <c r="E50" s="60">
        <v>12</v>
      </c>
      <c r="F50" s="43">
        <v>496.97</v>
      </c>
      <c r="G50" s="44">
        <f t="shared" si="8"/>
        <v>5963.64</v>
      </c>
      <c r="H50" s="59" t="s">
        <v>37</v>
      </c>
      <c r="I50" s="60">
        <v>12</v>
      </c>
      <c r="J50" s="43">
        <v>542.69000000000005</v>
      </c>
      <c r="K50" s="44">
        <f t="shared" si="9"/>
        <v>6512.2800000000007</v>
      </c>
      <c r="L50" s="59" t="s">
        <v>37</v>
      </c>
      <c r="M50" s="60">
        <v>12</v>
      </c>
      <c r="N50" s="43">
        <v>605.1</v>
      </c>
      <c r="O50" s="44">
        <f t="shared" si="10"/>
        <v>7261.2000000000007</v>
      </c>
      <c r="P50" s="59" t="s">
        <v>37</v>
      </c>
      <c r="Q50" s="60">
        <v>12</v>
      </c>
      <c r="R50" s="61">
        <f t="shared" si="3"/>
        <v>548.25333333333344</v>
      </c>
      <c r="S50" s="62">
        <f t="shared" si="4"/>
        <v>6579.0400000000009</v>
      </c>
    </row>
    <row r="51" spans="2:19" x14ac:dyDescent="0.25">
      <c r="B51" s="46">
        <v>41</v>
      </c>
      <c r="C51" s="72" t="s">
        <v>49</v>
      </c>
      <c r="D51" s="59" t="s">
        <v>37</v>
      </c>
      <c r="E51" s="60">
        <v>12</v>
      </c>
      <c r="F51" s="43">
        <v>496.97</v>
      </c>
      <c r="G51" s="44">
        <f t="shared" si="8"/>
        <v>5963.64</v>
      </c>
      <c r="H51" s="59" t="s">
        <v>37</v>
      </c>
      <c r="I51" s="60">
        <v>12</v>
      </c>
      <c r="J51" s="43">
        <v>542.69000000000005</v>
      </c>
      <c r="K51" s="44">
        <f t="shared" si="9"/>
        <v>6512.2800000000007</v>
      </c>
      <c r="L51" s="59" t="s">
        <v>37</v>
      </c>
      <c r="M51" s="60">
        <v>12</v>
      </c>
      <c r="N51" s="43">
        <v>605.1</v>
      </c>
      <c r="O51" s="44">
        <f t="shared" si="10"/>
        <v>7261.2000000000007</v>
      </c>
      <c r="P51" s="59" t="s">
        <v>37</v>
      </c>
      <c r="Q51" s="60">
        <v>12</v>
      </c>
      <c r="R51" s="61">
        <f t="shared" si="3"/>
        <v>548.25333333333344</v>
      </c>
      <c r="S51" s="62">
        <f t="shared" si="4"/>
        <v>6579.0400000000009</v>
      </c>
    </row>
    <row r="52" spans="2:19" x14ac:dyDescent="0.25">
      <c r="B52" s="46">
        <v>42</v>
      </c>
      <c r="C52" s="72" t="s">
        <v>149</v>
      </c>
      <c r="D52" s="59" t="s">
        <v>37</v>
      </c>
      <c r="E52" s="60">
        <v>12</v>
      </c>
      <c r="F52" s="43">
        <v>496.97</v>
      </c>
      <c r="G52" s="44">
        <f t="shared" si="8"/>
        <v>5963.64</v>
      </c>
      <c r="H52" s="59" t="s">
        <v>37</v>
      </c>
      <c r="I52" s="60">
        <v>12</v>
      </c>
      <c r="J52" s="43">
        <v>542.69000000000005</v>
      </c>
      <c r="K52" s="44">
        <f t="shared" si="9"/>
        <v>6512.2800000000007</v>
      </c>
      <c r="L52" s="59" t="s">
        <v>37</v>
      </c>
      <c r="M52" s="60">
        <v>12</v>
      </c>
      <c r="N52" s="43">
        <v>605.1</v>
      </c>
      <c r="O52" s="44">
        <f t="shared" si="10"/>
        <v>7261.2000000000007</v>
      </c>
      <c r="P52" s="59" t="s">
        <v>37</v>
      </c>
      <c r="Q52" s="60">
        <v>12</v>
      </c>
      <c r="R52" s="61">
        <f t="shared" si="3"/>
        <v>548.25333333333344</v>
      </c>
      <c r="S52" s="62">
        <f t="shared" si="4"/>
        <v>6579.0400000000009</v>
      </c>
    </row>
    <row r="53" spans="2:19" x14ac:dyDescent="0.25">
      <c r="B53" s="46">
        <v>43</v>
      </c>
      <c r="C53" s="72" t="s">
        <v>50</v>
      </c>
      <c r="D53" s="59" t="s">
        <v>37</v>
      </c>
      <c r="E53" s="60">
        <v>12</v>
      </c>
      <c r="F53" s="43">
        <v>496.97</v>
      </c>
      <c r="G53" s="44">
        <f t="shared" si="8"/>
        <v>5963.64</v>
      </c>
      <c r="H53" s="59" t="s">
        <v>37</v>
      </c>
      <c r="I53" s="60">
        <v>12</v>
      </c>
      <c r="J53" s="43">
        <v>542.69000000000005</v>
      </c>
      <c r="K53" s="44">
        <f t="shared" si="9"/>
        <v>6512.2800000000007</v>
      </c>
      <c r="L53" s="59" t="s">
        <v>37</v>
      </c>
      <c r="M53" s="60">
        <v>12</v>
      </c>
      <c r="N53" s="43">
        <v>605.1</v>
      </c>
      <c r="O53" s="44">
        <f t="shared" si="10"/>
        <v>7261.2000000000007</v>
      </c>
      <c r="P53" s="59" t="s">
        <v>37</v>
      </c>
      <c r="Q53" s="60">
        <v>12</v>
      </c>
      <c r="R53" s="61">
        <f t="shared" si="3"/>
        <v>548.25333333333344</v>
      </c>
      <c r="S53" s="62">
        <f t="shared" si="4"/>
        <v>6579.0400000000009</v>
      </c>
    </row>
    <row r="54" spans="2:19" x14ac:dyDescent="0.25">
      <c r="B54" s="46">
        <v>44</v>
      </c>
      <c r="C54" s="72" t="s">
        <v>51</v>
      </c>
      <c r="D54" s="59" t="s">
        <v>37</v>
      </c>
      <c r="E54" s="60">
        <v>12</v>
      </c>
      <c r="F54" s="43">
        <v>496.97</v>
      </c>
      <c r="G54" s="44">
        <f t="shared" si="8"/>
        <v>5963.64</v>
      </c>
      <c r="H54" s="59" t="s">
        <v>37</v>
      </c>
      <c r="I54" s="60">
        <v>12</v>
      </c>
      <c r="J54" s="43">
        <v>542.69000000000005</v>
      </c>
      <c r="K54" s="44">
        <f t="shared" si="9"/>
        <v>6512.2800000000007</v>
      </c>
      <c r="L54" s="59" t="s">
        <v>37</v>
      </c>
      <c r="M54" s="60">
        <v>12</v>
      </c>
      <c r="N54" s="43">
        <v>605.1</v>
      </c>
      <c r="O54" s="44">
        <f t="shared" si="10"/>
        <v>7261.2000000000007</v>
      </c>
      <c r="P54" s="59" t="s">
        <v>37</v>
      </c>
      <c r="Q54" s="60">
        <v>12</v>
      </c>
      <c r="R54" s="61">
        <f t="shared" si="3"/>
        <v>548.25333333333344</v>
      </c>
      <c r="S54" s="62">
        <f t="shared" si="4"/>
        <v>6579.0400000000009</v>
      </c>
    </row>
    <row r="55" spans="2:19" ht="25.5" x14ac:dyDescent="0.25">
      <c r="B55" s="46">
        <v>45</v>
      </c>
      <c r="C55" s="72" t="s">
        <v>91</v>
      </c>
      <c r="D55" s="59" t="s">
        <v>37</v>
      </c>
      <c r="E55" s="60">
        <v>12</v>
      </c>
      <c r="F55" s="43">
        <v>496.97</v>
      </c>
      <c r="G55" s="44">
        <f t="shared" si="8"/>
        <v>5963.64</v>
      </c>
      <c r="H55" s="59" t="s">
        <v>37</v>
      </c>
      <c r="I55" s="60">
        <v>12</v>
      </c>
      <c r="J55" s="43">
        <v>542.69000000000005</v>
      </c>
      <c r="K55" s="44">
        <f t="shared" si="9"/>
        <v>6512.2800000000007</v>
      </c>
      <c r="L55" s="59" t="s">
        <v>37</v>
      </c>
      <c r="M55" s="60">
        <v>12</v>
      </c>
      <c r="N55" s="43">
        <v>605.1</v>
      </c>
      <c r="O55" s="44">
        <f t="shared" si="10"/>
        <v>7261.2000000000007</v>
      </c>
      <c r="P55" s="59" t="s">
        <v>37</v>
      </c>
      <c r="Q55" s="60">
        <v>12</v>
      </c>
      <c r="R55" s="61">
        <f t="shared" si="3"/>
        <v>548.25333333333344</v>
      </c>
      <c r="S55" s="62">
        <f t="shared" si="4"/>
        <v>6579.0400000000009</v>
      </c>
    </row>
    <row r="56" spans="2:19" x14ac:dyDescent="0.25">
      <c r="B56" s="46">
        <v>46</v>
      </c>
      <c r="C56" s="72" t="s">
        <v>103</v>
      </c>
      <c r="D56" s="59" t="s">
        <v>37</v>
      </c>
      <c r="E56" s="60">
        <v>12</v>
      </c>
      <c r="F56" s="43">
        <v>496.97</v>
      </c>
      <c r="G56" s="44">
        <f t="shared" si="8"/>
        <v>5963.64</v>
      </c>
      <c r="H56" s="59" t="s">
        <v>37</v>
      </c>
      <c r="I56" s="60">
        <v>12</v>
      </c>
      <c r="J56" s="43">
        <v>542.69000000000005</v>
      </c>
      <c r="K56" s="44">
        <f t="shared" si="9"/>
        <v>6512.2800000000007</v>
      </c>
      <c r="L56" s="59" t="s">
        <v>37</v>
      </c>
      <c r="M56" s="60">
        <v>12</v>
      </c>
      <c r="N56" s="43">
        <v>605.1</v>
      </c>
      <c r="O56" s="44">
        <f t="shared" si="10"/>
        <v>7261.2000000000007</v>
      </c>
      <c r="P56" s="59" t="s">
        <v>37</v>
      </c>
      <c r="Q56" s="60">
        <v>12</v>
      </c>
      <c r="R56" s="61">
        <f t="shared" si="3"/>
        <v>548.25333333333344</v>
      </c>
      <c r="S56" s="62">
        <f t="shared" si="4"/>
        <v>6579.0400000000009</v>
      </c>
    </row>
    <row r="57" spans="2:19" ht="25.5" x14ac:dyDescent="0.25">
      <c r="B57" s="46">
        <v>47</v>
      </c>
      <c r="C57" s="72" t="s">
        <v>108</v>
      </c>
      <c r="D57" s="59" t="s">
        <v>37</v>
      </c>
      <c r="E57" s="60">
        <v>12</v>
      </c>
      <c r="F57" s="43">
        <v>496.97</v>
      </c>
      <c r="G57" s="44">
        <f t="shared" si="8"/>
        <v>5963.64</v>
      </c>
      <c r="H57" s="59" t="s">
        <v>37</v>
      </c>
      <c r="I57" s="60">
        <v>12</v>
      </c>
      <c r="J57" s="43">
        <v>542.69000000000005</v>
      </c>
      <c r="K57" s="44">
        <f t="shared" si="9"/>
        <v>6512.2800000000007</v>
      </c>
      <c r="L57" s="59" t="s">
        <v>37</v>
      </c>
      <c r="M57" s="60">
        <v>12</v>
      </c>
      <c r="N57" s="43">
        <v>605.1</v>
      </c>
      <c r="O57" s="44">
        <f t="shared" si="10"/>
        <v>7261.2000000000007</v>
      </c>
      <c r="P57" s="59" t="s">
        <v>37</v>
      </c>
      <c r="Q57" s="60">
        <v>12</v>
      </c>
      <c r="R57" s="61">
        <f t="shared" si="3"/>
        <v>548.25333333333344</v>
      </c>
      <c r="S57" s="62">
        <f t="shared" si="4"/>
        <v>6579.0400000000009</v>
      </c>
    </row>
    <row r="58" spans="2:19" ht="25.5" x14ac:dyDescent="0.25">
      <c r="B58" s="46">
        <v>48</v>
      </c>
      <c r="C58" s="72" t="s">
        <v>109</v>
      </c>
      <c r="D58" s="59" t="s">
        <v>37</v>
      </c>
      <c r="E58" s="60">
        <v>12</v>
      </c>
      <c r="F58" s="43">
        <v>496.97</v>
      </c>
      <c r="G58" s="44">
        <f t="shared" si="8"/>
        <v>5963.64</v>
      </c>
      <c r="H58" s="59" t="s">
        <v>37</v>
      </c>
      <c r="I58" s="60">
        <v>12</v>
      </c>
      <c r="J58" s="43">
        <v>542.69000000000005</v>
      </c>
      <c r="K58" s="44">
        <f t="shared" si="9"/>
        <v>6512.2800000000007</v>
      </c>
      <c r="L58" s="59" t="s">
        <v>37</v>
      </c>
      <c r="M58" s="60">
        <v>12</v>
      </c>
      <c r="N58" s="43">
        <v>605.1</v>
      </c>
      <c r="O58" s="44">
        <f t="shared" si="10"/>
        <v>7261.2000000000007</v>
      </c>
      <c r="P58" s="59" t="s">
        <v>37</v>
      </c>
      <c r="Q58" s="60">
        <v>12</v>
      </c>
      <c r="R58" s="61">
        <f t="shared" si="3"/>
        <v>548.25333333333344</v>
      </c>
      <c r="S58" s="62">
        <f t="shared" si="4"/>
        <v>6579.0400000000009</v>
      </c>
    </row>
    <row r="59" spans="2:19" ht="25.5" x14ac:dyDescent="0.25">
      <c r="B59" s="46">
        <v>49</v>
      </c>
      <c r="C59" s="48" t="s">
        <v>110</v>
      </c>
      <c r="D59" s="59" t="s">
        <v>37</v>
      </c>
      <c r="E59" s="60">
        <v>12</v>
      </c>
      <c r="F59" s="43">
        <v>496.97</v>
      </c>
      <c r="G59" s="44">
        <f t="shared" si="8"/>
        <v>5963.64</v>
      </c>
      <c r="H59" s="59" t="s">
        <v>37</v>
      </c>
      <c r="I59" s="60">
        <v>12</v>
      </c>
      <c r="J59" s="43">
        <v>542.69000000000005</v>
      </c>
      <c r="K59" s="44">
        <f t="shared" si="9"/>
        <v>6512.2800000000007</v>
      </c>
      <c r="L59" s="59" t="s">
        <v>37</v>
      </c>
      <c r="M59" s="60">
        <v>12</v>
      </c>
      <c r="N59" s="43">
        <v>605.1</v>
      </c>
      <c r="O59" s="44">
        <f t="shared" si="10"/>
        <v>7261.2000000000007</v>
      </c>
      <c r="P59" s="59" t="s">
        <v>37</v>
      </c>
      <c r="Q59" s="60">
        <v>12</v>
      </c>
      <c r="R59" s="61">
        <f t="shared" si="3"/>
        <v>548.25333333333344</v>
      </c>
      <c r="S59" s="62">
        <f t="shared" si="4"/>
        <v>6579.0400000000009</v>
      </c>
    </row>
    <row r="60" spans="2:19" ht="26.25" thickBot="1" x14ac:dyDescent="0.3">
      <c r="B60" s="46">
        <v>50</v>
      </c>
      <c r="C60" s="48" t="s">
        <v>111</v>
      </c>
      <c r="D60" s="59" t="s">
        <v>37</v>
      </c>
      <c r="E60" s="60">
        <v>12</v>
      </c>
      <c r="F60" s="43">
        <v>496.97</v>
      </c>
      <c r="G60" s="44">
        <f t="shared" si="8"/>
        <v>5963.64</v>
      </c>
      <c r="H60" s="59" t="s">
        <v>37</v>
      </c>
      <c r="I60" s="60">
        <v>12</v>
      </c>
      <c r="J60" s="43">
        <v>542.69000000000005</v>
      </c>
      <c r="K60" s="44">
        <f t="shared" si="9"/>
        <v>6512.2800000000007</v>
      </c>
      <c r="L60" s="59" t="s">
        <v>37</v>
      </c>
      <c r="M60" s="60">
        <v>12</v>
      </c>
      <c r="N60" s="43">
        <v>605.1</v>
      </c>
      <c r="O60" s="44">
        <f t="shared" si="10"/>
        <v>7261.2000000000007</v>
      </c>
      <c r="P60" s="59" t="s">
        <v>37</v>
      </c>
      <c r="Q60" s="60">
        <v>12</v>
      </c>
      <c r="R60" s="61">
        <f t="shared" si="3"/>
        <v>548.25333333333344</v>
      </c>
      <c r="S60" s="62">
        <f t="shared" si="4"/>
        <v>6579.0400000000009</v>
      </c>
    </row>
    <row r="61" spans="2:19" ht="15.75" thickBot="1" x14ac:dyDescent="0.3">
      <c r="B61" s="49"/>
      <c r="C61" s="50" t="s">
        <v>96</v>
      </c>
      <c r="D61" s="63" t="s">
        <v>6</v>
      </c>
      <c r="E61" s="64" t="s">
        <v>7</v>
      </c>
      <c r="F61" s="65" t="s">
        <v>40</v>
      </c>
      <c r="G61" s="66" t="s">
        <v>8</v>
      </c>
      <c r="H61" s="63" t="s">
        <v>6</v>
      </c>
      <c r="I61" s="64" t="s">
        <v>7</v>
      </c>
      <c r="J61" s="65" t="s">
        <v>40</v>
      </c>
      <c r="K61" s="66" t="s">
        <v>8</v>
      </c>
      <c r="L61" s="63" t="s">
        <v>6</v>
      </c>
      <c r="M61" s="64" t="s">
        <v>7</v>
      </c>
      <c r="N61" s="65" t="s">
        <v>40</v>
      </c>
      <c r="O61" s="66" t="s">
        <v>8</v>
      </c>
      <c r="P61" s="63" t="s">
        <v>6</v>
      </c>
      <c r="Q61" s="64" t="s">
        <v>7</v>
      </c>
      <c r="R61" s="65" t="s">
        <v>40</v>
      </c>
      <c r="S61" s="66" t="s">
        <v>8</v>
      </c>
    </row>
    <row r="62" spans="2:19" x14ac:dyDescent="0.25">
      <c r="B62" s="46">
        <v>51</v>
      </c>
      <c r="C62" s="72" t="s">
        <v>92</v>
      </c>
      <c r="D62" s="42" t="s">
        <v>37</v>
      </c>
      <c r="E62" s="51">
        <v>12</v>
      </c>
      <c r="F62" s="43">
        <v>527.92999999999995</v>
      </c>
      <c r="G62" s="44">
        <f>F62*E62</f>
        <v>6335.16</v>
      </c>
      <c r="H62" s="42" t="s">
        <v>37</v>
      </c>
      <c r="I62" s="51">
        <v>12</v>
      </c>
      <c r="J62" s="43">
        <v>576.5</v>
      </c>
      <c r="K62" s="44">
        <f>J62*I62</f>
        <v>6918</v>
      </c>
      <c r="L62" s="42" t="s">
        <v>37</v>
      </c>
      <c r="M62" s="51">
        <v>12</v>
      </c>
      <c r="N62" s="43">
        <v>642.79999999999995</v>
      </c>
      <c r="O62" s="44">
        <f>N62*M62</f>
        <v>7713.5999999999995</v>
      </c>
      <c r="P62" s="42" t="s">
        <v>37</v>
      </c>
      <c r="Q62" s="51">
        <v>12</v>
      </c>
      <c r="R62" s="61">
        <f t="shared" si="3"/>
        <v>582.41</v>
      </c>
      <c r="S62" s="62">
        <f t="shared" si="4"/>
        <v>6988.92</v>
      </c>
    </row>
    <row r="63" spans="2:19" x14ac:dyDescent="0.25">
      <c r="B63" s="46">
        <v>52</v>
      </c>
      <c r="C63" s="72" t="s">
        <v>100</v>
      </c>
      <c r="D63" s="42" t="s">
        <v>37</v>
      </c>
      <c r="E63" s="60">
        <v>12</v>
      </c>
      <c r="F63" s="61">
        <v>527.92999999999995</v>
      </c>
      <c r="G63" s="62">
        <f>F63*E63</f>
        <v>6335.16</v>
      </c>
      <c r="H63" s="42" t="s">
        <v>37</v>
      </c>
      <c r="I63" s="60">
        <v>12</v>
      </c>
      <c r="J63" s="61">
        <v>576.5</v>
      </c>
      <c r="K63" s="62">
        <f>J63*I63</f>
        <v>6918</v>
      </c>
      <c r="L63" s="42" t="s">
        <v>37</v>
      </c>
      <c r="M63" s="60">
        <v>12</v>
      </c>
      <c r="N63" s="61">
        <v>642.79999999999995</v>
      </c>
      <c r="O63" s="62">
        <f>N63*M63</f>
        <v>7713.5999999999995</v>
      </c>
      <c r="P63" s="42" t="s">
        <v>37</v>
      </c>
      <c r="Q63" s="60">
        <v>12</v>
      </c>
      <c r="R63" s="61">
        <f t="shared" si="3"/>
        <v>582.41</v>
      </c>
      <c r="S63" s="62">
        <f t="shared" si="4"/>
        <v>6988.92</v>
      </c>
    </row>
    <row r="64" spans="2:19" x14ac:dyDescent="0.25">
      <c r="B64" s="46">
        <v>53</v>
      </c>
      <c r="C64" s="72" t="s">
        <v>101</v>
      </c>
      <c r="D64" s="42" t="s">
        <v>37</v>
      </c>
      <c r="E64" s="60">
        <v>12</v>
      </c>
      <c r="F64" s="61">
        <v>527.92999999999995</v>
      </c>
      <c r="G64" s="62">
        <f t="shared" ref="G64:G107" si="11">F64*E64</f>
        <v>6335.16</v>
      </c>
      <c r="H64" s="42" t="s">
        <v>37</v>
      </c>
      <c r="I64" s="60">
        <v>12</v>
      </c>
      <c r="J64" s="61">
        <v>576.5</v>
      </c>
      <c r="K64" s="62">
        <f t="shared" ref="K64:K87" si="12">J64*I64</f>
        <v>6918</v>
      </c>
      <c r="L64" s="42" t="s">
        <v>37</v>
      </c>
      <c r="M64" s="60">
        <v>12</v>
      </c>
      <c r="N64" s="61">
        <v>642.79999999999995</v>
      </c>
      <c r="O64" s="62">
        <f t="shared" ref="O64:O87" si="13">N64*M64</f>
        <v>7713.5999999999995</v>
      </c>
      <c r="P64" s="42" t="s">
        <v>37</v>
      </c>
      <c r="Q64" s="60">
        <v>12</v>
      </c>
      <c r="R64" s="61">
        <f t="shared" si="3"/>
        <v>582.41</v>
      </c>
      <c r="S64" s="62">
        <f t="shared" si="4"/>
        <v>6988.92</v>
      </c>
    </row>
    <row r="65" spans="2:19" x14ac:dyDescent="0.25">
      <c r="B65" s="46">
        <v>54</v>
      </c>
      <c r="C65" s="72" t="s">
        <v>54</v>
      </c>
      <c r="D65" s="42" t="s">
        <v>37</v>
      </c>
      <c r="E65" s="60">
        <v>12</v>
      </c>
      <c r="F65" s="61">
        <v>527.92999999999995</v>
      </c>
      <c r="G65" s="62">
        <f t="shared" si="11"/>
        <v>6335.16</v>
      </c>
      <c r="H65" s="42" t="s">
        <v>37</v>
      </c>
      <c r="I65" s="60">
        <v>12</v>
      </c>
      <c r="J65" s="61">
        <v>576.5</v>
      </c>
      <c r="K65" s="62">
        <f t="shared" si="12"/>
        <v>6918</v>
      </c>
      <c r="L65" s="42" t="s">
        <v>37</v>
      </c>
      <c r="M65" s="60">
        <v>12</v>
      </c>
      <c r="N65" s="61">
        <v>642.79999999999995</v>
      </c>
      <c r="O65" s="62">
        <f t="shared" si="13"/>
        <v>7713.5999999999995</v>
      </c>
      <c r="P65" s="42" t="s">
        <v>37</v>
      </c>
      <c r="Q65" s="60">
        <v>12</v>
      </c>
      <c r="R65" s="61">
        <f t="shared" si="3"/>
        <v>582.41</v>
      </c>
      <c r="S65" s="62">
        <f t="shared" si="4"/>
        <v>6988.92</v>
      </c>
    </row>
    <row r="66" spans="2:19" x14ac:dyDescent="0.25">
      <c r="B66" s="46">
        <v>55</v>
      </c>
      <c r="C66" s="72" t="s">
        <v>55</v>
      </c>
      <c r="D66" s="42" t="s">
        <v>37</v>
      </c>
      <c r="E66" s="60">
        <v>12</v>
      </c>
      <c r="F66" s="61">
        <v>527.92999999999995</v>
      </c>
      <c r="G66" s="62">
        <f t="shared" si="11"/>
        <v>6335.16</v>
      </c>
      <c r="H66" s="42" t="s">
        <v>37</v>
      </c>
      <c r="I66" s="60">
        <v>12</v>
      </c>
      <c r="J66" s="61">
        <v>576.5</v>
      </c>
      <c r="K66" s="62">
        <f t="shared" si="12"/>
        <v>6918</v>
      </c>
      <c r="L66" s="42" t="s">
        <v>37</v>
      </c>
      <c r="M66" s="60">
        <v>12</v>
      </c>
      <c r="N66" s="61">
        <v>642.79999999999995</v>
      </c>
      <c r="O66" s="62">
        <f t="shared" si="13"/>
        <v>7713.5999999999995</v>
      </c>
      <c r="P66" s="42" t="s">
        <v>37</v>
      </c>
      <c r="Q66" s="60">
        <v>12</v>
      </c>
      <c r="R66" s="61">
        <f t="shared" si="3"/>
        <v>582.41</v>
      </c>
      <c r="S66" s="62">
        <f t="shared" si="4"/>
        <v>6988.92</v>
      </c>
    </row>
    <row r="67" spans="2:19" x14ac:dyDescent="0.25">
      <c r="B67" s="46">
        <v>56</v>
      </c>
      <c r="C67" s="72" t="s">
        <v>56</v>
      </c>
      <c r="D67" s="42" t="s">
        <v>37</v>
      </c>
      <c r="E67" s="60">
        <v>12</v>
      </c>
      <c r="F67" s="61">
        <v>527.92999999999995</v>
      </c>
      <c r="G67" s="62">
        <f t="shared" si="11"/>
        <v>6335.16</v>
      </c>
      <c r="H67" s="42" t="s">
        <v>37</v>
      </c>
      <c r="I67" s="60">
        <v>12</v>
      </c>
      <c r="J67" s="61">
        <v>576.5</v>
      </c>
      <c r="K67" s="62">
        <f t="shared" si="12"/>
        <v>6918</v>
      </c>
      <c r="L67" s="42" t="s">
        <v>37</v>
      </c>
      <c r="M67" s="60">
        <v>12</v>
      </c>
      <c r="N67" s="61">
        <v>642.79999999999995</v>
      </c>
      <c r="O67" s="62">
        <f t="shared" si="13"/>
        <v>7713.5999999999995</v>
      </c>
      <c r="P67" s="42" t="s">
        <v>37</v>
      </c>
      <c r="Q67" s="60">
        <v>12</v>
      </c>
      <c r="R67" s="61">
        <f t="shared" si="3"/>
        <v>582.41</v>
      </c>
      <c r="S67" s="62">
        <f t="shared" si="4"/>
        <v>6988.92</v>
      </c>
    </row>
    <row r="68" spans="2:19" x14ac:dyDescent="0.25">
      <c r="B68" s="46">
        <v>57</v>
      </c>
      <c r="C68" s="72" t="s">
        <v>57</v>
      </c>
      <c r="D68" s="42" t="s">
        <v>37</v>
      </c>
      <c r="E68" s="60">
        <v>12</v>
      </c>
      <c r="F68" s="61">
        <v>527.92999999999995</v>
      </c>
      <c r="G68" s="62">
        <f t="shared" si="11"/>
        <v>6335.16</v>
      </c>
      <c r="H68" s="42" t="s">
        <v>37</v>
      </c>
      <c r="I68" s="60">
        <v>12</v>
      </c>
      <c r="J68" s="61">
        <v>576.5</v>
      </c>
      <c r="K68" s="62">
        <f t="shared" si="12"/>
        <v>6918</v>
      </c>
      <c r="L68" s="42" t="s">
        <v>37</v>
      </c>
      <c r="M68" s="60">
        <v>12</v>
      </c>
      <c r="N68" s="61">
        <v>642.79999999999995</v>
      </c>
      <c r="O68" s="62">
        <f t="shared" si="13"/>
        <v>7713.5999999999995</v>
      </c>
      <c r="P68" s="42" t="s">
        <v>37</v>
      </c>
      <c r="Q68" s="60">
        <v>12</v>
      </c>
      <c r="R68" s="61">
        <f t="shared" si="3"/>
        <v>582.41</v>
      </c>
      <c r="S68" s="62">
        <f t="shared" si="4"/>
        <v>6988.92</v>
      </c>
    </row>
    <row r="69" spans="2:19" x14ac:dyDescent="0.25">
      <c r="B69" s="46">
        <v>58</v>
      </c>
      <c r="C69" s="72" t="s">
        <v>58</v>
      </c>
      <c r="D69" s="42" t="s">
        <v>37</v>
      </c>
      <c r="E69" s="60">
        <v>12</v>
      </c>
      <c r="F69" s="61">
        <v>527.92999999999995</v>
      </c>
      <c r="G69" s="62">
        <f t="shared" si="11"/>
        <v>6335.16</v>
      </c>
      <c r="H69" s="42" t="s">
        <v>37</v>
      </c>
      <c r="I69" s="60">
        <v>12</v>
      </c>
      <c r="J69" s="61">
        <v>576.5</v>
      </c>
      <c r="K69" s="62">
        <f t="shared" si="12"/>
        <v>6918</v>
      </c>
      <c r="L69" s="42" t="s">
        <v>37</v>
      </c>
      <c r="M69" s="60">
        <v>12</v>
      </c>
      <c r="N69" s="61">
        <v>642.79999999999995</v>
      </c>
      <c r="O69" s="62">
        <f t="shared" si="13"/>
        <v>7713.5999999999995</v>
      </c>
      <c r="P69" s="42" t="s">
        <v>37</v>
      </c>
      <c r="Q69" s="60">
        <v>12</v>
      </c>
      <c r="R69" s="61">
        <f t="shared" si="3"/>
        <v>582.41</v>
      </c>
      <c r="S69" s="62">
        <f t="shared" si="4"/>
        <v>6988.92</v>
      </c>
    </row>
    <row r="70" spans="2:19" ht="25.5" x14ac:dyDescent="0.25">
      <c r="B70" s="46">
        <v>59</v>
      </c>
      <c r="C70" s="72" t="s">
        <v>59</v>
      </c>
      <c r="D70" s="42" t="s">
        <v>37</v>
      </c>
      <c r="E70" s="60">
        <v>12</v>
      </c>
      <c r="F70" s="61">
        <v>527.92999999999995</v>
      </c>
      <c r="G70" s="62">
        <f t="shared" si="11"/>
        <v>6335.16</v>
      </c>
      <c r="H70" s="42" t="s">
        <v>37</v>
      </c>
      <c r="I70" s="60">
        <v>12</v>
      </c>
      <c r="J70" s="61">
        <v>576.5</v>
      </c>
      <c r="K70" s="62">
        <f t="shared" si="12"/>
        <v>6918</v>
      </c>
      <c r="L70" s="42" t="s">
        <v>37</v>
      </c>
      <c r="M70" s="60">
        <v>12</v>
      </c>
      <c r="N70" s="61">
        <v>642.79999999999995</v>
      </c>
      <c r="O70" s="62">
        <f t="shared" si="13"/>
        <v>7713.5999999999995</v>
      </c>
      <c r="P70" s="42" t="s">
        <v>37</v>
      </c>
      <c r="Q70" s="60">
        <v>12</v>
      </c>
      <c r="R70" s="61">
        <f t="shared" si="3"/>
        <v>582.41</v>
      </c>
      <c r="S70" s="62">
        <f t="shared" si="4"/>
        <v>6988.92</v>
      </c>
    </row>
    <row r="71" spans="2:19" x14ac:dyDescent="0.25">
      <c r="B71" s="46">
        <v>60</v>
      </c>
      <c r="C71" s="72" t="s">
        <v>60</v>
      </c>
      <c r="D71" s="42" t="s">
        <v>37</v>
      </c>
      <c r="E71" s="60">
        <v>12</v>
      </c>
      <c r="F71" s="61">
        <v>527.92999999999995</v>
      </c>
      <c r="G71" s="62">
        <f t="shared" si="11"/>
        <v>6335.16</v>
      </c>
      <c r="H71" s="42" t="s">
        <v>37</v>
      </c>
      <c r="I71" s="60">
        <v>12</v>
      </c>
      <c r="J71" s="61">
        <v>576.5</v>
      </c>
      <c r="K71" s="62">
        <f t="shared" si="12"/>
        <v>6918</v>
      </c>
      <c r="L71" s="42" t="s">
        <v>37</v>
      </c>
      <c r="M71" s="60">
        <v>12</v>
      </c>
      <c r="N71" s="61">
        <v>642.79999999999995</v>
      </c>
      <c r="O71" s="62">
        <f t="shared" si="13"/>
        <v>7713.5999999999995</v>
      </c>
      <c r="P71" s="42" t="s">
        <v>37</v>
      </c>
      <c r="Q71" s="60">
        <v>12</v>
      </c>
      <c r="R71" s="61">
        <f t="shared" si="3"/>
        <v>582.41</v>
      </c>
      <c r="S71" s="62">
        <f t="shared" si="4"/>
        <v>6988.92</v>
      </c>
    </row>
    <row r="72" spans="2:19" x14ac:dyDescent="0.25">
      <c r="B72" s="46">
        <v>61</v>
      </c>
      <c r="C72" s="72" t="s">
        <v>61</v>
      </c>
      <c r="D72" s="42" t="s">
        <v>37</v>
      </c>
      <c r="E72" s="60">
        <v>12</v>
      </c>
      <c r="F72" s="61">
        <v>527.92999999999995</v>
      </c>
      <c r="G72" s="62">
        <f t="shared" si="11"/>
        <v>6335.16</v>
      </c>
      <c r="H72" s="42" t="s">
        <v>37</v>
      </c>
      <c r="I72" s="60">
        <v>12</v>
      </c>
      <c r="J72" s="61">
        <v>576.5</v>
      </c>
      <c r="K72" s="62">
        <f t="shared" si="12"/>
        <v>6918</v>
      </c>
      <c r="L72" s="42" t="s">
        <v>37</v>
      </c>
      <c r="M72" s="60">
        <v>12</v>
      </c>
      <c r="N72" s="61">
        <v>642.79999999999995</v>
      </c>
      <c r="O72" s="62">
        <f t="shared" si="13"/>
        <v>7713.5999999999995</v>
      </c>
      <c r="P72" s="42" t="s">
        <v>37</v>
      </c>
      <c r="Q72" s="60">
        <v>12</v>
      </c>
      <c r="R72" s="61">
        <f t="shared" si="3"/>
        <v>582.41</v>
      </c>
      <c r="S72" s="62">
        <f t="shared" si="4"/>
        <v>6988.92</v>
      </c>
    </row>
    <row r="73" spans="2:19" x14ac:dyDescent="0.25">
      <c r="B73" s="46">
        <v>62</v>
      </c>
      <c r="C73" s="72" t="s">
        <v>138</v>
      </c>
      <c r="D73" s="42" t="s">
        <v>37</v>
      </c>
      <c r="E73" s="60">
        <v>12</v>
      </c>
      <c r="F73" s="61">
        <v>527.92999999999995</v>
      </c>
      <c r="G73" s="62">
        <f t="shared" si="11"/>
        <v>6335.16</v>
      </c>
      <c r="H73" s="42" t="s">
        <v>37</v>
      </c>
      <c r="I73" s="60">
        <v>12</v>
      </c>
      <c r="J73" s="61">
        <v>576.5</v>
      </c>
      <c r="K73" s="62">
        <f t="shared" si="12"/>
        <v>6918</v>
      </c>
      <c r="L73" s="42" t="s">
        <v>37</v>
      </c>
      <c r="M73" s="60">
        <v>12</v>
      </c>
      <c r="N73" s="61">
        <v>642.79999999999995</v>
      </c>
      <c r="O73" s="62">
        <f t="shared" si="13"/>
        <v>7713.5999999999995</v>
      </c>
      <c r="P73" s="42" t="s">
        <v>37</v>
      </c>
      <c r="Q73" s="60">
        <v>12</v>
      </c>
      <c r="R73" s="61">
        <f t="shared" si="3"/>
        <v>582.41</v>
      </c>
      <c r="S73" s="62">
        <f t="shared" si="4"/>
        <v>6988.92</v>
      </c>
    </row>
    <row r="74" spans="2:19" ht="25.5" x14ac:dyDescent="0.25">
      <c r="B74" s="46">
        <v>63</v>
      </c>
      <c r="C74" s="72" t="s">
        <v>144</v>
      </c>
      <c r="D74" s="42" t="s">
        <v>37</v>
      </c>
      <c r="E74" s="60">
        <v>12</v>
      </c>
      <c r="F74" s="61">
        <v>527.92999999999995</v>
      </c>
      <c r="G74" s="62">
        <f t="shared" si="11"/>
        <v>6335.16</v>
      </c>
      <c r="H74" s="42" t="s">
        <v>37</v>
      </c>
      <c r="I74" s="60">
        <v>12</v>
      </c>
      <c r="J74" s="61">
        <v>576.5</v>
      </c>
      <c r="K74" s="62">
        <f t="shared" si="12"/>
        <v>6918</v>
      </c>
      <c r="L74" s="42" t="s">
        <v>37</v>
      </c>
      <c r="M74" s="60">
        <v>12</v>
      </c>
      <c r="N74" s="61">
        <v>642.79999999999995</v>
      </c>
      <c r="O74" s="62">
        <f t="shared" si="13"/>
        <v>7713.5999999999995</v>
      </c>
      <c r="P74" s="42" t="s">
        <v>37</v>
      </c>
      <c r="Q74" s="60">
        <v>12</v>
      </c>
      <c r="R74" s="61">
        <f t="shared" si="3"/>
        <v>582.41</v>
      </c>
      <c r="S74" s="62">
        <f t="shared" si="4"/>
        <v>6988.92</v>
      </c>
    </row>
    <row r="75" spans="2:19" x14ac:dyDescent="0.25">
      <c r="B75" s="46">
        <v>64</v>
      </c>
      <c r="C75" s="72" t="s">
        <v>62</v>
      </c>
      <c r="D75" s="42" t="s">
        <v>37</v>
      </c>
      <c r="E75" s="60">
        <v>12</v>
      </c>
      <c r="F75" s="61">
        <v>527.92999999999995</v>
      </c>
      <c r="G75" s="62">
        <f t="shared" si="11"/>
        <v>6335.16</v>
      </c>
      <c r="H75" s="42" t="s">
        <v>37</v>
      </c>
      <c r="I75" s="60">
        <v>12</v>
      </c>
      <c r="J75" s="61">
        <v>576.5</v>
      </c>
      <c r="K75" s="62">
        <f t="shared" si="12"/>
        <v>6918</v>
      </c>
      <c r="L75" s="42" t="s">
        <v>37</v>
      </c>
      <c r="M75" s="60">
        <v>12</v>
      </c>
      <c r="N75" s="61">
        <v>642.79999999999995</v>
      </c>
      <c r="O75" s="62">
        <f t="shared" si="13"/>
        <v>7713.5999999999995</v>
      </c>
      <c r="P75" s="42" t="s">
        <v>37</v>
      </c>
      <c r="Q75" s="60">
        <v>12</v>
      </c>
      <c r="R75" s="61">
        <f t="shared" si="3"/>
        <v>582.41</v>
      </c>
      <c r="S75" s="62">
        <f t="shared" si="4"/>
        <v>6988.92</v>
      </c>
    </row>
    <row r="76" spans="2:19" x14ac:dyDescent="0.25">
      <c r="B76" s="46">
        <v>65</v>
      </c>
      <c r="C76" s="72" t="s">
        <v>63</v>
      </c>
      <c r="D76" s="42" t="s">
        <v>37</v>
      </c>
      <c r="E76" s="60">
        <v>12</v>
      </c>
      <c r="F76" s="61">
        <v>527.92999999999995</v>
      </c>
      <c r="G76" s="62">
        <f t="shared" si="11"/>
        <v>6335.16</v>
      </c>
      <c r="H76" s="42" t="s">
        <v>37</v>
      </c>
      <c r="I76" s="60">
        <v>12</v>
      </c>
      <c r="J76" s="61">
        <v>576.5</v>
      </c>
      <c r="K76" s="62">
        <f t="shared" si="12"/>
        <v>6918</v>
      </c>
      <c r="L76" s="42" t="s">
        <v>37</v>
      </c>
      <c r="M76" s="60">
        <v>12</v>
      </c>
      <c r="N76" s="61">
        <v>642.79999999999995</v>
      </c>
      <c r="O76" s="62">
        <f t="shared" si="13"/>
        <v>7713.5999999999995</v>
      </c>
      <c r="P76" s="42" t="s">
        <v>37</v>
      </c>
      <c r="Q76" s="60">
        <v>12</v>
      </c>
      <c r="R76" s="61">
        <f t="shared" si="3"/>
        <v>582.41</v>
      </c>
      <c r="S76" s="62">
        <f t="shared" si="4"/>
        <v>6988.92</v>
      </c>
    </row>
    <row r="77" spans="2:19" ht="25.5" x14ac:dyDescent="0.25">
      <c r="B77" s="46">
        <v>66</v>
      </c>
      <c r="C77" s="72" t="s">
        <v>145</v>
      </c>
      <c r="D77" s="42" t="s">
        <v>37</v>
      </c>
      <c r="E77" s="60">
        <v>12</v>
      </c>
      <c r="F77" s="61">
        <v>527.92999999999995</v>
      </c>
      <c r="G77" s="62">
        <f t="shared" si="11"/>
        <v>6335.16</v>
      </c>
      <c r="H77" s="42" t="s">
        <v>37</v>
      </c>
      <c r="I77" s="60">
        <v>12</v>
      </c>
      <c r="J77" s="61">
        <v>576.5</v>
      </c>
      <c r="K77" s="62">
        <f t="shared" si="12"/>
        <v>6918</v>
      </c>
      <c r="L77" s="42" t="s">
        <v>37</v>
      </c>
      <c r="M77" s="60">
        <v>12</v>
      </c>
      <c r="N77" s="61">
        <v>642.79999999999995</v>
      </c>
      <c r="O77" s="62">
        <f t="shared" si="13"/>
        <v>7713.5999999999995</v>
      </c>
      <c r="P77" s="42" t="s">
        <v>37</v>
      </c>
      <c r="Q77" s="60">
        <v>12</v>
      </c>
      <c r="R77" s="61">
        <f t="shared" si="3"/>
        <v>582.41</v>
      </c>
      <c r="S77" s="62">
        <f t="shared" si="4"/>
        <v>6988.92</v>
      </c>
    </row>
    <row r="78" spans="2:19" x14ac:dyDescent="0.25">
      <c r="B78" s="46">
        <v>67</v>
      </c>
      <c r="C78" s="72" t="s">
        <v>64</v>
      </c>
      <c r="D78" s="42" t="s">
        <v>37</v>
      </c>
      <c r="E78" s="60">
        <v>12</v>
      </c>
      <c r="F78" s="61">
        <v>527.92999999999995</v>
      </c>
      <c r="G78" s="62">
        <f t="shared" si="11"/>
        <v>6335.16</v>
      </c>
      <c r="H78" s="42" t="s">
        <v>37</v>
      </c>
      <c r="I78" s="60">
        <v>12</v>
      </c>
      <c r="J78" s="61">
        <v>576.5</v>
      </c>
      <c r="K78" s="62">
        <f t="shared" si="12"/>
        <v>6918</v>
      </c>
      <c r="L78" s="42" t="s">
        <v>37</v>
      </c>
      <c r="M78" s="60">
        <v>12</v>
      </c>
      <c r="N78" s="61">
        <v>642.79999999999995</v>
      </c>
      <c r="O78" s="62">
        <f t="shared" si="13"/>
        <v>7713.5999999999995</v>
      </c>
      <c r="P78" s="42" t="s">
        <v>37</v>
      </c>
      <c r="Q78" s="60">
        <v>12</v>
      </c>
      <c r="R78" s="61">
        <f t="shared" ref="R78:R119" si="14">AVERAGE(J78,F78,N78)</f>
        <v>582.41</v>
      </c>
      <c r="S78" s="62">
        <f t="shared" ref="S78:S119" si="15">Q78*R78</f>
        <v>6988.92</v>
      </c>
    </row>
    <row r="79" spans="2:19" x14ac:dyDescent="0.25">
      <c r="B79" s="46">
        <v>68</v>
      </c>
      <c r="C79" s="72" t="s">
        <v>65</v>
      </c>
      <c r="D79" s="42" t="s">
        <v>37</v>
      </c>
      <c r="E79" s="60">
        <v>12</v>
      </c>
      <c r="F79" s="61">
        <v>527.92999999999995</v>
      </c>
      <c r="G79" s="62">
        <f t="shared" si="11"/>
        <v>6335.16</v>
      </c>
      <c r="H79" s="42" t="s">
        <v>37</v>
      </c>
      <c r="I79" s="60">
        <v>12</v>
      </c>
      <c r="J79" s="61">
        <v>576.5</v>
      </c>
      <c r="K79" s="62">
        <f t="shared" si="12"/>
        <v>6918</v>
      </c>
      <c r="L79" s="42" t="s">
        <v>37</v>
      </c>
      <c r="M79" s="60">
        <v>12</v>
      </c>
      <c r="N79" s="61">
        <v>642.79999999999995</v>
      </c>
      <c r="O79" s="62">
        <f t="shared" si="13"/>
        <v>7713.5999999999995</v>
      </c>
      <c r="P79" s="42" t="s">
        <v>37</v>
      </c>
      <c r="Q79" s="60">
        <v>12</v>
      </c>
      <c r="R79" s="61">
        <f t="shared" si="14"/>
        <v>582.41</v>
      </c>
      <c r="S79" s="62">
        <f t="shared" si="15"/>
        <v>6988.92</v>
      </c>
    </row>
    <row r="80" spans="2:19" ht="25.5" x14ac:dyDescent="0.25">
      <c r="B80" s="46">
        <v>69</v>
      </c>
      <c r="C80" s="72" t="s">
        <v>142</v>
      </c>
      <c r="D80" s="42" t="s">
        <v>37</v>
      </c>
      <c r="E80" s="60">
        <v>12</v>
      </c>
      <c r="F80" s="61">
        <v>652.09</v>
      </c>
      <c r="G80" s="62">
        <f t="shared" si="11"/>
        <v>7825.08</v>
      </c>
      <c r="H80" s="42" t="s">
        <v>37</v>
      </c>
      <c r="I80" s="60">
        <v>12</v>
      </c>
      <c r="J80" s="61">
        <v>712.08</v>
      </c>
      <c r="K80" s="62">
        <f t="shared" si="12"/>
        <v>8544.9600000000009</v>
      </c>
      <c r="L80" s="42" t="s">
        <v>37</v>
      </c>
      <c r="M80" s="60">
        <v>12</v>
      </c>
      <c r="N80" s="61">
        <v>793.97</v>
      </c>
      <c r="O80" s="62">
        <f t="shared" si="13"/>
        <v>9527.64</v>
      </c>
      <c r="P80" s="42" t="s">
        <v>37</v>
      </c>
      <c r="Q80" s="60">
        <v>12</v>
      </c>
      <c r="R80" s="61">
        <f t="shared" si="14"/>
        <v>719.38000000000011</v>
      </c>
      <c r="S80" s="62">
        <f t="shared" si="15"/>
        <v>8632.5600000000013</v>
      </c>
    </row>
    <row r="81" spans="2:19" x14ac:dyDescent="0.25">
      <c r="B81" s="46">
        <v>70</v>
      </c>
      <c r="C81" s="72" t="s">
        <v>66</v>
      </c>
      <c r="D81" s="42" t="s">
        <v>37</v>
      </c>
      <c r="E81" s="60">
        <v>12</v>
      </c>
      <c r="F81" s="61">
        <v>527.92999999999995</v>
      </c>
      <c r="G81" s="62">
        <f t="shared" si="11"/>
        <v>6335.16</v>
      </c>
      <c r="H81" s="42" t="s">
        <v>37</v>
      </c>
      <c r="I81" s="60">
        <v>12</v>
      </c>
      <c r="J81" s="61">
        <v>576.5</v>
      </c>
      <c r="K81" s="62">
        <f t="shared" si="12"/>
        <v>6918</v>
      </c>
      <c r="L81" s="42" t="s">
        <v>37</v>
      </c>
      <c r="M81" s="60">
        <v>12</v>
      </c>
      <c r="N81" s="61">
        <v>642.79999999999995</v>
      </c>
      <c r="O81" s="62">
        <f t="shared" si="13"/>
        <v>7713.5999999999995</v>
      </c>
      <c r="P81" s="42" t="s">
        <v>37</v>
      </c>
      <c r="Q81" s="60">
        <v>12</v>
      </c>
      <c r="R81" s="61">
        <f t="shared" si="14"/>
        <v>582.41</v>
      </c>
      <c r="S81" s="62">
        <f t="shared" si="15"/>
        <v>6988.92</v>
      </c>
    </row>
    <row r="82" spans="2:19" x14ac:dyDescent="0.25">
      <c r="B82" s="46">
        <v>71</v>
      </c>
      <c r="C82" s="72" t="s">
        <v>67</v>
      </c>
      <c r="D82" s="42" t="s">
        <v>37</v>
      </c>
      <c r="E82" s="60">
        <v>12</v>
      </c>
      <c r="F82" s="61">
        <v>527.92999999999995</v>
      </c>
      <c r="G82" s="62">
        <f t="shared" si="11"/>
        <v>6335.16</v>
      </c>
      <c r="H82" s="42" t="s">
        <v>37</v>
      </c>
      <c r="I82" s="60">
        <v>12</v>
      </c>
      <c r="J82" s="61">
        <v>576.5</v>
      </c>
      <c r="K82" s="62">
        <f t="shared" si="12"/>
        <v>6918</v>
      </c>
      <c r="L82" s="42" t="s">
        <v>37</v>
      </c>
      <c r="M82" s="60">
        <v>12</v>
      </c>
      <c r="N82" s="61">
        <v>642.79999999999995</v>
      </c>
      <c r="O82" s="62">
        <f t="shared" si="13"/>
        <v>7713.5999999999995</v>
      </c>
      <c r="P82" s="42" t="s">
        <v>37</v>
      </c>
      <c r="Q82" s="60">
        <v>12</v>
      </c>
      <c r="R82" s="61">
        <f t="shared" si="14"/>
        <v>582.41</v>
      </c>
      <c r="S82" s="62">
        <f t="shared" si="15"/>
        <v>6988.92</v>
      </c>
    </row>
    <row r="83" spans="2:19" x14ac:dyDescent="0.25">
      <c r="B83" s="46">
        <v>72</v>
      </c>
      <c r="C83" s="72" t="s">
        <v>68</v>
      </c>
      <c r="D83" s="42" t="s">
        <v>37</v>
      </c>
      <c r="E83" s="60">
        <v>12</v>
      </c>
      <c r="F83" s="61">
        <v>527.92999999999995</v>
      </c>
      <c r="G83" s="62">
        <f t="shared" si="11"/>
        <v>6335.16</v>
      </c>
      <c r="H83" s="42" t="s">
        <v>37</v>
      </c>
      <c r="I83" s="60">
        <v>12</v>
      </c>
      <c r="J83" s="61">
        <v>576.5</v>
      </c>
      <c r="K83" s="62">
        <f t="shared" si="12"/>
        <v>6918</v>
      </c>
      <c r="L83" s="42" t="s">
        <v>37</v>
      </c>
      <c r="M83" s="60">
        <v>12</v>
      </c>
      <c r="N83" s="61">
        <v>642.79999999999995</v>
      </c>
      <c r="O83" s="62">
        <f t="shared" si="13"/>
        <v>7713.5999999999995</v>
      </c>
      <c r="P83" s="42" t="s">
        <v>37</v>
      </c>
      <c r="Q83" s="60">
        <v>12</v>
      </c>
      <c r="R83" s="61">
        <f t="shared" si="14"/>
        <v>582.41</v>
      </c>
      <c r="S83" s="62">
        <f t="shared" si="15"/>
        <v>6988.92</v>
      </c>
    </row>
    <row r="84" spans="2:19" x14ac:dyDescent="0.25">
      <c r="B84" s="46">
        <v>73</v>
      </c>
      <c r="C84" s="72" t="s">
        <v>69</v>
      </c>
      <c r="D84" s="42" t="s">
        <v>37</v>
      </c>
      <c r="E84" s="60">
        <v>12</v>
      </c>
      <c r="F84" s="61">
        <v>527.92999999999995</v>
      </c>
      <c r="G84" s="62">
        <f t="shared" si="11"/>
        <v>6335.16</v>
      </c>
      <c r="H84" s="42" t="s">
        <v>37</v>
      </c>
      <c r="I84" s="60">
        <v>12</v>
      </c>
      <c r="J84" s="61">
        <v>576.5</v>
      </c>
      <c r="K84" s="62">
        <f t="shared" si="12"/>
        <v>6918</v>
      </c>
      <c r="L84" s="42" t="s">
        <v>37</v>
      </c>
      <c r="M84" s="60">
        <v>12</v>
      </c>
      <c r="N84" s="61">
        <v>642.79999999999995</v>
      </c>
      <c r="O84" s="62">
        <f t="shared" si="13"/>
        <v>7713.5999999999995</v>
      </c>
      <c r="P84" s="42" t="s">
        <v>37</v>
      </c>
      <c r="Q84" s="60">
        <v>12</v>
      </c>
      <c r="R84" s="61">
        <f t="shared" si="14"/>
        <v>582.41</v>
      </c>
      <c r="S84" s="62">
        <f t="shared" si="15"/>
        <v>6988.92</v>
      </c>
    </row>
    <row r="85" spans="2:19" ht="25.5" x14ac:dyDescent="0.25">
      <c r="B85" s="46">
        <v>74</v>
      </c>
      <c r="C85" s="72" t="s">
        <v>70</v>
      </c>
      <c r="D85" s="42" t="s">
        <v>37</v>
      </c>
      <c r="E85" s="60">
        <v>12</v>
      </c>
      <c r="F85" s="61">
        <v>527.92999999999995</v>
      </c>
      <c r="G85" s="62">
        <f t="shared" si="11"/>
        <v>6335.16</v>
      </c>
      <c r="H85" s="42" t="s">
        <v>37</v>
      </c>
      <c r="I85" s="60">
        <v>12</v>
      </c>
      <c r="J85" s="61">
        <v>576.5</v>
      </c>
      <c r="K85" s="62">
        <f t="shared" si="12"/>
        <v>6918</v>
      </c>
      <c r="L85" s="42" t="s">
        <v>37</v>
      </c>
      <c r="M85" s="60">
        <v>12</v>
      </c>
      <c r="N85" s="61">
        <v>642.79999999999995</v>
      </c>
      <c r="O85" s="62">
        <f t="shared" si="13"/>
        <v>7713.5999999999995</v>
      </c>
      <c r="P85" s="42" t="s">
        <v>37</v>
      </c>
      <c r="Q85" s="60">
        <v>12</v>
      </c>
      <c r="R85" s="61">
        <f t="shared" si="14"/>
        <v>582.41</v>
      </c>
      <c r="S85" s="62">
        <f t="shared" si="15"/>
        <v>6988.92</v>
      </c>
    </row>
    <row r="86" spans="2:19" x14ac:dyDescent="0.25">
      <c r="B86" s="46">
        <v>75</v>
      </c>
      <c r="C86" s="72" t="s">
        <v>71</v>
      </c>
      <c r="D86" s="42" t="s">
        <v>37</v>
      </c>
      <c r="E86" s="60">
        <v>12</v>
      </c>
      <c r="F86" s="61">
        <v>527.92999999999995</v>
      </c>
      <c r="G86" s="62">
        <f t="shared" si="11"/>
        <v>6335.16</v>
      </c>
      <c r="H86" s="42" t="s">
        <v>37</v>
      </c>
      <c r="I86" s="60">
        <v>12</v>
      </c>
      <c r="J86" s="61">
        <v>576.5</v>
      </c>
      <c r="K86" s="62">
        <f t="shared" si="12"/>
        <v>6918</v>
      </c>
      <c r="L86" s="42" t="s">
        <v>37</v>
      </c>
      <c r="M86" s="60">
        <v>12</v>
      </c>
      <c r="N86" s="61">
        <v>642.79999999999995</v>
      </c>
      <c r="O86" s="62">
        <f t="shared" si="13"/>
        <v>7713.5999999999995</v>
      </c>
      <c r="P86" s="42" t="s">
        <v>37</v>
      </c>
      <c r="Q86" s="60">
        <v>12</v>
      </c>
      <c r="R86" s="61">
        <f t="shared" si="14"/>
        <v>582.41</v>
      </c>
      <c r="S86" s="62">
        <f t="shared" si="15"/>
        <v>6988.92</v>
      </c>
    </row>
    <row r="87" spans="2:19" x14ac:dyDescent="0.25">
      <c r="B87" s="46">
        <v>76</v>
      </c>
      <c r="C87" s="72" t="s">
        <v>72</v>
      </c>
      <c r="D87" s="42" t="s">
        <v>37</v>
      </c>
      <c r="E87" s="60">
        <v>12</v>
      </c>
      <c r="F87" s="61">
        <v>527.92999999999995</v>
      </c>
      <c r="G87" s="62">
        <f t="shared" si="11"/>
        <v>6335.16</v>
      </c>
      <c r="H87" s="42" t="s">
        <v>37</v>
      </c>
      <c r="I87" s="60">
        <v>12</v>
      </c>
      <c r="J87" s="61">
        <v>576.5</v>
      </c>
      <c r="K87" s="62">
        <f t="shared" si="12"/>
        <v>6918</v>
      </c>
      <c r="L87" s="42" t="s">
        <v>37</v>
      </c>
      <c r="M87" s="60">
        <v>12</v>
      </c>
      <c r="N87" s="61">
        <v>642.79999999999995</v>
      </c>
      <c r="O87" s="62">
        <f t="shared" si="13"/>
        <v>7713.5999999999995</v>
      </c>
      <c r="P87" s="42" t="s">
        <v>37</v>
      </c>
      <c r="Q87" s="60">
        <v>12</v>
      </c>
      <c r="R87" s="61">
        <f t="shared" si="14"/>
        <v>582.41</v>
      </c>
      <c r="S87" s="62">
        <f t="shared" si="15"/>
        <v>6988.92</v>
      </c>
    </row>
    <row r="88" spans="2:19" x14ac:dyDescent="0.25">
      <c r="B88" s="46">
        <v>77</v>
      </c>
      <c r="C88" s="72" t="s">
        <v>73</v>
      </c>
      <c r="D88" s="42" t="s">
        <v>37</v>
      </c>
      <c r="E88" s="60">
        <v>12</v>
      </c>
      <c r="F88" s="61">
        <v>527.92999999999995</v>
      </c>
      <c r="G88" s="62">
        <f>F88*E88</f>
        <v>6335.16</v>
      </c>
      <c r="H88" s="42" t="s">
        <v>37</v>
      </c>
      <c r="I88" s="60">
        <v>12</v>
      </c>
      <c r="J88" s="61">
        <v>576.5</v>
      </c>
      <c r="K88" s="62">
        <f>J88*I88</f>
        <v>6918</v>
      </c>
      <c r="L88" s="42" t="s">
        <v>37</v>
      </c>
      <c r="M88" s="60">
        <v>12</v>
      </c>
      <c r="N88" s="61">
        <v>642.79999999999995</v>
      </c>
      <c r="O88" s="62">
        <f>N88*M88</f>
        <v>7713.5999999999995</v>
      </c>
      <c r="P88" s="42" t="s">
        <v>37</v>
      </c>
      <c r="Q88" s="60">
        <v>12</v>
      </c>
      <c r="R88" s="61">
        <f t="shared" si="14"/>
        <v>582.41</v>
      </c>
      <c r="S88" s="62">
        <f t="shared" si="15"/>
        <v>6988.92</v>
      </c>
    </row>
    <row r="89" spans="2:19" ht="25.5" x14ac:dyDescent="0.25">
      <c r="B89" s="46">
        <v>78</v>
      </c>
      <c r="C89" s="72" t="s">
        <v>146</v>
      </c>
      <c r="D89" s="42" t="s">
        <v>37</v>
      </c>
      <c r="E89" s="60">
        <v>12</v>
      </c>
      <c r="F89" s="61">
        <v>527.92999999999995</v>
      </c>
      <c r="G89" s="62">
        <f t="shared" si="11"/>
        <v>6335.16</v>
      </c>
      <c r="H89" s="42" t="s">
        <v>37</v>
      </c>
      <c r="I89" s="60">
        <v>12</v>
      </c>
      <c r="J89" s="61">
        <v>576.5</v>
      </c>
      <c r="K89" s="62">
        <f t="shared" ref="K89:K107" si="16">J89*I89</f>
        <v>6918</v>
      </c>
      <c r="L89" s="42" t="s">
        <v>37</v>
      </c>
      <c r="M89" s="60">
        <v>12</v>
      </c>
      <c r="N89" s="61">
        <v>642.79999999999995</v>
      </c>
      <c r="O89" s="62">
        <f t="shared" ref="O89:O107" si="17">N89*M89</f>
        <v>7713.5999999999995</v>
      </c>
      <c r="P89" s="42" t="s">
        <v>37</v>
      </c>
      <c r="Q89" s="60">
        <v>12</v>
      </c>
      <c r="R89" s="61">
        <f t="shared" si="14"/>
        <v>582.41</v>
      </c>
      <c r="S89" s="62">
        <f t="shared" si="15"/>
        <v>6988.92</v>
      </c>
    </row>
    <row r="90" spans="2:19" x14ac:dyDescent="0.25">
      <c r="B90" s="46">
        <v>79</v>
      </c>
      <c r="C90" s="72" t="s">
        <v>74</v>
      </c>
      <c r="D90" s="42" t="s">
        <v>37</v>
      </c>
      <c r="E90" s="60">
        <v>12</v>
      </c>
      <c r="F90" s="61">
        <v>527.92999999999995</v>
      </c>
      <c r="G90" s="62">
        <f t="shared" si="11"/>
        <v>6335.16</v>
      </c>
      <c r="H90" s="42" t="s">
        <v>37</v>
      </c>
      <c r="I90" s="60">
        <v>12</v>
      </c>
      <c r="J90" s="61">
        <v>576.5</v>
      </c>
      <c r="K90" s="62">
        <f t="shared" si="16"/>
        <v>6918</v>
      </c>
      <c r="L90" s="42" t="s">
        <v>37</v>
      </c>
      <c r="M90" s="60">
        <v>12</v>
      </c>
      <c r="N90" s="61">
        <v>642.79999999999995</v>
      </c>
      <c r="O90" s="62">
        <f t="shared" si="17"/>
        <v>7713.5999999999995</v>
      </c>
      <c r="P90" s="42" t="s">
        <v>37</v>
      </c>
      <c r="Q90" s="60">
        <v>12</v>
      </c>
      <c r="R90" s="61">
        <f t="shared" si="14"/>
        <v>582.41</v>
      </c>
      <c r="S90" s="62">
        <f t="shared" si="15"/>
        <v>6988.92</v>
      </c>
    </row>
    <row r="91" spans="2:19" x14ac:dyDescent="0.25">
      <c r="B91" s="46">
        <v>80</v>
      </c>
      <c r="C91" s="72" t="s">
        <v>75</v>
      </c>
      <c r="D91" s="42" t="s">
        <v>37</v>
      </c>
      <c r="E91" s="60">
        <v>12</v>
      </c>
      <c r="F91" s="61">
        <v>527.92999999999995</v>
      </c>
      <c r="G91" s="62">
        <f t="shared" si="11"/>
        <v>6335.16</v>
      </c>
      <c r="H91" s="42" t="s">
        <v>37</v>
      </c>
      <c r="I91" s="60">
        <v>12</v>
      </c>
      <c r="J91" s="61">
        <v>576.5</v>
      </c>
      <c r="K91" s="62">
        <f t="shared" si="16"/>
        <v>6918</v>
      </c>
      <c r="L91" s="42" t="s">
        <v>37</v>
      </c>
      <c r="M91" s="60">
        <v>12</v>
      </c>
      <c r="N91" s="61">
        <v>642.79999999999995</v>
      </c>
      <c r="O91" s="62">
        <f t="shared" si="17"/>
        <v>7713.5999999999995</v>
      </c>
      <c r="P91" s="42" t="s">
        <v>37</v>
      </c>
      <c r="Q91" s="60">
        <v>12</v>
      </c>
      <c r="R91" s="61">
        <f t="shared" si="14"/>
        <v>582.41</v>
      </c>
      <c r="S91" s="62">
        <f t="shared" si="15"/>
        <v>6988.92</v>
      </c>
    </row>
    <row r="92" spans="2:19" x14ac:dyDescent="0.25">
      <c r="B92" s="46">
        <v>81</v>
      </c>
      <c r="C92" s="72" t="s">
        <v>76</v>
      </c>
      <c r="D92" s="42" t="s">
        <v>37</v>
      </c>
      <c r="E92" s="60">
        <v>12</v>
      </c>
      <c r="F92" s="61">
        <v>527.92999999999995</v>
      </c>
      <c r="G92" s="62">
        <f t="shared" si="11"/>
        <v>6335.16</v>
      </c>
      <c r="H92" s="42" t="s">
        <v>37</v>
      </c>
      <c r="I92" s="60">
        <v>12</v>
      </c>
      <c r="J92" s="61">
        <v>576.5</v>
      </c>
      <c r="K92" s="62">
        <f t="shared" si="16"/>
        <v>6918</v>
      </c>
      <c r="L92" s="42" t="s">
        <v>37</v>
      </c>
      <c r="M92" s="60">
        <v>12</v>
      </c>
      <c r="N92" s="61">
        <v>642.79999999999995</v>
      </c>
      <c r="O92" s="62">
        <f t="shared" si="17"/>
        <v>7713.5999999999995</v>
      </c>
      <c r="P92" s="42" t="s">
        <v>37</v>
      </c>
      <c r="Q92" s="60">
        <v>12</v>
      </c>
      <c r="R92" s="61">
        <f t="shared" si="14"/>
        <v>582.41</v>
      </c>
      <c r="S92" s="62">
        <f t="shared" si="15"/>
        <v>6988.92</v>
      </c>
    </row>
    <row r="93" spans="2:19" x14ac:dyDescent="0.25">
      <c r="B93" s="46">
        <v>82</v>
      </c>
      <c r="C93" s="72" t="s">
        <v>141</v>
      </c>
      <c r="D93" s="42" t="s">
        <v>37</v>
      </c>
      <c r="E93" s="60">
        <v>12</v>
      </c>
      <c r="F93" s="61">
        <v>527.92999999999995</v>
      </c>
      <c r="G93" s="62">
        <f t="shared" si="11"/>
        <v>6335.16</v>
      </c>
      <c r="H93" s="42" t="s">
        <v>37</v>
      </c>
      <c r="I93" s="60">
        <v>12</v>
      </c>
      <c r="J93" s="61">
        <v>576.5</v>
      </c>
      <c r="K93" s="62">
        <f t="shared" si="16"/>
        <v>6918</v>
      </c>
      <c r="L93" s="42" t="s">
        <v>37</v>
      </c>
      <c r="M93" s="60">
        <v>12</v>
      </c>
      <c r="N93" s="61">
        <v>642.79999999999995</v>
      </c>
      <c r="O93" s="62">
        <f t="shared" si="17"/>
        <v>7713.5999999999995</v>
      </c>
      <c r="P93" s="42" t="s">
        <v>37</v>
      </c>
      <c r="Q93" s="60">
        <v>12</v>
      </c>
      <c r="R93" s="61">
        <f t="shared" si="14"/>
        <v>582.41</v>
      </c>
      <c r="S93" s="62">
        <f t="shared" si="15"/>
        <v>6988.92</v>
      </c>
    </row>
    <row r="94" spans="2:19" x14ac:dyDescent="0.25">
      <c r="B94" s="46">
        <v>83</v>
      </c>
      <c r="C94" s="72" t="s">
        <v>140</v>
      </c>
      <c r="D94" s="42" t="s">
        <v>37</v>
      </c>
      <c r="E94" s="60">
        <v>12</v>
      </c>
      <c r="F94" s="61">
        <v>527.92999999999995</v>
      </c>
      <c r="G94" s="62">
        <f t="shared" si="11"/>
        <v>6335.16</v>
      </c>
      <c r="H94" s="42" t="s">
        <v>37</v>
      </c>
      <c r="I94" s="60">
        <v>12</v>
      </c>
      <c r="J94" s="61">
        <v>576.5</v>
      </c>
      <c r="K94" s="62">
        <f t="shared" si="16"/>
        <v>6918</v>
      </c>
      <c r="L94" s="42" t="s">
        <v>37</v>
      </c>
      <c r="M94" s="60">
        <v>12</v>
      </c>
      <c r="N94" s="61">
        <v>642.79999999999995</v>
      </c>
      <c r="O94" s="62">
        <f t="shared" si="17"/>
        <v>7713.5999999999995</v>
      </c>
      <c r="P94" s="42" t="s">
        <v>37</v>
      </c>
      <c r="Q94" s="60">
        <v>12</v>
      </c>
      <c r="R94" s="61">
        <f t="shared" si="14"/>
        <v>582.41</v>
      </c>
      <c r="S94" s="62">
        <f t="shared" si="15"/>
        <v>6988.92</v>
      </c>
    </row>
    <row r="95" spans="2:19" x14ac:dyDescent="0.25">
      <c r="B95" s="46">
        <v>84</v>
      </c>
      <c r="C95" s="72" t="s">
        <v>113</v>
      </c>
      <c r="D95" s="42" t="s">
        <v>37</v>
      </c>
      <c r="E95" s="60">
        <v>12</v>
      </c>
      <c r="F95" s="61">
        <v>527.92999999999995</v>
      </c>
      <c r="G95" s="62">
        <f t="shared" si="11"/>
        <v>6335.16</v>
      </c>
      <c r="H95" s="42" t="s">
        <v>37</v>
      </c>
      <c r="I95" s="60">
        <v>12</v>
      </c>
      <c r="J95" s="61">
        <v>576.5</v>
      </c>
      <c r="K95" s="62">
        <f t="shared" si="16"/>
        <v>6918</v>
      </c>
      <c r="L95" s="42" t="s">
        <v>37</v>
      </c>
      <c r="M95" s="60">
        <v>12</v>
      </c>
      <c r="N95" s="61">
        <v>642.79999999999995</v>
      </c>
      <c r="O95" s="62">
        <f t="shared" si="17"/>
        <v>7713.5999999999995</v>
      </c>
      <c r="P95" s="42" t="s">
        <v>37</v>
      </c>
      <c r="Q95" s="60">
        <v>12</v>
      </c>
      <c r="R95" s="61">
        <f t="shared" si="14"/>
        <v>582.41</v>
      </c>
      <c r="S95" s="62">
        <f t="shared" si="15"/>
        <v>6988.92</v>
      </c>
    </row>
    <row r="96" spans="2:19" ht="25.5" x14ac:dyDescent="0.25">
      <c r="B96" s="46">
        <v>85</v>
      </c>
      <c r="C96" s="72" t="s">
        <v>114</v>
      </c>
      <c r="D96" s="42" t="s">
        <v>37</v>
      </c>
      <c r="E96" s="60">
        <v>12</v>
      </c>
      <c r="F96" s="61">
        <v>527.92999999999995</v>
      </c>
      <c r="G96" s="62">
        <f t="shared" si="11"/>
        <v>6335.16</v>
      </c>
      <c r="H96" s="42" t="s">
        <v>37</v>
      </c>
      <c r="I96" s="60">
        <v>12</v>
      </c>
      <c r="J96" s="61">
        <v>576.5</v>
      </c>
      <c r="K96" s="62">
        <f t="shared" si="16"/>
        <v>6918</v>
      </c>
      <c r="L96" s="42" t="s">
        <v>37</v>
      </c>
      <c r="M96" s="60">
        <v>12</v>
      </c>
      <c r="N96" s="61">
        <v>642.79999999999995</v>
      </c>
      <c r="O96" s="62">
        <f t="shared" si="17"/>
        <v>7713.5999999999995</v>
      </c>
      <c r="P96" s="42" t="s">
        <v>37</v>
      </c>
      <c r="Q96" s="60">
        <v>12</v>
      </c>
      <c r="R96" s="61">
        <f t="shared" si="14"/>
        <v>582.41</v>
      </c>
      <c r="S96" s="62">
        <f t="shared" si="15"/>
        <v>6988.92</v>
      </c>
    </row>
    <row r="97" spans="2:19" x14ac:dyDescent="0.25">
      <c r="B97" s="46">
        <v>86</v>
      </c>
      <c r="C97" s="72" t="s">
        <v>139</v>
      </c>
      <c r="D97" s="42" t="s">
        <v>37</v>
      </c>
      <c r="E97" s="60">
        <v>12</v>
      </c>
      <c r="F97" s="61">
        <v>527.92999999999995</v>
      </c>
      <c r="G97" s="62">
        <f t="shared" si="11"/>
        <v>6335.16</v>
      </c>
      <c r="H97" s="42" t="s">
        <v>37</v>
      </c>
      <c r="I97" s="60">
        <v>12</v>
      </c>
      <c r="J97" s="61">
        <v>576.5</v>
      </c>
      <c r="K97" s="62">
        <f t="shared" si="16"/>
        <v>6918</v>
      </c>
      <c r="L97" s="42" t="s">
        <v>37</v>
      </c>
      <c r="M97" s="60">
        <v>12</v>
      </c>
      <c r="N97" s="61">
        <v>642.79999999999995</v>
      </c>
      <c r="O97" s="62">
        <f t="shared" si="17"/>
        <v>7713.5999999999995</v>
      </c>
      <c r="P97" s="42" t="s">
        <v>37</v>
      </c>
      <c r="Q97" s="60">
        <v>12</v>
      </c>
      <c r="R97" s="61">
        <f t="shared" si="14"/>
        <v>582.41</v>
      </c>
      <c r="S97" s="62">
        <f t="shared" si="15"/>
        <v>6988.92</v>
      </c>
    </row>
    <row r="98" spans="2:19" x14ac:dyDescent="0.25">
      <c r="B98" s="46">
        <v>87</v>
      </c>
      <c r="C98" s="72" t="s">
        <v>112</v>
      </c>
      <c r="D98" s="42" t="s">
        <v>37</v>
      </c>
      <c r="E98" s="60">
        <v>12</v>
      </c>
      <c r="F98" s="61">
        <v>527.92999999999995</v>
      </c>
      <c r="G98" s="62">
        <f t="shared" si="11"/>
        <v>6335.16</v>
      </c>
      <c r="H98" s="42" t="s">
        <v>37</v>
      </c>
      <c r="I98" s="60">
        <v>12</v>
      </c>
      <c r="J98" s="61">
        <v>576.5</v>
      </c>
      <c r="K98" s="62">
        <f t="shared" si="16"/>
        <v>6918</v>
      </c>
      <c r="L98" s="42" t="s">
        <v>37</v>
      </c>
      <c r="M98" s="60">
        <v>12</v>
      </c>
      <c r="N98" s="61">
        <v>642.79999999999995</v>
      </c>
      <c r="O98" s="62">
        <f t="shared" si="17"/>
        <v>7713.5999999999995</v>
      </c>
      <c r="P98" s="42" t="s">
        <v>37</v>
      </c>
      <c r="Q98" s="60">
        <v>12</v>
      </c>
      <c r="R98" s="61">
        <f t="shared" si="14"/>
        <v>582.41</v>
      </c>
      <c r="S98" s="62">
        <f t="shared" si="15"/>
        <v>6988.92</v>
      </c>
    </row>
    <row r="99" spans="2:19" ht="25.5" x14ac:dyDescent="0.25">
      <c r="B99" s="46">
        <v>88</v>
      </c>
      <c r="C99" s="72" t="s">
        <v>94</v>
      </c>
      <c r="D99" s="42" t="s">
        <v>37</v>
      </c>
      <c r="E99" s="60">
        <v>12</v>
      </c>
      <c r="F99" s="61">
        <v>527.92999999999995</v>
      </c>
      <c r="G99" s="62">
        <f t="shared" si="11"/>
        <v>6335.16</v>
      </c>
      <c r="H99" s="42" t="s">
        <v>37</v>
      </c>
      <c r="I99" s="60">
        <v>12</v>
      </c>
      <c r="J99" s="61">
        <v>576.5</v>
      </c>
      <c r="K99" s="62">
        <f t="shared" si="16"/>
        <v>6918</v>
      </c>
      <c r="L99" s="42" t="s">
        <v>37</v>
      </c>
      <c r="M99" s="60">
        <v>12</v>
      </c>
      <c r="N99" s="61">
        <v>642.79999999999995</v>
      </c>
      <c r="O99" s="62">
        <f t="shared" si="17"/>
        <v>7713.5999999999995</v>
      </c>
      <c r="P99" s="42" t="s">
        <v>37</v>
      </c>
      <c r="Q99" s="60">
        <v>12</v>
      </c>
      <c r="R99" s="61">
        <f t="shared" si="14"/>
        <v>582.41</v>
      </c>
      <c r="S99" s="62">
        <f t="shared" si="15"/>
        <v>6988.92</v>
      </c>
    </row>
    <row r="100" spans="2:19" x14ac:dyDescent="0.25">
      <c r="B100" s="46">
        <v>89</v>
      </c>
      <c r="C100" s="72" t="s">
        <v>99</v>
      </c>
      <c r="D100" s="42" t="s">
        <v>37</v>
      </c>
      <c r="E100" s="60">
        <v>12</v>
      </c>
      <c r="F100" s="61">
        <v>527.92999999999995</v>
      </c>
      <c r="G100" s="62">
        <f t="shared" si="11"/>
        <v>6335.16</v>
      </c>
      <c r="H100" s="42" t="s">
        <v>37</v>
      </c>
      <c r="I100" s="60">
        <v>12</v>
      </c>
      <c r="J100" s="61">
        <v>576.5</v>
      </c>
      <c r="K100" s="62">
        <f t="shared" si="16"/>
        <v>6918</v>
      </c>
      <c r="L100" s="42" t="s">
        <v>37</v>
      </c>
      <c r="M100" s="60">
        <v>12</v>
      </c>
      <c r="N100" s="61">
        <v>642.79999999999995</v>
      </c>
      <c r="O100" s="62">
        <f t="shared" si="17"/>
        <v>7713.5999999999995</v>
      </c>
      <c r="P100" s="42" t="s">
        <v>37</v>
      </c>
      <c r="Q100" s="60">
        <v>12</v>
      </c>
      <c r="R100" s="61">
        <f t="shared" si="14"/>
        <v>582.41</v>
      </c>
      <c r="S100" s="62">
        <f t="shared" si="15"/>
        <v>6988.92</v>
      </c>
    </row>
    <row r="101" spans="2:19" ht="25.5" x14ac:dyDescent="0.25">
      <c r="B101" s="46">
        <v>90</v>
      </c>
      <c r="C101" s="72" t="s">
        <v>115</v>
      </c>
      <c r="D101" s="42" t="s">
        <v>37</v>
      </c>
      <c r="E101" s="60">
        <v>12</v>
      </c>
      <c r="F101" s="61">
        <v>527.92999999999995</v>
      </c>
      <c r="G101" s="62">
        <f t="shared" si="11"/>
        <v>6335.16</v>
      </c>
      <c r="H101" s="42" t="s">
        <v>37</v>
      </c>
      <c r="I101" s="60">
        <v>12</v>
      </c>
      <c r="J101" s="61">
        <v>576.5</v>
      </c>
      <c r="K101" s="62">
        <f t="shared" si="16"/>
        <v>6918</v>
      </c>
      <c r="L101" s="42" t="s">
        <v>37</v>
      </c>
      <c r="M101" s="60">
        <v>12</v>
      </c>
      <c r="N101" s="61">
        <v>642.79999999999995</v>
      </c>
      <c r="O101" s="62">
        <f t="shared" si="17"/>
        <v>7713.5999999999995</v>
      </c>
      <c r="P101" s="42" t="s">
        <v>37</v>
      </c>
      <c r="Q101" s="60">
        <v>12</v>
      </c>
      <c r="R101" s="61">
        <f t="shared" si="14"/>
        <v>582.41</v>
      </c>
      <c r="S101" s="62">
        <f t="shared" si="15"/>
        <v>6988.92</v>
      </c>
    </row>
    <row r="102" spans="2:19" ht="25.5" x14ac:dyDescent="0.25">
      <c r="B102" s="46">
        <v>91</v>
      </c>
      <c r="C102" s="73" t="s">
        <v>154</v>
      </c>
      <c r="D102" s="42" t="s">
        <v>37</v>
      </c>
      <c r="E102" s="51">
        <f>12*28</f>
        <v>336</v>
      </c>
      <c r="F102" s="61">
        <v>135.02000000000001</v>
      </c>
      <c r="G102" s="62">
        <f t="shared" si="11"/>
        <v>45366.720000000001</v>
      </c>
      <c r="H102" s="42" t="s">
        <v>37</v>
      </c>
      <c r="I102" s="51">
        <f>12*28</f>
        <v>336</v>
      </c>
      <c r="J102" s="61">
        <v>147.44</v>
      </c>
      <c r="K102" s="62">
        <f t="shared" si="16"/>
        <v>49539.839999999997</v>
      </c>
      <c r="L102" s="42" t="s">
        <v>37</v>
      </c>
      <c r="M102" s="51">
        <f>12*28</f>
        <v>336</v>
      </c>
      <c r="N102" s="61">
        <v>164.4</v>
      </c>
      <c r="O102" s="62">
        <f t="shared" si="17"/>
        <v>55238.400000000001</v>
      </c>
      <c r="P102" s="42" t="s">
        <v>37</v>
      </c>
      <c r="Q102" s="51">
        <f>12*28</f>
        <v>336</v>
      </c>
      <c r="R102" s="61">
        <f t="shared" si="14"/>
        <v>148.95333333333335</v>
      </c>
      <c r="S102" s="62">
        <f t="shared" si="15"/>
        <v>50048.320000000007</v>
      </c>
    </row>
    <row r="103" spans="2:19" ht="25.5" x14ac:dyDescent="0.25">
      <c r="B103" s="46">
        <v>92</v>
      </c>
      <c r="C103" s="72" t="s">
        <v>125</v>
      </c>
      <c r="D103" s="42" t="s">
        <v>37</v>
      </c>
      <c r="E103" s="60">
        <v>12</v>
      </c>
      <c r="F103" s="61">
        <v>527.92999999999995</v>
      </c>
      <c r="G103" s="62">
        <f t="shared" si="11"/>
        <v>6335.16</v>
      </c>
      <c r="H103" s="42" t="s">
        <v>37</v>
      </c>
      <c r="I103" s="60">
        <v>12</v>
      </c>
      <c r="J103" s="61">
        <v>576.5</v>
      </c>
      <c r="K103" s="62">
        <f t="shared" si="16"/>
        <v>6918</v>
      </c>
      <c r="L103" s="42" t="s">
        <v>37</v>
      </c>
      <c r="M103" s="60">
        <v>12</v>
      </c>
      <c r="N103" s="61">
        <v>642.79999999999995</v>
      </c>
      <c r="O103" s="62">
        <f t="shared" si="17"/>
        <v>7713.5999999999995</v>
      </c>
      <c r="P103" s="42" t="s">
        <v>37</v>
      </c>
      <c r="Q103" s="60">
        <v>12</v>
      </c>
      <c r="R103" s="61">
        <f t="shared" si="14"/>
        <v>582.41</v>
      </c>
      <c r="S103" s="62">
        <f t="shared" si="15"/>
        <v>6988.92</v>
      </c>
    </row>
    <row r="104" spans="2:19" ht="25.5" x14ac:dyDescent="0.25">
      <c r="B104" s="46">
        <v>93</v>
      </c>
      <c r="C104" s="72" t="s">
        <v>127</v>
      </c>
      <c r="D104" s="42" t="s">
        <v>37</v>
      </c>
      <c r="E104" s="60">
        <v>12</v>
      </c>
      <c r="F104" s="61">
        <v>527.92999999999995</v>
      </c>
      <c r="G104" s="62">
        <f t="shared" si="11"/>
        <v>6335.16</v>
      </c>
      <c r="H104" s="42" t="s">
        <v>37</v>
      </c>
      <c r="I104" s="60">
        <v>12</v>
      </c>
      <c r="J104" s="61">
        <v>576.5</v>
      </c>
      <c r="K104" s="62">
        <f t="shared" si="16"/>
        <v>6918</v>
      </c>
      <c r="L104" s="42" t="s">
        <v>37</v>
      </c>
      <c r="M104" s="60">
        <v>12</v>
      </c>
      <c r="N104" s="61">
        <v>642.79999999999995</v>
      </c>
      <c r="O104" s="62">
        <f t="shared" si="17"/>
        <v>7713.5999999999995</v>
      </c>
      <c r="P104" s="42" t="s">
        <v>37</v>
      </c>
      <c r="Q104" s="60">
        <v>12</v>
      </c>
      <c r="R104" s="61">
        <f t="shared" si="14"/>
        <v>582.41</v>
      </c>
      <c r="S104" s="62">
        <f t="shared" si="15"/>
        <v>6988.92</v>
      </c>
    </row>
    <row r="105" spans="2:19" ht="25.5" x14ac:dyDescent="0.25">
      <c r="B105" s="46">
        <v>94</v>
      </c>
      <c r="C105" s="72" t="s">
        <v>128</v>
      </c>
      <c r="D105" s="42" t="s">
        <v>37</v>
      </c>
      <c r="E105" s="60">
        <v>12</v>
      </c>
      <c r="F105" s="61">
        <v>527.92999999999995</v>
      </c>
      <c r="G105" s="62">
        <f t="shared" si="11"/>
        <v>6335.16</v>
      </c>
      <c r="H105" s="42" t="s">
        <v>37</v>
      </c>
      <c r="I105" s="60">
        <v>12</v>
      </c>
      <c r="J105" s="61">
        <v>576.5</v>
      </c>
      <c r="K105" s="62">
        <f t="shared" si="16"/>
        <v>6918</v>
      </c>
      <c r="L105" s="42" t="s">
        <v>37</v>
      </c>
      <c r="M105" s="60">
        <v>12</v>
      </c>
      <c r="N105" s="61">
        <v>642.79999999999995</v>
      </c>
      <c r="O105" s="62">
        <f t="shared" si="17"/>
        <v>7713.5999999999995</v>
      </c>
      <c r="P105" s="42" t="s">
        <v>37</v>
      </c>
      <c r="Q105" s="60">
        <v>12</v>
      </c>
      <c r="R105" s="61">
        <f t="shared" si="14"/>
        <v>582.41</v>
      </c>
      <c r="S105" s="62">
        <f t="shared" si="15"/>
        <v>6988.92</v>
      </c>
    </row>
    <row r="106" spans="2:19" ht="25.5" x14ac:dyDescent="0.25">
      <c r="B106" s="46">
        <v>95</v>
      </c>
      <c r="C106" s="48" t="s">
        <v>129</v>
      </c>
      <c r="D106" s="42" t="s">
        <v>37</v>
      </c>
      <c r="E106" s="60">
        <v>12</v>
      </c>
      <c r="F106" s="61">
        <v>527.92999999999995</v>
      </c>
      <c r="G106" s="62">
        <f t="shared" si="11"/>
        <v>6335.16</v>
      </c>
      <c r="H106" s="42" t="s">
        <v>37</v>
      </c>
      <c r="I106" s="60">
        <v>12</v>
      </c>
      <c r="J106" s="61">
        <v>576.5</v>
      </c>
      <c r="K106" s="62">
        <f t="shared" si="16"/>
        <v>6918</v>
      </c>
      <c r="L106" s="42" t="s">
        <v>37</v>
      </c>
      <c r="M106" s="60">
        <v>12</v>
      </c>
      <c r="N106" s="61">
        <v>642.79999999999995</v>
      </c>
      <c r="O106" s="62">
        <f t="shared" si="17"/>
        <v>7713.5999999999995</v>
      </c>
      <c r="P106" s="42" t="s">
        <v>37</v>
      </c>
      <c r="Q106" s="60">
        <v>12</v>
      </c>
      <c r="R106" s="61">
        <f t="shared" si="14"/>
        <v>582.41</v>
      </c>
      <c r="S106" s="62">
        <f t="shared" si="15"/>
        <v>6988.92</v>
      </c>
    </row>
    <row r="107" spans="2:19" ht="26.25" thickBot="1" x14ac:dyDescent="0.3">
      <c r="B107" s="46">
        <v>96</v>
      </c>
      <c r="C107" s="48" t="s">
        <v>126</v>
      </c>
      <c r="D107" s="42" t="s">
        <v>37</v>
      </c>
      <c r="E107" s="60">
        <v>12</v>
      </c>
      <c r="F107" s="61">
        <v>527.92999999999995</v>
      </c>
      <c r="G107" s="62">
        <f t="shared" si="11"/>
        <v>6335.16</v>
      </c>
      <c r="H107" s="42" t="s">
        <v>37</v>
      </c>
      <c r="I107" s="60">
        <v>12</v>
      </c>
      <c r="J107" s="61">
        <v>576.5</v>
      </c>
      <c r="K107" s="62">
        <f t="shared" si="16"/>
        <v>6918</v>
      </c>
      <c r="L107" s="42" t="s">
        <v>37</v>
      </c>
      <c r="M107" s="60">
        <v>12</v>
      </c>
      <c r="N107" s="61">
        <v>642.79999999999995</v>
      </c>
      <c r="O107" s="62">
        <f t="shared" si="17"/>
        <v>7713.5999999999995</v>
      </c>
      <c r="P107" s="42" t="s">
        <v>37</v>
      </c>
      <c r="Q107" s="60">
        <v>12</v>
      </c>
      <c r="R107" s="61">
        <f t="shared" si="14"/>
        <v>582.41</v>
      </c>
      <c r="S107" s="62">
        <f t="shared" si="15"/>
        <v>6988.92</v>
      </c>
    </row>
    <row r="108" spans="2:19" ht="26.25" thickBot="1" x14ac:dyDescent="0.3">
      <c r="B108" s="49"/>
      <c r="C108" s="50" t="s">
        <v>123</v>
      </c>
      <c r="D108" s="63" t="s">
        <v>6</v>
      </c>
      <c r="E108" s="64" t="s">
        <v>7</v>
      </c>
      <c r="F108" s="65" t="s">
        <v>40</v>
      </c>
      <c r="G108" s="66" t="s">
        <v>8</v>
      </c>
      <c r="H108" s="63" t="s">
        <v>6</v>
      </c>
      <c r="I108" s="64" t="s">
        <v>7</v>
      </c>
      <c r="J108" s="65" t="s">
        <v>40</v>
      </c>
      <c r="K108" s="66" t="s">
        <v>8</v>
      </c>
      <c r="L108" s="63" t="s">
        <v>6</v>
      </c>
      <c r="M108" s="64" t="s">
        <v>7</v>
      </c>
      <c r="N108" s="65" t="s">
        <v>40</v>
      </c>
      <c r="O108" s="66" t="s">
        <v>8</v>
      </c>
      <c r="P108" s="63" t="s">
        <v>6</v>
      </c>
      <c r="Q108" s="64" t="s">
        <v>7</v>
      </c>
      <c r="R108" s="65" t="s">
        <v>40</v>
      </c>
      <c r="S108" s="66" t="s">
        <v>8</v>
      </c>
    </row>
    <row r="109" spans="2:19" ht="25.5" x14ac:dyDescent="0.25">
      <c r="B109" s="46">
        <v>97</v>
      </c>
      <c r="C109" s="72" t="s">
        <v>119</v>
      </c>
      <c r="D109" s="42" t="s">
        <v>37</v>
      </c>
      <c r="E109" s="51">
        <v>12</v>
      </c>
      <c r="F109" s="43">
        <v>652.09</v>
      </c>
      <c r="G109" s="44">
        <f>F109*E109</f>
        <v>7825.08</v>
      </c>
      <c r="H109" s="42" t="s">
        <v>37</v>
      </c>
      <c r="I109" s="51">
        <v>12</v>
      </c>
      <c r="J109" s="43">
        <v>712.08</v>
      </c>
      <c r="K109" s="44">
        <f>J109*I109</f>
        <v>8544.9600000000009</v>
      </c>
      <c r="L109" s="42" t="s">
        <v>37</v>
      </c>
      <c r="M109" s="51">
        <v>12</v>
      </c>
      <c r="N109" s="43">
        <v>793.97</v>
      </c>
      <c r="O109" s="44">
        <f>N109*M109</f>
        <v>9527.64</v>
      </c>
      <c r="P109" s="42" t="s">
        <v>37</v>
      </c>
      <c r="Q109" s="51">
        <v>12</v>
      </c>
      <c r="R109" s="61">
        <f t="shared" si="14"/>
        <v>719.38000000000011</v>
      </c>
      <c r="S109" s="62">
        <f t="shared" si="15"/>
        <v>8632.5600000000013</v>
      </c>
    </row>
    <row r="110" spans="2:19" ht="63.75" x14ac:dyDescent="0.25">
      <c r="B110" s="46">
        <v>98</v>
      </c>
      <c r="C110" s="72" t="s">
        <v>95</v>
      </c>
      <c r="D110" s="42" t="s">
        <v>37</v>
      </c>
      <c r="E110" s="51">
        <v>12</v>
      </c>
      <c r="F110" s="61">
        <v>1106.69</v>
      </c>
      <c r="G110" s="62">
        <f>F110*E110</f>
        <v>13280.28</v>
      </c>
      <c r="H110" s="42" t="s">
        <v>37</v>
      </c>
      <c r="I110" s="51">
        <v>12</v>
      </c>
      <c r="J110" s="61">
        <v>1208.51</v>
      </c>
      <c r="K110" s="62">
        <f>J110*I110</f>
        <v>14502.119999999999</v>
      </c>
      <c r="L110" s="42" t="s">
        <v>37</v>
      </c>
      <c r="M110" s="51">
        <v>12</v>
      </c>
      <c r="N110" s="61">
        <v>1347.48</v>
      </c>
      <c r="O110" s="62">
        <f>N110*M110</f>
        <v>16169.76</v>
      </c>
      <c r="P110" s="42" t="s">
        <v>37</v>
      </c>
      <c r="Q110" s="51">
        <v>12</v>
      </c>
      <c r="R110" s="61">
        <f t="shared" si="14"/>
        <v>1220.8933333333332</v>
      </c>
      <c r="S110" s="62">
        <f t="shared" si="15"/>
        <v>14650.719999999998</v>
      </c>
    </row>
    <row r="111" spans="2:19" ht="25.5" x14ac:dyDescent="0.25">
      <c r="B111" s="46">
        <v>99</v>
      </c>
      <c r="C111" s="72" t="s">
        <v>120</v>
      </c>
      <c r="D111" s="42" t="s">
        <v>37</v>
      </c>
      <c r="E111" s="51">
        <v>12</v>
      </c>
      <c r="F111" s="61">
        <v>733.37</v>
      </c>
      <c r="G111" s="62">
        <f t="shared" ref="G111:G116" si="18">F111*E111</f>
        <v>8800.44</v>
      </c>
      <c r="H111" s="42" t="s">
        <v>37</v>
      </c>
      <c r="I111" s="51">
        <v>12</v>
      </c>
      <c r="J111" s="61">
        <v>800.84</v>
      </c>
      <c r="K111" s="62">
        <f t="shared" ref="K111:K116" si="19">J111*I111</f>
        <v>9610.08</v>
      </c>
      <c r="L111" s="42" t="s">
        <v>37</v>
      </c>
      <c r="M111" s="51">
        <v>12</v>
      </c>
      <c r="N111" s="61">
        <v>892.94</v>
      </c>
      <c r="O111" s="62">
        <f t="shared" ref="O111:O116" si="20">N111*M111</f>
        <v>10715.28</v>
      </c>
      <c r="P111" s="42" t="s">
        <v>37</v>
      </c>
      <c r="Q111" s="51">
        <v>12</v>
      </c>
      <c r="R111" s="61">
        <f t="shared" si="14"/>
        <v>809.05000000000007</v>
      </c>
      <c r="S111" s="62">
        <f t="shared" si="15"/>
        <v>9708.6</v>
      </c>
    </row>
    <row r="112" spans="2:19" ht="38.25" x14ac:dyDescent="0.25">
      <c r="B112" s="46">
        <v>100</v>
      </c>
      <c r="C112" s="72" t="s">
        <v>143</v>
      </c>
      <c r="D112" s="42" t="s">
        <v>37</v>
      </c>
      <c r="E112" s="51">
        <v>12</v>
      </c>
      <c r="F112" s="43">
        <v>572.25</v>
      </c>
      <c r="G112" s="62">
        <f t="shared" si="18"/>
        <v>6867</v>
      </c>
      <c r="H112" s="42" t="s">
        <v>37</v>
      </c>
      <c r="I112" s="51">
        <v>12</v>
      </c>
      <c r="J112" s="43">
        <v>624.9</v>
      </c>
      <c r="K112" s="62">
        <f t="shared" si="19"/>
        <v>7498.7999999999993</v>
      </c>
      <c r="L112" s="42" t="s">
        <v>37</v>
      </c>
      <c r="M112" s="51">
        <v>12</v>
      </c>
      <c r="N112" s="43">
        <v>696.76</v>
      </c>
      <c r="O112" s="62">
        <f t="shared" si="20"/>
        <v>8361.119999999999</v>
      </c>
      <c r="P112" s="42" t="s">
        <v>37</v>
      </c>
      <c r="Q112" s="51">
        <v>12</v>
      </c>
      <c r="R112" s="61">
        <f t="shared" si="14"/>
        <v>631.3033333333334</v>
      </c>
      <c r="S112" s="62">
        <f t="shared" si="15"/>
        <v>7575.6400000000012</v>
      </c>
    </row>
    <row r="113" spans="2:19" ht="25.5" x14ac:dyDescent="0.25">
      <c r="B113" s="46">
        <v>101</v>
      </c>
      <c r="C113" s="72" t="s">
        <v>121</v>
      </c>
      <c r="D113" s="42" t="s">
        <v>37</v>
      </c>
      <c r="E113" s="51">
        <v>12</v>
      </c>
      <c r="F113" s="61">
        <v>562.1</v>
      </c>
      <c r="G113" s="62">
        <f t="shared" si="18"/>
        <v>6745.2000000000007</v>
      </c>
      <c r="H113" s="42" t="s">
        <v>37</v>
      </c>
      <c r="I113" s="51">
        <v>12</v>
      </c>
      <c r="J113" s="61">
        <v>613.80999999999995</v>
      </c>
      <c r="K113" s="62">
        <f t="shared" si="19"/>
        <v>7365.7199999999993</v>
      </c>
      <c r="L113" s="42" t="s">
        <v>37</v>
      </c>
      <c r="M113" s="51">
        <v>12</v>
      </c>
      <c r="N113" s="61">
        <v>684.4</v>
      </c>
      <c r="O113" s="62">
        <f t="shared" si="20"/>
        <v>8212.7999999999993</v>
      </c>
      <c r="P113" s="42" t="s">
        <v>37</v>
      </c>
      <c r="Q113" s="51">
        <v>12</v>
      </c>
      <c r="R113" s="61">
        <f t="shared" si="14"/>
        <v>620.10333333333335</v>
      </c>
      <c r="S113" s="62">
        <f t="shared" si="15"/>
        <v>7441.24</v>
      </c>
    </row>
    <row r="114" spans="2:19" ht="38.25" x14ac:dyDescent="0.25">
      <c r="B114" s="46">
        <v>102</v>
      </c>
      <c r="C114" s="72" t="s">
        <v>122</v>
      </c>
      <c r="D114" s="42" t="s">
        <v>37</v>
      </c>
      <c r="E114" s="51">
        <v>12</v>
      </c>
      <c r="F114" s="61">
        <v>767.87</v>
      </c>
      <c r="G114" s="62">
        <f t="shared" si="18"/>
        <v>9214.44</v>
      </c>
      <c r="H114" s="42" t="s">
        <v>37</v>
      </c>
      <c r="I114" s="51">
        <v>12</v>
      </c>
      <c r="J114" s="61">
        <v>838.51</v>
      </c>
      <c r="K114" s="62">
        <f t="shared" si="19"/>
        <v>10062.119999999999</v>
      </c>
      <c r="L114" s="42" t="s">
        <v>37</v>
      </c>
      <c r="M114" s="51">
        <v>12</v>
      </c>
      <c r="N114" s="61">
        <v>934.94</v>
      </c>
      <c r="O114" s="62">
        <f t="shared" si="20"/>
        <v>11219.28</v>
      </c>
      <c r="P114" s="42" t="s">
        <v>37</v>
      </c>
      <c r="Q114" s="51">
        <v>12</v>
      </c>
      <c r="R114" s="61">
        <f t="shared" si="14"/>
        <v>847.10666666666668</v>
      </c>
      <c r="S114" s="62">
        <f t="shared" si="15"/>
        <v>10165.280000000001</v>
      </c>
    </row>
    <row r="115" spans="2:19" ht="51" x14ac:dyDescent="0.25">
      <c r="B115" s="46">
        <v>103</v>
      </c>
      <c r="C115" s="72" t="s">
        <v>118</v>
      </c>
      <c r="D115" s="42" t="s">
        <v>37</v>
      </c>
      <c r="E115" s="51">
        <v>12</v>
      </c>
      <c r="F115" s="61">
        <v>801.64</v>
      </c>
      <c r="G115" s="62">
        <f t="shared" si="18"/>
        <v>9619.68</v>
      </c>
      <c r="H115" s="42" t="s">
        <v>37</v>
      </c>
      <c r="I115" s="51">
        <v>12</v>
      </c>
      <c r="J115" s="61">
        <v>875.39</v>
      </c>
      <c r="K115" s="62">
        <f t="shared" si="19"/>
        <v>10504.68</v>
      </c>
      <c r="L115" s="42" t="s">
        <v>37</v>
      </c>
      <c r="M115" s="51">
        <v>12</v>
      </c>
      <c r="N115" s="61">
        <v>976.06</v>
      </c>
      <c r="O115" s="62">
        <f t="shared" si="20"/>
        <v>11712.72</v>
      </c>
      <c r="P115" s="42" t="s">
        <v>37</v>
      </c>
      <c r="Q115" s="51">
        <v>12</v>
      </c>
      <c r="R115" s="61">
        <f t="shared" si="14"/>
        <v>884.36333333333334</v>
      </c>
      <c r="S115" s="62">
        <f t="shared" si="15"/>
        <v>10612.36</v>
      </c>
    </row>
    <row r="116" spans="2:19" ht="51.75" thickBot="1" x14ac:dyDescent="0.3">
      <c r="B116" s="46">
        <v>104</v>
      </c>
      <c r="C116" s="72" t="s">
        <v>137</v>
      </c>
      <c r="D116" s="42" t="s">
        <v>37</v>
      </c>
      <c r="E116" s="51">
        <v>12</v>
      </c>
      <c r="F116" s="61">
        <v>801.64</v>
      </c>
      <c r="G116" s="62">
        <f t="shared" si="18"/>
        <v>9619.68</v>
      </c>
      <c r="H116" s="42" t="s">
        <v>37</v>
      </c>
      <c r="I116" s="51">
        <v>12</v>
      </c>
      <c r="J116" s="61">
        <v>875.39</v>
      </c>
      <c r="K116" s="62">
        <f t="shared" si="19"/>
        <v>10504.68</v>
      </c>
      <c r="L116" s="42" t="s">
        <v>37</v>
      </c>
      <c r="M116" s="51">
        <v>12</v>
      </c>
      <c r="N116" s="61">
        <v>976.06</v>
      </c>
      <c r="O116" s="62">
        <f t="shared" si="20"/>
        <v>11712.72</v>
      </c>
      <c r="P116" s="42" t="s">
        <v>37</v>
      </c>
      <c r="Q116" s="51">
        <v>12</v>
      </c>
      <c r="R116" s="61">
        <f t="shared" si="14"/>
        <v>884.36333333333334</v>
      </c>
      <c r="S116" s="62">
        <f t="shared" si="15"/>
        <v>10612.36</v>
      </c>
    </row>
    <row r="117" spans="2:19" ht="26.25" thickBot="1" x14ac:dyDescent="0.3">
      <c r="B117" s="49"/>
      <c r="C117" s="50" t="s">
        <v>124</v>
      </c>
      <c r="D117" s="63" t="s">
        <v>6</v>
      </c>
      <c r="E117" s="64" t="s">
        <v>7</v>
      </c>
      <c r="F117" s="65" t="s">
        <v>40</v>
      </c>
      <c r="G117" s="66" t="s">
        <v>8</v>
      </c>
      <c r="H117" s="63" t="s">
        <v>6</v>
      </c>
      <c r="I117" s="64" t="s">
        <v>7</v>
      </c>
      <c r="J117" s="65" t="s">
        <v>40</v>
      </c>
      <c r="K117" s="66" t="s">
        <v>8</v>
      </c>
      <c r="L117" s="63" t="s">
        <v>6</v>
      </c>
      <c r="M117" s="64" t="s">
        <v>7</v>
      </c>
      <c r="N117" s="65" t="s">
        <v>40</v>
      </c>
      <c r="O117" s="66" t="s">
        <v>8</v>
      </c>
      <c r="P117" s="63" t="s">
        <v>6</v>
      </c>
      <c r="Q117" s="64" t="s">
        <v>7</v>
      </c>
      <c r="R117" s="65" t="s">
        <v>40</v>
      </c>
      <c r="S117" s="66" t="s">
        <v>8</v>
      </c>
    </row>
    <row r="118" spans="2:19" ht="25.5" x14ac:dyDescent="0.25">
      <c r="B118" s="46">
        <v>105</v>
      </c>
      <c r="C118" s="48" t="s">
        <v>155</v>
      </c>
      <c r="D118" s="42" t="s">
        <v>37</v>
      </c>
      <c r="E118" s="51">
        <v>12</v>
      </c>
      <c r="F118" s="43">
        <v>570.1</v>
      </c>
      <c r="G118" s="44">
        <f>F118*E118</f>
        <v>6841.2000000000007</v>
      </c>
      <c r="H118" s="42" t="s">
        <v>37</v>
      </c>
      <c r="I118" s="51">
        <v>12</v>
      </c>
      <c r="J118" s="43">
        <v>622.54999999999995</v>
      </c>
      <c r="K118" s="44">
        <f>J118*I118</f>
        <v>7470.5999999999995</v>
      </c>
      <c r="L118" s="42" t="s">
        <v>37</v>
      </c>
      <c r="M118" s="51">
        <v>12</v>
      </c>
      <c r="N118" s="43">
        <v>694.14</v>
      </c>
      <c r="O118" s="44">
        <f>N118*M118</f>
        <v>8329.68</v>
      </c>
      <c r="P118" s="42" t="s">
        <v>37</v>
      </c>
      <c r="Q118" s="51">
        <v>12</v>
      </c>
      <c r="R118" s="61">
        <f t="shared" si="14"/>
        <v>628.92999999999995</v>
      </c>
      <c r="S118" s="62">
        <f t="shared" si="15"/>
        <v>7547.16</v>
      </c>
    </row>
    <row r="119" spans="2:19" ht="29.25" customHeight="1" thickBot="1" x14ac:dyDescent="0.3">
      <c r="B119" s="75">
        <v>106</v>
      </c>
      <c r="C119" s="74" t="s">
        <v>134</v>
      </c>
      <c r="D119" s="76" t="s">
        <v>37</v>
      </c>
      <c r="E119" s="82">
        <v>12</v>
      </c>
      <c r="F119" s="83">
        <v>570.1</v>
      </c>
      <c r="G119" s="84">
        <f>F119*E119</f>
        <v>6841.2000000000007</v>
      </c>
      <c r="H119" s="76" t="s">
        <v>37</v>
      </c>
      <c r="I119" s="82">
        <v>12</v>
      </c>
      <c r="J119" s="83">
        <v>622.54999999999995</v>
      </c>
      <c r="K119" s="84">
        <f>J119*I119</f>
        <v>7470.5999999999995</v>
      </c>
      <c r="L119" s="76" t="s">
        <v>37</v>
      </c>
      <c r="M119" s="82">
        <v>12</v>
      </c>
      <c r="N119" s="83">
        <v>694.14</v>
      </c>
      <c r="O119" s="84">
        <f>N119*M119</f>
        <v>8329.68</v>
      </c>
      <c r="P119" s="76" t="s">
        <v>37</v>
      </c>
      <c r="Q119" s="82">
        <v>12</v>
      </c>
      <c r="R119" s="85">
        <f t="shared" si="14"/>
        <v>628.92999999999995</v>
      </c>
      <c r="S119" s="86">
        <f t="shared" si="15"/>
        <v>7547.16</v>
      </c>
    </row>
    <row r="120" spans="2:19" ht="24" customHeight="1" thickBot="1" x14ac:dyDescent="0.3">
      <c r="B120" s="91" t="s">
        <v>135</v>
      </c>
      <c r="C120" s="92"/>
      <c r="D120" s="93">
        <f>SUM(G9:G119)</f>
        <v>771433.32000000018</v>
      </c>
      <c r="E120" s="93"/>
      <c r="F120" s="93"/>
      <c r="G120" s="93"/>
      <c r="H120" s="116">
        <f>SUM(K9:K119)</f>
        <v>842405.1600000005</v>
      </c>
      <c r="I120" s="116"/>
      <c r="J120" s="116"/>
      <c r="K120" s="116"/>
      <c r="L120" s="117"/>
      <c r="M120" s="118">
        <f>SUM(O9:O119)</f>
        <v>939284.03999999934</v>
      </c>
      <c r="N120" s="116"/>
      <c r="O120" s="116"/>
      <c r="P120" s="118">
        <f>SUM(S9:S119)</f>
        <v>851040.84000000043</v>
      </c>
      <c r="Q120" s="116"/>
      <c r="R120" s="116"/>
      <c r="S120" s="117"/>
    </row>
    <row r="121" spans="2:19" ht="15" customHeight="1" x14ac:dyDescent="0.25">
      <c r="B121" s="97" t="s">
        <v>136</v>
      </c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9"/>
    </row>
    <row r="122" spans="2:19" x14ac:dyDescent="0.25">
      <c r="B122" s="97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9"/>
    </row>
    <row r="123" spans="2:19" x14ac:dyDescent="0.25">
      <c r="B123" s="97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9"/>
    </row>
    <row r="124" spans="2:19" x14ac:dyDescent="0.25">
      <c r="B124" s="97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9"/>
    </row>
    <row r="125" spans="2:19" x14ac:dyDescent="0.25">
      <c r="B125" s="97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9"/>
    </row>
    <row r="126" spans="2:19" x14ac:dyDescent="0.25">
      <c r="B126" s="97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9"/>
    </row>
    <row r="127" spans="2:19" x14ac:dyDescent="0.25">
      <c r="B127" s="97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9"/>
    </row>
    <row r="128" spans="2:19" x14ac:dyDescent="0.25">
      <c r="B128" s="97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9"/>
    </row>
    <row r="129" spans="2:19" x14ac:dyDescent="0.25">
      <c r="B129" s="97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9"/>
    </row>
    <row r="130" spans="2:19" x14ac:dyDescent="0.25">
      <c r="B130" s="97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9"/>
    </row>
    <row r="131" spans="2:19" x14ac:dyDescent="0.25">
      <c r="B131" s="97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9"/>
    </row>
    <row r="132" spans="2:19" ht="12.75" customHeight="1" x14ac:dyDescent="0.25">
      <c r="B132" s="97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9"/>
    </row>
    <row r="133" spans="2:19" ht="15.75" customHeight="1" x14ac:dyDescent="0.25">
      <c r="B133" s="97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9"/>
    </row>
    <row r="134" spans="2:19" ht="15.75" thickBot="1" x14ac:dyDescent="0.3">
      <c r="B134" s="100"/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2"/>
    </row>
    <row r="135" spans="2:19" x14ac:dyDescent="0.25">
      <c r="I135" s="30"/>
    </row>
    <row r="136" spans="2:19" x14ac:dyDescent="0.25">
      <c r="C136" s="28"/>
      <c r="I136" s="30"/>
    </row>
    <row r="137" spans="2:19" hidden="1" x14ac:dyDescent="0.25">
      <c r="B137" t="s">
        <v>26</v>
      </c>
      <c r="I137" s="30"/>
    </row>
    <row r="138" spans="2:19" hidden="1" x14ac:dyDescent="0.25">
      <c r="I138" s="30"/>
    </row>
    <row r="139" spans="2:19" hidden="1" x14ac:dyDescent="0.25">
      <c r="I139" s="30"/>
    </row>
    <row r="140" spans="2:19" hidden="1" x14ac:dyDescent="0.25">
      <c r="I140" s="30"/>
    </row>
    <row r="141" spans="2:19" x14ac:dyDescent="0.25">
      <c r="C141" s="21"/>
      <c r="I141" s="30"/>
    </row>
    <row r="142" spans="2:19" x14ac:dyDescent="0.25">
      <c r="C142" s="21"/>
      <c r="I142" s="30"/>
    </row>
    <row r="143" spans="2:19" x14ac:dyDescent="0.25">
      <c r="C143" s="21"/>
      <c r="I143" s="30"/>
    </row>
    <row r="144" spans="2:19" x14ac:dyDescent="0.25">
      <c r="C144" s="21"/>
      <c r="I144" s="29"/>
    </row>
    <row r="145" spans="9:9" x14ac:dyDescent="0.25">
      <c r="I145" s="29"/>
    </row>
  </sheetData>
  <mergeCells count="16">
    <mergeCell ref="B3:S3"/>
    <mergeCell ref="R4:S5"/>
    <mergeCell ref="C4:Q4"/>
    <mergeCell ref="C5:Q5"/>
    <mergeCell ref="P6:S6"/>
    <mergeCell ref="C6:O6"/>
    <mergeCell ref="B120:C120"/>
    <mergeCell ref="D120:G120"/>
    <mergeCell ref="D7:G7"/>
    <mergeCell ref="B121:S134"/>
    <mergeCell ref="H7:K7"/>
    <mergeCell ref="H120:L120"/>
    <mergeCell ref="L7:O7"/>
    <mergeCell ref="M120:O120"/>
    <mergeCell ref="P7:S7"/>
    <mergeCell ref="P120:S120"/>
  </mergeCells>
  <printOptions horizontalCentered="1"/>
  <pageMargins left="0.31496062992125984" right="0.31496062992125984" top="0.59055118110236227" bottom="0.59055118110236227" header="0.31496062992125984" footer="0.31496062992125984"/>
  <pageSetup paperSize="9" fitToHeight="0" orientation="landscape" r:id="rId1"/>
  <rowBreaks count="1" manualBreakCount="1">
    <brk id="134" min="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8C6B-7A9E-448F-8314-07727EDD3B7C}">
  <sheetPr>
    <pageSetUpPr fitToPage="1"/>
  </sheetPr>
  <dimension ref="A1:R126"/>
  <sheetViews>
    <sheetView topLeftCell="A113" zoomScale="90" zoomScaleNormal="90" workbookViewId="0">
      <selection sqref="A1:F124"/>
    </sheetView>
  </sheetViews>
  <sheetFormatPr defaultRowHeight="15" x14ac:dyDescent="0.25"/>
  <cols>
    <col min="1" max="1" width="28.85546875" customWidth="1"/>
    <col min="2" max="2" width="42.140625" customWidth="1"/>
    <col min="3" max="3" width="10" customWidth="1"/>
    <col min="4" max="4" width="10.5703125" customWidth="1"/>
    <col min="5" max="5" width="17" customWidth="1"/>
    <col min="6" max="6" width="17.42578125" customWidth="1"/>
  </cols>
  <sheetData>
    <row r="1" spans="1:6" x14ac:dyDescent="0.25">
      <c r="A1" s="122" t="s">
        <v>0</v>
      </c>
      <c r="B1" s="123"/>
      <c r="C1" s="123"/>
      <c r="D1" s="123"/>
      <c r="E1" s="123"/>
      <c r="F1" s="124"/>
    </row>
    <row r="2" spans="1:6" ht="27.75" customHeight="1" x14ac:dyDescent="0.25">
      <c r="A2" s="70" t="s">
        <v>1</v>
      </c>
      <c r="B2" s="125" t="s">
        <v>41</v>
      </c>
      <c r="C2" s="126"/>
      <c r="D2" s="126"/>
      <c r="E2" s="126"/>
      <c r="F2" s="127" t="s">
        <v>165</v>
      </c>
    </row>
    <row r="3" spans="1:6" ht="18.75" customHeight="1" x14ac:dyDescent="0.25">
      <c r="A3" s="70" t="s">
        <v>2</v>
      </c>
      <c r="B3" s="125" t="s">
        <v>38</v>
      </c>
      <c r="C3" s="126"/>
      <c r="D3" s="126"/>
      <c r="E3" s="126"/>
      <c r="F3" s="127"/>
    </row>
    <row r="4" spans="1:6" ht="15.75" thickBot="1" x14ac:dyDescent="0.3">
      <c r="A4" s="71" t="s">
        <v>27</v>
      </c>
      <c r="B4" s="77" t="s">
        <v>3</v>
      </c>
      <c r="C4" s="130" t="s">
        <v>159</v>
      </c>
      <c r="D4" s="131"/>
      <c r="E4" s="131"/>
      <c r="F4" s="132"/>
    </row>
    <row r="5" spans="1:6" ht="15.75" thickBot="1" x14ac:dyDescent="0.3">
      <c r="A5" s="58" t="s">
        <v>4</v>
      </c>
      <c r="B5" s="33" t="s">
        <v>5</v>
      </c>
      <c r="C5" s="133" t="s">
        <v>160</v>
      </c>
      <c r="D5" s="134"/>
      <c r="E5" s="134"/>
      <c r="F5" s="135"/>
    </row>
    <row r="6" spans="1:6" ht="15.75" thickBot="1" x14ac:dyDescent="0.3">
      <c r="A6" s="49"/>
      <c r="B6" s="50" t="s">
        <v>104</v>
      </c>
      <c r="C6" s="63" t="s">
        <v>6</v>
      </c>
      <c r="D6" s="64" t="s">
        <v>7</v>
      </c>
      <c r="E6" s="65" t="s">
        <v>40</v>
      </c>
      <c r="F6" s="66" t="s">
        <v>8</v>
      </c>
    </row>
    <row r="7" spans="1:6" ht="45" customHeight="1" x14ac:dyDescent="0.25">
      <c r="A7" s="45">
        <v>1</v>
      </c>
      <c r="B7" s="47" t="s">
        <v>42</v>
      </c>
      <c r="C7" s="59" t="s">
        <v>37</v>
      </c>
      <c r="D7" s="60">
        <v>12</v>
      </c>
      <c r="E7" s="43">
        <v>2507.9866666666671</v>
      </c>
      <c r="F7" s="62">
        <f>D7*E7</f>
        <v>30095.840000000004</v>
      </c>
    </row>
    <row r="8" spans="1:6" ht="38.25" customHeight="1" x14ac:dyDescent="0.25">
      <c r="A8" s="46">
        <v>2</v>
      </c>
      <c r="B8" s="72" t="s">
        <v>52</v>
      </c>
      <c r="C8" s="59" t="s">
        <v>37</v>
      </c>
      <c r="D8" s="60">
        <v>12</v>
      </c>
      <c r="E8" s="61">
        <v>628.25666666666666</v>
      </c>
      <c r="F8" s="62">
        <f t="shared" ref="F8:F9" si="0">D8*E8</f>
        <v>7539.08</v>
      </c>
    </row>
    <row r="9" spans="1:6" ht="39" thickBot="1" x14ac:dyDescent="0.3">
      <c r="A9" s="46">
        <v>3</v>
      </c>
      <c r="B9" s="72" t="s">
        <v>53</v>
      </c>
      <c r="C9" s="59" t="s">
        <v>37</v>
      </c>
      <c r="D9" s="60">
        <v>12</v>
      </c>
      <c r="E9" s="61">
        <v>628.25666666666666</v>
      </c>
      <c r="F9" s="62">
        <f t="shared" si="0"/>
        <v>7539.08</v>
      </c>
    </row>
    <row r="10" spans="1:6" ht="26.25" thickBot="1" x14ac:dyDescent="0.3">
      <c r="A10" s="49"/>
      <c r="B10" s="50" t="s">
        <v>98</v>
      </c>
      <c r="C10" s="63" t="s">
        <v>6</v>
      </c>
      <c r="D10" s="64" t="s">
        <v>7</v>
      </c>
      <c r="E10" s="65" t="s">
        <v>40</v>
      </c>
      <c r="F10" s="66" t="s">
        <v>8</v>
      </c>
    </row>
    <row r="11" spans="1:6" ht="28.5" customHeight="1" x14ac:dyDescent="0.25">
      <c r="A11" s="46">
        <v>4</v>
      </c>
      <c r="B11" s="72" t="s">
        <v>43</v>
      </c>
      <c r="C11" s="42" t="s">
        <v>37</v>
      </c>
      <c r="D11" s="51">
        <v>12</v>
      </c>
      <c r="E11" s="43">
        <v>613</v>
      </c>
      <c r="F11" s="44">
        <f>D11*E11</f>
        <v>7356</v>
      </c>
    </row>
    <row r="12" spans="1:6" ht="29.25" customHeight="1" x14ac:dyDescent="0.25">
      <c r="A12" s="46">
        <v>5</v>
      </c>
      <c r="B12" s="72" t="s">
        <v>77</v>
      </c>
      <c r="C12" s="42" t="s">
        <v>37</v>
      </c>
      <c r="D12" s="51">
        <v>12</v>
      </c>
      <c r="E12" s="43">
        <v>681.54333333333341</v>
      </c>
      <c r="F12" s="44">
        <f t="shared" ref="F12:F33" si="1">D12*E12</f>
        <v>8178.52</v>
      </c>
    </row>
    <row r="13" spans="1:6" ht="29.25" customHeight="1" x14ac:dyDescent="0.25">
      <c r="A13" s="46">
        <v>6</v>
      </c>
      <c r="B13" s="72" t="s">
        <v>78</v>
      </c>
      <c r="C13" s="42" t="s">
        <v>37</v>
      </c>
      <c r="D13" s="51">
        <v>12</v>
      </c>
      <c r="E13" s="43">
        <v>681.54333333333341</v>
      </c>
      <c r="F13" s="44">
        <f t="shared" si="1"/>
        <v>8178.52</v>
      </c>
    </row>
    <row r="14" spans="1:6" ht="25.5" customHeight="1" x14ac:dyDescent="0.25">
      <c r="A14" s="46">
        <v>7</v>
      </c>
      <c r="B14" s="72" t="s">
        <v>81</v>
      </c>
      <c r="C14" s="42" t="s">
        <v>37</v>
      </c>
      <c r="D14" s="51">
        <v>12</v>
      </c>
      <c r="E14" s="43">
        <v>681.54333333333341</v>
      </c>
      <c r="F14" s="44">
        <f t="shared" si="1"/>
        <v>8178.52</v>
      </c>
    </row>
    <row r="15" spans="1:6" ht="24.75" customHeight="1" x14ac:dyDescent="0.25">
      <c r="A15" s="46">
        <v>8</v>
      </c>
      <c r="B15" s="72" t="s">
        <v>79</v>
      </c>
      <c r="C15" s="42" t="s">
        <v>37</v>
      </c>
      <c r="D15" s="51">
        <v>12</v>
      </c>
      <c r="E15" s="43">
        <v>681.54333333333341</v>
      </c>
      <c r="F15" s="44">
        <f t="shared" si="1"/>
        <v>8178.52</v>
      </c>
    </row>
    <row r="16" spans="1:6" ht="27.75" customHeight="1" x14ac:dyDescent="0.25">
      <c r="A16" s="46">
        <v>9</v>
      </c>
      <c r="B16" s="72" t="s">
        <v>80</v>
      </c>
      <c r="C16" s="42" t="s">
        <v>37</v>
      </c>
      <c r="D16" s="51">
        <v>12</v>
      </c>
      <c r="E16" s="43">
        <v>681.54333333333341</v>
      </c>
      <c r="F16" s="44">
        <f t="shared" si="1"/>
        <v>8178.52</v>
      </c>
    </row>
    <row r="17" spans="1:6" ht="34.5" customHeight="1" x14ac:dyDescent="0.25">
      <c r="A17" s="46">
        <v>10</v>
      </c>
      <c r="B17" s="72" t="s">
        <v>82</v>
      </c>
      <c r="C17" s="42" t="s">
        <v>37</v>
      </c>
      <c r="D17" s="51">
        <v>12</v>
      </c>
      <c r="E17" s="43">
        <v>681.54333333333341</v>
      </c>
      <c r="F17" s="44">
        <f t="shared" si="1"/>
        <v>8178.52</v>
      </c>
    </row>
    <row r="18" spans="1:6" ht="27.75" customHeight="1" x14ac:dyDescent="0.25">
      <c r="A18" s="46">
        <v>11</v>
      </c>
      <c r="B18" s="72" t="s">
        <v>83</v>
      </c>
      <c r="C18" s="42" t="s">
        <v>37</v>
      </c>
      <c r="D18" s="51">
        <v>12</v>
      </c>
      <c r="E18" s="43">
        <v>681.54333333333341</v>
      </c>
      <c r="F18" s="44">
        <f t="shared" si="1"/>
        <v>8178.52</v>
      </c>
    </row>
    <row r="19" spans="1:6" ht="28.5" customHeight="1" x14ac:dyDescent="0.25">
      <c r="A19" s="46">
        <v>12</v>
      </c>
      <c r="B19" s="72" t="s">
        <v>84</v>
      </c>
      <c r="C19" s="42" t="s">
        <v>37</v>
      </c>
      <c r="D19" s="51">
        <v>12</v>
      </c>
      <c r="E19" s="43">
        <v>681.54333333333341</v>
      </c>
      <c r="F19" s="44">
        <f t="shared" si="1"/>
        <v>8178.52</v>
      </c>
    </row>
    <row r="20" spans="1:6" ht="41.25" customHeight="1" x14ac:dyDescent="0.25">
      <c r="A20" s="46">
        <v>13</v>
      </c>
      <c r="B20" s="72" t="s">
        <v>85</v>
      </c>
      <c r="C20" s="42" t="s">
        <v>37</v>
      </c>
      <c r="D20" s="51">
        <v>12</v>
      </c>
      <c r="E20" s="43">
        <v>681.54333333333341</v>
      </c>
      <c r="F20" s="44">
        <f t="shared" si="1"/>
        <v>8178.52</v>
      </c>
    </row>
    <row r="21" spans="1:6" ht="28.5" customHeight="1" x14ac:dyDescent="0.25">
      <c r="A21" s="46">
        <v>14</v>
      </c>
      <c r="B21" s="72" t="s">
        <v>86</v>
      </c>
      <c r="C21" s="42" t="s">
        <v>37</v>
      </c>
      <c r="D21" s="51">
        <v>12</v>
      </c>
      <c r="E21" s="43">
        <v>681.54333333333341</v>
      </c>
      <c r="F21" s="44">
        <f t="shared" si="1"/>
        <v>8178.52</v>
      </c>
    </row>
    <row r="22" spans="1:6" ht="30" customHeight="1" x14ac:dyDescent="0.25">
      <c r="A22" s="46">
        <v>15</v>
      </c>
      <c r="B22" s="72" t="s">
        <v>87</v>
      </c>
      <c r="C22" s="42" t="s">
        <v>37</v>
      </c>
      <c r="D22" s="51">
        <v>12</v>
      </c>
      <c r="E22" s="43">
        <v>681.54333333333341</v>
      </c>
      <c r="F22" s="44">
        <f t="shared" si="1"/>
        <v>8178.52</v>
      </c>
    </row>
    <row r="23" spans="1:6" ht="28.5" customHeight="1" x14ac:dyDescent="0.25">
      <c r="A23" s="46">
        <v>16</v>
      </c>
      <c r="B23" s="72" t="s">
        <v>117</v>
      </c>
      <c r="C23" s="42" t="s">
        <v>37</v>
      </c>
      <c r="D23" s="51">
        <v>12</v>
      </c>
      <c r="E23" s="43">
        <v>681.54333333333341</v>
      </c>
      <c r="F23" s="44">
        <f t="shared" si="1"/>
        <v>8178.52</v>
      </c>
    </row>
    <row r="24" spans="1:6" ht="30" customHeight="1" x14ac:dyDescent="0.25">
      <c r="A24" s="46">
        <v>17</v>
      </c>
      <c r="B24" s="72" t="s">
        <v>88</v>
      </c>
      <c r="C24" s="42" t="s">
        <v>37</v>
      </c>
      <c r="D24" s="51">
        <v>12</v>
      </c>
      <c r="E24" s="43">
        <v>681.54333333333341</v>
      </c>
      <c r="F24" s="44">
        <f t="shared" si="1"/>
        <v>8178.52</v>
      </c>
    </row>
    <row r="25" spans="1:6" ht="31.5" customHeight="1" x14ac:dyDescent="0.25">
      <c r="A25" s="46">
        <v>18</v>
      </c>
      <c r="B25" s="72" t="s">
        <v>116</v>
      </c>
      <c r="C25" s="42" t="s">
        <v>37</v>
      </c>
      <c r="D25" s="51">
        <v>12</v>
      </c>
      <c r="E25" s="43">
        <v>681.54333333333341</v>
      </c>
      <c r="F25" s="44">
        <f t="shared" si="1"/>
        <v>8178.52</v>
      </c>
    </row>
    <row r="26" spans="1:6" ht="30.75" customHeight="1" x14ac:dyDescent="0.25">
      <c r="A26" s="46">
        <v>19</v>
      </c>
      <c r="B26" s="72" t="s">
        <v>90</v>
      </c>
      <c r="C26" s="42" t="s">
        <v>37</v>
      </c>
      <c r="D26" s="51">
        <v>12</v>
      </c>
      <c r="E26" s="43">
        <v>681.54333333333341</v>
      </c>
      <c r="F26" s="44">
        <f t="shared" si="1"/>
        <v>8178.52</v>
      </c>
    </row>
    <row r="27" spans="1:6" ht="25.5" customHeight="1" x14ac:dyDescent="0.25">
      <c r="A27" s="46">
        <v>20</v>
      </c>
      <c r="B27" s="72" t="s">
        <v>89</v>
      </c>
      <c r="C27" s="42" t="s">
        <v>37</v>
      </c>
      <c r="D27" s="60">
        <v>12</v>
      </c>
      <c r="E27" s="43">
        <v>681.54333333333341</v>
      </c>
      <c r="F27" s="44">
        <f t="shared" si="1"/>
        <v>8178.52</v>
      </c>
    </row>
    <row r="28" spans="1:6" ht="30.75" customHeight="1" x14ac:dyDescent="0.25">
      <c r="A28" s="46">
        <v>21</v>
      </c>
      <c r="B28" s="72" t="s">
        <v>102</v>
      </c>
      <c r="C28" s="42" t="s">
        <v>37</v>
      </c>
      <c r="D28" s="60">
        <v>12</v>
      </c>
      <c r="E28" s="43">
        <v>681.54333333333341</v>
      </c>
      <c r="F28" s="44">
        <f t="shared" si="1"/>
        <v>8178.52</v>
      </c>
    </row>
    <row r="29" spans="1:6" ht="39.75" customHeight="1" x14ac:dyDescent="0.25">
      <c r="A29" s="46">
        <v>22</v>
      </c>
      <c r="B29" s="72" t="s">
        <v>93</v>
      </c>
      <c r="C29" s="42" t="s">
        <v>37</v>
      </c>
      <c r="D29" s="60">
        <v>12</v>
      </c>
      <c r="E29" s="43">
        <v>681.54333333333341</v>
      </c>
      <c r="F29" s="44">
        <f t="shared" si="1"/>
        <v>8178.52</v>
      </c>
    </row>
    <row r="30" spans="1:6" ht="38.25" customHeight="1" x14ac:dyDescent="0.25">
      <c r="A30" s="46">
        <v>23</v>
      </c>
      <c r="B30" s="48" t="s">
        <v>130</v>
      </c>
      <c r="C30" s="42" t="s">
        <v>37</v>
      </c>
      <c r="D30" s="60">
        <v>12</v>
      </c>
      <c r="E30" s="43">
        <v>681.54333333333341</v>
      </c>
      <c r="F30" s="44">
        <f t="shared" si="1"/>
        <v>8178.52</v>
      </c>
    </row>
    <row r="31" spans="1:6" ht="36.75" customHeight="1" x14ac:dyDescent="0.25">
      <c r="A31" s="46">
        <v>24</v>
      </c>
      <c r="B31" s="48" t="s">
        <v>131</v>
      </c>
      <c r="C31" s="42" t="s">
        <v>37</v>
      </c>
      <c r="D31" s="60">
        <v>12</v>
      </c>
      <c r="E31" s="43">
        <v>681.54333333333341</v>
      </c>
      <c r="F31" s="44">
        <f t="shared" si="1"/>
        <v>8178.52</v>
      </c>
    </row>
    <row r="32" spans="1:6" ht="42" customHeight="1" x14ac:dyDescent="0.25">
      <c r="A32" s="46">
        <v>25</v>
      </c>
      <c r="B32" s="48" t="s">
        <v>132</v>
      </c>
      <c r="C32" s="42" t="s">
        <v>37</v>
      </c>
      <c r="D32" s="60">
        <v>12</v>
      </c>
      <c r="E32" s="43">
        <v>681.54333333333341</v>
      </c>
      <c r="F32" s="44">
        <f t="shared" si="1"/>
        <v>8178.52</v>
      </c>
    </row>
    <row r="33" spans="1:6" ht="43.5" customHeight="1" thickBot="1" x14ac:dyDescent="0.3">
      <c r="A33" s="46">
        <v>26</v>
      </c>
      <c r="B33" s="48" t="s">
        <v>133</v>
      </c>
      <c r="C33" s="42" t="s">
        <v>37</v>
      </c>
      <c r="D33" s="60">
        <v>12</v>
      </c>
      <c r="E33" s="43">
        <v>681.54333333333341</v>
      </c>
      <c r="F33" s="44">
        <f t="shared" si="1"/>
        <v>8178.52</v>
      </c>
    </row>
    <row r="34" spans="1:6" ht="34.5" customHeight="1" thickBot="1" x14ac:dyDescent="0.3">
      <c r="A34" s="49"/>
      <c r="B34" s="50" t="s">
        <v>97</v>
      </c>
      <c r="C34" s="63" t="s">
        <v>6</v>
      </c>
      <c r="D34" s="64" t="s">
        <v>7</v>
      </c>
      <c r="E34" s="65" t="s">
        <v>40</v>
      </c>
      <c r="F34" s="66" t="s">
        <v>8</v>
      </c>
    </row>
    <row r="35" spans="1:6" ht="25.5" x14ac:dyDescent="0.25">
      <c r="A35" s="46">
        <v>27</v>
      </c>
      <c r="B35" s="72" t="s">
        <v>105</v>
      </c>
      <c r="C35" s="42" t="s">
        <v>37</v>
      </c>
      <c r="D35" s="51">
        <v>12</v>
      </c>
      <c r="E35" s="43">
        <v>548.25333333333344</v>
      </c>
      <c r="F35" s="44">
        <f>D35*E35</f>
        <v>6579.0400000000009</v>
      </c>
    </row>
    <row r="36" spans="1:6" ht="28.5" customHeight="1" x14ac:dyDescent="0.25">
      <c r="A36" s="46">
        <v>28</v>
      </c>
      <c r="B36" s="72" t="s">
        <v>106</v>
      </c>
      <c r="C36" s="42" t="s">
        <v>37</v>
      </c>
      <c r="D36" s="51">
        <v>12</v>
      </c>
      <c r="E36" s="43">
        <v>548.25333333333344</v>
      </c>
      <c r="F36" s="44">
        <f t="shared" ref="F36:F58" si="2">D36*E36</f>
        <v>6579.0400000000009</v>
      </c>
    </row>
    <row r="37" spans="1:6" ht="27" customHeight="1" x14ac:dyDescent="0.25">
      <c r="A37" s="46">
        <v>29</v>
      </c>
      <c r="B37" s="72" t="s">
        <v>107</v>
      </c>
      <c r="C37" s="42" t="s">
        <v>37</v>
      </c>
      <c r="D37" s="51">
        <v>12</v>
      </c>
      <c r="E37" s="43">
        <v>548.25333333333344</v>
      </c>
      <c r="F37" s="44">
        <f t="shared" si="2"/>
        <v>6579.0400000000009</v>
      </c>
    </row>
    <row r="38" spans="1:6" ht="24" customHeight="1" x14ac:dyDescent="0.25">
      <c r="A38" s="46">
        <v>30</v>
      </c>
      <c r="B38" s="72" t="s">
        <v>44</v>
      </c>
      <c r="C38" s="42" t="s">
        <v>37</v>
      </c>
      <c r="D38" s="51">
        <v>12</v>
      </c>
      <c r="E38" s="43">
        <v>548.25333333333344</v>
      </c>
      <c r="F38" s="44">
        <f t="shared" si="2"/>
        <v>6579.0400000000009</v>
      </c>
    </row>
    <row r="39" spans="1:6" ht="24.75" customHeight="1" x14ac:dyDescent="0.25">
      <c r="A39" s="46">
        <v>31</v>
      </c>
      <c r="B39" s="72" t="s">
        <v>151</v>
      </c>
      <c r="C39" s="42" t="s">
        <v>37</v>
      </c>
      <c r="D39" s="51">
        <v>12</v>
      </c>
      <c r="E39" s="43">
        <v>548.25333333333344</v>
      </c>
      <c r="F39" s="44">
        <f t="shared" si="2"/>
        <v>6579.0400000000009</v>
      </c>
    </row>
    <row r="40" spans="1:6" ht="28.5" customHeight="1" x14ac:dyDescent="0.25">
      <c r="A40" s="46">
        <v>32</v>
      </c>
      <c r="B40" s="72" t="s">
        <v>152</v>
      </c>
      <c r="C40" s="42" t="s">
        <v>37</v>
      </c>
      <c r="D40" s="51">
        <v>12</v>
      </c>
      <c r="E40" s="43">
        <v>548.25333333333344</v>
      </c>
      <c r="F40" s="44">
        <f t="shared" si="2"/>
        <v>6579.0400000000009</v>
      </c>
    </row>
    <row r="41" spans="1:6" ht="30.75" customHeight="1" x14ac:dyDescent="0.25">
      <c r="A41" s="46">
        <v>33</v>
      </c>
      <c r="B41" s="72" t="s">
        <v>150</v>
      </c>
      <c r="C41" s="42" t="s">
        <v>37</v>
      </c>
      <c r="D41" s="51">
        <v>12</v>
      </c>
      <c r="E41" s="43">
        <v>548.25333333333344</v>
      </c>
      <c r="F41" s="44">
        <f t="shared" si="2"/>
        <v>6579.0400000000009</v>
      </c>
    </row>
    <row r="42" spans="1:6" ht="28.5" customHeight="1" x14ac:dyDescent="0.25">
      <c r="A42" s="46">
        <v>34</v>
      </c>
      <c r="B42" s="72" t="s">
        <v>45</v>
      </c>
      <c r="C42" s="42" t="s">
        <v>37</v>
      </c>
      <c r="D42" s="51">
        <v>12</v>
      </c>
      <c r="E42" s="43">
        <v>548.25333333333344</v>
      </c>
      <c r="F42" s="44">
        <f t="shared" si="2"/>
        <v>6579.0400000000009</v>
      </c>
    </row>
    <row r="43" spans="1:6" ht="26.25" customHeight="1" x14ac:dyDescent="0.25">
      <c r="A43" s="46">
        <v>35</v>
      </c>
      <c r="B43" s="72" t="s">
        <v>46</v>
      </c>
      <c r="C43" s="42" t="s">
        <v>37</v>
      </c>
      <c r="D43" s="51">
        <v>12</v>
      </c>
      <c r="E43" s="43">
        <v>548.25333333333344</v>
      </c>
      <c r="F43" s="44">
        <f t="shared" si="2"/>
        <v>6579.0400000000009</v>
      </c>
    </row>
    <row r="44" spans="1:6" ht="25.5" customHeight="1" x14ac:dyDescent="0.25">
      <c r="A44" s="46">
        <v>36</v>
      </c>
      <c r="B44" s="72" t="s">
        <v>153</v>
      </c>
      <c r="C44" s="42" t="s">
        <v>37</v>
      </c>
      <c r="D44" s="51">
        <v>12</v>
      </c>
      <c r="E44" s="43">
        <v>548.25333333333344</v>
      </c>
      <c r="F44" s="44">
        <f t="shared" si="2"/>
        <v>6579.0400000000009</v>
      </c>
    </row>
    <row r="45" spans="1:6" ht="23.25" customHeight="1" x14ac:dyDescent="0.25">
      <c r="A45" s="46">
        <v>37</v>
      </c>
      <c r="B45" s="73" t="s">
        <v>47</v>
      </c>
      <c r="C45" s="42" t="s">
        <v>37</v>
      </c>
      <c r="D45" s="51">
        <v>12</v>
      </c>
      <c r="E45" s="43">
        <v>548.25333333333344</v>
      </c>
      <c r="F45" s="44">
        <f t="shared" si="2"/>
        <v>6579.0400000000009</v>
      </c>
    </row>
    <row r="46" spans="1:6" ht="29.25" customHeight="1" x14ac:dyDescent="0.25">
      <c r="A46" s="46">
        <v>38</v>
      </c>
      <c r="B46" s="72" t="s">
        <v>147</v>
      </c>
      <c r="C46" s="59" t="s">
        <v>37</v>
      </c>
      <c r="D46" s="60">
        <v>12</v>
      </c>
      <c r="E46" s="43">
        <v>548.25333333333344</v>
      </c>
      <c r="F46" s="44">
        <f t="shared" si="2"/>
        <v>6579.0400000000009</v>
      </c>
    </row>
    <row r="47" spans="1:6" ht="31.5" customHeight="1" x14ac:dyDescent="0.25">
      <c r="A47" s="46">
        <v>39</v>
      </c>
      <c r="B47" s="72" t="s">
        <v>48</v>
      </c>
      <c r="C47" s="59" t="s">
        <v>37</v>
      </c>
      <c r="D47" s="60">
        <v>12</v>
      </c>
      <c r="E47" s="43">
        <v>548.25333333333344</v>
      </c>
      <c r="F47" s="44">
        <f t="shared" si="2"/>
        <v>6579.0400000000009</v>
      </c>
    </row>
    <row r="48" spans="1:6" ht="28.5" customHeight="1" x14ac:dyDescent="0.25">
      <c r="A48" s="46">
        <v>40</v>
      </c>
      <c r="B48" s="72" t="s">
        <v>148</v>
      </c>
      <c r="C48" s="59" t="s">
        <v>37</v>
      </c>
      <c r="D48" s="60">
        <v>12</v>
      </c>
      <c r="E48" s="43">
        <v>548.25333333333344</v>
      </c>
      <c r="F48" s="44">
        <f t="shared" si="2"/>
        <v>6579.0400000000009</v>
      </c>
    </row>
    <row r="49" spans="1:6" ht="26.25" customHeight="1" x14ac:dyDescent="0.25">
      <c r="A49" s="46">
        <v>41</v>
      </c>
      <c r="B49" s="72" t="s">
        <v>49</v>
      </c>
      <c r="C49" s="59" t="s">
        <v>37</v>
      </c>
      <c r="D49" s="60">
        <v>12</v>
      </c>
      <c r="E49" s="43">
        <v>548.25333333333344</v>
      </c>
      <c r="F49" s="44">
        <f t="shared" si="2"/>
        <v>6579.0400000000009</v>
      </c>
    </row>
    <row r="50" spans="1:6" ht="33.75" customHeight="1" x14ac:dyDescent="0.25">
      <c r="A50" s="46">
        <v>42</v>
      </c>
      <c r="B50" s="72" t="s">
        <v>149</v>
      </c>
      <c r="C50" s="59" t="s">
        <v>37</v>
      </c>
      <c r="D50" s="60">
        <v>12</v>
      </c>
      <c r="E50" s="43">
        <v>548.25333333333344</v>
      </c>
      <c r="F50" s="44">
        <f t="shared" si="2"/>
        <v>6579.0400000000009</v>
      </c>
    </row>
    <row r="51" spans="1:6" ht="29.25" customHeight="1" x14ac:dyDescent="0.25">
      <c r="A51" s="46">
        <v>43</v>
      </c>
      <c r="B51" s="72" t="s">
        <v>50</v>
      </c>
      <c r="C51" s="59" t="s">
        <v>37</v>
      </c>
      <c r="D51" s="60">
        <v>12</v>
      </c>
      <c r="E51" s="43">
        <v>548.25333333333344</v>
      </c>
      <c r="F51" s="44">
        <f t="shared" si="2"/>
        <v>6579.0400000000009</v>
      </c>
    </row>
    <row r="52" spans="1:6" ht="33.75" customHeight="1" x14ac:dyDescent="0.25">
      <c r="A52" s="46">
        <v>44</v>
      </c>
      <c r="B52" s="72" t="s">
        <v>51</v>
      </c>
      <c r="C52" s="59" t="s">
        <v>37</v>
      </c>
      <c r="D52" s="60">
        <v>12</v>
      </c>
      <c r="E52" s="43">
        <v>548.25333333333344</v>
      </c>
      <c r="F52" s="44">
        <f t="shared" si="2"/>
        <v>6579.0400000000009</v>
      </c>
    </row>
    <row r="53" spans="1:6" ht="22.5" customHeight="1" x14ac:dyDescent="0.25">
      <c r="A53" s="46">
        <v>45</v>
      </c>
      <c r="B53" s="72" t="s">
        <v>91</v>
      </c>
      <c r="C53" s="59" t="s">
        <v>37</v>
      </c>
      <c r="D53" s="60">
        <v>12</v>
      </c>
      <c r="E53" s="43">
        <v>548.25333333333344</v>
      </c>
      <c r="F53" s="44">
        <f t="shared" si="2"/>
        <v>6579.0400000000009</v>
      </c>
    </row>
    <row r="54" spans="1:6" ht="41.25" customHeight="1" x14ac:dyDescent="0.25">
      <c r="A54" s="46">
        <v>46</v>
      </c>
      <c r="B54" s="72" t="s">
        <v>103</v>
      </c>
      <c r="C54" s="59" t="s">
        <v>37</v>
      </c>
      <c r="D54" s="60">
        <v>12</v>
      </c>
      <c r="E54" s="43">
        <v>548.25333333333344</v>
      </c>
      <c r="F54" s="44">
        <f t="shared" si="2"/>
        <v>6579.0400000000009</v>
      </c>
    </row>
    <row r="55" spans="1:6" ht="39.75" customHeight="1" x14ac:dyDescent="0.25">
      <c r="A55" s="46">
        <v>47</v>
      </c>
      <c r="B55" s="72" t="s">
        <v>108</v>
      </c>
      <c r="C55" s="59" t="s">
        <v>37</v>
      </c>
      <c r="D55" s="60">
        <v>12</v>
      </c>
      <c r="E55" s="43">
        <v>548.25333333333344</v>
      </c>
      <c r="F55" s="44">
        <f t="shared" si="2"/>
        <v>6579.0400000000009</v>
      </c>
    </row>
    <row r="56" spans="1:6" ht="35.25" customHeight="1" x14ac:dyDescent="0.25">
      <c r="A56" s="46">
        <v>48</v>
      </c>
      <c r="B56" s="72" t="s">
        <v>109</v>
      </c>
      <c r="C56" s="59" t="s">
        <v>37</v>
      </c>
      <c r="D56" s="60">
        <v>12</v>
      </c>
      <c r="E56" s="43">
        <v>548.25333333333344</v>
      </c>
      <c r="F56" s="44">
        <f t="shared" si="2"/>
        <v>6579.0400000000009</v>
      </c>
    </row>
    <row r="57" spans="1:6" ht="37.5" customHeight="1" x14ac:dyDescent="0.25">
      <c r="A57" s="46">
        <v>49</v>
      </c>
      <c r="B57" s="48" t="s">
        <v>110</v>
      </c>
      <c r="C57" s="59" t="s">
        <v>37</v>
      </c>
      <c r="D57" s="60">
        <v>12</v>
      </c>
      <c r="E57" s="43">
        <v>548.25333333333344</v>
      </c>
      <c r="F57" s="44">
        <f t="shared" si="2"/>
        <v>6579.0400000000009</v>
      </c>
    </row>
    <row r="58" spans="1:6" ht="43.5" customHeight="1" thickBot="1" x14ac:dyDescent="0.3">
      <c r="A58" s="46">
        <v>50</v>
      </c>
      <c r="B58" s="48" t="s">
        <v>111</v>
      </c>
      <c r="C58" s="59" t="s">
        <v>37</v>
      </c>
      <c r="D58" s="60">
        <v>12</v>
      </c>
      <c r="E58" s="43">
        <v>548.25333333333344</v>
      </c>
      <c r="F58" s="44">
        <f t="shared" si="2"/>
        <v>6579.0400000000009</v>
      </c>
    </row>
    <row r="59" spans="1:6" ht="27.75" customHeight="1" thickBot="1" x14ac:dyDescent="0.3">
      <c r="A59" s="49"/>
      <c r="B59" s="50" t="s">
        <v>96</v>
      </c>
      <c r="C59" s="63" t="s">
        <v>6</v>
      </c>
      <c r="D59" s="64" t="s">
        <v>7</v>
      </c>
      <c r="E59" s="65" t="s">
        <v>40</v>
      </c>
      <c r="F59" s="66" t="s">
        <v>8</v>
      </c>
    </row>
    <row r="60" spans="1:6" ht="27.75" customHeight="1" x14ac:dyDescent="0.25">
      <c r="A60" s="46">
        <v>51</v>
      </c>
      <c r="B60" s="72" t="s">
        <v>92</v>
      </c>
      <c r="C60" s="42" t="s">
        <v>37</v>
      </c>
      <c r="D60" s="51">
        <v>12</v>
      </c>
      <c r="E60" s="43">
        <v>582.41</v>
      </c>
      <c r="F60" s="44">
        <f>D60*E60</f>
        <v>6988.92</v>
      </c>
    </row>
    <row r="61" spans="1:6" ht="23.25" customHeight="1" x14ac:dyDescent="0.25">
      <c r="A61" s="46">
        <v>52</v>
      </c>
      <c r="B61" s="72" t="s">
        <v>100</v>
      </c>
      <c r="C61" s="42" t="s">
        <v>37</v>
      </c>
      <c r="D61" s="60">
        <v>12</v>
      </c>
      <c r="E61" s="61">
        <v>582.41</v>
      </c>
      <c r="F61" s="44">
        <f t="shared" ref="F61:F105" si="3">D61*E61</f>
        <v>6988.92</v>
      </c>
    </row>
    <row r="62" spans="1:6" ht="25.5" customHeight="1" x14ac:dyDescent="0.25">
      <c r="A62" s="46">
        <v>53</v>
      </c>
      <c r="B62" s="72" t="s">
        <v>101</v>
      </c>
      <c r="C62" s="42" t="s">
        <v>37</v>
      </c>
      <c r="D62" s="60">
        <v>12</v>
      </c>
      <c r="E62" s="61">
        <v>582.41</v>
      </c>
      <c r="F62" s="44">
        <f t="shared" si="3"/>
        <v>6988.92</v>
      </c>
    </row>
    <row r="63" spans="1:6" ht="24" customHeight="1" x14ac:dyDescent="0.25">
      <c r="A63" s="46">
        <v>54</v>
      </c>
      <c r="B63" s="72" t="s">
        <v>54</v>
      </c>
      <c r="C63" s="42" t="s">
        <v>37</v>
      </c>
      <c r="D63" s="60">
        <v>12</v>
      </c>
      <c r="E63" s="61">
        <v>582.41</v>
      </c>
      <c r="F63" s="44">
        <f t="shared" si="3"/>
        <v>6988.92</v>
      </c>
    </row>
    <row r="64" spans="1:6" ht="23.25" customHeight="1" x14ac:dyDescent="0.25">
      <c r="A64" s="46">
        <v>55</v>
      </c>
      <c r="B64" s="72" t="s">
        <v>55</v>
      </c>
      <c r="C64" s="42" t="s">
        <v>37</v>
      </c>
      <c r="D64" s="60">
        <v>12</v>
      </c>
      <c r="E64" s="61">
        <v>582.41</v>
      </c>
      <c r="F64" s="44">
        <f t="shared" si="3"/>
        <v>6988.92</v>
      </c>
    </row>
    <row r="65" spans="1:6" ht="26.25" customHeight="1" x14ac:dyDescent="0.25">
      <c r="A65" s="46">
        <v>56</v>
      </c>
      <c r="B65" s="72" t="s">
        <v>56</v>
      </c>
      <c r="C65" s="42" t="s">
        <v>37</v>
      </c>
      <c r="D65" s="60">
        <v>12</v>
      </c>
      <c r="E65" s="61">
        <v>582.41</v>
      </c>
      <c r="F65" s="44">
        <f t="shared" si="3"/>
        <v>6988.92</v>
      </c>
    </row>
    <row r="66" spans="1:6" ht="27" customHeight="1" x14ac:dyDescent="0.25">
      <c r="A66" s="46">
        <v>57</v>
      </c>
      <c r="B66" s="72" t="s">
        <v>57</v>
      </c>
      <c r="C66" s="42" t="s">
        <v>37</v>
      </c>
      <c r="D66" s="60">
        <v>12</v>
      </c>
      <c r="E66" s="61">
        <v>582.41</v>
      </c>
      <c r="F66" s="44">
        <f t="shared" si="3"/>
        <v>6988.92</v>
      </c>
    </row>
    <row r="67" spans="1:6" ht="26.25" customHeight="1" x14ac:dyDescent="0.25">
      <c r="A67" s="46">
        <v>58</v>
      </c>
      <c r="B67" s="72" t="s">
        <v>58</v>
      </c>
      <c r="C67" s="42" t="s">
        <v>37</v>
      </c>
      <c r="D67" s="60">
        <v>12</v>
      </c>
      <c r="E67" s="61">
        <v>582.41</v>
      </c>
      <c r="F67" s="44">
        <f t="shared" si="3"/>
        <v>6988.92</v>
      </c>
    </row>
    <row r="68" spans="1:6" ht="35.25" customHeight="1" x14ac:dyDescent="0.25">
      <c r="A68" s="46">
        <v>59</v>
      </c>
      <c r="B68" s="72" t="s">
        <v>59</v>
      </c>
      <c r="C68" s="42" t="s">
        <v>37</v>
      </c>
      <c r="D68" s="60">
        <v>12</v>
      </c>
      <c r="E68" s="61">
        <v>582.41</v>
      </c>
      <c r="F68" s="44">
        <f t="shared" si="3"/>
        <v>6988.92</v>
      </c>
    </row>
    <row r="69" spans="1:6" ht="31.5" customHeight="1" x14ac:dyDescent="0.25">
      <c r="A69" s="46">
        <v>60</v>
      </c>
      <c r="B69" s="72" t="s">
        <v>60</v>
      </c>
      <c r="C69" s="42" t="s">
        <v>37</v>
      </c>
      <c r="D69" s="60">
        <v>12</v>
      </c>
      <c r="E69" s="61">
        <v>582.41</v>
      </c>
      <c r="F69" s="44">
        <f t="shared" si="3"/>
        <v>6988.92</v>
      </c>
    </row>
    <row r="70" spans="1:6" ht="31.5" customHeight="1" x14ac:dyDescent="0.25">
      <c r="A70" s="46">
        <v>61</v>
      </c>
      <c r="B70" s="72" t="s">
        <v>61</v>
      </c>
      <c r="C70" s="42" t="s">
        <v>37</v>
      </c>
      <c r="D70" s="60">
        <v>12</v>
      </c>
      <c r="E70" s="61">
        <v>582.41</v>
      </c>
      <c r="F70" s="44">
        <f t="shared" si="3"/>
        <v>6988.92</v>
      </c>
    </row>
    <row r="71" spans="1:6" ht="30.75" customHeight="1" x14ac:dyDescent="0.25">
      <c r="A71" s="46">
        <v>62</v>
      </c>
      <c r="B71" s="72" t="s">
        <v>138</v>
      </c>
      <c r="C71" s="42" t="s">
        <v>37</v>
      </c>
      <c r="D71" s="60">
        <v>12</v>
      </c>
      <c r="E71" s="61">
        <v>582.41</v>
      </c>
      <c r="F71" s="44">
        <f t="shared" si="3"/>
        <v>6988.92</v>
      </c>
    </row>
    <row r="72" spans="1:6" ht="40.5" customHeight="1" x14ac:dyDescent="0.25">
      <c r="A72" s="46">
        <v>63</v>
      </c>
      <c r="B72" s="72" t="s">
        <v>144</v>
      </c>
      <c r="C72" s="42" t="s">
        <v>37</v>
      </c>
      <c r="D72" s="60">
        <v>12</v>
      </c>
      <c r="E72" s="61">
        <v>582.41</v>
      </c>
      <c r="F72" s="44">
        <f t="shared" si="3"/>
        <v>6988.92</v>
      </c>
    </row>
    <row r="73" spans="1:6" ht="29.25" customHeight="1" x14ac:dyDescent="0.25">
      <c r="A73" s="46">
        <v>64</v>
      </c>
      <c r="B73" s="72" t="s">
        <v>62</v>
      </c>
      <c r="C73" s="42" t="s">
        <v>37</v>
      </c>
      <c r="D73" s="60">
        <v>12</v>
      </c>
      <c r="E73" s="61">
        <v>582.41</v>
      </c>
      <c r="F73" s="44">
        <f t="shared" si="3"/>
        <v>6988.92</v>
      </c>
    </row>
    <row r="74" spans="1:6" ht="24.75" customHeight="1" x14ac:dyDescent="0.25">
      <c r="A74" s="46">
        <v>65</v>
      </c>
      <c r="B74" s="72" t="s">
        <v>63</v>
      </c>
      <c r="C74" s="42" t="s">
        <v>37</v>
      </c>
      <c r="D74" s="60">
        <v>12</v>
      </c>
      <c r="E74" s="61">
        <v>582.41</v>
      </c>
      <c r="F74" s="44">
        <f t="shared" si="3"/>
        <v>6988.92</v>
      </c>
    </row>
    <row r="75" spans="1:6" ht="38.25" customHeight="1" x14ac:dyDescent="0.25">
      <c r="A75" s="46">
        <v>66</v>
      </c>
      <c r="B75" s="72" t="s">
        <v>145</v>
      </c>
      <c r="C75" s="42" t="s">
        <v>37</v>
      </c>
      <c r="D75" s="60">
        <v>12</v>
      </c>
      <c r="E75" s="61">
        <v>582.41</v>
      </c>
      <c r="F75" s="44">
        <f t="shared" si="3"/>
        <v>6988.92</v>
      </c>
    </row>
    <row r="76" spans="1:6" ht="32.25" customHeight="1" x14ac:dyDescent="0.25">
      <c r="A76" s="46">
        <v>67</v>
      </c>
      <c r="B76" s="72" t="s">
        <v>64</v>
      </c>
      <c r="C76" s="42" t="s">
        <v>37</v>
      </c>
      <c r="D76" s="60">
        <v>12</v>
      </c>
      <c r="E76" s="61">
        <v>582.41</v>
      </c>
      <c r="F76" s="44">
        <f t="shared" si="3"/>
        <v>6988.92</v>
      </c>
    </row>
    <row r="77" spans="1:6" ht="27.75" customHeight="1" x14ac:dyDescent="0.25">
      <c r="A77" s="46">
        <v>68</v>
      </c>
      <c r="B77" s="72" t="s">
        <v>65</v>
      </c>
      <c r="C77" s="42" t="s">
        <v>37</v>
      </c>
      <c r="D77" s="60">
        <v>12</v>
      </c>
      <c r="E77" s="61">
        <v>582.41</v>
      </c>
      <c r="F77" s="44">
        <f t="shared" si="3"/>
        <v>6988.92</v>
      </c>
    </row>
    <row r="78" spans="1:6" ht="39" customHeight="1" x14ac:dyDescent="0.25">
      <c r="A78" s="46">
        <v>69</v>
      </c>
      <c r="B78" s="72" t="s">
        <v>142</v>
      </c>
      <c r="C78" s="42" t="s">
        <v>37</v>
      </c>
      <c r="D78" s="60">
        <v>12</v>
      </c>
      <c r="E78" s="61">
        <v>719.38000000000011</v>
      </c>
      <c r="F78" s="44">
        <f t="shared" si="3"/>
        <v>8632.5600000000013</v>
      </c>
    </row>
    <row r="79" spans="1:6" ht="29.25" customHeight="1" x14ac:dyDescent="0.25">
      <c r="A79" s="46">
        <v>70</v>
      </c>
      <c r="B79" s="72" t="s">
        <v>66</v>
      </c>
      <c r="C79" s="42" t="s">
        <v>37</v>
      </c>
      <c r="D79" s="60">
        <v>12</v>
      </c>
      <c r="E79" s="61">
        <v>582.41</v>
      </c>
      <c r="F79" s="44">
        <f t="shared" si="3"/>
        <v>6988.92</v>
      </c>
    </row>
    <row r="80" spans="1:6" ht="30.75" customHeight="1" x14ac:dyDescent="0.25">
      <c r="A80" s="46">
        <v>71</v>
      </c>
      <c r="B80" s="72" t="s">
        <v>67</v>
      </c>
      <c r="C80" s="42" t="s">
        <v>37</v>
      </c>
      <c r="D80" s="60">
        <v>12</v>
      </c>
      <c r="E80" s="61">
        <v>582.41</v>
      </c>
      <c r="F80" s="44">
        <f t="shared" si="3"/>
        <v>6988.92</v>
      </c>
    </row>
    <row r="81" spans="1:6" ht="26.25" customHeight="1" x14ac:dyDescent="0.25">
      <c r="A81" s="46">
        <v>72</v>
      </c>
      <c r="B81" s="72" t="s">
        <v>68</v>
      </c>
      <c r="C81" s="42" t="s">
        <v>37</v>
      </c>
      <c r="D81" s="60">
        <v>12</v>
      </c>
      <c r="E81" s="61">
        <v>582.41</v>
      </c>
      <c r="F81" s="44">
        <f t="shared" si="3"/>
        <v>6988.92</v>
      </c>
    </row>
    <row r="82" spans="1:6" ht="23.25" customHeight="1" x14ac:dyDescent="0.25">
      <c r="A82" s="46">
        <v>73</v>
      </c>
      <c r="B82" s="72" t="s">
        <v>69</v>
      </c>
      <c r="C82" s="42" t="s">
        <v>37</v>
      </c>
      <c r="D82" s="60">
        <v>12</v>
      </c>
      <c r="E82" s="61">
        <v>582.41</v>
      </c>
      <c r="F82" s="44">
        <f t="shared" si="3"/>
        <v>6988.92</v>
      </c>
    </row>
    <row r="83" spans="1:6" ht="30.75" customHeight="1" x14ac:dyDescent="0.25">
      <c r="A83" s="46">
        <v>74</v>
      </c>
      <c r="B83" s="72" t="s">
        <v>70</v>
      </c>
      <c r="C83" s="42" t="s">
        <v>37</v>
      </c>
      <c r="D83" s="60">
        <v>12</v>
      </c>
      <c r="E83" s="61">
        <v>582.41</v>
      </c>
      <c r="F83" s="44">
        <f t="shared" si="3"/>
        <v>6988.92</v>
      </c>
    </row>
    <row r="84" spans="1:6" ht="30.75" customHeight="1" x14ac:dyDescent="0.25">
      <c r="A84" s="46">
        <v>75</v>
      </c>
      <c r="B84" s="72" t="s">
        <v>71</v>
      </c>
      <c r="C84" s="42" t="s">
        <v>37</v>
      </c>
      <c r="D84" s="60">
        <v>12</v>
      </c>
      <c r="E84" s="61">
        <v>582.41</v>
      </c>
      <c r="F84" s="44">
        <f t="shared" si="3"/>
        <v>6988.92</v>
      </c>
    </row>
    <row r="85" spans="1:6" ht="27.75" customHeight="1" x14ac:dyDescent="0.25">
      <c r="A85" s="46">
        <v>76</v>
      </c>
      <c r="B85" s="72" t="s">
        <v>72</v>
      </c>
      <c r="C85" s="42" t="s">
        <v>37</v>
      </c>
      <c r="D85" s="60">
        <v>12</v>
      </c>
      <c r="E85" s="61">
        <v>582.41</v>
      </c>
      <c r="F85" s="44">
        <f t="shared" si="3"/>
        <v>6988.92</v>
      </c>
    </row>
    <row r="86" spans="1:6" ht="25.5" customHeight="1" x14ac:dyDescent="0.25">
      <c r="A86" s="46">
        <v>77</v>
      </c>
      <c r="B86" s="72" t="s">
        <v>73</v>
      </c>
      <c r="C86" s="42" t="s">
        <v>37</v>
      </c>
      <c r="D86" s="60">
        <v>12</v>
      </c>
      <c r="E86" s="61">
        <v>582.41</v>
      </c>
      <c r="F86" s="44">
        <f t="shared" si="3"/>
        <v>6988.92</v>
      </c>
    </row>
    <row r="87" spans="1:6" ht="36" customHeight="1" x14ac:dyDescent="0.25">
      <c r="A87" s="46">
        <v>78</v>
      </c>
      <c r="B87" s="72" t="s">
        <v>146</v>
      </c>
      <c r="C87" s="42" t="s">
        <v>37</v>
      </c>
      <c r="D87" s="60">
        <v>12</v>
      </c>
      <c r="E87" s="61">
        <v>582.41</v>
      </c>
      <c r="F87" s="44">
        <f t="shared" si="3"/>
        <v>6988.92</v>
      </c>
    </row>
    <row r="88" spans="1:6" ht="33" customHeight="1" x14ac:dyDescent="0.25">
      <c r="A88" s="46">
        <v>79</v>
      </c>
      <c r="B88" s="72" t="s">
        <v>74</v>
      </c>
      <c r="C88" s="42" t="s">
        <v>37</v>
      </c>
      <c r="D88" s="60">
        <v>12</v>
      </c>
      <c r="E88" s="61">
        <v>582.41</v>
      </c>
      <c r="F88" s="44">
        <f t="shared" si="3"/>
        <v>6988.92</v>
      </c>
    </row>
    <row r="89" spans="1:6" ht="33" customHeight="1" x14ac:dyDescent="0.25">
      <c r="A89" s="46">
        <v>80</v>
      </c>
      <c r="B89" s="72" t="s">
        <v>75</v>
      </c>
      <c r="C89" s="42" t="s">
        <v>37</v>
      </c>
      <c r="D89" s="60">
        <v>12</v>
      </c>
      <c r="E89" s="61">
        <v>582.41</v>
      </c>
      <c r="F89" s="44">
        <f t="shared" si="3"/>
        <v>6988.92</v>
      </c>
    </row>
    <row r="90" spans="1:6" ht="26.25" customHeight="1" x14ac:dyDescent="0.25">
      <c r="A90" s="46">
        <v>81</v>
      </c>
      <c r="B90" s="72" t="s">
        <v>76</v>
      </c>
      <c r="C90" s="42" t="s">
        <v>37</v>
      </c>
      <c r="D90" s="60">
        <v>12</v>
      </c>
      <c r="E90" s="61">
        <v>582.41</v>
      </c>
      <c r="F90" s="44">
        <f t="shared" si="3"/>
        <v>6988.92</v>
      </c>
    </row>
    <row r="91" spans="1:6" ht="33.75" customHeight="1" x14ac:dyDescent="0.25">
      <c r="A91" s="46">
        <v>82</v>
      </c>
      <c r="B91" s="72" t="s">
        <v>141</v>
      </c>
      <c r="C91" s="42" t="s">
        <v>37</v>
      </c>
      <c r="D91" s="60">
        <v>12</v>
      </c>
      <c r="E91" s="61">
        <v>582.41</v>
      </c>
      <c r="F91" s="44">
        <f t="shared" si="3"/>
        <v>6988.92</v>
      </c>
    </row>
    <row r="92" spans="1:6" ht="32.25" customHeight="1" x14ac:dyDescent="0.25">
      <c r="A92" s="46">
        <v>83</v>
      </c>
      <c r="B92" s="72" t="s">
        <v>140</v>
      </c>
      <c r="C92" s="42" t="s">
        <v>37</v>
      </c>
      <c r="D92" s="60">
        <v>12</v>
      </c>
      <c r="E92" s="61">
        <v>582.41</v>
      </c>
      <c r="F92" s="44">
        <f t="shared" si="3"/>
        <v>6988.92</v>
      </c>
    </row>
    <row r="93" spans="1:6" ht="24.75" customHeight="1" x14ac:dyDescent="0.25">
      <c r="A93" s="46">
        <v>84</v>
      </c>
      <c r="B93" s="72" t="s">
        <v>113</v>
      </c>
      <c r="C93" s="42" t="s">
        <v>37</v>
      </c>
      <c r="D93" s="60">
        <v>12</v>
      </c>
      <c r="E93" s="61">
        <v>582.41</v>
      </c>
      <c r="F93" s="44">
        <f t="shared" si="3"/>
        <v>6988.92</v>
      </c>
    </row>
    <row r="94" spans="1:6" ht="27.75" customHeight="1" x14ac:dyDescent="0.25">
      <c r="A94" s="46">
        <v>85</v>
      </c>
      <c r="B94" s="72" t="s">
        <v>114</v>
      </c>
      <c r="C94" s="42" t="s">
        <v>37</v>
      </c>
      <c r="D94" s="60">
        <v>12</v>
      </c>
      <c r="E94" s="61">
        <v>582.41</v>
      </c>
      <c r="F94" s="44">
        <f t="shared" si="3"/>
        <v>6988.92</v>
      </c>
    </row>
    <row r="95" spans="1:6" ht="31.5" customHeight="1" x14ac:dyDescent="0.25">
      <c r="A95" s="46">
        <v>86</v>
      </c>
      <c r="B95" s="72" t="s">
        <v>139</v>
      </c>
      <c r="C95" s="42" t="s">
        <v>37</v>
      </c>
      <c r="D95" s="60">
        <v>12</v>
      </c>
      <c r="E95" s="61">
        <v>582.41</v>
      </c>
      <c r="F95" s="44">
        <f t="shared" si="3"/>
        <v>6988.92</v>
      </c>
    </row>
    <row r="96" spans="1:6" ht="27" customHeight="1" x14ac:dyDescent="0.25">
      <c r="A96" s="46">
        <v>87</v>
      </c>
      <c r="B96" s="72" t="s">
        <v>112</v>
      </c>
      <c r="C96" s="42" t="s">
        <v>37</v>
      </c>
      <c r="D96" s="60">
        <v>12</v>
      </c>
      <c r="E96" s="61">
        <v>582.41</v>
      </c>
      <c r="F96" s="44">
        <f t="shared" si="3"/>
        <v>6988.92</v>
      </c>
    </row>
    <row r="97" spans="1:6" ht="27" customHeight="1" x14ac:dyDescent="0.25">
      <c r="A97" s="46">
        <v>88</v>
      </c>
      <c r="B97" s="72" t="s">
        <v>94</v>
      </c>
      <c r="C97" s="42" t="s">
        <v>37</v>
      </c>
      <c r="D97" s="60">
        <v>12</v>
      </c>
      <c r="E97" s="61">
        <v>582.41</v>
      </c>
      <c r="F97" s="44">
        <f t="shared" si="3"/>
        <v>6988.92</v>
      </c>
    </row>
    <row r="98" spans="1:6" ht="24" customHeight="1" x14ac:dyDescent="0.25">
      <c r="A98" s="46">
        <v>89</v>
      </c>
      <c r="B98" s="72" t="s">
        <v>99</v>
      </c>
      <c r="C98" s="42" t="s">
        <v>37</v>
      </c>
      <c r="D98" s="60">
        <v>12</v>
      </c>
      <c r="E98" s="61">
        <v>582.41</v>
      </c>
      <c r="F98" s="44">
        <f t="shared" si="3"/>
        <v>6988.92</v>
      </c>
    </row>
    <row r="99" spans="1:6" ht="25.5" x14ac:dyDescent="0.25">
      <c r="A99" s="46">
        <v>90</v>
      </c>
      <c r="B99" s="72" t="s">
        <v>115</v>
      </c>
      <c r="C99" s="42" t="s">
        <v>37</v>
      </c>
      <c r="D99" s="60">
        <v>12</v>
      </c>
      <c r="E99" s="61">
        <v>582.41</v>
      </c>
      <c r="F99" s="44">
        <f t="shared" si="3"/>
        <v>6988.92</v>
      </c>
    </row>
    <row r="100" spans="1:6" ht="41.25" customHeight="1" x14ac:dyDescent="0.25">
      <c r="A100" s="46">
        <v>91</v>
      </c>
      <c r="B100" s="73" t="s">
        <v>154</v>
      </c>
      <c r="C100" s="42" t="s">
        <v>37</v>
      </c>
      <c r="D100" s="51">
        <f>12*28</f>
        <v>336</v>
      </c>
      <c r="E100" s="61">
        <v>148.95333333333335</v>
      </c>
      <c r="F100" s="44">
        <f t="shared" si="3"/>
        <v>50048.320000000007</v>
      </c>
    </row>
    <row r="101" spans="1:6" ht="39" customHeight="1" x14ac:dyDescent="0.25">
      <c r="A101" s="46">
        <v>92</v>
      </c>
      <c r="B101" s="72" t="s">
        <v>125</v>
      </c>
      <c r="C101" s="42" t="s">
        <v>37</v>
      </c>
      <c r="D101" s="60">
        <v>12</v>
      </c>
      <c r="E101" s="61">
        <v>582.41</v>
      </c>
      <c r="F101" s="44">
        <f t="shared" si="3"/>
        <v>6988.92</v>
      </c>
    </row>
    <row r="102" spans="1:6" ht="40.5" customHeight="1" x14ac:dyDescent="0.25">
      <c r="A102" s="46">
        <v>93</v>
      </c>
      <c r="B102" s="72" t="s">
        <v>127</v>
      </c>
      <c r="C102" s="42" t="s">
        <v>37</v>
      </c>
      <c r="D102" s="60">
        <v>12</v>
      </c>
      <c r="E102" s="61">
        <v>582.41</v>
      </c>
      <c r="F102" s="44">
        <f t="shared" si="3"/>
        <v>6988.92</v>
      </c>
    </row>
    <row r="103" spans="1:6" ht="42" customHeight="1" x14ac:dyDescent="0.25">
      <c r="A103" s="46">
        <v>94</v>
      </c>
      <c r="B103" s="72" t="s">
        <v>128</v>
      </c>
      <c r="C103" s="42" t="s">
        <v>37</v>
      </c>
      <c r="D103" s="60">
        <v>12</v>
      </c>
      <c r="E103" s="61">
        <v>582.41</v>
      </c>
      <c r="F103" s="44">
        <f t="shared" si="3"/>
        <v>6988.92</v>
      </c>
    </row>
    <row r="104" spans="1:6" ht="37.5" customHeight="1" x14ac:dyDescent="0.25">
      <c r="A104" s="46">
        <v>95</v>
      </c>
      <c r="B104" s="48" t="s">
        <v>129</v>
      </c>
      <c r="C104" s="42" t="s">
        <v>37</v>
      </c>
      <c r="D104" s="60">
        <v>12</v>
      </c>
      <c r="E104" s="61">
        <v>582.41</v>
      </c>
      <c r="F104" s="44">
        <f t="shared" si="3"/>
        <v>6988.92</v>
      </c>
    </row>
    <row r="105" spans="1:6" ht="39.75" customHeight="1" thickBot="1" x14ac:dyDescent="0.3">
      <c r="A105" s="46">
        <v>96</v>
      </c>
      <c r="B105" s="48" t="s">
        <v>126</v>
      </c>
      <c r="C105" s="42" t="s">
        <v>37</v>
      </c>
      <c r="D105" s="60">
        <v>12</v>
      </c>
      <c r="E105" s="61">
        <v>582.41</v>
      </c>
      <c r="F105" s="44">
        <f t="shared" si="3"/>
        <v>6988.92</v>
      </c>
    </row>
    <row r="106" spans="1:6" ht="43.5" customHeight="1" thickBot="1" x14ac:dyDescent="0.3">
      <c r="A106" s="49"/>
      <c r="B106" s="50" t="s">
        <v>123</v>
      </c>
      <c r="C106" s="63" t="s">
        <v>6</v>
      </c>
      <c r="D106" s="64" t="s">
        <v>7</v>
      </c>
      <c r="E106" s="65" t="s">
        <v>40</v>
      </c>
      <c r="F106" s="66" t="s">
        <v>8</v>
      </c>
    </row>
    <row r="107" spans="1:6" ht="52.5" customHeight="1" x14ac:dyDescent="0.25">
      <c r="A107" s="46">
        <v>97</v>
      </c>
      <c r="B107" s="72" t="s">
        <v>119</v>
      </c>
      <c r="C107" s="42" t="s">
        <v>37</v>
      </c>
      <c r="D107" s="51">
        <v>12</v>
      </c>
      <c r="E107" s="43">
        <v>719.38000000000011</v>
      </c>
      <c r="F107" s="44">
        <f>D107*E107</f>
        <v>8632.5600000000013</v>
      </c>
    </row>
    <row r="108" spans="1:6" ht="79.5" customHeight="1" x14ac:dyDescent="0.25">
      <c r="A108" s="46">
        <v>98</v>
      </c>
      <c r="B108" s="72" t="s">
        <v>95</v>
      </c>
      <c r="C108" s="42" t="s">
        <v>37</v>
      </c>
      <c r="D108" s="51">
        <v>12</v>
      </c>
      <c r="E108" s="61">
        <v>1220.8933333333332</v>
      </c>
      <c r="F108" s="44">
        <f t="shared" ref="F108:F114" si="4">D108*E108</f>
        <v>14650.719999999998</v>
      </c>
    </row>
    <row r="109" spans="1:6" ht="47.25" customHeight="1" x14ac:dyDescent="0.25">
      <c r="A109" s="46">
        <v>99</v>
      </c>
      <c r="B109" s="72" t="s">
        <v>120</v>
      </c>
      <c r="C109" s="42" t="s">
        <v>37</v>
      </c>
      <c r="D109" s="51">
        <v>12</v>
      </c>
      <c r="E109" s="61">
        <v>809.05000000000007</v>
      </c>
      <c r="F109" s="44">
        <f t="shared" si="4"/>
        <v>9708.6</v>
      </c>
    </row>
    <row r="110" spans="1:6" ht="63.75" customHeight="1" x14ac:dyDescent="0.25">
      <c r="A110" s="46">
        <v>100</v>
      </c>
      <c r="B110" s="72" t="s">
        <v>143</v>
      </c>
      <c r="C110" s="42" t="s">
        <v>37</v>
      </c>
      <c r="D110" s="51">
        <v>12</v>
      </c>
      <c r="E110" s="43">
        <v>631.3033333333334</v>
      </c>
      <c r="F110" s="44">
        <f t="shared" si="4"/>
        <v>7575.6400000000012</v>
      </c>
    </row>
    <row r="111" spans="1:6" ht="51.75" customHeight="1" x14ac:dyDescent="0.25">
      <c r="A111" s="46">
        <v>101</v>
      </c>
      <c r="B111" s="72" t="s">
        <v>121</v>
      </c>
      <c r="C111" s="42" t="s">
        <v>37</v>
      </c>
      <c r="D111" s="51">
        <v>12</v>
      </c>
      <c r="E111" s="61">
        <v>620.10333333333335</v>
      </c>
      <c r="F111" s="44">
        <f t="shared" si="4"/>
        <v>7441.24</v>
      </c>
    </row>
    <row r="112" spans="1:6" ht="54" customHeight="1" x14ac:dyDescent="0.25">
      <c r="A112" s="46">
        <v>102</v>
      </c>
      <c r="B112" s="72" t="s">
        <v>122</v>
      </c>
      <c r="C112" s="42" t="s">
        <v>37</v>
      </c>
      <c r="D112" s="51">
        <v>12</v>
      </c>
      <c r="E112" s="61">
        <v>847.10666666666668</v>
      </c>
      <c r="F112" s="44">
        <f t="shared" si="4"/>
        <v>10165.280000000001</v>
      </c>
    </row>
    <row r="113" spans="1:18" ht="77.25" customHeight="1" x14ac:dyDescent="0.25">
      <c r="A113" s="46">
        <v>103</v>
      </c>
      <c r="B113" s="72" t="s">
        <v>118</v>
      </c>
      <c r="C113" s="42" t="s">
        <v>37</v>
      </c>
      <c r="D113" s="51">
        <v>12</v>
      </c>
      <c r="E113" s="61">
        <v>884.36333333333334</v>
      </c>
      <c r="F113" s="44">
        <f t="shared" si="4"/>
        <v>10612.36</v>
      </c>
    </row>
    <row r="114" spans="1:18" ht="81" customHeight="1" thickBot="1" x14ac:dyDescent="0.3">
      <c r="A114" s="46">
        <v>104</v>
      </c>
      <c r="B114" s="72" t="s">
        <v>137</v>
      </c>
      <c r="C114" s="42" t="s">
        <v>37</v>
      </c>
      <c r="D114" s="51">
        <v>12</v>
      </c>
      <c r="E114" s="61">
        <v>884.36333333333334</v>
      </c>
      <c r="F114" s="44">
        <f t="shared" si="4"/>
        <v>10612.36</v>
      </c>
    </row>
    <row r="115" spans="1:18" ht="32.25" customHeight="1" thickBot="1" x14ac:dyDescent="0.3">
      <c r="A115" s="49"/>
      <c r="B115" s="50" t="s">
        <v>124</v>
      </c>
      <c r="C115" s="63" t="s">
        <v>6</v>
      </c>
      <c r="D115" s="64" t="s">
        <v>7</v>
      </c>
      <c r="E115" s="65" t="s">
        <v>40</v>
      </c>
      <c r="F115" s="66" t="s">
        <v>8</v>
      </c>
    </row>
    <row r="116" spans="1:18" ht="42" customHeight="1" x14ac:dyDescent="0.25">
      <c r="A116" s="46">
        <v>105</v>
      </c>
      <c r="B116" s="48" t="s">
        <v>155</v>
      </c>
      <c r="C116" s="42" t="s">
        <v>37</v>
      </c>
      <c r="D116" s="51">
        <v>12</v>
      </c>
      <c r="E116" s="43">
        <v>628.92999999999995</v>
      </c>
      <c r="F116" s="44">
        <f>D116*E116</f>
        <v>7547.16</v>
      </c>
    </row>
    <row r="117" spans="1:18" ht="42.75" customHeight="1" x14ac:dyDescent="0.25">
      <c r="A117" s="46">
        <v>106</v>
      </c>
      <c r="B117" s="48" t="s">
        <v>134</v>
      </c>
      <c r="C117" s="42" t="s">
        <v>37</v>
      </c>
      <c r="D117" s="51">
        <v>12</v>
      </c>
      <c r="E117" s="43">
        <v>628.92999999999995</v>
      </c>
      <c r="F117" s="44">
        <f>D117*E117</f>
        <v>7547.16</v>
      </c>
    </row>
    <row r="118" spans="1:18" ht="15.75" thickBot="1" x14ac:dyDescent="0.3">
      <c r="A118" s="128" t="s">
        <v>135</v>
      </c>
      <c r="B118" s="129"/>
      <c r="C118" s="129"/>
      <c r="D118" s="129"/>
      <c r="E118" s="129"/>
      <c r="F118" s="78">
        <f>SUM(F7:F117)</f>
        <v>851040.84000000043</v>
      </c>
    </row>
    <row r="119" spans="1:18" ht="15" customHeight="1" x14ac:dyDescent="0.25">
      <c r="A119" s="119" t="s">
        <v>136</v>
      </c>
      <c r="B119" s="120"/>
      <c r="C119" s="120"/>
      <c r="D119" s="120"/>
      <c r="E119" s="120"/>
      <c r="F119" s="121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</row>
    <row r="120" spans="1:18" x14ac:dyDescent="0.25">
      <c r="A120" s="97"/>
      <c r="B120" s="98"/>
      <c r="C120" s="98"/>
      <c r="D120" s="98"/>
      <c r="E120" s="98"/>
      <c r="F120" s="99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</row>
    <row r="121" spans="1:18" x14ac:dyDescent="0.25">
      <c r="A121" s="97"/>
      <c r="B121" s="98"/>
      <c r="C121" s="98"/>
      <c r="D121" s="98"/>
      <c r="E121" s="98"/>
      <c r="F121" s="99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</row>
    <row r="122" spans="1:18" x14ac:dyDescent="0.25">
      <c r="A122" s="97"/>
      <c r="B122" s="98"/>
      <c r="C122" s="98"/>
      <c r="D122" s="98"/>
      <c r="E122" s="98"/>
      <c r="F122" s="99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</row>
    <row r="123" spans="1:18" x14ac:dyDescent="0.25">
      <c r="A123" s="97"/>
      <c r="B123" s="98"/>
      <c r="C123" s="98"/>
      <c r="D123" s="98"/>
      <c r="E123" s="98"/>
      <c r="F123" s="99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</row>
    <row r="124" spans="1:18" ht="15.75" thickBot="1" x14ac:dyDescent="0.3">
      <c r="A124" s="100"/>
      <c r="B124" s="101"/>
      <c r="C124" s="101"/>
      <c r="D124" s="101"/>
      <c r="E124" s="101"/>
      <c r="F124" s="102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</row>
    <row r="125" spans="1:18" x14ac:dyDescent="0.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</row>
    <row r="126" spans="1:18" x14ac:dyDescent="0.25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</row>
  </sheetData>
  <mergeCells count="8">
    <mergeCell ref="A119:F124"/>
    <mergeCell ref="A1:F1"/>
    <mergeCell ref="B2:E2"/>
    <mergeCell ref="F2:F3"/>
    <mergeCell ref="B3:E3"/>
    <mergeCell ref="A118:E118"/>
    <mergeCell ref="C4:F4"/>
    <mergeCell ref="C5:F5"/>
  </mergeCells>
  <pageMargins left="0.511811024" right="0.511811024" top="0.78740157499999996" bottom="0.78740157499999996" header="0.31496062000000002" footer="0.31496062000000002"/>
  <pageSetup paperSize="9" scale="73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4287A-21FB-4EB7-935E-C60164ADEA68}">
  <sheetPr>
    <pageSetUpPr fitToPage="1"/>
  </sheetPr>
  <dimension ref="B3:AD126"/>
  <sheetViews>
    <sheetView tabSelected="1" topLeftCell="T115" workbookViewId="0">
      <selection activeCell="B4" sqref="B4:F4"/>
    </sheetView>
  </sheetViews>
  <sheetFormatPr defaultRowHeight="15" x14ac:dyDescent="0.25"/>
  <cols>
    <col min="1" max="1" width="1.7109375" customWidth="1"/>
    <col min="2" max="2" width="4.7109375" customWidth="1"/>
    <col min="3" max="3" width="31.28515625" customWidth="1"/>
    <col min="4" max="4" width="65.140625" customWidth="1"/>
    <col min="5" max="5" width="13.5703125" customWidth="1"/>
    <col min="6" max="6" width="6.42578125" bestFit="1" customWidth="1"/>
    <col min="7" max="9" width="11.5703125" bestFit="1" customWidth="1"/>
    <col min="10" max="10" width="12.28515625" customWidth="1"/>
    <col min="11" max="11" width="11.5703125" bestFit="1" customWidth="1"/>
    <col min="12" max="12" width="12.7109375" customWidth="1"/>
    <col min="13" max="13" width="11.5703125" bestFit="1" customWidth="1"/>
    <col min="14" max="14" width="12.5703125" customWidth="1"/>
    <col min="15" max="15" width="11.5703125" bestFit="1" customWidth="1"/>
    <col min="16" max="16" width="12.5703125" customWidth="1"/>
    <col min="17" max="17" width="11.5703125" bestFit="1" customWidth="1"/>
    <col min="18" max="18" width="12.5703125" customWidth="1"/>
    <col min="19" max="19" width="11.5703125" bestFit="1" customWidth="1"/>
    <col min="20" max="20" width="12.5703125" customWidth="1"/>
    <col min="21" max="21" width="11.5703125" bestFit="1" customWidth="1"/>
    <col min="22" max="22" width="12.5703125" customWidth="1"/>
    <col min="23" max="23" width="11.5703125" bestFit="1" customWidth="1"/>
    <col min="24" max="24" width="12.5703125" bestFit="1" customWidth="1"/>
    <col min="25" max="25" width="11.5703125" bestFit="1" customWidth="1"/>
    <col min="26" max="26" width="12.5703125" bestFit="1" customWidth="1"/>
    <col min="27" max="27" width="11.5703125" bestFit="1" customWidth="1"/>
    <col min="28" max="28" width="12.5703125" bestFit="1" customWidth="1"/>
    <col min="29" max="29" width="11.5703125" bestFit="1" customWidth="1"/>
    <col min="30" max="30" width="12.5703125" bestFit="1" customWidth="1"/>
  </cols>
  <sheetData>
    <row r="3" spans="2:30" ht="15.75" thickBot="1" x14ac:dyDescent="0.3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2:30" ht="45.75" customHeight="1" thickBot="1" x14ac:dyDescent="0.3">
      <c r="B4" s="146"/>
      <c r="C4" s="147"/>
      <c r="D4" s="147"/>
      <c r="E4" s="147"/>
      <c r="F4" s="148"/>
      <c r="G4" s="146" t="s">
        <v>10</v>
      </c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8"/>
    </row>
    <row r="5" spans="2:30" ht="34.5" customHeight="1" x14ac:dyDescent="0.25">
      <c r="B5" s="149" t="s">
        <v>11</v>
      </c>
      <c r="C5" s="150"/>
      <c r="D5" s="153" t="s">
        <v>156</v>
      </c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5"/>
      <c r="AC5" s="159" t="s">
        <v>166</v>
      </c>
      <c r="AD5" s="160"/>
    </row>
    <row r="6" spans="2:30" ht="8.25" customHeight="1" thickBot="1" x14ac:dyDescent="0.3">
      <c r="B6" s="151"/>
      <c r="C6" s="152"/>
      <c r="D6" s="156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8"/>
      <c r="AC6" s="161"/>
      <c r="AD6" s="162"/>
    </row>
    <row r="7" spans="2:30" ht="15" customHeight="1" x14ac:dyDescent="0.25">
      <c r="B7" s="149" t="s">
        <v>12</v>
      </c>
      <c r="C7" s="150"/>
      <c r="D7" s="150"/>
      <c r="E7" s="150"/>
      <c r="F7" s="163"/>
      <c r="G7" s="165" t="s">
        <v>13</v>
      </c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6"/>
      <c r="AD7" s="167"/>
    </row>
    <row r="8" spans="2:30" ht="15.75" customHeight="1" thickBot="1" x14ac:dyDescent="0.3">
      <c r="B8" s="151"/>
      <c r="C8" s="152"/>
      <c r="D8" s="152"/>
      <c r="E8" s="152"/>
      <c r="F8" s="164"/>
      <c r="G8" s="168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69"/>
      <c r="AD8" s="170"/>
    </row>
    <row r="9" spans="2:30" ht="15.75" thickBot="1" x14ac:dyDescent="0.3">
      <c r="B9" s="1"/>
      <c r="C9" s="32"/>
      <c r="D9" s="32"/>
      <c r="E9" s="32"/>
      <c r="F9" s="2"/>
      <c r="G9" s="34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6"/>
    </row>
    <row r="10" spans="2:30" x14ac:dyDescent="0.25">
      <c r="B10" s="136" t="s">
        <v>4</v>
      </c>
      <c r="C10" s="138" t="s">
        <v>14</v>
      </c>
      <c r="D10" s="138"/>
      <c r="E10" s="138" t="s">
        <v>15</v>
      </c>
      <c r="F10" s="140" t="s">
        <v>16</v>
      </c>
      <c r="G10" s="142" t="s">
        <v>17</v>
      </c>
      <c r="H10" s="143"/>
      <c r="I10" s="142" t="s">
        <v>18</v>
      </c>
      <c r="J10" s="140"/>
      <c r="K10" s="142" t="s">
        <v>19</v>
      </c>
      <c r="L10" s="140"/>
      <c r="M10" s="142" t="s">
        <v>28</v>
      </c>
      <c r="N10" s="140"/>
      <c r="O10" s="142" t="s">
        <v>29</v>
      </c>
      <c r="P10" s="140"/>
      <c r="Q10" s="142" t="s">
        <v>30</v>
      </c>
      <c r="R10" s="140"/>
      <c r="S10" s="142" t="s">
        <v>31</v>
      </c>
      <c r="T10" s="140"/>
      <c r="U10" s="142" t="s">
        <v>32</v>
      </c>
      <c r="V10" s="140"/>
      <c r="W10" s="142" t="s">
        <v>33</v>
      </c>
      <c r="X10" s="140"/>
      <c r="Y10" s="142" t="s">
        <v>34</v>
      </c>
      <c r="Z10" s="140"/>
      <c r="AA10" s="142" t="s">
        <v>35</v>
      </c>
      <c r="AB10" s="140"/>
      <c r="AC10" s="142" t="s">
        <v>36</v>
      </c>
      <c r="AD10" s="140"/>
    </row>
    <row r="11" spans="2:30" x14ac:dyDescent="0.25">
      <c r="B11" s="137"/>
      <c r="C11" s="139"/>
      <c r="D11" s="139"/>
      <c r="E11" s="139"/>
      <c r="F11" s="141"/>
      <c r="G11" s="144"/>
      <c r="H11" s="145"/>
      <c r="I11" s="144"/>
      <c r="J11" s="141"/>
      <c r="K11" s="144"/>
      <c r="L11" s="141"/>
      <c r="M11" s="144"/>
      <c r="N11" s="141"/>
      <c r="O11" s="144"/>
      <c r="P11" s="141"/>
      <c r="Q11" s="144"/>
      <c r="R11" s="141"/>
      <c r="S11" s="144"/>
      <c r="T11" s="141"/>
      <c r="U11" s="144"/>
      <c r="V11" s="141"/>
      <c r="W11" s="144"/>
      <c r="X11" s="141"/>
      <c r="Y11" s="144"/>
      <c r="Z11" s="141"/>
      <c r="AA11" s="144"/>
      <c r="AB11" s="141"/>
      <c r="AC11" s="144"/>
      <c r="AD11" s="141"/>
    </row>
    <row r="12" spans="2:30" x14ac:dyDescent="0.25">
      <c r="B12" s="137"/>
      <c r="C12" s="139"/>
      <c r="D12" s="139"/>
      <c r="E12" s="139"/>
      <c r="F12" s="39" t="s">
        <v>9</v>
      </c>
      <c r="G12" s="40" t="s">
        <v>20</v>
      </c>
      <c r="H12" s="41" t="s">
        <v>21</v>
      </c>
      <c r="I12" s="40" t="s">
        <v>20</v>
      </c>
      <c r="J12" s="39" t="s">
        <v>21</v>
      </c>
      <c r="K12" s="40" t="s">
        <v>20</v>
      </c>
      <c r="L12" s="39" t="s">
        <v>21</v>
      </c>
      <c r="M12" s="40" t="s">
        <v>20</v>
      </c>
      <c r="N12" s="39" t="s">
        <v>21</v>
      </c>
      <c r="O12" s="40" t="s">
        <v>20</v>
      </c>
      <c r="P12" s="39" t="s">
        <v>21</v>
      </c>
      <c r="Q12" s="40" t="s">
        <v>20</v>
      </c>
      <c r="R12" s="39" t="s">
        <v>21</v>
      </c>
      <c r="S12" s="40" t="s">
        <v>20</v>
      </c>
      <c r="T12" s="39" t="s">
        <v>21</v>
      </c>
      <c r="U12" s="40" t="s">
        <v>20</v>
      </c>
      <c r="V12" s="39" t="s">
        <v>21</v>
      </c>
      <c r="W12" s="40" t="s">
        <v>20</v>
      </c>
      <c r="X12" s="39" t="s">
        <v>21</v>
      </c>
      <c r="Y12" s="40" t="s">
        <v>20</v>
      </c>
      <c r="Z12" s="39" t="s">
        <v>21</v>
      </c>
      <c r="AA12" s="40" t="s">
        <v>20</v>
      </c>
      <c r="AB12" s="39" t="s">
        <v>21</v>
      </c>
      <c r="AC12" s="40" t="s">
        <v>20</v>
      </c>
      <c r="AD12" s="39" t="s">
        <v>21</v>
      </c>
    </row>
    <row r="13" spans="2:30" ht="15" customHeight="1" x14ac:dyDescent="0.25">
      <c r="B13" s="3" t="s">
        <v>22</v>
      </c>
      <c r="C13" s="171" t="str">
        <f>'Composição de Custos'!C9</f>
        <v>PRESTAÇAO DE SERVIÇO DE SUPERVISÃO - CENTRO DE OPERAÇAO PARA SISTEMA DE ÁGUA</v>
      </c>
      <c r="D13" s="172"/>
      <c r="E13" s="22">
        <f>'Planilha Orçamentária'!F7</f>
        <v>30095.840000000004</v>
      </c>
      <c r="F13" s="4">
        <f t="shared" ref="F13:F54" si="0">SUM(E13/$E$120)*100</f>
        <v>3.5363567276042813</v>
      </c>
      <c r="G13" s="52">
        <f>1/12</f>
        <v>8.3333333333333329E-2</v>
      </c>
      <c r="H13" s="53">
        <f>G13</f>
        <v>8.3333333333333329E-2</v>
      </c>
      <c r="I13" s="52">
        <f>1/12</f>
        <v>8.3333333333333329E-2</v>
      </c>
      <c r="J13" s="55">
        <f>I13+H13</f>
        <v>0.16666666666666666</v>
      </c>
      <c r="K13" s="52">
        <f>1/12</f>
        <v>8.3333333333333329E-2</v>
      </c>
      <c r="L13" s="55">
        <f>K13+J13</f>
        <v>0.25</v>
      </c>
      <c r="M13" s="52">
        <f>1/12</f>
        <v>8.3333333333333329E-2</v>
      </c>
      <c r="N13" s="55">
        <f>M13+L13</f>
        <v>0.33333333333333331</v>
      </c>
      <c r="O13" s="52">
        <f>1/12</f>
        <v>8.3333333333333329E-2</v>
      </c>
      <c r="P13" s="55">
        <f>O13+N13</f>
        <v>0.41666666666666663</v>
      </c>
      <c r="Q13" s="52">
        <f>1/12</f>
        <v>8.3333333333333329E-2</v>
      </c>
      <c r="R13" s="55">
        <f>Q13+P13</f>
        <v>0.49999999999999994</v>
      </c>
      <c r="S13" s="52">
        <f>1/12</f>
        <v>8.3333333333333329E-2</v>
      </c>
      <c r="T13" s="55">
        <f>S13+R13</f>
        <v>0.58333333333333326</v>
      </c>
      <c r="U13" s="52">
        <f>1/12</f>
        <v>8.3333333333333329E-2</v>
      </c>
      <c r="V13" s="55">
        <f>U13+T13</f>
        <v>0.66666666666666663</v>
      </c>
      <c r="W13" s="52">
        <f>1/12</f>
        <v>8.3333333333333329E-2</v>
      </c>
      <c r="X13" s="55">
        <f>W13+V13</f>
        <v>0.75</v>
      </c>
      <c r="Y13" s="52">
        <f>1/12</f>
        <v>8.3333333333333329E-2</v>
      </c>
      <c r="Z13" s="55">
        <f>Y13+X13</f>
        <v>0.83333333333333337</v>
      </c>
      <c r="AA13" s="52">
        <f>1/12</f>
        <v>8.3333333333333329E-2</v>
      </c>
      <c r="AB13" s="55">
        <f>AA13+Z13</f>
        <v>0.91666666666666674</v>
      </c>
      <c r="AC13" s="52">
        <f>1/12</f>
        <v>8.3333333333333329E-2</v>
      </c>
      <c r="AD13" s="55">
        <f>AC13+AB13</f>
        <v>1</v>
      </c>
    </row>
    <row r="14" spans="2:30" ht="15" customHeight="1" x14ac:dyDescent="0.25">
      <c r="B14" s="3">
        <v>2</v>
      </c>
      <c r="C14" s="171" t="str">
        <f>'Composição de Custos'!C10</f>
        <v>Prestação De Serviço De Monitoramento: Quadro De Acionamento Remoto ETA Gávea - IHM</v>
      </c>
      <c r="D14" s="172"/>
      <c r="E14" s="22">
        <f>'Planilha Orçamentária'!F8</f>
        <v>7539.08</v>
      </c>
      <c r="F14" s="4">
        <f t="shared" si="0"/>
        <v>0.88586582989366236</v>
      </c>
      <c r="G14" s="52">
        <f t="shared" ref="G14:Q56" si="1">1/12</f>
        <v>8.3333333333333329E-2</v>
      </c>
      <c r="H14" s="53">
        <f>G14</f>
        <v>8.3333333333333329E-2</v>
      </c>
      <c r="I14" s="52">
        <f t="shared" si="1"/>
        <v>8.3333333333333329E-2</v>
      </c>
      <c r="J14" s="55">
        <f>I14+H14</f>
        <v>0.16666666666666666</v>
      </c>
      <c r="K14" s="52">
        <f t="shared" si="1"/>
        <v>8.3333333333333329E-2</v>
      </c>
      <c r="L14" s="55">
        <f>K14+J14</f>
        <v>0.25</v>
      </c>
      <c r="M14" s="52">
        <f t="shared" si="1"/>
        <v>8.3333333333333329E-2</v>
      </c>
      <c r="N14" s="55">
        <f>M14+L14</f>
        <v>0.33333333333333331</v>
      </c>
      <c r="O14" s="52">
        <f t="shared" si="1"/>
        <v>8.3333333333333329E-2</v>
      </c>
      <c r="P14" s="55">
        <f>O14+N14</f>
        <v>0.41666666666666663</v>
      </c>
      <c r="Q14" s="52">
        <f t="shared" si="1"/>
        <v>8.3333333333333329E-2</v>
      </c>
      <c r="R14" s="55">
        <f>Q14+P14</f>
        <v>0.49999999999999994</v>
      </c>
      <c r="S14" s="52">
        <f t="shared" ref="S14:S117" si="2">1/12</f>
        <v>8.3333333333333329E-2</v>
      </c>
      <c r="T14" s="55">
        <f>S14+R14</f>
        <v>0.58333333333333326</v>
      </c>
      <c r="U14" s="52">
        <f t="shared" ref="U14:U117" si="3">1/12</f>
        <v>8.3333333333333329E-2</v>
      </c>
      <c r="V14" s="55">
        <f>U14+T14</f>
        <v>0.66666666666666663</v>
      </c>
      <c r="W14" s="52">
        <f t="shared" ref="W14:W117" si="4">1/12</f>
        <v>8.3333333333333329E-2</v>
      </c>
      <c r="X14" s="55">
        <f>W14+V14</f>
        <v>0.75</v>
      </c>
      <c r="Y14" s="52">
        <f t="shared" ref="Y14:Y117" si="5">1/12</f>
        <v>8.3333333333333329E-2</v>
      </c>
      <c r="Z14" s="55">
        <f>Y14+X14</f>
        <v>0.83333333333333337</v>
      </c>
      <c r="AA14" s="52">
        <f t="shared" ref="AA14:AA117" si="6">1/12</f>
        <v>8.3333333333333329E-2</v>
      </c>
      <c r="AB14" s="55">
        <f>AA14+Z14</f>
        <v>0.91666666666666674</v>
      </c>
      <c r="AC14" s="52">
        <f t="shared" ref="AC14:AC117" si="7">1/12</f>
        <v>8.3333333333333329E-2</v>
      </c>
      <c r="AD14" s="55">
        <f>AC14+AB14</f>
        <v>1</v>
      </c>
    </row>
    <row r="15" spans="2:30" ht="15" customHeight="1" x14ac:dyDescent="0.25">
      <c r="B15" s="3">
        <v>3</v>
      </c>
      <c r="C15" s="171" t="str">
        <f>'Composição de Custos'!C11</f>
        <v>Prestação De Serviço De Monitoramento: Quadro De Acionamento Remoto ETA Rio Preto - IHM</v>
      </c>
      <c r="D15" s="172"/>
      <c r="E15" s="22">
        <f>'Planilha Orçamentária'!F9</f>
        <v>7539.08</v>
      </c>
      <c r="F15" s="4">
        <f t="shared" si="0"/>
        <v>0.88586582989366236</v>
      </c>
      <c r="G15" s="52">
        <f t="shared" si="1"/>
        <v>8.3333333333333329E-2</v>
      </c>
      <c r="H15" s="53">
        <f t="shared" ref="H15:H118" si="8">G15</f>
        <v>8.3333333333333329E-2</v>
      </c>
      <c r="I15" s="52">
        <f t="shared" si="1"/>
        <v>8.3333333333333329E-2</v>
      </c>
      <c r="J15" s="55">
        <f t="shared" ref="J15:T57" si="9">I15+H15</f>
        <v>0.16666666666666666</v>
      </c>
      <c r="K15" s="52">
        <f t="shared" si="1"/>
        <v>8.3333333333333329E-2</v>
      </c>
      <c r="L15" s="55">
        <f t="shared" si="9"/>
        <v>0.25</v>
      </c>
      <c r="M15" s="52">
        <f t="shared" si="1"/>
        <v>8.3333333333333329E-2</v>
      </c>
      <c r="N15" s="55">
        <f t="shared" si="9"/>
        <v>0.33333333333333331</v>
      </c>
      <c r="O15" s="52">
        <f t="shared" si="1"/>
        <v>8.3333333333333329E-2</v>
      </c>
      <c r="P15" s="55">
        <f t="shared" si="9"/>
        <v>0.41666666666666663</v>
      </c>
      <c r="Q15" s="52">
        <f t="shared" si="1"/>
        <v>8.3333333333333329E-2</v>
      </c>
      <c r="R15" s="55">
        <f t="shared" si="9"/>
        <v>0.49999999999999994</v>
      </c>
      <c r="S15" s="52">
        <f t="shared" si="2"/>
        <v>8.3333333333333329E-2</v>
      </c>
      <c r="T15" s="55">
        <f t="shared" si="9"/>
        <v>0.58333333333333326</v>
      </c>
      <c r="U15" s="52">
        <f t="shared" si="3"/>
        <v>8.3333333333333329E-2</v>
      </c>
      <c r="V15" s="55">
        <f t="shared" ref="V15:V78" si="10">U15+T15</f>
        <v>0.66666666666666663</v>
      </c>
      <c r="W15" s="52">
        <f t="shared" si="4"/>
        <v>8.3333333333333329E-2</v>
      </c>
      <c r="X15" s="55">
        <f t="shared" ref="X15:X78" si="11">W15+V15</f>
        <v>0.75</v>
      </c>
      <c r="Y15" s="52">
        <f t="shared" si="5"/>
        <v>8.3333333333333329E-2</v>
      </c>
      <c r="Z15" s="55">
        <f t="shared" ref="Z15:Z78" si="12">Y15+X15</f>
        <v>0.83333333333333337</v>
      </c>
      <c r="AA15" s="52">
        <f t="shared" si="6"/>
        <v>8.3333333333333329E-2</v>
      </c>
      <c r="AB15" s="55">
        <f t="shared" ref="AB15:AB78" si="13">AA15+Z15</f>
        <v>0.91666666666666674</v>
      </c>
      <c r="AC15" s="52">
        <f t="shared" si="7"/>
        <v>8.3333333333333329E-2</v>
      </c>
      <c r="AD15" s="55">
        <f t="shared" ref="AD15:AD78" si="14">AC15+AB15</f>
        <v>1</v>
      </c>
    </row>
    <row r="16" spans="2:30" ht="27.75" customHeight="1" x14ac:dyDescent="0.25">
      <c r="B16" s="3">
        <v>4</v>
      </c>
      <c r="C16" s="171" t="str">
        <f>'Composição de Custos'!C13</f>
        <v>Prestação De Serviço De Monitoramento: Booster Aeroporto</v>
      </c>
      <c r="D16" s="172"/>
      <c r="E16" s="22">
        <f>'Planilha Orçamentária'!F11</f>
        <v>7356</v>
      </c>
      <c r="F16" s="4">
        <f t="shared" si="0"/>
        <v>0.86435334877701009</v>
      </c>
      <c r="G16" s="52">
        <f t="shared" si="1"/>
        <v>8.3333333333333329E-2</v>
      </c>
      <c r="H16" s="53">
        <f t="shared" si="8"/>
        <v>8.3333333333333329E-2</v>
      </c>
      <c r="I16" s="52">
        <f t="shared" si="1"/>
        <v>8.3333333333333329E-2</v>
      </c>
      <c r="J16" s="55">
        <f t="shared" si="9"/>
        <v>0.16666666666666666</v>
      </c>
      <c r="K16" s="52">
        <f t="shared" si="1"/>
        <v>8.3333333333333329E-2</v>
      </c>
      <c r="L16" s="55">
        <f t="shared" si="9"/>
        <v>0.25</v>
      </c>
      <c r="M16" s="52">
        <f t="shared" si="1"/>
        <v>8.3333333333333329E-2</v>
      </c>
      <c r="N16" s="55">
        <f t="shared" si="9"/>
        <v>0.33333333333333331</v>
      </c>
      <c r="O16" s="52">
        <f t="shared" si="1"/>
        <v>8.3333333333333329E-2</v>
      </c>
      <c r="P16" s="55">
        <f t="shared" si="9"/>
        <v>0.41666666666666663</v>
      </c>
      <c r="Q16" s="52">
        <f t="shared" si="1"/>
        <v>8.3333333333333329E-2</v>
      </c>
      <c r="R16" s="55">
        <f t="shared" si="9"/>
        <v>0.49999999999999994</v>
      </c>
      <c r="S16" s="52">
        <f t="shared" si="2"/>
        <v>8.3333333333333329E-2</v>
      </c>
      <c r="T16" s="55">
        <f t="shared" si="9"/>
        <v>0.58333333333333326</v>
      </c>
      <c r="U16" s="52">
        <f t="shared" si="3"/>
        <v>8.3333333333333329E-2</v>
      </c>
      <c r="V16" s="55">
        <f t="shared" si="10"/>
        <v>0.66666666666666663</v>
      </c>
      <c r="W16" s="52">
        <f t="shared" si="4"/>
        <v>8.3333333333333329E-2</v>
      </c>
      <c r="X16" s="55">
        <f t="shared" si="11"/>
        <v>0.75</v>
      </c>
      <c r="Y16" s="52">
        <f t="shared" si="5"/>
        <v>8.3333333333333329E-2</v>
      </c>
      <c r="Z16" s="55">
        <f t="shared" si="12"/>
        <v>0.83333333333333337</v>
      </c>
      <c r="AA16" s="52">
        <f t="shared" si="6"/>
        <v>8.3333333333333329E-2</v>
      </c>
      <c r="AB16" s="55">
        <f t="shared" si="13"/>
        <v>0.91666666666666674</v>
      </c>
      <c r="AC16" s="52">
        <f t="shared" si="7"/>
        <v>8.3333333333333329E-2</v>
      </c>
      <c r="AD16" s="55">
        <f t="shared" si="14"/>
        <v>1</v>
      </c>
    </row>
    <row r="17" spans="2:30" ht="15" customHeight="1" x14ac:dyDescent="0.25">
      <c r="B17" s="3">
        <v>5</v>
      </c>
      <c r="C17" s="171" t="str">
        <f>'Composição de Custos'!C14</f>
        <v>Prestação De Serviço De Monitoramento: Elevatória Captação R. Gloria</v>
      </c>
      <c r="D17" s="172"/>
      <c r="E17" s="22">
        <f>'Planilha Orçamentária'!F12</f>
        <v>8178.52</v>
      </c>
      <c r="F17" s="4">
        <f t="shared" si="0"/>
        <v>0.96100205954863416</v>
      </c>
      <c r="G17" s="52">
        <f t="shared" si="1"/>
        <v>8.3333333333333329E-2</v>
      </c>
      <c r="H17" s="53">
        <f t="shared" si="8"/>
        <v>8.3333333333333329E-2</v>
      </c>
      <c r="I17" s="52">
        <f t="shared" si="1"/>
        <v>8.3333333333333329E-2</v>
      </c>
      <c r="J17" s="55">
        <f t="shared" si="9"/>
        <v>0.16666666666666666</v>
      </c>
      <c r="K17" s="52">
        <f t="shared" si="1"/>
        <v>8.3333333333333329E-2</v>
      </c>
      <c r="L17" s="55">
        <f t="shared" si="9"/>
        <v>0.25</v>
      </c>
      <c r="M17" s="52">
        <f t="shared" si="1"/>
        <v>8.3333333333333329E-2</v>
      </c>
      <c r="N17" s="55">
        <f t="shared" si="9"/>
        <v>0.33333333333333331</v>
      </c>
      <c r="O17" s="52">
        <f t="shared" si="1"/>
        <v>8.3333333333333329E-2</v>
      </c>
      <c r="P17" s="55">
        <f t="shared" si="9"/>
        <v>0.41666666666666663</v>
      </c>
      <c r="Q17" s="52">
        <f t="shared" si="1"/>
        <v>8.3333333333333329E-2</v>
      </c>
      <c r="R17" s="55">
        <f t="shared" si="9"/>
        <v>0.49999999999999994</v>
      </c>
      <c r="S17" s="52">
        <f t="shared" si="2"/>
        <v>8.3333333333333329E-2</v>
      </c>
      <c r="T17" s="55">
        <f t="shared" si="9"/>
        <v>0.58333333333333326</v>
      </c>
      <c r="U17" s="52">
        <f t="shared" si="3"/>
        <v>8.3333333333333329E-2</v>
      </c>
      <c r="V17" s="55">
        <f t="shared" si="10"/>
        <v>0.66666666666666663</v>
      </c>
      <c r="W17" s="52">
        <f t="shared" si="4"/>
        <v>8.3333333333333329E-2</v>
      </c>
      <c r="X17" s="55">
        <f t="shared" si="11"/>
        <v>0.75</v>
      </c>
      <c r="Y17" s="52">
        <f t="shared" si="5"/>
        <v>8.3333333333333329E-2</v>
      </c>
      <c r="Z17" s="55">
        <f t="shared" si="12"/>
        <v>0.83333333333333337</v>
      </c>
      <c r="AA17" s="52">
        <f t="shared" si="6"/>
        <v>8.3333333333333329E-2</v>
      </c>
      <c r="AB17" s="55">
        <f t="shared" si="13"/>
        <v>0.91666666666666674</v>
      </c>
      <c r="AC17" s="52">
        <f t="shared" si="7"/>
        <v>8.3333333333333329E-2</v>
      </c>
      <c r="AD17" s="55">
        <f t="shared" si="14"/>
        <v>1</v>
      </c>
    </row>
    <row r="18" spans="2:30" ht="15" customHeight="1" x14ac:dyDescent="0.25">
      <c r="B18" s="3">
        <v>6</v>
      </c>
      <c r="C18" s="171" t="str">
        <f>'Composição de Custos'!C15</f>
        <v>Prestação De Serviço De Monitoramento: Elevatória Edgard Miranda</v>
      </c>
      <c r="D18" s="172"/>
      <c r="E18" s="22">
        <f>'Planilha Orçamentária'!F13</f>
        <v>8178.52</v>
      </c>
      <c r="F18" s="4">
        <f t="shared" si="0"/>
        <v>0.96100205954863416</v>
      </c>
      <c r="G18" s="52">
        <f t="shared" si="1"/>
        <v>8.3333333333333329E-2</v>
      </c>
      <c r="H18" s="53">
        <f t="shared" si="8"/>
        <v>8.3333333333333329E-2</v>
      </c>
      <c r="I18" s="52">
        <f t="shared" si="1"/>
        <v>8.3333333333333329E-2</v>
      </c>
      <c r="J18" s="55">
        <f t="shared" si="9"/>
        <v>0.16666666666666666</v>
      </c>
      <c r="K18" s="52">
        <f t="shared" si="1"/>
        <v>8.3333333333333329E-2</v>
      </c>
      <c r="L18" s="55">
        <f t="shared" si="9"/>
        <v>0.25</v>
      </c>
      <c r="M18" s="52">
        <f t="shared" si="1"/>
        <v>8.3333333333333329E-2</v>
      </c>
      <c r="N18" s="55">
        <f t="shared" si="9"/>
        <v>0.33333333333333331</v>
      </c>
      <c r="O18" s="52">
        <f t="shared" si="1"/>
        <v>8.3333333333333329E-2</v>
      </c>
      <c r="P18" s="55">
        <f t="shared" si="9"/>
        <v>0.41666666666666663</v>
      </c>
      <c r="Q18" s="52">
        <f t="shared" si="1"/>
        <v>8.3333333333333329E-2</v>
      </c>
      <c r="R18" s="55">
        <f t="shared" si="9"/>
        <v>0.49999999999999994</v>
      </c>
      <c r="S18" s="52">
        <f t="shared" si="2"/>
        <v>8.3333333333333329E-2</v>
      </c>
      <c r="T18" s="55">
        <f t="shared" si="9"/>
        <v>0.58333333333333326</v>
      </c>
      <c r="U18" s="52">
        <f t="shared" si="3"/>
        <v>8.3333333333333329E-2</v>
      </c>
      <c r="V18" s="55">
        <f t="shared" si="10"/>
        <v>0.66666666666666663</v>
      </c>
      <c r="W18" s="52">
        <f t="shared" si="4"/>
        <v>8.3333333333333329E-2</v>
      </c>
      <c r="X18" s="55">
        <f t="shared" si="11"/>
        <v>0.75</v>
      </c>
      <c r="Y18" s="52">
        <f t="shared" si="5"/>
        <v>8.3333333333333329E-2</v>
      </c>
      <c r="Z18" s="55">
        <f t="shared" si="12"/>
        <v>0.83333333333333337</v>
      </c>
      <c r="AA18" s="52">
        <f t="shared" si="6"/>
        <v>8.3333333333333329E-2</v>
      </c>
      <c r="AB18" s="55">
        <f t="shared" si="13"/>
        <v>0.91666666666666674</v>
      </c>
      <c r="AC18" s="52">
        <f t="shared" si="7"/>
        <v>8.3333333333333329E-2</v>
      </c>
      <c r="AD18" s="55">
        <f t="shared" si="14"/>
        <v>1</v>
      </c>
    </row>
    <row r="19" spans="2:30" ht="15" customHeight="1" x14ac:dyDescent="0.25">
      <c r="B19" s="3">
        <v>7</v>
      </c>
      <c r="C19" s="171" t="str">
        <f>'Composição de Custos'!C16</f>
        <v>Prestação De Serviço De Monitoramento: Elevatória Gaspar</v>
      </c>
      <c r="D19" s="172"/>
      <c r="E19" s="22">
        <f>'Planilha Orçamentária'!F14</f>
        <v>8178.52</v>
      </c>
      <c r="F19" s="4">
        <f t="shared" si="0"/>
        <v>0.96100205954863416</v>
      </c>
      <c r="G19" s="52">
        <f t="shared" si="1"/>
        <v>8.3333333333333329E-2</v>
      </c>
      <c r="H19" s="53">
        <f t="shared" si="8"/>
        <v>8.3333333333333329E-2</v>
      </c>
      <c r="I19" s="52">
        <f t="shared" si="1"/>
        <v>8.3333333333333329E-2</v>
      </c>
      <c r="J19" s="55">
        <f t="shared" si="9"/>
        <v>0.16666666666666666</v>
      </c>
      <c r="K19" s="52">
        <f t="shared" si="1"/>
        <v>8.3333333333333329E-2</v>
      </c>
      <c r="L19" s="55">
        <f t="shared" si="9"/>
        <v>0.25</v>
      </c>
      <c r="M19" s="52">
        <f t="shared" si="1"/>
        <v>8.3333333333333329E-2</v>
      </c>
      <c r="N19" s="55">
        <f t="shared" si="9"/>
        <v>0.33333333333333331</v>
      </c>
      <c r="O19" s="52">
        <f t="shared" si="1"/>
        <v>8.3333333333333329E-2</v>
      </c>
      <c r="P19" s="55">
        <f t="shared" si="9"/>
        <v>0.41666666666666663</v>
      </c>
      <c r="Q19" s="52">
        <f t="shared" si="1"/>
        <v>8.3333333333333329E-2</v>
      </c>
      <c r="R19" s="55">
        <f t="shared" si="9"/>
        <v>0.49999999999999994</v>
      </c>
      <c r="S19" s="52">
        <f t="shared" si="2"/>
        <v>8.3333333333333329E-2</v>
      </c>
      <c r="T19" s="55">
        <f t="shared" si="9"/>
        <v>0.58333333333333326</v>
      </c>
      <c r="U19" s="52">
        <f t="shared" si="3"/>
        <v>8.3333333333333329E-2</v>
      </c>
      <c r="V19" s="55">
        <f t="shared" si="10"/>
        <v>0.66666666666666663</v>
      </c>
      <c r="W19" s="52">
        <f t="shared" si="4"/>
        <v>8.3333333333333329E-2</v>
      </c>
      <c r="X19" s="55">
        <f t="shared" si="11"/>
        <v>0.75</v>
      </c>
      <c r="Y19" s="52">
        <f t="shared" si="5"/>
        <v>8.3333333333333329E-2</v>
      </c>
      <c r="Z19" s="55">
        <f t="shared" si="12"/>
        <v>0.83333333333333337</v>
      </c>
      <c r="AA19" s="52">
        <f t="shared" si="6"/>
        <v>8.3333333333333329E-2</v>
      </c>
      <c r="AB19" s="55">
        <f t="shared" si="13"/>
        <v>0.91666666666666674</v>
      </c>
      <c r="AC19" s="52">
        <f t="shared" si="7"/>
        <v>8.3333333333333329E-2</v>
      </c>
      <c r="AD19" s="55">
        <f t="shared" si="14"/>
        <v>1</v>
      </c>
    </row>
    <row r="20" spans="2:30" ht="15" customHeight="1" x14ac:dyDescent="0.25">
      <c r="B20" s="3">
        <v>8</v>
      </c>
      <c r="C20" s="171" t="str">
        <f>'Composição de Custos'!C17</f>
        <v>Prestação De Serviço De Monitoramento: Elevatória João XXIII</v>
      </c>
      <c r="D20" s="172"/>
      <c r="E20" s="22">
        <f>'Planilha Orçamentária'!F15</f>
        <v>8178.52</v>
      </c>
      <c r="F20" s="4">
        <f t="shared" si="0"/>
        <v>0.96100205954863416</v>
      </c>
      <c r="G20" s="52">
        <f t="shared" si="1"/>
        <v>8.3333333333333329E-2</v>
      </c>
      <c r="H20" s="53">
        <f t="shared" si="8"/>
        <v>8.3333333333333329E-2</v>
      </c>
      <c r="I20" s="52">
        <f t="shared" si="1"/>
        <v>8.3333333333333329E-2</v>
      </c>
      <c r="J20" s="55">
        <f t="shared" si="9"/>
        <v>0.16666666666666666</v>
      </c>
      <c r="K20" s="52">
        <f t="shared" si="1"/>
        <v>8.3333333333333329E-2</v>
      </c>
      <c r="L20" s="55">
        <f t="shared" si="9"/>
        <v>0.25</v>
      </c>
      <c r="M20" s="52">
        <f t="shared" si="1"/>
        <v>8.3333333333333329E-2</v>
      </c>
      <c r="N20" s="55">
        <f t="shared" si="9"/>
        <v>0.33333333333333331</v>
      </c>
      <c r="O20" s="52">
        <f t="shared" si="1"/>
        <v>8.3333333333333329E-2</v>
      </c>
      <c r="P20" s="55">
        <f t="shared" si="9"/>
        <v>0.41666666666666663</v>
      </c>
      <c r="Q20" s="52">
        <f t="shared" si="1"/>
        <v>8.3333333333333329E-2</v>
      </c>
      <c r="R20" s="55">
        <f t="shared" si="9"/>
        <v>0.49999999999999994</v>
      </c>
      <c r="S20" s="52">
        <f t="shared" si="2"/>
        <v>8.3333333333333329E-2</v>
      </c>
      <c r="T20" s="55">
        <f t="shared" si="9"/>
        <v>0.58333333333333326</v>
      </c>
      <c r="U20" s="52">
        <f t="shared" si="3"/>
        <v>8.3333333333333329E-2</v>
      </c>
      <c r="V20" s="55">
        <f t="shared" si="10"/>
        <v>0.66666666666666663</v>
      </c>
      <c r="W20" s="52">
        <f t="shared" si="4"/>
        <v>8.3333333333333329E-2</v>
      </c>
      <c r="X20" s="55">
        <f t="shared" si="11"/>
        <v>0.75</v>
      </c>
      <c r="Y20" s="52">
        <f t="shared" si="5"/>
        <v>8.3333333333333329E-2</v>
      </c>
      <c r="Z20" s="55">
        <f t="shared" si="12"/>
        <v>0.83333333333333337</v>
      </c>
      <c r="AA20" s="52">
        <f t="shared" si="6"/>
        <v>8.3333333333333329E-2</v>
      </c>
      <c r="AB20" s="55">
        <f t="shared" si="13"/>
        <v>0.91666666666666674</v>
      </c>
      <c r="AC20" s="52">
        <f t="shared" si="7"/>
        <v>8.3333333333333329E-2</v>
      </c>
      <c r="AD20" s="55">
        <f t="shared" si="14"/>
        <v>1</v>
      </c>
    </row>
    <row r="21" spans="2:30" ht="15" customHeight="1" x14ac:dyDescent="0.25">
      <c r="B21" s="3">
        <v>9</v>
      </c>
      <c r="C21" s="171" t="str">
        <f>'Composição de Custos'!C18</f>
        <v>Prestação De Serviço De Monitoramento: Elevatória Major Martinho</v>
      </c>
      <c r="D21" s="172"/>
      <c r="E21" s="22">
        <f>'Planilha Orçamentária'!F16</f>
        <v>8178.52</v>
      </c>
      <c r="F21" s="4">
        <f t="shared" si="0"/>
        <v>0.96100205954863416</v>
      </c>
      <c r="G21" s="52">
        <f t="shared" si="1"/>
        <v>8.3333333333333329E-2</v>
      </c>
      <c r="H21" s="53">
        <f t="shared" si="8"/>
        <v>8.3333333333333329E-2</v>
      </c>
      <c r="I21" s="52">
        <f t="shared" si="1"/>
        <v>8.3333333333333329E-2</v>
      </c>
      <c r="J21" s="55">
        <f t="shared" si="9"/>
        <v>0.16666666666666666</v>
      </c>
      <c r="K21" s="52">
        <f t="shared" si="1"/>
        <v>8.3333333333333329E-2</v>
      </c>
      <c r="L21" s="55">
        <f t="shared" si="9"/>
        <v>0.25</v>
      </c>
      <c r="M21" s="52">
        <f t="shared" si="1"/>
        <v>8.3333333333333329E-2</v>
      </c>
      <c r="N21" s="55">
        <f t="shared" si="9"/>
        <v>0.33333333333333331</v>
      </c>
      <c r="O21" s="52">
        <f t="shared" si="1"/>
        <v>8.3333333333333329E-2</v>
      </c>
      <c r="P21" s="55">
        <f t="shared" si="9"/>
        <v>0.41666666666666663</v>
      </c>
      <c r="Q21" s="52">
        <f t="shared" si="1"/>
        <v>8.3333333333333329E-2</v>
      </c>
      <c r="R21" s="55">
        <f t="shared" si="9"/>
        <v>0.49999999999999994</v>
      </c>
      <c r="S21" s="52">
        <f t="shared" si="2"/>
        <v>8.3333333333333329E-2</v>
      </c>
      <c r="T21" s="55">
        <f t="shared" si="9"/>
        <v>0.58333333333333326</v>
      </c>
      <c r="U21" s="52">
        <f t="shared" si="3"/>
        <v>8.3333333333333329E-2</v>
      </c>
      <c r="V21" s="55">
        <f t="shared" si="10"/>
        <v>0.66666666666666663</v>
      </c>
      <c r="W21" s="52">
        <f t="shared" si="4"/>
        <v>8.3333333333333329E-2</v>
      </c>
      <c r="X21" s="55">
        <f t="shared" si="11"/>
        <v>0.75</v>
      </c>
      <c r="Y21" s="52">
        <f t="shared" si="5"/>
        <v>8.3333333333333329E-2</v>
      </c>
      <c r="Z21" s="55">
        <f t="shared" si="12"/>
        <v>0.83333333333333337</v>
      </c>
      <c r="AA21" s="52">
        <f t="shared" si="6"/>
        <v>8.3333333333333329E-2</v>
      </c>
      <c r="AB21" s="55">
        <f t="shared" si="13"/>
        <v>0.91666666666666674</v>
      </c>
      <c r="AC21" s="52">
        <f t="shared" si="7"/>
        <v>8.3333333333333329E-2</v>
      </c>
      <c r="AD21" s="55">
        <f t="shared" si="14"/>
        <v>1</v>
      </c>
    </row>
    <row r="22" spans="2:30" ht="15" customHeight="1" x14ac:dyDescent="0.25">
      <c r="B22" s="3">
        <v>10</v>
      </c>
      <c r="C22" s="171" t="str">
        <f>'Composição de Custos'!C19</f>
        <v>Prestação De Serviço De Monitoramento: Elevatória Praça Lisboa Junior</v>
      </c>
      <c r="D22" s="172"/>
      <c r="E22" s="22">
        <f>'Planilha Orçamentária'!F17</f>
        <v>8178.52</v>
      </c>
      <c r="F22" s="4">
        <f t="shared" si="0"/>
        <v>0.96100205954863416</v>
      </c>
      <c r="G22" s="52">
        <f t="shared" si="1"/>
        <v>8.3333333333333329E-2</v>
      </c>
      <c r="H22" s="53">
        <f t="shared" si="8"/>
        <v>8.3333333333333329E-2</v>
      </c>
      <c r="I22" s="52">
        <f t="shared" si="1"/>
        <v>8.3333333333333329E-2</v>
      </c>
      <c r="J22" s="55">
        <f t="shared" si="9"/>
        <v>0.16666666666666666</v>
      </c>
      <c r="K22" s="52">
        <f t="shared" si="1"/>
        <v>8.3333333333333329E-2</v>
      </c>
      <c r="L22" s="55">
        <f t="shared" si="9"/>
        <v>0.25</v>
      </c>
      <c r="M22" s="52">
        <f t="shared" si="1"/>
        <v>8.3333333333333329E-2</v>
      </c>
      <c r="N22" s="55">
        <f t="shared" si="9"/>
        <v>0.33333333333333331</v>
      </c>
      <c r="O22" s="52">
        <f t="shared" si="1"/>
        <v>8.3333333333333329E-2</v>
      </c>
      <c r="P22" s="55">
        <f t="shared" si="9"/>
        <v>0.41666666666666663</v>
      </c>
      <c r="Q22" s="52">
        <f t="shared" si="1"/>
        <v>8.3333333333333329E-2</v>
      </c>
      <c r="R22" s="55">
        <f t="shared" si="9"/>
        <v>0.49999999999999994</v>
      </c>
      <c r="S22" s="52">
        <f t="shared" si="2"/>
        <v>8.3333333333333329E-2</v>
      </c>
      <c r="T22" s="55">
        <f t="shared" si="9"/>
        <v>0.58333333333333326</v>
      </c>
      <c r="U22" s="52">
        <f t="shared" si="3"/>
        <v>8.3333333333333329E-2</v>
      </c>
      <c r="V22" s="55">
        <f t="shared" si="10"/>
        <v>0.66666666666666663</v>
      </c>
      <c r="W22" s="52">
        <f t="shared" si="4"/>
        <v>8.3333333333333329E-2</v>
      </c>
      <c r="X22" s="55">
        <f t="shared" si="11"/>
        <v>0.75</v>
      </c>
      <c r="Y22" s="52">
        <f t="shared" si="5"/>
        <v>8.3333333333333329E-2</v>
      </c>
      <c r="Z22" s="55">
        <f t="shared" si="12"/>
        <v>0.83333333333333337</v>
      </c>
      <c r="AA22" s="52">
        <f t="shared" si="6"/>
        <v>8.3333333333333329E-2</v>
      </c>
      <c r="AB22" s="55">
        <f t="shared" si="13"/>
        <v>0.91666666666666674</v>
      </c>
      <c r="AC22" s="52">
        <f t="shared" si="7"/>
        <v>8.3333333333333329E-2</v>
      </c>
      <c r="AD22" s="55">
        <f t="shared" si="14"/>
        <v>1</v>
      </c>
    </row>
    <row r="23" spans="2:30" ht="15" customHeight="1" x14ac:dyDescent="0.25">
      <c r="B23" s="3">
        <v>11</v>
      </c>
      <c r="C23" s="171" t="str">
        <f>'Composição de Custos'!C20</f>
        <v>Prestação De Serviço De Monitoramento: Elevatória Primavera</v>
      </c>
      <c r="D23" s="172"/>
      <c r="E23" s="22">
        <f>'Planilha Orçamentária'!F18</f>
        <v>8178.52</v>
      </c>
      <c r="F23" s="4">
        <f t="shared" si="0"/>
        <v>0.96100205954863416</v>
      </c>
      <c r="G23" s="52">
        <f t="shared" si="1"/>
        <v>8.3333333333333329E-2</v>
      </c>
      <c r="H23" s="53">
        <f t="shared" si="8"/>
        <v>8.3333333333333329E-2</v>
      </c>
      <c r="I23" s="52">
        <f t="shared" si="1"/>
        <v>8.3333333333333329E-2</v>
      </c>
      <c r="J23" s="55">
        <f t="shared" si="9"/>
        <v>0.16666666666666666</v>
      </c>
      <c r="K23" s="52">
        <f t="shared" si="1"/>
        <v>8.3333333333333329E-2</v>
      </c>
      <c r="L23" s="55">
        <f t="shared" si="9"/>
        <v>0.25</v>
      </c>
      <c r="M23" s="52">
        <f t="shared" si="1"/>
        <v>8.3333333333333329E-2</v>
      </c>
      <c r="N23" s="55">
        <f t="shared" si="9"/>
        <v>0.33333333333333331</v>
      </c>
      <c r="O23" s="52">
        <f t="shared" si="1"/>
        <v>8.3333333333333329E-2</v>
      </c>
      <c r="P23" s="55">
        <f t="shared" si="9"/>
        <v>0.41666666666666663</v>
      </c>
      <c r="Q23" s="52">
        <f t="shared" si="1"/>
        <v>8.3333333333333329E-2</v>
      </c>
      <c r="R23" s="55">
        <f t="shared" si="9"/>
        <v>0.49999999999999994</v>
      </c>
      <c r="S23" s="52">
        <f t="shared" si="2"/>
        <v>8.3333333333333329E-2</v>
      </c>
      <c r="T23" s="55">
        <f t="shared" si="9"/>
        <v>0.58333333333333326</v>
      </c>
      <c r="U23" s="52">
        <f t="shared" si="3"/>
        <v>8.3333333333333329E-2</v>
      </c>
      <c r="V23" s="55">
        <f t="shared" si="10"/>
        <v>0.66666666666666663</v>
      </c>
      <c r="W23" s="52">
        <f t="shared" si="4"/>
        <v>8.3333333333333329E-2</v>
      </c>
      <c r="X23" s="55">
        <f t="shared" si="11"/>
        <v>0.75</v>
      </c>
      <c r="Y23" s="52">
        <f t="shared" si="5"/>
        <v>8.3333333333333329E-2</v>
      </c>
      <c r="Z23" s="55">
        <f t="shared" si="12"/>
        <v>0.83333333333333337</v>
      </c>
      <c r="AA23" s="52">
        <f t="shared" si="6"/>
        <v>8.3333333333333329E-2</v>
      </c>
      <c r="AB23" s="55">
        <f t="shared" si="13"/>
        <v>0.91666666666666674</v>
      </c>
      <c r="AC23" s="52">
        <f t="shared" si="7"/>
        <v>8.3333333333333329E-2</v>
      </c>
      <c r="AD23" s="55">
        <f t="shared" si="14"/>
        <v>1</v>
      </c>
    </row>
    <row r="24" spans="2:30" ht="15" customHeight="1" x14ac:dyDescent="0.25">
      <c r="B24" s="3">
        <v>12</v>
      </c>
      <c r="C24" s="171" t="str">
        <f>'Composição de Custos'!C21</f>
        <v>Prestação De Serviço De Monitoramento: Elevatória Captação Rio Preto</v>
      </c>
      <c r="D24" s="172"/>
      <c r="E24" s="22">
        <f>'Planilha Orçamentária'!F19</f>
        <v>8178.52</v>
      </c>
      <c r="F24" s="4">
        <f t="shared" si="0"/>
        <v>0.96100205954863416</v>
      </c>
      <c r="G24" s="52">
        <f t="shared" si="1"/>
        <v>8.3333333333333329E-2</v>
      </c>
      <c r="H24" s="53">
        <f t="shared" si="8"/>
        <v>8.3333333333333329E-2</v>
      </c>
      <c r="I24" s="52">
        <f t="shared" si="1"/>
        <v>8.3333333333333329E-2</v>
      </c>
      <c r="J24" s="55">
        <f t="shared" si="9"/>
        <v>0.16666666666666666</v>
      </c>
      <c r="K24" s="52">
        <f t="shared" si="1"/>
        <v>8.3333333333333329E-2</v>
      </c>
      <c r="L24" s="55">
        <f t="shared" si="9"/>
        <v>0.25</v>
      </c>
      <c r="M24" s="52">
        <f t="shared" si="1"/>
        <v>8.3333333333333329E-2</v>
      </c>
      <c r="N24" s="55">
        <f t="shared" si="9"/>
        <v>0.33333333333333331</v>
      </c>
      <c r="O24" s="52">
        <f t="shared" si="1"/>
        <v>8.3333333333333329E-2</v>
      </c>
      <c r="P24" s="55">
        <f t="shared" si="9"/>
        <v>0.41666666666666663</v>
      </c>
      <c r="Q24" s="52">
        <f t="shared" si="1"/>
        <v>8.3333333333333329E-2</v>
      </c>
      <c r="R24" s="55">
        <f t="shared" si="9"/>
        <v>0.49999999999999994</v>
      </c>
      <c r="S24" s="52">
        <f t="shared" si="2"/>
        <v>8.3333333333333329E-2</v>
      </c>
      <c r="T24" s="55">
        <f t="shared" si="9"/>
        <v>0.58333333333333326</v>
      </c>
      <c r="U24" s="52">
        <f t="shared" si="3"/>
        <v>8.3333333333333329E-2</v>
      </c>
      <c r="V24" s="55">
        <f t="shared" si="10"/>
        <v>0.66666666666666663</v>
      </c>
      <c r="W24" s="52">
        <f t="shared" si="4"/>
        <v>8.3333333333333329E-2</v>
      </c>
      <c r="X24" s="55">
        <f t="shared" si="11"/>
        <v>0.75</v>
      </c>
      <c r="Y24" s="52">
        <f t="shared" si="5"/>
        <v>8.3333333333333329E-2</v>
      </c>
      <c r="Z24" s="55">
        <f t="shared" si="12"/>
        <v>0.83333333333333337</v>
      </c>
      <c r="AA24" s="52">
        <f t="shared" si="6"/>
        <v>8.3333333333333329E-2</v>
      </c>
      <c r="AB24" s="55">
        <f t="shared" si="13"/>
        <v>0.91666666666666674</v>
      </c>
      <c r="AC24" s="52">
        <f t="shared" si="7"/>
        <v>8.3333333333333329E-2</v>
      </c>
      <c r="AD24" s="55">
        <f t="shared" si="14"/>
        <v>1</v>
      </c>
    </row>
    <row r="25" spans="2:30" ht="15" customHeight="1" x14ac:dyDescent="0.25">
      <c r="B25" s="3">
        <v>13</v>
      </c>
      <c r="C25" s="171" t="str">
        <f>'Composição de Custos'!C22</f>
        <v>Prestação De Serviço De Monitoramento: Elevatória de Água Conjunto Habitacional Vermelho</v>
      </c>
      <c r="D25" s="172"/>
      <c r="E25" s="22">
        <f>'Planilha Orçamentária'!F20</f>
        <v>8178.52</v>
      </c>
      <c r="F25" s="4">
        <f t="shared" si="0"/>
        <v>0.96100205954863416</v>
      </c>
      <c r="G25" s="52">
        <f t="shared" si="1"/>
        <v>8.3333333333333329E-2</v>
      </c>
      <c r="H25" s="53">
        <f t="shared" si="8"/>
        <v>8.3333333333333329E-2</v>
      </c>
      <c r="I25" s="52">
        <f t="shared" si="1"/>
        <v>8.3333333333333329E-2</v>
      </c>
      <c r="J25" s="55">
        <f t="shared" si="9"/>
        <v>0.16666666666666666</v>
      </c>
      <c r="K25" s="52">
        <f t="shared" si="1"/>
        <v>8.3333333333333329E-2</v>
      </c>
      <c r="L25" s="55">
        <f t="shared" si="9"/>
        <v>0.25</v>
      </c>
      <c r="M25" s="52">
        <f t="shared" si="1"/>
        <v>8.3333333333333329E-2</v>
      </c>
      <c r="N25" s="55">
        <f t="shared" si="9"/>
        <v>0.33333333333333331</v>
      </c>
      <c r="O25" s="52">
        <f t="shared" si="1"/>
        <v>8.3333333333333329E-2</v>
      </c>
      <c r="P25" s="55">
        <f t="shared" si="9"/>
        <v>0.41666666666666663</v>
      </c>
      <c r="Q25" s="52">
        <f t="shared" si="1"/>
        <v>8.3333333333333329E-2</v>
      </c>
      <c r="R25" s="55">
        <f t="shared" si="9"/>
        <v>0.49999999999999994</v>
      </c>
      <c r="S25" s="52">
        <f t="shared" si="2"/>
        <v>8.3333333333333329E-2</v>
      </c>
      <c r="T25" s="55">
        <f t="shared" si="9"/>
        <v>0.58333333333333326</v>
      </c>
      <c r="U25" s="52">
        <f t="shared" si="3"/>
        <v>8.3333333333333329E-2</v>
      </c>
      <c r="V25" s="55">
        <f t="shared" si="10"/>
        <v>0.66666666666666663</v>
      </c>
      <c r="W25" s="52">
        <f t="shared" si="4"/>
        <v>8.3333333333333329E-2</v>
      </c>
      <c r="X25" s="55">
        <f t="shared" si="11"/>
        <v>0.75</v>
      </c>
      <c r="Y25" s="52">
        <f t="shared" si="5"/>
        <v>8.3333333333333329E-2</v>
      </c>
      <c r="Z25" s="55">
        <f t="shared" si="12"/>
        <v>0.83333333333333337</v>
      </c>
      <c r="AA25" s="52">
        <f t="shared" si="6"/>
        <v>8.3333333333333329E-2</v>
      </c>
      <c r="AB25" s="55">
        <f t="shared" si="13"/>
        <v>0.91666666666666674</v>
      </c>
      <c r="AC25" s="52">
        <f t="shared" si="7"/>
        <v>8.3333333333333329E-2</v>
      </c>
      <c r="AD25" s="55">
        <f t="shared" si="14"/>
        <v>1</v>
      </c>
    </row>
    <row r="26" spans="2:30" ht="15" customHeight="1" x14ac:dyDescent="0.25">
      <c r="B26" s="3">
        <v>14</v>
      </c>
      <c r="C26" s="171" t="str">
        <f>'Composição de Custos'!C23</f>
        <v>Prestação De Serviço De Monitoramento: Elevatória Dornelas II</v>
      </c>
      <c r="D26" s="172"/>
      <c r="E26" s="22">
        <f>'Planilha Orçamentária'!F21</f>
        <v>8178.52</v>
      </c>
      <c r="F26" s="4">
        <f t="shared" si="0"/>
        <v>0.96100205954863416</v>
      </c>
      <c r="G26" s="52">
        <f t="shared" si="1"/>
        <v>8.3333333333333329E-2</v>
      </c>
      <c r="H26" s="53">
        <f t="shared" si="8"/>
        <v>8.3333333333333329E-2</v>
      </c>
      <c r="I26" s="52">
        <f t="shared" si="1"/>
        <v>8.3333333333333329E-2</v>
      </c>
      <c r="J26" s="55">
        <f t="shared" si="9"/>
        <v>0.16666666666666666</v>
      </c>
      <c r="K26" s="52">
        <f t="shared" si="1"/>
        <v>8.3333333333333329E-2</v>
      </c>
      <c r="L26" s="55">
        <f t="shared" si="9"/>
        <v>0.25</v>
      </c>
      <c r="M26" s="52">
        <f t="shared" si="1"/>
        <v>8.3333333333333329E-2</v>
      </c>
      <c r="N26" s="55">
        <f t="shared" si="9"/>
        <v>0.33333333333333331</v>
      </c>
      <c r="O26" s="52">
        <f t="shared" si="1"/>
        <v>8.3333333333333329E-2</v>
      </c>
      <c r="P26" s="55">
        <f t="shared" si="9"/>
        <v>0.41666666666666663</v>
      </c>
      <c r="Q26" s="52">
        <f t="shared" si="1"/>
        <v>8.3333333333333329E-2</v>
      </c>
      <c r="R26" s="55">
        <f t="shared" si="9"/>
        <v>0.49999999999999994</v>
      </c>
      <c r="S26" s="52">
        <f t="shared" si="2"/>
        <v>8.3333333333333329E-2</v>
      </c>
      <c r="T26" s="55">
        <f t="shared" si="9"/>
        <v>0.58333333333333326</v>
      </c>
      <c r="U26" s="52">
        <f t="shared" si="3"/>
        <v>8.3333333333333329E-2</v>
      </c>
      <c r="V26" s="55">
        <f t="shared" si="10"/>
        <v>0.66666666666666663</v>
      </c>
      <c r="W26" s="52">
        <f t="shared" si="4"/>
        <v>8.3333333333333329E-2</v>
      </c>
      <c r="X26" s="55">
        <f t="shared" si="11"/>
        <v>0.75</v>
      </c>
      <c r="Y26" s="52">
        <f t="shared" si="5"/>
        <v>8.3333333333333329E-2</v>
      </c>
      <c r="Z26" s="55">
        <f t="shared" si="12"/>
        <v>0.83333333333333337</v>
      </c>
      <c r="AA26" s="52">
        <f t="shared" si="6"/>
        <v>8.3333333333333329E-2</v>
      </c>
      <c r="AB26" s="55">
        <f t="shared" si="13"/>
        <v>0.91666666666666674</v>
      </c>
      <c r="AC26" s="52">
        <f t="shared" si="7"/>
        <v>8.3333333333333329E-2</v>
      </c>
      <c r="AD26" s="55">
        <f t="shared" si="14"/>
        <v>1</v>
      </c>
    </row>
    <row r="27" spans="2:30" ht="15" customHeight="1" x14ac:dyDescent="0.25">
      <c r="B27" s="3">
        <v>15</v>
      </c>
      <c r="C27" s="171" t="str">
        <f>'Composição de Custos'!C24</f>
        <v>Prestação De Serviço De Monitoramento: Elevatória Joanópolis</v>
      </c>
      <c r="D27" s="172"/>
      <c r="E27" s="22">
        <f>'Planilha Orçamentária'!F22</f>
        <v>8178.52</v>
      </c>
      <c r="F27" s="4">
        <f t="shared" si="0"/>
        <v>0.96100205954863416</v>
      </c>
      <c r="G27" s="52">
        <f t="shared" si="1"/>
        <v>8.3333333333333329E-2</v>
      </c>
      <c r="H27" s="53">
        <f t="shared" si="8"/>
        <v>8.3333333333333329E-2</v>
      </c>
      <c r="I27" s="52">
        <f t="shared" si="1"/>
        <v>8.3333333333333329E-2</v>
      </c>
      <c r="J27" s="55">
        <f t="shared" si="9"/>
        <v>0.16666666666666666</v>
      </c>
      <c r="K27" s="52">
        <f t="shared" si="1"/>
        <v>8.3333333333333329E-2</v>
      </c>
      <c r="L27" s="55">
        <f t="shared" si="9"/>
        <v>0.25</v>
      </c>
      <c r="M27" s="52">
        <f t="shared" si="1"/>
        <v>8.3333333333333329E-2</v>
      </c>
      <c r="N27" s="55">
        <f t="shared" si="9"/>
        <v>0.33333333333333331</v>
      </c>
      <c r="O27" s="52">
        <f t="shared" si="1"/>
        <v>8.3333333333333329E-2</v>
      </c>
      <c r="P27" s="55">
        <f t="shared" si="9"/>
        <v>0.41666666666666663</v>
      </c>
      <c r="Q27" s="52">
        <f t="shared" si="1"/>
        <v>8.3333333333333329E-2</v>
      </c>
      <c r="R27" s="55">
        <f t="shared" si="9"/>
        <v>0.49999999999999994</v>
      </c>
      <c r="S27" s="52">
        <f t="shared" si="2"/>
        <v>8.3333333333333329E-2</v>
      </c>
      <c r="T27" s="55">
        <f t="shared" si="9"/>
        <v>0.58333333333333326</v>
      </c>
      <c r="U27" s="52">
        <f t="shared" si="3"/>
        <v>8.3333333333333329E-2</v>
      </c>
      <c r="V27" s="55">
        <f t="shared" si="10"/>
        <v>0.66666666666666663</v>
      </c>
      <c r="W27" s="52">
        <f t="shared" si="4"/>
        <v>8.3333333333333329E-2</v>
      </c>
      <c r="X27" s="55">
        <f t="shared" si="11"/>
        <v>0.75</v>
      </c>
      <c r="Y27" s="52">
        <f t="shared" si="5"/>
        <v>8.3333333333333329E-2</v>
      </c>
      <c r="Z27" s="55">
        <f t="shared" si="12"/>
        <v>0.83333333333333337</v>
      </c>
      <c r="AA27" s="52">
        <f t="shared" si="6"/>
        <v>8.3333333333333329E-2</v>
      </c>
      <c r="AB27" s="55">
        <f t="shared" si="13"/>
        <v>0.91666666666666674</v>
      </c>
      <c r="AC27" s="52">
        <f t="shared" si="7"/>
        <v>8.3333333333333329E-2</v>
      </c>
      <c r="AD27" s="55">
        <f t="shared" si="14"/>
        <v>1</v>
      </c>
    </row>
    <row r="28" spans="2:30" x14ac:dyDescent="0.25">
      <c r="B28" s="3">
        <v>16</v>
      </c>
      <c r="C28" s="171" t="str">
        <f>'Composição de Custos'!C25</f>
        <v>Prestação De Serviço De Monitoramento: Elevatória Rua Abigail Nunes de Melo</v>
      </c>
      <c r="D28" s="172"/>
      <c r="E28" s="22">
        <f>'Planilha Orçamentária'!F23</f>
        <v>8178.52</v>
      </c>
      <c r="F28" s="4">
        <f t="shared" si="0"/>
        <v>0.96100205954863416</v>
      </c>
      <c r="G28" s="52">
        <f t="shared" si="1"/>
        <v>8.3333333333333329E-2</v>
      </c>
      <c r="H28" s="53">
        <f t="shared" si="8"/>
        <v>8.3333333333333329E-2</v>
      </c>
      <c r="I28" s="52">
        <f t="shared" si="1"/>
        <v>8.3333333333333329E-2</v>
      </c>
      <c r="J28" s="55">
        <f t="shared" si="9"/>
        <v>0.16666666666666666</v>
      </c>
      <c r="K28" s="52">
        <f t="shared" si="1"/>
        <v>8.3333333333333329E-2</v>
      </c>
      <c r="L28" s="55">
        <f t="shared" si="9"/>
        <v>0.25</v>
      </c>
      <c r="M28" s="52">
        <f t="shared" si="1"/>
        <v>8.3333333333333329E-2</v>
      </c>
      <c r="N28" s="55">
        <f t="shared" si="9"/>
        <v>0.33333333333333331</v>
      </c>
      <c r="O28" s="52">
        <f t="shared" si="1"/>
        <v>8.3333333333333329E-2</v>
      </c>
      <c r="P28" s="55">
        <f t="shared" si="9"/>
        <v>0.41666666666666663</v>
      </c>
      <c r="Q28" s="52">
        <f t="shared" si="1"/>
        <v>8.3333333333333329E-2</v>
      </c>
      <c r="R28" s="55">
        <f t="shared" si="9"/>
        <v>0.49999999999999994</v>
      </c>
      <c r="S28" s="52">
        <f t="shared" si="2"/>
        <v>8.3333333333333329E-2</v>
      </c>
      <c r="T28" s="55">
        <f t="shared" si="9"/>
        <v>0.58333333333333326</v>
      </c>
      <c r="U28" s="52">
        <f t="shared" si="3"/>
        <v>8.3333333333333329E-2</v>
      </c>
      <c r="V28" s="55">
        <f t="shared" si="10"/>
        <v>0.66666666666666663</v>
      </c>
      <c r="W28" s="52">
        <f t="shared" si="4"/>
        <v>8.3333333333333329E-2</v>
      </c>
      <c r="X28" s="55">
        <f t="shared" si="11"/>
        <v>0.75</v>
      </c>
      <c r="Y28" s="52">
        <f t="shared" si="5"/>
        <v>8.3333333333333329E-2</v>
      </c>
      <c r="Z28" s="55">
        <f t="shared" si="12"/>
        <v>0.83333333333333337</v>
      </c>
      <c r="AA28" s="52">
        <f t="shared" si="6"/>
        <v>8.3333333333333329E-2</v>
      </c>
      <c r="AB28" s="55">
        <f t="shared" si="13"/>
        <v>0.91666666666666674</v>
      </c>
      <c r="AC28" s="52">
        <f t="shared" si="7"/>
        <v>8.3333333333333329E-2</v>
      </c>
      <c r="AD28" s="55">
        <f t="shared" si="14"/>
        <v>1</v>
      </c>
    </row>
    <row r="29" spans="2:30" ht="27.75" customHeight="1" x14ac:dyDescent="0.25">
      <c r="B29" s="3">
        <v>17</v>
      </c>
      <c r="C29" s="171" t="str">
        <f>'Composição de Custos'!C26</f>
        <v>Prestação De Serviço De Monitoramento: Elevatória São Joaquim</v>
      </c>
      <c r="D29" s="172"/>
      <c r="E29" s="22">
        <f>'Planilha Orçamentária'!F24</f>
        <v>8178.52</v>
      </c>
      <c r="F29" s="4">
        <f t="shared" si="0"/>
        <v>0.96100205954863416</v>
      </c>
      <c r="G29" s="52">
        <f t="shared" si="1"/>
        <v>8.3333333333333329E-2</v>
      </c>
      <c r="H29" s="53">
        <f t="shared" si="8"/>
        <v>8.3333333333333329E-2</v>
      </c>
      <c r="I29" s="52">
        <f t="shared" si="1"/>
        <v>8.3333333333333329E-2</v>
      </c>
      <c r="J29" s="55">
        <f t="shared" si="9"/>
        <v>0.16666666666666666</v>
      </c>
      <c r="K29" s="52">
        <f t="shared" si="1"/>
        <v>8.3333333333333329E-2</v>
      </c>
      <c r="L29" s="55">
        <f t="shared" si="9"/>
        <v>0.25</v>
      </c>
      <c r="M29" s="52">
        <f t="shared" si="1"/>
        <v>8.3333333333333329E-2</v>
      </c>
      <c r="N29" s="55">
        <f t="shared" si="9"/>
        <v>0.33333333333333331</v>
      </c>
      <c r="O29" s="52">
        <f t="shared" si="1"/>
        <v>8.3333333333333329E-2</v>
      </c>
      <c r="P29" s="55">
        <f t="shared" si="9"/>
        <v>0.41666666666666663</v>
      </c>
      <c r="Q29" s="52">
        <f t="shared" si="1"/>
        <v>8.3333333333333329E-2</v>
      </c>
      <c r="R29" s="55">
        <f t="shared" si="9"/>
        <v>0.49999999999999994</v>
      </c>
      <c r="S29" s="52">
        <f t="shared" si="2"/>
        <v>8.3333333333333329E-2</v>
      </c>
      <c r="T29" s="55">
        <f t="shared" si="9"/>
        <v>0.58333333333333326</v>
      </c>
      <c r="U29" s="52">
        <f t="shared" si="3"/>
        <v>8.3333333333333329E-2</v>
      </c>
      <c r="V29" s="55">
        <f t="shared" si="10"/>
        <v>0.66666666666666663</v>
      </c>
      <c r="W29" s="52">
        <f t="shared" si="4"/>
        <v>8.3333333333333329E-2</v>
      </c>
      <c r="X29" s="55">
        <f t="shared" si="11"/>
        <v>0.75</v>
      </c>
      <c r="Y29" s="52">
        <f t="shared" si="5"/>
        <v>8.3333333333333329E-2</v>
      </c>
      <c r="Z29" s="55">
        <f t="shared" si="12"/>
        <v>0.83333333333333337</v>
      </c>
      <c r="AA29" s="52">
        <f t="shared" si="6"/>
        <v>8.3333333333333329E-2</v>
      </c>
      <c r="AB29" s="55">
        <f t="shared" si="13"/>
        <v>0.91666666666666674</v>
      </c>
      <c r="AC29" s="52">
        <f t="shared" si="7"/>
        <v>8.3333333333333329E-2</v>
      </c>
      <c r="AD29" s="55">
        <f t="shared" si="14"/>
        <v>1</v>
      </c>
    </row>
    <row r="30" spans="2:30" x14ac:dyDescent="0.25">
      <c r="B30" s="3">
        <v>18</v>
      </c>
      <c r="C30" s="171" t="str">
        <f>'Composição de Custos'!C27</f>
        <v>Prestação De Serviço De Monitoramento: Elevatória de Retrolavagem da ETA Gávea</v>
      </c>
      <c r="D30" s="172"/>
      <c r="E30" s="22">
        <f>'Planilha Orçamentária'!F25</f>
        <v>8178.52</v>
      </c>
      <c r="F30" s="4">
        <f t="shared" si="0"/>
        <v>0.96100205954863416</v>
      </c>
      <c r="G30" s="52">
        <f t="shared" si="1"/>
        <v>8.3333333333333329E-2</v>
      </c>
      <c r="H30" s="53">
        <f t="shared" si="8"/>
        <v>8.3333333333333329E-2</v>
      </c>
      <c r="I30" s="52">
        <f t="shared" si="1"/>
        <v>8.3333333333333329E-2</v>
      </c>
      <c r="J30" s="55">
        <f t="shared" si="9"/>
        <v>0.16666666666666666</v>
      </c>
      <c r="K30" s="52">
        <f t="shared" si="1"/>
        <v>8.3333333333333329E-2</v>
      </c>
      <c r="L30" s="55">
        <f t="shared" si="9"/>
        <v>0.25</v>
      </c>
      <c r="M30" s="52">
        <f t="shared" si="1"/>
        <v>8.3333333333333329E-2</v>
      </c>
      <c r="N30" s="55">
        <f t="shared" si="9"/>
        <v>0.33333333333333331</v>
      </c>
      <c r="O30" s="52">
        <f t="shared" si="1"/>
        <v>8.3333333333333329E-2</v>
      </c>
      <c r="P30" s="55">
        <f t="shared" si="9"/>
        <v>0.41666666666666663</v>
      </c>
      <c r="Q30" s="52">
        <f t="shared" si="1"/>
        <v>8.3333333333333329E-2</v>
      </c>
      <c r="R30" s="55">
        <f t="shared" si="9"/>
        <v>0.49999999999999994</v>
      </c>
      <c r="S30" s="52">
        <f t="shared" si="2"/>
        <v>8.3333333333333329E-2</v>
      </c>
      <c r="T30" s="55">
        <f t="shared" si="9"/>
        <v>0.58333333333333326</v>
      </c>
      <c r="U30" s="52">
        <f t="shared" si="3"/>
        <v>8.3333333333333329E-2</v>
      </c>
      <c r="V30" s="55">
        <f t="shared" si="10"/>
        <v>0.66666666666666663</v>
      </c>
      <c r="W30" s="52">
        <f t="shared" si="4"/>
        <v>8.3333333333333329E-2</v>
      </c>
      <c r="X30" s="55">
        <f t="shared" si="11"/>
        <v>0.75</v>
      </c>
      <c r="Y30" s="52">
        <f t="shared" si="5"/>
        <v>8.3333333333333329E-2</v>
      </c>
      <c r="Z30" s="55">
        <f t="shared" si="12"/>
        <v>0.83333333333333337</v>
      </c>
      <c r="AA30" s="52">
        <f t="shared" si="6"/>
        <v>8.3333333333333329E-2</v>
      </c>
      <c r="AB30" s="55">
        <f t="shared" si="13"/>
        <v>0.91666666666666674</v>
      </c>
      <c r="AC30" s="52">
        <f t="shared" si="7"/>
        <v>8.3333333333333329E-2</v>
      </c>
      <c r="AD30" s="55">
        <f t="shared" si="14"/>
        <v>1</v>
      </c>
    </row>
    <row r="31" spans="2:30" ht="15" customHeight="1" x14ac:dyDescent="0.25">
      <c r="B31" s="3">
        <v>19</v>
      </c>
      <c r="C31" s="171" t="str">
        <f>'Composição de Custos'!C28</f>
        <v>Prestação De Serviço De Monitoramento: Elevatória de água tratada da ETA Rio Preto</v>
      </c>
      <c r="D31" s="172"/>
      <c r="E31" s="22">
        <f>'Planilha Orçamentária'!F26</f>
        <v>8178.52</v>
      </c>
      <c r="F31" s="4">
        <f t="shared" si="0"/>
        <v>0.96100205954863416</v>
      </c>
      <c r="G31" s="52">
        <f t="shared" si="1"/>
        <v>8.3333333333333329E-2</v>
      </c>
      <c r="H31" s="53">
        <f t="shared" si="8"/>
        <v>8.3333333333333329E-2</v>
      </c>
      <c r="I31" s="52">
        <f t="shared" si="1"/>
        <v>8.3333333333333329E-2</v>
      </c>
      <c r="J31" s="55">
        <f t="shared" si="9"/>
        <v>0.16666666666666666</v>
      </c>
      <c r="K31" s="52">
        <f t="shared" si="1"/>
        <v>8.3333333333333329E-2</v>
      </c>
      <c r="L31" s="55">
        <f t="shared" si="9"/>
        <v>0.25</v>
      </c>
      <c r="M31" s="52">
        <f t="shared" si="1"/>
        <v>8.3333333333333329E-2</v>
      </c>
      <c r="N31" s="55">
        <f t="shared" si="9"/>
        <v>0.33333333333333331</v>
      </c>
      <c r="O31" s="52">
        <f t="shared" si="1"/>
        <v>8.3333333333333329E-2</v>
      </c>
      <c r="P31" s="55">
        <f t="shared" si="9"/>
        <v>0.41666666666666663</v>
      </c>
      <c r="Q31" s="52">
        <f t="shared" si="1"/>
        <v>8.3333333333333329E-2</v>
      </c>
      <c r="R31" s="55">
        <f t="shared" si="9"/>
        <v>0.49999999999999994</v>
      </c>
      <c r="S31" s="52">
        <f t="shared" si="2"/>
        <v>8.3333333333333329E-2</v>
      </c>
      <c r="T31" s="55">
        <f t="shared" si="9"/>
        <v>0.58333333333333326</v>
      </c>
      <c r="U31" s="52">
        <f t="shared" si="3"/>
        <v>8.3333333333333329E-2</v>
      </c>
      <c r="V31" s="55">
        <f t="shared" si="10"/>
        <v>0.66666666666666663</v>
      </c>
      <c r="W31" s="52">
        <f t="shared" si="4"/>
        <v>8.3333333333333329E-2</v>
      </c>
      <c r="X31" s="55">
        <f t="shared" si="11"/>
        <v>0.75</v>
      </c>
      <c r="Y31" s="52">
        <f t="shared" si="5"/>
        <v>8.3333333333333329E-2</v>
      </c>
      <c r="Z31" s="55">
        <f t="shared" si="12"/>
        <v>0.83333333333333337</v>
      </c>
      <c r="AA31" s="52">
        <f t="shared" si="6"/>
        <v>8.3333333333333329E-2</v>
      </c>
      <c r="AB31" s="55">
        <f t="shared" si="13"/>
        <v>0.91666666666666674</v>
      </c>
      <c r="AC31" s="52">
        <f t="shared" si="7"/>
        <v>8.3333333333333329E-2</v>
      </c>
      <c r="AD31" s="55">
        <f t="shared" si="14"/>
        <v>1</v>
      </c>
    </row>
    <row r="32" spans="2:30" ht="15" customHeight="1" x14ac:dyDescent="0.25">
      <c r="B32" s="3">
        <v>20</v>
      </c>
      <c r="C32" s="171" t="str">
        <f>'Composição de Custos'!C29</f>
        <v>Prestação De Serviço De Monitoramento: Elevatória João VI</v>
      </c>
      <c r="D32" s="172"/>
      <c r="E32" s="22">
        <f>'Planilha Orçamentária'!F27</f>
        <v>8178.52</v>
      </c>
      <c r="F32" s="4">
        <f t="shared" si="0"/>
        <v>0.96100205954863416</v>
      </c>
      <c r="G32" s="52">
        <f t="shared" si="1"/>
        <v>8.3333333333333329E-2</v>
      </c>
      <c r="H32" s="53">
        <f t="shared" si="8"/>
        <v>8.3333333333333329E-2</v>
      </c>
      <c r="I32" s="52">
        <f t="shared" si="1"/>
        <v>8.3333333333333329E-2</v>
      </c>
      <c r="J32" s="55">
        <f t="shared" si="9"/>
        <v>0.16666666666666666</v>
      </c>
      <c r="K32" s="52">
        <f t="shared" si="1"/>
        <v>8.3333333333333329E-2</v>
      </c>
      <c r="L32" s="55">
        <f t="shared" si="9"/>
        <v>0.25</v>
      </c>
      <c r="M32" s="52">
        <f t="shared" si="1"/>
        <v>8.3333333333333329E-2</v>
      </c>
      <c r="N32" s="55">
        <f t="shared" si="9"/>
        <v>0.33333333333333331</v>
      </c>
      <c r="O32" s="52">
        <f t="shared" si="1"/>
        <v>8.3333333333333329E-2</v>
      </c>
      <c r="P32" s="55">
        <f t="shared" si="9"/>
        <v>0.41666666666666663</v>
      </c>
      <c r="Q32" s="52">
        <f t="shared" si="1"/>
        <v>8.3333333333333329E-2</v>
      </c>
      <c r="R32" s="55">
        <f t="shared" si="9"/>
        <v>0.49999999999999994</v>
      </c>
      <c r="S32" s="52">
        <f t="shared" si="2"/>
        <v>8.3333333333333329E-2</v>
      </c>
      <c r="T32" s="55">
        <f t="shared" si="9"/>
        <v>0.58333333333333326</v>
      </c>
      <c r="U32" s="52">
        <f t="shared" si="3"/>
        <v>8.3333333333333329E-2</v>
      </c>
      <c r="V32" s="55">
        <f t="shared" si="10"/>
        <v>0.66666666666666663</v>
      </c>
      <c r="W32" s="52">
        <f t="shared" si="4"/>
        <v>8.3333333333333329E-2</v>
      </c>
      <c r="X32" s="55">
        <f t="shared" si="11"/>
        <v>0.75</v>
      </c>
      <c r="Y32" s="52">
        <f t="shared" si="5"/>
        <v>8.3333333333333329E-2</v>
      </c>
      <c r="Z32" s="55">
        <f t="shared" si="12"/>
        <v>0.83333333333333337</v>
      </c>
      <c r="AA32" s="52">
        <f t="shared" si="6"/>
        <v>8.3333333333333329E-2</v>
      </c>
      <c r="AB32" s="55">
        <f t="shared" si="13"/>
        <v>0.91666666666666674</v>
      </c>
      <c r="AC32" s="52">
        <f t="shared" si="7"/>
        <v>8.3333333333333329E-2</v>
      </c>
      <c r="AD32" s="55">
        <f t="shared" si="14"/>
        <v>1</v>
      </c>
    </row>
    <row r="33" spans="2:30" ht="15" customHeight="1" x14ac:dyDescent="0.25">
      <c r="B33" s="3">
        <v>21</v>
      </c>
      <c r="C33" s="171" t="str">
        <f>'Composição de Custos'!C30</f>
        <v>Prestação De Serviço De Monitoramento: Elevatória Bairro Horto</v>
      </c>
      <c r="D33" s="172"/>
      <c r="E33" s="22">
        <f>'Planilha Orçamentária'!F28</f>
        <v>8178.52</v>
      </c>
      <c r="F33" s="4">
        <f t="shared" si="0"/>
        <v>0.96100205954863416</v>
      </c>
      <c r="G33" s="52">
        <f t="shared" si="1"/>
        <v>8.3333333333333329E-2</v>
      </c>
      <c r="H33" s="53">
        <f t="shared" si="8"/>
        <v>8.3333333333333329E-2</v>
      </c>
      <c r="I33" s="52">
        <f t="shared" si="1"/>
        <v>8.3333333333333329E-2</v>
      </c>
      <c r="J33" s="55">
        <f t="shared" si="9"/>
        <v>0.16666666666666666</v>
      </c>
      <c r="K33" s="52">
        <f t="shared" si="1"/>
        <v>8.3333333333333329E-2</v>
      </c>
      <c r="L33" s="55">
        <f t="shared" si="9"/>
        <v>0.25</v>
      </c>
      <c r="M33" s="52">
        <f t="shared" si="1"/>
        <v>8.3333333333333329E-2</v>
      </c>
      <c r="N33" s="55">
        <f t="shared" si="9"/>
        <v>0.33333333333333331</v>
      </c>
      <c r="O33" s="52">
        <f t="shared" si="1"/>
        <v>8.3333333333333329E-2</v>
      </c>
      <c r="P33" s="55">
        <f t="shared" si="9"/>
        <v>0.41666666666666663</v>
      </c>
      <c r="Q33" s="52">
        <f t="shared" si="1"/>
        <v>8.3333333333333329E-2</v>
      </c>
      <c r="R33" s="55">
        <f t="shared" si="9"/>
        <v>0.49999999999999994</v>
      </c>
      <c r="S33" s="52">
        <f t="shared" si="2"/>
        <v>8.3333333333333329E-2</v>
      </c>
      <c r="T33" s="55">
        <f t="shared" si="9"/>
        <v>0.58333333333333326</v>
      </c>
      <c r="U33" s="52">
        <f t="shared" si="3"/>
        <v>8.3333333333333329E-2</v>
      </c>
      <c r="V33" s="55">
        <f t="shared" si="10"/>
        <v>0.66666666666666663</v>
      </c>
      <c r="W33" s="52">
        <f t="shared" si="4"/>
        <v>8.3333333333333329E-2</v>
      </c>
      <c r="X33" s="55">
        <f t="shared" si="11"/>
        <v>0.75</v>
      </c>
      <c r="Y33" s="52">
        <f t="shared" si="5"/>
        <v>8.3333333333333329E-2</v>
      </c>
      <c r="Z33" s="55">
        <f t="shared" si="12"/>
        <v>0.83333333333333337</v>
      </c>
      <c r="AA33" s="52">
        <f t="shared" si="6"/>
        <v>8.3333333333333329E-2</v>
      </c>
      <c r="AB33" s="55">
        <f t="shared" si="13"/>
        <v>0.91666666666666674</v>
      </c>
      <c r="AC33" s="52">
        <f t="shared" si="7"/>
        <v>8.3333333333333329E-2</v>
      </c>
      <c r="AD33" s="55">
        <f t="shared" si="14"/>
        <v>1</v>
      </c>
    </row>
    <row r="34" spans="2:30" ht="27.75" customHeight="1" x14ac:dyDescent="0.25">
      <c r="B34" s="3">
        <v>22</v>
      </c>
      <c r="C34" s="171" t="str">
        <f>'Composição de Custos'!C31</f>
        <v>Prestação De Serviço De Monitoramento: Ponto De Expansão Sist De Agua 01 (Cidade Ou Distrito) para elevatória de água</v>
      </c>
      <c r="D34" s="172"/>
      <c r="E34" s="22">
        <f>'Planilha Orçamentária'!F29</f>
        <v>8178.52</v>
      </c>
      <c r="F34" s="4">
        <f t="shared" si="0"/>
        <v>0.96100205954863416</v>
      </c>
      <c r="G34" s="52">
        <f t="shared" si="1"/>
        <v>8.3333333333333329E-2</v>
      </c>
      <c r="H34" s="53">
        <f t="shared" si="8"/>
        <v>8.3333333333333329E-2</v>
      </c>
      <c r="I34" s="52">
        <f t="shared" si="1"/>
        <v>8.3333333333333329E-2</v>
      </c>
      <c r="J34" s="55">
        <f t="shared" si="9"/>
        <v>0.16666666666666666</v>
      </c>
      <c r="K34" s="52">
        <f t="shared" si="1"/>
        <v>8.3333333333333329E-2</v>
      </c>
      <c r="L34" s="55">
        <f t="shared" si="9"/>
        <v>0.25</v>
      </c>
      <c r="M34" s="52">
        <f t="shared" si="1"/>
        <v>8.3333333333333329E-2</v>
      </c>
      <c r="N34" s="55">
        <f t="shared" si="9"/>
        <v>0.33333333333333331</v>
      </c>
      <c r="O34" s="52">
        <f t="shared" si="1"/>
        <v>8.3333333333333329E-2</v>
      </c>
      <c r="P34" s="55">
        <f t="shared" si="9"/>
        <v>0.41666666666666663</v>
      </c>
      <c r="Q34" s="52">
        <f t="shared" si="1"/>
        <v>8.3333333333333329E-2</v>
      </c>
      <c r="R34" s="55">
        <f t="shared" si="9"/>
        <v>0.49999999999999994</v>
      </c>
      <c r="S34" s="52">
        <f t="shared" si="2"/>
        <v>8.3333333333333329E-2</v>
      </c>
      <c r="T34" s="55">
        <f t="shared" si="9"/>
        <v>0.58333333333333326</v>
      </c>
      <c r="U34" s="52">
        <f t="shared" si="3"/>
        <v>8.3333333333333329E-2</v>
      </c>
      <c r="V34" s="55">
        <f t="shared" si="10"/>
        <v>0.66666666666666663</v>
      </c>
      <c r="W34" s="52">
        <f t="shared" si="4"/>
        <v>8.3333333333333329E-2</v>
      </c>
      <c r="X34" s="55">
        <f t="shared" si="11"/>
        <v>0.75</v>
      </c>
      <c r="Y34" s="52">
        <f t="shared" si="5"/>
        <v>8.3333333333333329E-2</v>
      </c>
      <c r="Z34" s="55">
        <f t="shared" si="12"/>
        <v>0.83333333333333337</v>
      </c>
      <c r="AA34" s="52">
        <f t="shared" si="6"/>
        <v>8.3333333333333329E-2</v>
      </c>
      <c r="AB34" s="55">
        <f t="shared" si="13"/>
        <v>0.91666666666666674</v>
      </c>
      <c r="AC34" s="52">
        <f t="shared" si="7"/>
        <v>8.3333333333333329E-2</v>
      </c>
      <c r="AD34" s="55">
        <f t="shared" si="14"/>
        <v>1</v>
      </c>
    </row>
    <row r="35" spans="2:30" ht="27.75" customHeight="1" x14ac:dyDescent="0.25">
      <c r="B35" s="3">
        <v>23</v>
      </c>
      <c r="C35" s="171" t="str">
        <f>'Composição de Custos'!C32</f>
        <v>Prestação De Serviço De Monitoramento: Ponto De Expansão Sist De Agua 02 (Cidade Ou Distrito) para Elevatória de água</v>
      </c>
      <c r="D35" s="172"/>
      <c r="E35" s="22">
        <f>'Planilha Orçamentária'!F30</f>
        <v>8178.52</v>
      </c>
      <c r="F35" s="4">
        <f t="shared" si="0"/>
        <v>0.96100205954863416</v>
      </c>
      <c r="G35" s="52">
        <f t="shared" si="1"/>
        <v>8.3333333333333329E-2</v>
      </c>
      <c r="H35" s="53">
        <f t="shared" si="8"/>
        <v>8.3333333333333329E-2</v>
      </c>
      <c r="I35" s="52">
        <f t="shared" si="1"/>
        <v>8.3333333333333329E-2</v>
      </c>
      <c r="J35" s="55">
        <f t="shared" si="9"/>
        <v>0.16666666666666666</v>
      </c>
      <c r="K35" s="52">
        <f t="shared" si="1"/>
        <v>8.3333333333333329E-2</v>
      </c>
      <c r="L35" s="55">
        <f t="shared" si="9"/>
        <v>0.25</v>
      </c>
      <c r="M35" s="52">
        <f t="shared" si="1"/>
        <v>8.3333333333333329E-2</v>
      </c>
      <c r="N35" s="55">
        <f t="shared" si="9"/>
        <v>0.33333333333333331</v>
      </c>
      <c r="O35" s="52">
        <f t="shared" si="1"/>
        <v>8.3333333333333329E-2</v>
      </c>
      <c r="P35" s="55">
        <f t="shared" si="9"/>
        <v>0.41666666666666663</v>
      </c>
      <c r="Q35" s="52">
        <f t="shared" si="1"/>
        <v>8.3333333333333329E-2</v>
      </c>
      <c r="R35" s="55">
        <f t="shared" si="9"/>
        <v>0.49999999999999994</v>
      </c>
      <c r="S35" s="52">
        <f t="shared" si="2"/>
        <v>8.3333333333333329E-2</v>
      </c>
      <c r="T35" s="55">
        <f t="shared" si="9"/>
        <v>0.58333333333333326</v>
      </c>
      <c r="U35" s="52">
        <f t="shared" si="3"/>
        <v>8.3333333333333329E-2</v>
      </c>
      <c r="V35" s="55">
        <f t="shared" si="10"/>
        <v>0.66666666666666663</v>
      </c>
      <c r="W35" s="52">
        <f t="shared" si="4"/>
        <v>8.3333333333333329E-2</v>
      </c>
      <c r="X35" s="55">
        <f t="shared" si="11"/>
        <v>0.75</v>
      </c>
      <c r="Y35" s="52">
        <f t="shared" si="5"/>
        <v>8.3333333333333329E-2</v>
      </c>
      <c r="Z35" s="55">
        <f t="shared" si="12"/>
        <v>0.83333333333333337</v>
      </c>
      <c r="AA35" s="52">
        <f t="shared" si="6"/>
        <v>8.3333333333333329E-2</v>
      </c>
      <c r="AB35" s="55">
        <f t="shared" si="13"/>
        <v>0.91666666666666674</v>
      </c>
      <c r="AC35" s="52">
        <f t="shared" si="7"/>
        <v>8.3333333333333329E-2</v>
      </c>
      <c r="AD35" s="55">
        <f t="shared" si="14"/>
        <v>1</v>
      </c>
    </row>
    <row r="36" spans="2:30" ht="27.75" customHeight="1" x14ac:dyDescent="0.25">
      <c r="B36" s="3">
        <v>24</v>
      </c>
      <c r="C36" s="171" t="str">
        <f>'Composição de Custos'!C33</f>
        <v>Prestação De Serviço De Monitoramento: Ponto De Expansão Sist De Agua 03 (Cidade Ou Distrito) para Elevatória de água</v>
      </c>
      <c r="D36" s="172"/>
      <c r="E36" s="22">
        <f>'Planilha Orçamentária'!F31</f>
        <v>8178.52</v>
      </c>
      <c r="F36" s="4">
        <f t="shared" si="0"/>
        <v>0.96100205954863416</v>
      </c>
      <c r="G36" s="52">
        <f t="shared" si="1"/>
        <v>8.3333333333333329E-2</v>
      </c>
      <c r="H36" s="53">
        <f t="shared" si="8"/>
        <v>8.3333333333333329E-2</v>
      </c>
      <c r="I36" s="52">
        <f t="shared" si="1"/>
        <v>8.3333333333333329E-2</v>
      </c>
      <c r="J36" s="55">
        <f t="shared" si="9"/>
        <v>0.16666666666666666</v>
      </c>
      <c r="K36" s="52">
        <f t="shared" si="1"/>
        <v>8.3333333333333329E-2</v>
      </c>
      <c r="L36" s="55">
        <f t="shared" si="9"/>
        <v>0.25</v>
      </c>
      <c r="M36" s="52">
        <f t="shared" si="1"/>
        <v>8.3333333333333329E-2</v>
      </c>
      <c r="N36" s="55">
        <f t="shared" si="9"/>
        <v>0.33333333333333331</v>
      </c>
      <c r="O36" s="52">
        <f t="shared" si="1"/>
        <v>8.3333333333333329E-2</v>
      </c>
      <c r="P36" s="55">
        <f t="shared" si="9"/>
        <v>0.41666666666666663</v>
      </c>
      <c r="Q36" s="52">
        <f t="shared" si="1"/>
        <v>8.3333333333333329E-2</v>
      </c>
      <c r="R36" s="55">
        <f t="shared" si="9"/>
        <v>0.49999999999999994</v>
      </c>
      <c r="S36" s="52">
        <f t="shared" si="2"/>
        <v>8.3333333333333329E-2</v>
      </c>
      <c r="T36" s="55">
        <f t="shared" si="9"/>
        <v>0.58333333333333326</v>
      </c>
      <c r="U36" s="52">
        <f t="shared" si="3"/>
        <v>8.3333333333333329E-2</v>
      </c>
      <c r="V36" s="55">
        <f t="shared" si="10"/>
        <v>0.66666666666666663</v>
      </c>
      <c r="W36" s="52">
        <f t="shared" si="4"/>
        <v>8.3333333333333329E-2</v>
      </c>
      <c r="X36" s="55">
        <f t="shared" si="11"/>
        <v>0.75</v>
      </c>
      <c r="Y36" s="52">
        <f t="shared" si="5"/>
        <v>8.3333333333333329E-2</v>
      </c>
      <c r="Z36" s="55">
        <f t="shared" si="12"/>
        <v>0.83333333333333337</v>
      </c>
      <c r="AA36" s="52">
        <f t="shared" si="6"/>
        <v>8.3333333333333329E-2</v>
      </c>
      <c r="AB36" s="55">
        <f t="shared" si="13"/>
        <v>0.91666666666666674</v>
      </c>
      <c r="AC36" s="52">
        <f t="shared" si="7"/>
        <v>8.3333333333333329E-2</v>
      </c>
      <c r="AD36" s="55">
        <f t="shared" si="14"/>
        <v>1</v>
      </c>
    </row>
    <row r="37" spans="2:30" ht="27.75" customHeight="1" x14ac:dyDescent="0.25">
      <c r="B37" s="3">
        <v>25</v>
      </c>
      <c r="C37" s="171" t="str">
        <f>'Composição de Custos'!C34</f>
        <v>Prestação De Serviço De Monitoramento: Ponto De Expansão Sist De Agua 04 (Cidade Ou Distrito) para Elevatória de água</v>
      </c>
      <c r="D37" s="172"/>
      <c r="E37" s="22">
        <f>'Planilha Orçamentária'!F32</f>
        <v>8178.52</v>
      </c>
      <c r="F37" s="4">
        <f t="shared" si="0"/>
        <v>0.96100205954863416</v>
      </c>
      <c r="G37" s="52">
        <f t="shared" si="1"/>
        <v>8.3333333333333329E-2</v>
      </c>
      <c r="H37" s="53">
        <f t="shared" si="8"/>
        <v>8.3333333333333329E-2</v>
      </c>
      <c r="I37" s="52">
        <f t="shared" si="1"/>
        <v>8.3333333333333329E-2</v>
      </c>
      <c r="J37" s="55">
        <f t="shared" si="9"/>
        <v>0.16666666666666666</v>
      </c>
      <c r="K37" s="52">
        <f t="shared" si="1"/>
        <v>8.3333333333333329E-2</v>
      </c>
      <c r="L37" s="55">
        <f t="shared" si="9"/>
        <v>0.25</v>
      </c>
      <c r="M37" s="52">
        <f t="shared" si="1"/>
        <v>8.3333333333333329E-2</v>
      </c>
      <c r="N37" s="55">
        <f t="shared" si="9"/>
        <v>0.33333333333333331</v>
      </c>
      <c r="O37" s="52">
        <f t="shared" si="1"/>
        <v>8.3333333333333329E-2</v>
      </c>
      <c r="P37" s="55">
        <f t="shared" si="9"/>
        <v>0.41666666666666663</v>
      </c>
      <c r="Q37" s="52">
        <f t="shared" si="1"/>
        <v>8.3333333333333329E-2</v>
      </c>
      <c r="R37" s="55">
        <f t="shared" si="9"/>
        <v>0.49999999999999994</v>
      </c>
      <c r="S37" s="52">
        <f t="shared" si="2"/>
        <v>8.3333333333333329E-2</v>
      </c>
      <c r="T37" s="55">
        <f t="shared" si="9"/>
        <v>0.58333333333333326</v>
      </c>
      <c r="U37" s="52">
        <f t="shared" si="3"/>
        <v>8.3333333333333329E-2</v>
      </c>
      <c r="V37" s="55">
        <f t="shared" si="10"/>
        <v>0.66666666666666663</v>
      </c>
      <c r="W37" s="52">
        <f t="shared" si="4"/>
        <v>8.3333333333333329E-2</v>
      </c>
      <c r="X37" s="55">
        <f t="shared" si="11"/>
        <v>0.75</v>
      </c>
      <c r="Y37" s="52">
        <f t="shared" si="5"/>
        <v>8.3333333333333329E-2</v>
      </c>
      <c r="Z37" s="55">
        <f t="shared" si="12"/>
        <v>0.83333333333333337</v>
      </c>
      <c r="AA37" s="52">
        <f t="shared" si="6"/>
        <v>8.3333333333333329E-2</v>
      </c>
      <c r="AB37" s="55">
        <f t="shared" si="13"/>
        <v>0.91666666666666674</v>
      </c>
      <c r="AC37" s="52">
        <f t="shared" si="7"/>
        <v>8.3333333333333329E-2</v>
      </c>
      <c r="AD37" s="55">
        <f t="shared" si="14"/>
        <v>1</v>
      </c>
    </row>
    <row r="38" spans="2:30" ht="27.75" customHeight="1" x14ac:dyDescent="0.25">
      <c r="B38" s="3">
        <v>26</v>
      </c>
      <c r="C38" s="171" t="str">
        <f>'Composição de Custos'!C35</f>
        <v>Prestação De Serviço De Monitoramento: Ponto De Expansão Sist De Agua 05 (Cidade Ou Distrito) para Elevatória de água</v>
      </c>
      <c r="D38" s="172"/>
      <c r="E38" s="22">
        <f>'Planilha Orçamentária'!F33</f>
        <v>8178.52</v>
      </c>
      <c r="F38" s="4">
        <f t="shared" si="0"/>
        <v>0.96100205954863416</v>
      </c>
      <c r="G38" s="52">
        <f t="shared" si="1"/>
        <v>8.3333333333333329E-2</v>
      </c>
      <c r="H38" s="53">
        <f t="shared" si="8"/>
        <v>8.3333333333333329E-2</v>
      </c>
      <c r="I38" s="52">
        <f t="shared" si="1"/>
        <v>8.3333333333333329E-2</v>
      </c>
      <c r="J38" s="55">
        <f t="shared" si="9"/>
        <v>0.16666666666666666</v>
      </c>
      <c r="K38" s="52">
        <f t="shared" si="1"/>
        <v>8.3333333333333329E-2</v>
      </c>
      <c r="L38" s="55">
        <f t="shared" si="9"/>
        <v>0.25</v>
      </c>
      <c r="M38" s="52">
        <f t="shared" si="1"/>
        <v>8.3333333333333329E-2</v>
      </c>
      <c r="N38" s="55">
        <f t="shared" si="9"/>
        <v>0.33333333333333331</v>
      </c>
      <c r="O38" s="52">
        <f t="shared" si="1"/>
        <v>8.3333333333333329E-2</v>
      </c>
      <c r="P38" s="55">
        <f t="shared" si="9"/>
        <v>0.41666666666666663</v>
      </c>
      <c r="Q38" s="52">
        <f t="shared" si="1"/>
        <v>8.3333333333333329E-2</v>
      </c>
      <c r="R38" s="55">
        <f t="shared" si="9"/>
        <v>0.49999999999999994</v>
      </c>
      <c r="S38" s="52">
        <f t="shared" si="2"/>
        <v>8.3333333333333329E-2</v>
      </c>
      <c r="T38" s="55">
        <f t="shared" si="9"/>
        <v>0.58333333333333326</v>
      </c>
      <c r="U38" s="52">
        <f t="shared" si="3"/>
        <v>8.3333333333333329E-2</v>
      </c>
      <c r="V38" s="55">
        <f t="shared" si="10"/>
        <v>0.66666666666666663</v>
      </c>
      <c r="W38" s="52">
        <f t="shared" si="4"/>
        <v>8.3333333333333329E-2</v>
      </c>
      <c r="X38" s="55">
        <f t="shared" si="11"/>
        <v>0.75</v>
      </c>
      <c r="Y38" s="52">
        <f t="shared" si="5"/>
        <v>8.3333333333333329E-2</v>
      </c>
      <c r="Z38" s="55">
        <f t="shared" si="12"/>
        <v>0.83333333333333337</v>
      </c>
      <c r="AA38" s="52">
        <f t="shared" si="6"/>
        <v>8.3333333333333329E-2</v>
      </c>
      <c r="AB38" s="55">
        <f t="shared" si="13"/>
        <v>0.91666666666666674</v>
      </c>
      <c r="AC38" s="52">
        <f t="shared" si="7"/>
        <v>8.3333333333333329E-2</v>
      </c>
      <c r="AD38" s="55">
        <f t="shared" si="14"/>
        <v>1</v>
      </c>
    </row>
    <row r="39" spans="2:30" ht="27.75" customHeight="1" x14ac:dyDescent="0.25">
      <c r="B39" s="3">
        <v>27</v>
      </c>
      <c r="C39" s="171" t="str">
        <f>'Composição de Custos'!C37</f>
        <v>Prestação De Serviço De Monitoramento: Poço Belisário I</v>
      </c>
      <c r="D39" s="172"/>
      <c r="E39" s="22">
        <f>'Planilha Orçamentária'!F35</f>
        <v>6579.0400000000009</v>
      </c>
      <c r="F39" s="4">
        <f t="shared" si="0"/>
        <v>0.77305808261798548</v>
      </c>
      <c r="G39" s="52">
        <f t="shared" si="1"/>
        <v>8.3333333333333329E-2</v>
      </c>
      <c r="H39" s="53">
        <f t="shared" si="8"/>
        <v>8.3333333333333329E-2</v>
      </c>
      <c r="I39" s="52">
        <f t="shared" si="1"/>
        <v>8.3333333333333329E-2</v>
      </c>
      <c r="J39" s="55">
        <f t="shared" si="9"/>
        <v>0.16666666666666666</v>
      </c>
      <c r="K39" s="52">
        <f t="shared" si="1"/>
        <v>8.3333333333333329E-2</v>
      </c>
      <c r="L39" s="55">
        <f t="shared" si="9"/>
        <v>0.25</v>
      </c>
      <c r="M39" s="52">
        <f t="shared" si="1"/>
        <v>8.3333333333333329E-2</v>
      </c>
      <c r="N39" s="55">
        <f t="shared" si="9"/>
        <v>0.33333333333333331</v>
      </c>
      <c r="O39" s="52">
        <f t="shared" si="1"/>
        <v>8.3333333333333329E-2</v>
      </c>
      <c r="P39" s="55">
        <f t="shared" si="9"/>
        <v>0.41666666666666663</v>
      </c>
      <c r="Q39" s="52">
        <f t="shared" si="1"/>
        <v>8.3333333333333329E-2</v>
      </c>
      <c r="R39" s="55">
        <f t="shared" si="9"/>
        <v>0.49999999999999994</v>
      </c>
      <c r="S39" s="52">
        <f t="shared" si="2"/>
        <v>8.3333333333333329E-2</v>
      </c>
      <c r="T39" s="55">
        <f t="shared" si="9"/>
        <v>0.58333333333333326</v>
      </c>
      <c r="U39" s="52">
        <f t="shared" si="3"/>
        <v>8.3333333333333329E-2</v>
      </c>
      <c r="V39" s="55">
        <f t="shared" si="10"/>
        <v>0.66666666666666663</v>
      </c>
      <c r="W39" s="52">
        <f t="shared" si="4"/>
        <v>8.3333333333333329E-2</v>
      </c>
      <c r="X39" s="55">
        <f t="shared" si="11"/>
        <v>0.75</v>
      </c>
      <c r="Y39" s="52">
        <f t="shared" si="5"/>
        <v>8.3333333333333329E-2</v>
      </c>
      <c r="Z39" s="55">
        <f t="shared" si="12"/>
        <v>0.83333333333333337</v>
      </c>
      <c r="AA39" s="52">
        <f t="shared" si="6"/>
        <v>8.3333333333333329E-2</v>
      </c>
      <c r="AB39" s="55">
        <f t="shared" si="13"/>
        <v>0.91666666666666674</v>
      </c>
      <c r="AC39" s="52">
        <f t="shared" si="7"/>
        <v>8.3333333333333329E-2</v>
      </c>
      <c r="AD39" s="55">
        <f t="shared" si="14"/>
        <v>1</v>
      </c>
    </row>
    <row r="40" spans="2:30" ht="27.75" customHeight="1" x14ac:dyDescent="0.25">
      <c r="B40" s="3">
        <v>28</v>
      </c>
      <c r="C40" s="171" t="str">
        <f>'Composição de Custos'!C38</f>
        <v>Prestação De Serviço De Monitoramento: Poço Belisário II</v>
      </c>
      <c r="D40" s="172"/>
      <c r="E40" s="22">
        <f>'Planilha Orçamentária'!F36</f>
        <v>6579.0400000000009</v>
      </c>
      <c r="F40" s="4">
        <f t="shared" si="0"/>
        <v>0.77305808261798548</v>
      </c>
      <c r="G40" s="52">
        <f t="shared" si="1"/>
        <v>8.3333333333333329E-2</v>
      </c>
      <c r="H40" s="53">
        <f t="shared" si="8"/>
        <v>8.3333333333333329E-2</v>
      </c>
      <c r="I40" s="52">
        <f t="shared" si="1"/>
        <v>8.3333333333333329E-2</v>
      </c>
      <c r="J40" s="55">
        <f t="shared" si="9"/>
        <v>0.16666666666666666</v>
      </c>
      <c r="K40" s="52">
        <f t="shared" si="1"/>
        <v>8.3333333333333329E-2</v>
      </c>
      <c r="L40" s="55">
        <f t="shared" si="9"/>
        <v>0.25</v>
      </c>
      <c r="M40" s="52">
        <f t="shared" si="1"/>
        <v>8.3333333333333329E-2</v>
      </c>
      <c r="N40" s="55">
        <f t="shared" si="9"/>
        <v>0.33333333333333331</v>
      </c>
      <c r="O40" s="52">
        <f t="shared" si="1"/>
        <v>8.3333333333333329E-2</v>
      </c>
      <c r="P40" s="55">
        <f t="shared" si="9"/>
        <v>0.41666666666666663</v>
      </c>
      <c r="Q40" s="52">
        <f t="shared" si="1"/>
        <v>8.3333333333333329E-2</v>
      </c>
      <c r="R40" s="55">
        <f t="shared" si="9"/>
        <v>0.49999999999999994</v>
      </c>
      <c r="S40" s="52">
        <f t="shared" si="2"/>
        <v>8.3333333333333329E-2</v>
      </c>
      <c r="T40" s="55">
        <f t="shared" si="9"/>
        <v>0.58333333333333326</v>
      </c>
      <c r="U40" s="52">
        <f t="shared" si="3"/>
        <v>8.3333333333333329E-2</v>
      </c>
      <c r="V40" s="55">
        <f t="shared" si="10"/>
        <v>0.66666666666666663</v>
      </c>
      <c r="W40" s="52">
        <f t="shared" si="4"/>
        <v>8.3333333333333329E-2</v>
      </c>
      <c r="X40" s="55">
        <f t="shared" si="11"/>
        <v>0.75</v>
      </c>
      <c r="Y40" s="52">
        <f t="shared" si="5"/>
        <v>8.3333333333333329E-2</v>
      </c>
      <c r="Z40" s="55">
        <f t="shared" si="12"/>
        <v>0.83333333333333337</v>
      </c>
      <c r="AA40" s="52">
        <f t="shared" si="6"/>
        <v>8.3333333333333329E-2</v>
      </c>
      <c r="AB40" s="55">
        <f t="shared" si="13"/>
        <v>0.91666666666666674</v>
      </c>
      <c r="AC40" s="52">
        <f t="shared" si="7"/>
        <v>8.3333333333333329E-2</v>
      </c>
      <c r="AD40" s="55">
        <f t="shared" si="14"/>
        <v>1</v>
      </c>
    </row>
    <row r="41" spans="2:30" ht="27.75" customHeight="1" x14ac:dyDescent="0.25">
      <c r="B41" s="3">
        <v>29</v>
      </c>
      <c r="C41" s="171" t="str">
        <f>'Composição de Custos'!C39</f>
        <v>Prestação De Serviço De Monitoramento: Poço Belisário III</v>
      </c>
      <c r="D41" s="172"/>
      <c r="E41" s="22">
        <f>'Planilha Orçamentária'!F37</f>
        <v>6579.0400000000009</v>
      </c>
      <c r="F41" s="4">
        <f t="shared" si="0"/>
        <v>0.77305808261798548</v>
      </c>
      <c r="G41" s="52">
        <f t="shared" si="1"/>
        <v>8.3333333333333329E-2</v>
      </c>
      <c r="H41" s="53">
        <f t="shared" si="8"/>
        <v>8.3333333333333329E-2</v>
      </c>
      <c r="I41" s="52">
        <f t="shared" si="1"/>
        <v>8.3333333333333329E-2</v>
      </c>
      <c r="J41" s="55">
        <f t="shared" si="9"/>
        <v>0.16666666666666666</v>
      </c>
      <c r="K41" s="52">
        <f t="shared" si="1"/>
        <v>8.3333333333333329E-2</v>
      </c>
      <c r="L41" s="55">
        <f t="shared" si="9"/>
        <v>0.25</v>
      </c>
      <c r="M41" s="52">
        <f t="shared" si="1"/>
        <v>8.3333333333333329E-2</v>
      </c>
      <c r="N41" s="55">
        <f t="shared" si="9"/>
        <v>0.33333333333333331</v>
      </c>
      <c r="O41" s="52">
        <f t="shared" si="1"/>
        <v>8.3333333333333329E-2</v>
      </c>
      <c r="P41" s="55">
        <f t="shared" si="9"/>
        <v>0.41666666666666663</v>
      </c>
      <c r="Q41" s="52">
        <f t="shared" si="1"/>
        <v>8.3333333333333329E-2</v>
      </c>
      <c r="R41" s="55">
        <f t="shared" si="9"/>
        <v>0.49999999999999994</v>
      </c>
      <c r="S41" s="52">
        <f t="shared" si="2"/>
        <v>8.3333333333333329E-2</v>
      </c>
      <c r="T41" s="55">
        <f t="shared" si="9"/>
        <v>0.58333333333333326</v>
      </c>
      <c r="U41" s="52">
        <f t="shared" si="3"/>
        <v>8.3333333333333329E-2</v>
      </c>
      <c r="V41" s="55">
        <f t="shared" si="10"/>
        <v>0.66666666666666663</v>
      </c>
      <c r="W41" s="52">
        <f t="shared" si="4"/>
        <v>8.3333333333333329E-2</v>
      </c>
      <c r="X41" s="55">
        <f t="shared" si="11"/>
        <v>0.75</v>
      </c>
      <c r="Y41" s="52">
        <f t="shared" si="5"/>
        <v>8.3333333333333329E-2</v>
      </c>
      <c r="Z41" s="55">
        <f t="shared" si="12"/>
        <v>0.83333333333333337</v>
      </c>
      <c r="AA41" s="52">
        <f t="shared" si="6"/>
        <v>8.3333333333333329E-2</v>
      </c>
      <c r="AB41" s="55">
        <f t="shared" si="13"/>
        <v>0.91666666666666674</v>
      </c>
      <c r="AC41" s="52">
        <f t="shared" si="7"/>
        <v>8.3333333333333329E-2</v>
      </c>
      <c r="AD41" s="55">
        <f t="shared" si="14"/>
        <v>1</v>
      </c>
    </row>
    <row r="42" spans="2:30" ht="15" customHeight="1" x14ac:dyDescent="0.25">
      <c r="B42" s="3">
        <v>30</v>
      </c>
      <c r="C42" s="171" t="str">
        <f>'Composição de Custos'!C40</f>
        <v>Prestação De Serviço De Monitoramento: Poço Boa Família I</v>
      </c>
      <c r="D42" s="172"/>
      <c r="E42" s="22">
        <f>'Planilha Orçamentária'!F38</f>
        <v>6579.0400000000009</v>
      </c>
      <c r="F42" s="4">
        <f t="shared" si="0"/>
        <v>0.77305808261798548</v>
      </c>
      <c r="G42" s="52">
        <f t="shared" si="1"/>
        <v>8.3333333333333329E-2</v>
      </c>
      <c r="H42" s="53">
        <f t="shared" si="8"/>
        <v>8.3333333333333329E-2</v>
      </c>
      <c r="I42" s="52">
        <f t="shared" si="1"/>
        <v>8.3333333333333329E-2</v>
      </c>
      <c r="J42" s="55">
        <f t="shared" si="9"/>
        <v>0.16666666666666666</v>
      </c>
      <c r="K42" s="52">
        <f t="shared" si="1"/>
        <v>8.3333333333333329E-2</v>
      </c>
      <c r="L42" s="55">
        <f t="shared" si="9"/>
        <v>0.25</v>
      </c>
      <c r="M42" s="52">
        <f t="shared" si="1"/>
        <v>8.3333333333333329E-2</v>
      </c>
      <c r="N42" s="55">
        <f t="shared" si="9"/>
        <v>0.33333333333333331</v>
      </c>
      <c r="O42" s="52">
        <f t="shared" si="1"/>
        <v>8.3333333333333329E-2</v>
      </c>
      <c r="P42" s="55">
        <f t="shared" si="9"/>
        <v>0.41666666666666663</v>
      </c>
      <c r="Q42" s="52">
        <f t="shared" si="1"/>
        <v>8.3333333333333329E-2</v>
      </c>
      <c r="R42" s="55">
        <f t="shared" si="9"/>
        <v>0.49999999999999994</v>
      </c>
      <c r="S42" s="52">
        <f t="shared" si="2"/>
        <v>8.3333333333333329E-2</v>
      </c>
      <c r="T42" s="55">
        <f t="shared" si="9"/>
        <v>0.58333333333333326</v>
      </c>
      <c r="U42" s="52">
        <f t="shared" si="3"/>
        <v>8.3333333333333329E-2</v>
      </c>
      <c r="V42" s="55">
        <f t="shared" si="10"/>
        <v>0.66666666666666663</v>
      </c>
      <c r="W42" s="52">
        <f t="shared" si="4"/>
        <v>8.3333333333333329E-2</v>
      </c>
      <c r="X42" s="55">
        <f t="shared" si="11"/>
        <v>0.75</v>
      </c>
      <c r="Y42" s="52">
        <f t="shared" si="5"/>
        <v>8.3333333333333329E-2</v>
      </c>
      <c r="Z42" s="55">
        <f t="shared" si="12"/>
        <v>0.83333333333333337</v>
      </c>
      <c r="AA42" s="52">
        <f t="shared" si="6"/>
        <v>8.3333333333333329E-2</v>
      </c>
      <c r="AB42" s="55">
        <f t="shared" si="13"/>
        <v>0.91666666666666674</v>
      </c>
      <c r="AC42" s="52">
        <f t="shared" si="7"/>
        <v>8.3333333333333329E-2</v>
      </c>
      <c r="AD42" s="55">
        <f t="shared" si="14"/>
        <v>1</v>
      </c>
    </row>
    <row r="43" spans="2:30" ht="15" customHeight="1" x14ac:dyDescent="0.25">
      <c r="B43" s="3">
        <v>31</v>
      </c>
      <c r="C43" s="171" t="str">
        <f>'Composição de Custos'!C41</f>
        <v>Prestação De Serviço De Monitoramento: Poço Boa Família IV</v>
      </c>
      <c r="D43" s="172"/>
      <c r="E43" s="22">
        <f>'Planilha Orçamentária'!F39</f>
        <v>6579.0400000000009</v>
      </c>
      <c r="F43" s="4">
        <f t="shared" si="0"/>
        <v>0.77305808261798548</v>
      </c>
      <c r="G43" s="52">
        <f t="shared" si="1"/>
        <v>8.3333333333333329E-2</v>
      </c>
      <c r="H43" s="53">
        <f t="shared" si="8"/>
        <v>8.3333333333333329E-2</v>
      </c>
      <c r="I43" s="52">
        <f t="shared" si="1"/>
        <v>8.3333333333333329E-2</v>
      </c>
      <c r="J43" s="55">
        <f t="shared" si="9"/>
        <v>0.16666666666666666</v>
      </c>
      <c r="K43" s="52">
        <f t="shared" si="1"/>
        <v>8.3333333333333329E-2</v>
      </c>
      <c r="L43" s="55">
        <f t="shared" si="9"/>
        <v>0.25</v>
      </c>
      <c r="M43" s="52">
        <f t="shared" si="1"/>
        <v>8.3333333333333329E-2</v>
      </c>
      <c r="N43" s="55">
        <f t="shared" si="9"/>
        <v>0.33333333333333331</v>
      </c>
      <c r="O43" s="52">
        <f t="shared" si="1"/>
        <v>8.3333333333333329E-2</v>
      </c>
      <c r="P43" s="55">
        <f t="shared" si="9"/>
        <v>0.41666666666666663</v>
      </c>
      <c r="Q43" s="52">
        <f t="shared" si="1"/>
        <v>8.3333333333333329E-2</v>
      </c>
      <c r="R43" s="55">
        <f t="shared" si="9"/>
        <v>0.49999999999999994</v>
      </c>
      <c r="S43" s="52">
        <f t="shared" si="2"/>
        <v>8.3333333333333329E-2</v>
      </c>
      <c r="T43" s="55">
        <f t="shared" si="9"/>
        <v>0.58333333333333326</v>
      </c>
      <c r="U43" s="52">
        <f t="shared" si="3"/>
        <v>8.3333333333333329E-2</v>
      </c>
      <c r="V43" s="55">
        <f t="shared" si="10"/>
        <v>0.66666666666666663</v>
      </c>
      <c r="W43" s="52">
        <f t="shared" si="4"/>
        <v>8.3333333333333329E-2</v>
      </c>
      <c r="X43" s="55">
        <f t="shared" si="11"/>
        <v>0.75</v>
      </c>
      <c r="Y43" s="52">
        <f t="shared" si="5"/>
        <v>8.3333333333333329E-2</v>
      </c>
      <c r="Z43" s="55">
        <f t="shared" si="12"/>
        <v>0.83333333333333337</v>
      </c>
      <c r="AA43" s="52">
        <f t="shared" si="6"/>
        <v>8.3333333333333329E-2</v>
      </c>
      <c r="AB43" s="55">
        <f t="shared" si="13"/>
        <v>0.91666666666666674</v>
      </c>
      <c r="AC43" s="52">
        <f t="shared" si="7"/>
        <v>8.3333333333333329E-2</v>
      </c>
      <c r="AD43" s="55">
        <f t="shared" si="14"/>
        <v>1</v>
      </c>
    </row>
    <row r="44" spans="2:30" ht="15" customHeight="1" x14ac:dyDescent="0.25">
      <c r="B44" s="3">
        <v>32</v>
      </c>
      <c r="C44" s="171" t="str">
        <f>'Composição de Custos'!C42</f>
        <v>Prestação De Serviço De Monitoramento: Poço Boa Família V</v>
      </c>
      <c r="D44" s="172"/>
      <c r="E44" s="22">
        <f>'Planilha Orçamentária'!F40</f>
        <v>6579.0400000000009</v>
      </c>
      <c r="F44" s="4">
        <f t="shared" si="0"/>
        <v>0.77305808261798548</v>
      </c>
      <c r="G44" s="52">
        <f t="shared" si="1"/>
        <v>8.3333333333333329E-2</v>
      </c>
      <c r="H44" s="53">
        <f t="shared" si="8"/>
        <v>8.3333333333333329E-2</v>
      </c>
      <c r="I44" s="52">
        <f t="shared" si="1"/>
        <v>8.3333333333333329E-2</v>
      </c>
      <c r="J44" s="55">
        <f t="shared" si="9"/>
        <v>0.16666666666666666</v>
      </c>
      <c r="K44" s="52">
        <f t="shared" si="1"/>
        <v>8.3333333333333329E-2</v>
      </c>
      <c r="L44" s="55">
        <f t="shared" si="9"/>
        <v>0.25</v>
      </c>
      <c r="M44" s="52">
        <f t="shared" si="1"/>
        <v>8.3333333333333329E-2</v>
      </c>
      <c r="N44" s="55">
        <f t="shared" si="9"/>
        <v>0.33333333333333331</v>
      </c>
      <c r="O44" s="52">
        <f t="shared" si="1"/>
        <v>8.3333333333333329E-2</v>
      </c>
      <c r="P44" s="55">
        <f t="shared" si="9"/>
        <v>0.41666666666666663</v>
      </c>
      <c r="Q44" s="52">
        <f t="shared" si="1"/>
        <v>8.3333333333333329E-2</v>
      </c>
      <c r="R44" s="55">
        <f t="shared" si="9"/>
        <v>0.49999999999999994</v>
      </c>
      <c r="S44" s="52">
        <f t="shared" si="2"/>
        <v>8.3333333333333329E-2</v>
      </c>
      <c r="T44" s="55">
        <f t="shared" si="9"/>
        <v>0.58333333333333326</v>
      </c>
      <c r="U44" s="52">
        <f t="shared" si="3"/>
        <v>8.3333333333333329E-2</v>
      </c>
      <c r="V44" s="55">
        <f t="shared" si="10"/>
        <v>0.66666666666666663</v>
      </c>
      <c r="W44" s="52">
        <f t="shared" si="4"/>
        <v>8.3333333333333329E-2</v>
      </c>
      <c r="X44" s="55">
        <f t="shared" si="11"/>
        <v>0.75</v>
      </c>
      <c r="Y44" s="52">
        <f t="shared" si="5"/>
        <v>8.3333333333333329E-2</v>
      </c>
      <c r="Z44" s="55">
        <f t="shared" si="12"/>
        <v>0.83333333333333337</v>
      </c>
      <c r="AA44" s="52">
        <f t="shared" si="6"/>
        <v>8.3333333333333329E-2</v>
      </c>
      <c r="AB44" s="55">
        <f t="shared" si="13"/>
        <v>0.91666666666666674</v>
      </c>
      <c r="AC44" s="52">
        <f t="shared" si="7"/>
        <v>8.3333333333333329E-2</v>
      </c>
      <c r="AD44" s="55">
        <f t="shared" si="14"/>
        <v>1</v>
      </c>
    </row>
    <row r="45" spans="2:30" ht="15" customHeight="1" x14ac:dyDescent="0.25">
      <c r="B45" s="3">
        <v>33</v>
      </c>
      <c r="C45" s="171" t="str">
        <f>'Composição de Custos'!C43</f>
        <v>Prestação De Serviço De Monitoramento: Poço Bom Jesus III</v>
      </c>
      <c r="D45" s="172"/>
      <c r="E45" s="22">
        <f>'Planilha Orçamentária'!F41</f>
        <v>6579.0400000000009</v>
      </c>
      <c r="F45" s="4">
        <f t="shared" si="0"/>
        <v>0.77305808261798548</v>
      </c>
      <c r="G45" s="52">
        <f t="shared" si="1"/>
        <v>8.3333333333333329E-2</v>
      </c>
      <c r="H45" s="53">
        <f t="shared" si="8"/>
        <v>8.3333333333333329E-2</v>
      </c>
      <c r="I45" s="52">
        <f t="shared" si="1"/>
        <v>8.3333333333333329E-2</v>
      </c>
      <c r="J45" s="55">
        <f t="shared" si="9"/>
        <v>0.16666666666666666</v>
      </c>
      <c r="K45" s="52">
        <f t="shared" si="1"/>
        <v>8.3333333333333329E-2</v>
      </c>
      <c r="L45" s="55">
        <f t="shared" si="9"/>
        <v>0.25</v>
      </c>
      <c r="M45" s="52">
        <f t="shared" si="1"/>
        <v>8.3333333333333329E-2</v>
      </c>
      <c r="N45" s="55">
        <f t="shared" si="9"/>
        <v>0.33333333333333331</v>
      </c>
      <c r="O45" s="52">
        <f t="shared" si="1"/>
        <v>8.3333333333333329E-2</v>
      </c>
      <c r="P45" s="55">
        <f t="shared" si="9"/>
        <v>0.41666666666666663</v>
      </c>
      <c r="Q45" s="52">
        <f t="shared" si="1"/>
        <v>8.3333333333333329E-2</v>
      </c>
      <c r="R45" s="55">
        <f t="shared" si="9"/>
        <v>0.49999999999999994</v>
      </c>
      <c r="S45" s="52">
        <f t="shared" si="2"/>
        <v>8.3333333333333329E-2</v>
      </c>
      <c r="T45" s="55">
        <f t="shared" si="9"/>
        <v>0.58333333333333326</v>
      </c>
      <c r="U45" s="52">
        <f t="shared" si="3"/>
        <v>8.3333333333333329E-2</v>
      </c>
      <c r="V45" s="55">
        <f t="shared" si="10"/>
        <v>0.66666666666666663</v>
      </c>
      <c r="W45" s="52">
        <f t="shared" si="4"/>
        <v>8.3333333333333329E-2</v>
      </c>
      <c r="X45" s="55">
        <f t="shared" si="11"/>
        <v>0.75</v>
      </c>
      <c r="Y45" s="52">
        <f t="shared" si="5"/>
        <v>8.3333333333333329E-2</v>
      </c>
      <c r="Z45" s="55">
        <f t="shared" si="12"/>
        <v>0.83333333333333337</v>
      </c>
      <c r="AA45" s="52">
        <f t="shared" si="6"/>
        <v>8.3333333333333329E-2</v>
      </c>
      <c r="AB45" s="55">
        <f t="shared" si="13"/>
        <v>0.91666666666666674</v>
      </c>
      <c r="AC45" s="52">
        <f t="shared" si="7"/>
        <v>8.3333333333333329E-2</v>
      </c>
      <c r="AD45" s="55">
        <f t="shared" si="14"/>
        <v>1</v>
      </c>
    </row>
    <row r="46" spans="2:30" ht="15" customHeight="1" x14ac:dyDescent="0.25">
      <c r="B46" s="3">
        <v>34</v>
      </c>
      <c r="C46" s="171" t="str">
        <f>'Composição de Custos'!C44</f>
        <v xml:space="preserve">Prestação De Serviço De Monitoramento: Poço Capetinga I </v>
      </c>
      <c r="D46" s="172"/>
      <c r="E46" s="22">
        <f>'Planilha Orçamentária'!F42</f>
        <v>6579.0400000000009</v>
      </c>
      <c r="F46" s="4">
        <f t="shared" si="0"/>
        <v>0.77305808261798548</v>
      </c>
      <c r="G46" s="52">
        <f t="shared" si="1"/>
        <v>8.3333333333333329E-2</v>
      </c>
      <c r="H46" s="53">
        <f t="shared" si="8"/>
        <v>8.3333333333333329E-2</v>
      </c>
      <c r="I46" s="52">
        <f t="shared" si="1"/>
        <v>8.3333333333333329E-2</v>
      </c>
      <c r="J46" s="55">
        <f t="shared" si="9"/>
        <v>0.16666666666666666</v>
      </c>
      <c r="K46" s="52">
        <f t="shared" si="1"/>
        <v>8.3333333333333329E-2</v>
      </c>
      <c r="L46" s="55">
        <f t="shared" si="9"/>
        <v>0.25</v>
      </c>
      <c r="M46" s="52">
        <f t="shared" si="1"/>
        <v>8.3333333333333329E-2</v>
      </c>
      <c r="N46" s="55">
        <f t="shared" si="9"/>
        <v>0.33333333333333331</v>
      </c>
      <c r="O46" s="52">
        <f t="shared" si="1"/>
        <v>8.3333333333333329E-2</v>
      </c>
      <c r="P46" s="55">
        <f t="shared" si="9"/>
        <v>0.41666666666666663</v>
      </c>
      <c r="Q46" s="52">
        <f t="shared" si="1"/>
        <v>8.3333333333333329E-2</v>
      </c>
      <c r="R46" s="55">
        <f t="shared" si="9"/>
        <v>0.49999999999999994</v>
      </c>
      <c r="S46" s="52">
        <f t="shared" si="2"/>
        <v>8.3333333333333329E-2</v>
      </c>
      <c r="T46" s="55">
        <f t="shared" si="9"/>
        <v>0.58333333333333326</v>
      </c>
      <c r="U46" s="52">
        <f t="shared" si="3"/>
        <v>8.3333333333333329E-2</v>
      </c>
      <c r="V46" s="55">
        <f t="shared" si="10"/>
        <v>0.66666666666666663</v>
      </c>
      <c r="W46" s="52">
        <f t="shared" si="4"/>
        <v>8.3333333333333329E-2</v>
      </c>
      <c r="X46" s="55">
        <f t="shared" si="11"/>
        <v>0.75</v>
      </c>
      <c r="Y46" s="52">
        <f t="shared" si="5"/>
        <v>8.3333333333333329E-2</v>
      </c>
      <c r="Z46" s="55">
        <f t="shared" si="12"/>
        <v>0.83333333333333337</v>
      </c>
      <c r="AA46" s="52">
        <f t="shared" si="6"/>
        <v>8.3333333333333329E-2</v>
      </c>
      <c r="AB46" s="55">
        <f t="shared" si="13"/>
        <v>0.91666666666666674</v>
      </c>
      <c r="AC46" s="52">
        <f t="shared" si="7"/>
        <v>8.3333333333333329E-2</v>
      </c>
      <c r="AD46" s="55">
        <f t="shared" si="14"/>
        <v>1</v>
      </c>
    </row>
    <row r="47" spans="2:30" ht="15" customHeight="1" x14ac:dyDescent="0.25">
      <c r="B47" s="3">
        <v>35</v>
      </c>
      <c r="C47" s="171" t="str">
        <f>'Composição de Custos'!C45</f>
        <v>Prestação De Serviço De Monitoramento: Poço Itamuri II</v>
      </c>
      <c r="D47" s="172"/>
      <c r="E47" s="22">
        <f>'Planilha Orçamentária'!F43</f>
        <v>6579.0400000000009</v>
      </c>
      <c r="F47" s="4">
        <f t="shared" si="0"/>
        <v>0.77305808261798548</v>
      </c>
      <c r="G47" s="52">
        <f t="shared" si="1"/>
        <v>8.3333333333333329E-2</v>
      </c>
      <c r="H47" s="53">
        <f t="shared" si="8"/>
        <v>8.3333333333333329E-2</v>
      </c>
      <c r="I47" s="52">
        <f t="shared" si="1"/>
        <v>8.3333333333333329E-2</v>
      </c>
      <c r="J47" s="55">
        <f t="shared" si="9"/>
        <v>0.16666666666666666</v>
      </c>
      <c r="K47" s="52">
        <f t="shared" si="1"/>
        <v>8.3333333333333329E-2</v>
      </c>
      <c r="L47" s="55">
        <f t="shared" si="9"/>
        <v>0.25</v>
      </c>
      <c r="M47" s="52">
        <f t="shared" si="1"/>
        <v>8.3333333333333329E-2</v>
      </c>
      <c r="N47" s="55">
        <f t="shared" si="9"/>
        <v>0.33333333333333331</v>
      </c>
      <c r="O47" s="52">
        <f t="shared" si="1"/>
        <v>8.3333333333333329E-2</v>
      </c>
      <c r="P47" s="55">
        <f t="shared" si="9"/>
        <v>0.41666666666666663</v>
      </c>
      <c r="Q47" s="52">
        <f t="shared" si="1"/>
        <v>8.3333333333333329E-2</v>
      </c>
      <c r="R47" s="55">
        <f t="shared" si="9"/>
        <v>0.49999999999999994</v>
      </c>
      <c r="S47" s="52">
        <f t="shared" si="2"/>
        <v>8.3333333333333329E-2</v>
      </c>
      <c r="T47" s="55">
        <f t="shared" si="9"/>
        <v>0.58333333333333326</v>
      </c>
      <c r="U47" s="52">
        <f t="shared" si="3"/>
        <v>8.3333333333333329E-2</v>
      </c>
      <c r="V47" s="55">
        <f t="shared" si="10"/>
        <v>0.66666666666666663</v>
      </c>
      <c r="W47" s="52">
        <f t="shared" si="4"/>
        <v>8.3333333333333329E-2</v>
      </c>
      <c r="X47" s="55">
        <f t="shared" si="11"/>
        <v>0.75</v>
      </c>
      <c r="Y47" s="52">
        <f t="shared" si="5"/>
        <v>8.3333333333333329E-2</v>
      </c>
      <c r="Z47" s="55">
        <f t="shared" si="12"/>
        <v>0.83333333333333337</v>
      </c>
      <c r="AA47" s="52">
        <f t="shared" si="6"/>
        <v>8.3333333333333329E-2</v>
      </c>
      <c r="AB47" s="55">
        <f t="shared" si="13"/>
        <v>0.91666666666666674</v>
      </c>
      <c r="AC47" s="52">
        <f t="shared" si="7"/>
        <v>8.3333333333333329E-2</v>
      </c>
      <c r="AD47" s="55">
        <f t="shared" si="14"/>
        <v>1</v>
      </c>
    </row>
    <row r="48" spans="2:30" ht="27.75" customHeight="1" x14ac:dyDescent="0.25">
      <c r="B48" s="3">
        <v>36</v>
      </c>
      <c r="C48" s="171" t="str">
        <f>'Composição de Custos'!C46</f>
        <v>Prestação De Serviço De Monitoramento: Poço Itamuri IV</v>
      </c>
      <c r="D48" s="172"/>
      <c r="E48" s="22">
        <f>'Planilha Orçamentária'!F44</f>
        <v>6579.0400000000009</v>
      </c>
      <c r="F48" s="4">
        <f t="shared" si="0"/>
        <v>0.77305808261798548</v>
      </c>
      <c r="G48" s="52">
        <f t="shared" si="1"/>
        <v>8.3333333333333329E-2</v>
      </c>
      <c r="H48" s="53">
        <f t="shared" si="8"/>
        <v>8.3333333333333329E-2</v>
      </c>
      <c r="I48" s="52">
        <f t="shared" si="1"/>
        <v>8.3333333333333329E-2</v>
      </c>
      <c r="J48" s="55">
        <f t="shared" si="9"/>
        <v>0.16666666666666666</v>
      </c>
      <c r="K48" s="52">
        <f t="shared" si="1"/>
        <v>8.3333333333333329E-2</v>
      </c>
      <c r="L48" s="55">
        <f t="shared" si="9"/>
        <v>0.25</v>
      </c>
      <c r="M48" s="52">
        <f t="shared" si="1"/>
        <v>8.3333333333333329E-2</v>
      </c>
      <c r="N48" s="55">
        <f t="shared" si="9"/>
        <v>0.33333333333333331</v>
      </c>
      <c r="O48" s="52">
        <f t="shared" si="1"/>
        <v>8.3333333333333329E-2</v>
      </c>
      <c r="P48" s="55">
        <f t="shared" si="9"/>
        <v>0.41666666666666663</v>
      </c>
      <c r="Q48" s="52">
        <f t="shared" si="1"/>
        <v>8.3333333333333329E-2</v>
      </c>
      <c r="R48" s="55">
        <f t="shared" si="9"/>
        <v>0.49999999999999994</v>
      </c>
      <c r="S48" s="52">
        <f t="shared" si="2"/>
        <v>8.3333333333333329E-2</v>
      </c>
      <c r="T48" s="55">
        <f t="shared" si="9"/>
        <v>0.58333333333333326</v>
      </c>
      <c r="U48" s="52">
        <f t="shared" si="3"/>
        <v>8.3333333333333329E-2</v>
      </c>
      <c r="V48" s="55">
        <f t="shared" si="10"/>
        <v>0.66666666666666663</v>
      </c>
      <c r="W48" s="52">
        <f t="shared" si="4"/>
        <v>8.3333333333333329E-2</v>
      </c>
      <c r="X48" s="55">
        <f t="shared" si="11"/>
        <v>0.75</v>
      </c>
      <c r="Y48" s="52">
        <f t="shared" si="5"/>
        <v>8.3333333333333329E-2</v>
      </c>
      <c r="Z48" s="55">
        <f t="shared" si="12"/>
        <v>0.83333333333333337</v>
      </c>
      <c r="AA48" s="52">
        <f t="shared" si="6"/>
        <v>8.3333333333333329E-2</v>
      </c>
      <c r="AB48" s="55">
        <f t="shared" si="13"/>
        <v>0.91666666666666674</v>
      </c>
      <c r="AC48" s="52">
        <f t="shared" si="7"/>
        <v>8.3333333333333329E-2</v>
      </c>
      <c r="AD48" s="55">
        <f t="shared" si="14"/>
        <v>1</v>
      </c>
    </row>
    <row r="49" spans="2:30" ht="27.75" customHeight="1" x14ac:dyDescent="0.25">
      <c r="B49" s="3">
        <v>37</v>
      </c>
      <c r="C49" s="171" t="str">
        <f>'Composição de Custos'!C47</f>
        <v>Prestação De Serviço De Monitoramento: Poço Macuco I</v>
      </c>
      <c r="D49" s="172"/>
      <c r="E49" s="22">
        <f>'Planilha Orçamentária'!F45</f>
        <v>6579.0400000000009</v>
      </c>
      <c r="F49" s="4">
        <f t="shared" si="0"/>
        <v>0.77305808261798548</v>
      </c>
      <c r="G49" s="52">
        <f t="shared" si="1"/>
        <v>8.3333333333333329E-2</v>
      </c>
      <c r="H49" s="53">
        <f t="shared" si="8"/>
        <v>8.3333333333333329E-2</v>
      </c>
      <c r="I49" s="52">
        <f t="shared" si="1"/>
        <v>8.3333333333333329E-2</v>
      </c>
      <c r="J49" s="55">
        <f t="shared" si="9"/>
        <v>0.16666666666666666</v>
      </c>
      <c r="K49" s="52">
        <f t="shared" si="1"/>
        <v>8.3333333333333329E-2</v>
      </c>
      <c r="L49" s="55">
        <f t="shared" si="9"/>
        <v>0.25</v>
      </c>
      <c r="M49" s="52">
        <f t="shared" si="1"/>
        <v>8.3333333333333329E-2</v>
      </c>
      <c r="N49" s="55">
        <f t="shared" si="9"/>
        <v>0.33333333333333331</v>
      </c>
      <c r="O49" s="52">
        <f t="shared" si="1"/>
        <v>8.3333333333333329E-2</v>
      </c>
      <c r="P49" s="55">
        <f t="shared" si="9"/>
        <v>0.41666666666666663</v>
      </c>
      <c r="Q49" s="52">
        <f t="shared" si="1"/>
        <v>8.3333333333333329E-2</v>
      </c>
      <c r="R49" s="55">
        <f t="shared" si="9"/>
        <v>0.49999999999999994</v>
      </c>
      <c r="S49" s="52">
        <f t="shared" si="2"/>
        <v>8.3333333333333329E-2</v>
      </c>
      <c r="T49" s="55">
        <f t="shared" si="9"/>
        <v>0.58333333333333326</v>
      </c>
      <c r="U49" s="52">
        <f t="shared" si="3"/>
        <v>8.3333333333333329E-2</v>
      </c>
      <c r="V49" s="55">
        <f t="shared" si="10"/>
        <v>0.66666666666666663</v>
      </c>
      <c r="W49" s="52">
        <f t="shared" si="4"/>
        <v>8.3333333333333329E-2</v>
      </c>
      <c r="X49" s="55">
        <f t="shared" si="11"/>
        <v>0.75</v>
      </c>
      <c r="Y49" s="52">
        <f t="shared" si="5"/>
        <v>8.3333333333333329E-2</v>
      </c>
      <c r="Z49" s="55">
        <f t="shared" si="12"/>
        <v>0.83333333333333337</v>
      </c>
      <c r="AA49" s="52">
        <f t="shared" si="6"/>
        <v>8.3333333333333329E-2</v>
      </c>
      <c r="AB49" s="55">
        <f t="shared" si="13"/>
        <v>0.91666666666666674</v>
      </c>
      <c r="AC49" s="52">
        <f t="shared" si="7"/>
        <v>8.3333333333333329E-2</v>
      </c>
      <c r="AD49" s="55">
        <f t="shared" si="14"/>
        <v>1</v>
      </c>
    </row>
    <row r="50" spans="2:30" ht="27.75" customHeight="1" x14ac:dyDescent="0.25">
      <c r="B50" s="3">
        <v>38</v>
      </c>
      <c r="C50" s="171" t="str">
        <f>'Composição de Custos'!C48</f>
        <v>Prestação De Serviço De Monitoramento: Poço Macuco IV</v>
      </c>
      <c r="D50" s="172"/>
      <c r="E50" s="22">
        <f>'Planilha Orçamentária'!F46</f>
        <v>6579.0400000000009</v>
      </c>
      <c r="F50" s="4">
        <f t="shared" si="0"/>
        <v>0.77305808261798548</v>
      </c>
      <c r="G50" s="52">
        <f t="shared" si="1"/>
        <v>8.3333333333333329E-2</v>
      </c>
      <c r="H50" s="53">
        <f t="shared" si="8"/>
        <v>8.3333333333333329E-2</v>
      </c>
      <c r="I50" s="52">
        <f t="shared" si="1"/>
        <v>8.3333333333333329E-2</v>
      </c>
      <c r="J50" s="55">
        <f t="shared" si="9"/>
        <v>0.16666666666666666</v>
      </c>
      <c r="K50" s="52">
        <f t="shared" si="1"/>
        <v>8.3333333333333329E-2</v>
      </c>
      <c r="L50" s="55">
        <f t="shared" si="9"/>
        <v>0.25</v>
      </c>
      <c r="M50" s="52">
        <f t="shared" si="1"/>
        <v>8.3333333333333329E-2</v>
      </c>
      <c r="N50" s="55">
        <f t="shared" si="9"/>
        <v>0.33333333333333331</v>
      </c>
      <c r="O50" s="52">
        <f t="shared" si="1"/>
        <v>8.3333333333333329E-2</v>
      </c>
      <c r="P50" s="55">
        <f t="shared" si="9"/>
        <v>0.41666666666666663</v>
      </c>
      <c r="Q50" s="52">
        <f t="shared" si="1"/>
        <v>8.3333333333333329E-2</v>
      </c>
      <c r="R50" s="55">
        <f t="shared" si="9"/>
        <v>0.49999999999999994</v>
      </c>
      <c r="S50" s="52">
        <f t="shared" si="2"/>
        <v>8.3333333333333329E-2</v>
      </c>
      <c r="T50" s="55">
        <f t="shared" si="9"/>
        <v>0.58333333333333326</v>
      </c>
      <c r="U50" s="52">
        <f t="shared" si="3"/>
        <v>8.3333333333333329E-2</v>
      </c>
      <c r="V50" s="55">
        <f t="shared" si="10"/>
        <v>0.66666666666666663</v>
      </c>
      <c r="W50" s="52">
        <f t="shared" si="4"/>
        <v>8.3333333333333329E-2</v>
      </c>
      <c r="X50" s="55">
        <f t="shared" si="11"/>
        <v>0.75</v>
      </c>
      <c r="Y50" s="52">
        <f t="shared" si="5"/>
        <v>8.3333333333333329E-2</v>
      </c>
      <c r="Z50" s="55">
        <f t="shared" si="12"/>
        <v>0.83333333333333337</v>
      </c>
      <c r="AA50" s="52">
        <f t="shared" si="6"/>
        <v>8.3333333333333329E-2</v>
      </c>
      <c r="AB50" s="55">
        <f t="shared" si="13"/>
        <v>0.91666666666666674</v>
      </c>
      <c r="AC50" s="52">
        <f t="shared" si="7"/>
        <v>8.3333333333333329E-2</v>
      </c>
      <c r="AD50" s="55">
        <f t="shared" si="14"/>
        <v>1</v>
      </c>
    </row>
    <row r="51" spans="2:30" ht="27.75" customHeight="1" x14ac:dyDescent="0.25">
      <c r="B51" s="3">
        <v>39</v>
      </c>
      <c r="C51" s="171" t="str">
        <f>'Composição de Custos'!C49</f>
        <v>Prestação De Serviço De Monitoramento: Poço Patrimônio dos Carneiros I</v>
      </c>
      <c r="D51" s="172"/>
      <c r="E51" s="22">
        <f>'Planilha Orçamentária'!F47</f>
        <v>6579.0400000000009</v>
      </c>
      <c r="F51" s="4">
        <f t="shared" si="0"/>
        <v>0.77305808261798548</v>
      </c>
      <c r="G51" s="52">
        <f t="shared" si="1"/>
        <v>8.3333333333333329E-2</v>
      </c>
      <c r="H51" s="53">
        <f t="shared" si="8"/>
        <v>8.3333333333333329E-2</v>
      </c>
      <c r="I51" s="52">
        <f t="shared" si="1"/>
        <v>8.3333333333333329E-2</v>
      </c>
      <c r="J51" s="55">
        <f t="shared" si="9"/>
        <v>0.16666666666666666</v>
      </c>
      <c r="K51" s="52">
        <f t="shared" si="1"/>
        <v>8.3333333333333329E-2</v>
      </c>
      <c r="L51" s="55">
        <f t="shared" si="9"/>
        <v>0.25</v>
      </c>
      <c r="M51" s="52">
        <f t="shared" si="1"/>
        <v>8.3333333333333329E-2</v>
      </c>
      <c r="N51" s="55">
        <f t="shared" si="9"/>
        <v>0.33333333333333331</v>
      </c>
      <c r="O51" s="52">
        <f t="shared" si="1"/>
        <v>8.3333333333333329E-2</v>
      </c>
      <c r="P51" s="55">
        <f t="shared" si="9"/>
        <v>0.41666666666666663</v>
      </c>
      <c r="Q51" s="52">
        <f t="shared" si="1"/>
        <v>8.3333333333333329E-2</v>
      </c>
      <c r="R51" s="55">
        <f t="shared" si="9"/>
        <v>0.49999999999999994</v>
      </c>
      <c r="S51" s="52">
        <f t="shared" si="2"/>
        <v>8.3333333333333329E-2</v>
      </c>
      <c r="T51" s="55">
        <f t="shared" si="9"/>
        <v>0.58333333333333326</v>
      </c>
      <c r="U51" s="52">
        <f t="shared" si="3"/>
        <v>8.3333333333333329E-2</v>
      </c>
      <c r="V51" s="55">
        <f t="shared" si="10"/>
        <v>0.66666666666666663</v>
      </c>
      <c r="W51" s="52">
        <f t="shared" si="4"/>
        <v>8.3333333333333329E-2</v>
      </c>
      <c r="X51" s="55">
        <f t="shared" si="11"/>
        <v>0.75</v>
      </c>
      <c r="Y51" s="52">
        <f t="shared" si="5"/>
        <v>8.3333333333333329E-2</v>
      </c>
      <c r="Z51" s="55">
        <f t="shared" si="12"/>
        <v>0.83333333333333337</v>
      </c>
      <c r="AA51" s="52">
        <f t="shared" si="6"/>
        <v>8.3333333333333329E-2</v>
      </c>
      <c r="AB51" s="55">
        <f t="shared" si="13"/>
        <v>0.91666666666666674</v>
      </c>
      <c r="AC51" s="52">
        <f t="shared" si="7"/>
        <v>8.3333333333333329E-2</v>
      </c>
      <c r="AD51" s="55">
        <f t="shared" si="14"/>
        <v>1</v>
      </c>
    </row>
    <row r="52" spans="2:30" ht="27.75" customHeight="1" x14ac:dyDescent="0.25">
      <c r="B52" s="3">
        <v>40</v>
      </c>
      <c r="C52" s="171" t="str">
        <f>'Composição de Custos'!C50</f>
        <v>Prestação De Serviço De Monitoramento: Poço Pirapanema IV</v>
      </c>
      <c r="D52" s="172"/>
      <c r="E52" s="22">
        <f>'Planilha Orçamentária'!F48</f>
        <v>6579.0400000000009</v>
      </c>
      <c r="F52" s="4">
        <f t="shared" si="0"/>
        <v>0.77305808261798548</v>
      </c>
      <c r="G52" s="52">
        <f t="shared" si="1"/>
        <v>8.3333333333333329E-2</v>
      </c>
      <c r="H52" s="53">
        <f t="shared" si="8"/>
        <v>8.3333333333333329E-2</v>
      </c>
      <c r="I52" s="52">
        <f t="shared" si="1"/>
        <v>8.3333333333333329E-2</v>
      </c>
      <c r="J52" s="55">
        <f t="shared" si="9"/>
        <v>0.16666666666666666</v>
      </c>
      <c r="K52" s="52">
        <f t="shared" si="1"/>
        <v>8.3333333333333329E-2</v>
      </c>
      <c r="L52" s="55">
        <f t="shared" si="9"/>
        <v>0.25</v>
      </c>
      <c r="M52" s="52">
        <f t="shared" si="1"/>
        <v>8.3333333333333329E-2</v>
      </c>
      <c r="N52" s="55">
        <f t="shared" si="9"/>
        <v>0.33333333333333331</v>
      </c>
      <c r="O52" s="52">
        <f t="shared" si="1"/>
        <v>8.3333333333333329E-2</v>
      </c>
      <c r="P52" s="55">
        <f t="shared" si="9"/>
        <v>0.41666666666666663</v>
      </c>
      <c r="Q52" s="52">
        <f t="shared" si="1"/>
        <v>8.3333333333333329E-2</v>
      </c>
      <c r="R52" s="55">
        <f t="shared" si="9"/>
        <v>0.49999999999999994</v>
      </c>
      <c r="S52" s="52">
        <f t="shared" si="2"/>
        <v>8.3333333333333329E-2</v>
      </c>
      <c r="T52" s="55">
        <f t="shared" si="9"/>
        <v>0.58333333333333326</v>
      </c>
      <c r="U52" s="52">
        <f t="shared" si="3"/>
        <v>8.3333333333333329E-2</v>
      </c>
      <c r="V52" s="55">
        <f t="shared" si="10"/>
        <v>0.66666666666666663</v>
      </c>
      <c r="W52" s="52">
        <f t="shared" si="4"/>
        <v>8.3333333333333329E-2</v>
      </c>
      <c r="X52" s="55">
        <f t="shared" si="11"/>
        <v>0.75</v>
      </c>
      <c r="Y52" s="52">
        <f t="shared" si="5"/>
        <v>8.3333333333333329E-2</v>
      </c>
      <c r="Z52" s="55">
        <f t="shared" si="12"/>
        <v>0.83333333333333337</v>
      </c>
      <c r="AA52" s="52">
        <f t="shared" si="6"/>
        <v>8.3333333333333329E-2</v>
      </c>
      <c r="AB52" s="55">
        <f t="shared" si="13"/>
        <v>0.91666666666666674</v>
      </c>
      <c r="AC52" s="52">
        <f t="shared" si="7"/>
        <v>8.3333333333333329E-2</v>
      </c>
      <c r="AD52" s="55">
        <f t="shared" si="14"/>
        <v>1</v>
      </c>
    </row>
    <row r="53" spans="2:30" ht="27.75" customHeight="1" x14ac:dyDescent="0.25">
      <c r="B53" s="3">
        <v>41</v>
      </c>
      <c r="C53" s="171" t="str">
        <f>'Composição de Custos'!C51</f>
        <v>Prestação De Serviço De Monitoramento: Poço São Domingos I</v>
      </c>
      <c r="D53" s="172"/>
      <c r="E53" s="22">
        <f>'Planilha Orçamentária'!F49</f>
        <v>6579.0400000000009</v>
      </c>
      <c r="F53" s="4">
        <f t="shared" si="0"/>
        <v>0.77305808261798548</v>
      </c>
      <c r="G53" s="52">
        <f t="shared" si="1"/>
        <v>8.3333333333333329E-2</v>
      </c>
      <c r="H53" s="53">
        <f t="shared" si="8"/>
        <v>8.3333333333333329E-2</v>
      </c>
      <c r="I53" s="52">
        <f t="shared" si="1"/>
        <v>8.3333333333333329E-2</v>
      </c>
      <c r="J53" s="55">
        <f t="shared" si="9"/>
        <v>0.16666666666666666</v>
      </c>
      <c r="K53" s="52">
        <f t="shared" si="1"/>
        <v>8.3333333333333329E-2</v>
      </c>
      <c r="L53" s="55">
        <f t="shared" si="9"/>
        <v>0.25</v>
      </c>
      <c r="M53" s="52">
        <f t="shared" si="1"/>
        <v>8.3333333333333329E-2</v>
      </c>
      <c r="N53" s="55">
        <f t="shared" si="9"/>
        <v>0.33333333333333331</v>
      </c>
      <c r="O53" s="52">
        <f t="shared" si="1"/>
        <v>8.3333333333333329E-2</v>
      </c>
      <c r="P53" s="55">
        <f t="shared" si="9"/>
        <v>0.41666666666666663</v>
      </c>
      <c r="Q53" s="52">
        <f t="shared" si="1"/>
        <v>8.3333333333333329E-2</v>
      </c>
      <c r="R53" s="55">
        <f t="shared" si="9"/>
        <v>0.49999999999999994</v>
      </c>
      <c r="S53" s="52">
        <f t="shared" si="2"/>
        <v>8.3333333333333329E-2</v>
      </c>
      <c r="T53" s="55">
        <f t="shared" si="9"/>
        <v>0.58333333333333326</v>
      </c>
      <c r="U53" s="52">
        <f t="shared" si="3"/>
        <v>8.3333333333333329E-2</v>
      </c>
      <c r="V53" s="55">
        <f t="shared" si="10"/>
        <v>0.66666666666666663</v>
      </c>
      <c r="W53" s="52">
        <f t="shared" si="4"/>
        <v>8.3333333333333329E-2</v>
      </c>
      <c r="X53" s="55">
        <f t="shared" si="11"/>
        <v>0.75</v>
      </c>
      <c r="Y53" s="52">
        <f t="shared" si="5"/>
        <v>8.3333333333333329E-2</v>
      </c>
      <c r="Z53" s="55">
        <f t="shared" si="12"/>
        <v>0.83333333333333337</v>
      </c>
      <c r="AA53" s="52">
        <f t="shared" si="6"/>
        <v>8.3333333333333329E-2</v>
      </c>
      <c r="AB53" s="55">
        <f t="shared" si="13"/>
        <v>0.91666666666666674</v>
      </c>
      <c r="AC53" s="52">
        <f t="shared" si="7"/>
        <v>8.3333333333333329E-2</v>
      </c>
      <c r="AD53" s="55">
        <f t="shared" si="14"/>
        <v>1</v>
      </c>
    </row>
    <row r="54" spans="2:30" ht="15" customHeight="1" x14ac:dyDescent="0.25">
      <c r="B54" s="3">
        <v>42</v>
      </c>
      <c r="C54" s="171" t="str">
        <f>'Composição de Custos'!C52</f>
        <v>Prestação De Serviço De Monitoramento: Poço São Fernando II</v>
      </c>
      <c r="D54" s="172"/>
      <c r="E54" s="22">
        <f>'Planilha Orçamentária'!F50</f>
        <v>6579.0400000000009</v>
      </c>
      <c r="F54" s="4">
        <f t="shared" si="0"/>
        <v>0.77305808261798548</v>
      </c>
      <c r="G54" s="52">
        <f t="shared" si="1"/>
        <v>8.3333333333333329E-2</v>
      </c>
      <c r="H54" s="53">
        <f t="shared" si="8"/>
        <v>8.3333333333333329E-2</v>
      </c>
      <c r="I54" s="52">
        <f t="shared" si="1"/>
        <v>8.3333333333333329E-2</v>
      </c>
      <c r="J54" s="55">
        <f t="shared" si="9"/>
        <v>0.16666666666666666</v>
      </c>
      <c r="K54" s="52">
        <f t="shared" si="1"/>
        <v>8.3333333333333329E-2</v>
      </c>
      <c r="L54" s="55">
        <f t="shared" si="9"/>
        <v>0.25</v>
      </c>
      <c r="M54" s="52">
        <f t="shared" si="1"/>
        <v>8.3333333333333329E-2</v>
      </c>
      <c r="N54" s="55">
        <f t="shared" si="9"/>
        <v>0.33333333333333331</v>
      </c>
      <c r="O54" s="52">
        <f t="shared" si="1"/>
        <v>8.3333333333333329E-2</v>
      </c>
      <c r="P54" s="55">
        <f t="shared" si="9"/>
        <v>0.41666666666666663</v>
      </c>
      <c r="Q54" s="52">
        <f t="shared" si="1"/>
        <v>8.3333333333333329E-2</v>
      </c>
      <c r="R54" s="55">
        <f t="shared" si="9"/>
        <v>0.49999999999999994</v>
      </c>
      <c r="S54" s="52">
        <f t="shared" si="2"/>
        <v>8.3333333333333329E-2</v>
      </c>
      <c r="T54" s="55">
        <f t="shared" si="9"/>
        <v>0.58333333333333326</v>
      </c>
      <c r="U54" s="52">
        <f t="shared" si="3"/>
        <v>8.3333333333333329E-2</v>
      </c>
      <c r="V54" s="55">
        <f t="shared" si="10"/>
        <v>0.66666666666666663</v>
      </c>
      <c r="W54" s="52">
        <f t="shared" si="4"/>
        <v>8.3333333333333329E-2</v>
      </c>
      <c r="X54" s="55">
        <f t="shared" si="11"/>
        <v>0.75</v>
      </c>
      <c r="Y54" s="52">
        <f t="shared" si="5"/>
        <v>8.3333333333333329E-2</v>
      </c>
      <c r="Z54" s="55">
        <f t="shared" si="12"/>
        <v>0.83333333333333337</v>
      </c>
      <c r="AA54" s="52">
        <f t="shared" si="6"/>
        <v>8.3333333333333329E-2</v>
      </c>
      <c r="AB54" s="55">
        <f t="shared" si="13"/>
        <v>0.91666666666666674</v>
      </c>
      <c r="AC54" s="52">
        <f t="shared" si="7"/>
        <v>8.3333333333333329E-2</v>
      </c>
      <c r="AD54" s="55">
        <f t="shared" si="14"/>
        <v>1</v>
      </c>
    </row>
    <row r="55" spans="2:30" ht="15" customHeight="1" x14ac:dyDescent="0.25">
      <c r="B55" s="3">
        <v>43</v>
      </c>
      <c r="C55" s="171" t="str">
        <f>'Composição de Custos'!C53</f>
        <v>Prestação De Serviço De Monitoramento: Poço Vermelho I</v>
      </c>
      <c r="D55" s="172"/>
      <c r="E55" s="22">
        <f>'Planilha Orçamentária'!F51</f>
        <v>6579.0400000000009</v>
      </c>
      <c r="F55" s="4">
        <f t="shared" ref="F55:F118" si="15">SUM(E55/$E$120)*100</f>
        <v>0.77305808261798548</v>
      </c>
      <c r="G55" s="52">
        <f t="shared" si="1"/>
        <v>8.3333333333333329E-2</v>
      </c>
      <c r="H55" s="53">
        <f t="shared" si="8"/>
        <v>8.3333333333333329E-2</v>
      </c>
      <c r="I55" s="52">
        <f t="shared" si="1"/>
        <v>8.3333333333333329E-2</v>
      </c>
      <c r="J55" s="55">
        <f t="shared" si="9"/>
        <v>0.16666666666666666</v>
      </c>
      <c r="K55" s="52">
        <f t="shared" si="1"/>
        <v>8.3333333333333329E-2</v>
      </c>
      <c r="L55" s="55">
        <f t="shared" si="9"/>
        <v>0.25</v>
      </c>
      <c r="M55" s="52">
        <f t="shared" si="1"/>
        <v>8.3333333333333329E-2</v>
      </c>
      <c r="N55" s="55">
        <f t="shared" si="9"/>
        <v>0.33333333333333331</v>
      </c>
      <c r="O55" s="52">
        <f t="shared" si="1"/>
        <v>8.3333333333333329E-2</v>
      </c>
      <c r="P55" s="55">
        <f t="shared" si="9"/>
        <v>0.41666666666666663</v>
      </c>
      <c r="Q55" s="52">
        <f t="shared" si="1"/>
        <v>8.3333333333333329E-2</v>
      </c>
      <c r="R55" s="55">
        <f t="shared" si="9"/>
        <v>0.49999999999999994</v>
      </c>
      <c r="S55" s="52">
        <f t="shared" si="2"/>
        <v>8.3333333333333329E-2</v>
      </c>
      <c r="T55" s="55">
        <f t="shared" si="9"/>
        <v>0.58333333333333326</v>
      </c>
      <c r="U55" s="52">
        <f t="shared" si="3"/>
        <v>8.3333333333333329E-2</v>
      </c>
      <c r="V55" s="55">
        <f t="shared" si="10"/>
        <v>0.66666666666666663</v>
      </c>
      <c r="W55" s="52">
        <f t="shared" si="4"/>
        <v>8.3333333333333329E-2</v>
      </c>
      <c r="X55" s="55">
        <f t="shared" si="11"/>
        <v>0.75</v>
      </c>
      <c r="Y55" s="52">
        <f t="shared" si="5"/>
        <v>8.3333333333333329E-2</v>
      </c>
      <c r="Z55" s="55">
        <f t="shared" si="12"/>
        <v>0.83333333333333337</v>
      </c>
      <c r="AA55" s="52">
        <f t="shared" si="6"/>
        <v>8.3333333333333329E-2</v>
      </c>
      <c r="AB55" s="55">
        <f t="shared" si="13"/>
        <v>0.91666666666666674</v>
      </c>
      <c r="AC55" s="52">
        <f t="shared" si="7"/>
        <v>8.3333333333333329E-2</v>
      </c>
      <c r="AD55" s="55">
        <f t="shared" si="14"/>
        <v>1</v>
      </c>
    </row>
    <row r="56" spans="2:30" ht="15" customHeight="1" x14ac:dyDescent="0.25">
      <c r="B56" s="3">
        <v>44</v>
      </c>
      <c r="C56" s="171" t="str">
        <f>'Composição de Custos'!C54</f>
        <v>Prestação De Serviço De Monitoramento: Poço Vermelho II</v>
      </c>
      <c r="D56" s="172"/>
      <c r="E56" s="22">
        <f>'Planilha Orçamentária'!F52</f>
        <v>6579.0400000000009</v>
      </c>
      <c r="F56" s="4">
        <f t="shared" si="15"/>
        <v>0.77305808261798548</v>
      </c>
      <c r="G56" s="52">
        <f t="shared" si="1"/>
        <v>8.3333333333333329E-2</v>
      </c>
      <c r="H56" s="53">
        <f t="shared" si="8"/>
        <v>8.3333333333333329E-2</v>
      </c>
      <c r="I56" s="52">
        <f t="shared" si="1"/>
        <v>8.3333333333333329E-2</v>
      </c>
      <c r="J56" s="55">
        <f t="shared" si="9"/>
        <v>0.16666666666666666</v>
      </c>
      <c r="K56" s="52">
        <f t="shared" si="1"/>
        <v>8.3333333333333329E-2</v>
      </c>
      <c r="L56" s="55">
        <f t="shared" si="9"/>
        <v>0.25</v>
      </c>
      <c r="M56" s="52">
        <f t="shared" ref="K56:M118" si="16">1/12</f>
        <v>8.3333333333333329E-2</v>
      </c>
      <c r="N56" s="55">
        <f t="shared" si="9"/>
        <v>0.33333333333333331</v>
      </c>
      <c r="O56" s="52">
        <f t="shared" ref="O56:O118" si="17">1/12</f>
        <v>8.3333333333333329E-2</v>
      </c>
      <c r="P56" s="55">
        <f t="shared" si="9"/>
        <v>0.41666666666666663</v>
      </c>
      <c r="Q56" s="52">
        <f t="shared" ref="Q56:Q118" si="18">1/12</f>
        <v>8.3333333333333329E-2</v>
      </c>
      <c r="R56" s="55">
        <f t="shared" si="9"/>
        <v>0.49999999999999994</v>
      </c>
      <c r="S56" s="52">
        <f t="shared" si="2"/>
        <v>8.3333333333333329E-2</v>
      </c>
      <c r="T56" s="55">
        <f t="shared" si="9"/>
        <v>0.58333333333333326</v>
      </c>
      <c r="U56" s="52">
        <f t="shared" si="3"/>
        <v>8.3333333333333329E-2</v>
      </c>
      <c r="V56" s="55">
        <f t="shared" si="10"/>
        <v>0.66666666666666663</v>
      </c>
      <c r="W56" s="52">
        <f t="shared" si="4"/>
        <v>8.3333333333333329E-2</v>
      </c>
      <c r="X56" s="55">
        <f t="shared" si="11"/>
        <v>0.75</v>
      </c>
      <c r="Y56" s="52">
        <f t="shared" si="5"/>
        <v>8.3333333333333329E-2</v>
      </c>
      <c r="Z56" s="55">
        <f t="shared" si="12"/>
        <v>0.83333333333333337</v>
      </c>
      <c r="AA56" s="52">
        <f t="shared" si="6"/>
        <v>8.3333333333333329E-2</v>
      </c>
      <c r="AB56" s="55">
        <f t="shared" si="13"/>
        <v>0.91666666666666674</v>
      </c>
      <c r="AC56" s="52">
        <f t="shared" si="7"/>
        <v>8.3333333333333329E-2</v>
      </c>
      <c r="AD56" s="55">
        <f t="shared" si="14"/>
        <v>1</v>
      </c>
    </row>
    <row r="57" spans="2:30" ht="15" customHeight="1" x14ac:dyDescent="0.25">
      <c r="B57" s="3">
        <v>45</v>
      </c>
      <c r="C57" s="171" t="str">
        <f>'Composição de Custos'!C55</f>
        <v>Prestação De Serviço De Monitoramento: Poço Vermelho III e Poço Vermelho VI situados na mesma área</v>
      </c>
      <c r="D57" s="172"/>
      <c r="E57" s="22">
        <f>'Planilha Orçamentária'!F53</f>
        <v>6579.0400000000009</v>
      </c>
      <c r="F57" s="4">
        <f t="shared" si="15"/>
        <v>0.77305808261798548</v>
      </c>
      <c r="G57" s="52">
        <f t="shared" ref="G57:I118" si="19">1/12</f>
        <v>8.3333333333333329E-2</v>
      </c>
      <c r="H57" s="53">
        <f t="shared" si="8"/>
        <v>8.3333333333333329E-2</v>
      </c>
      <c r="I57" s="52">
        <f t="shared" ref="I57:I116" si="20">1/12</f>
        <v>8.3333333333333329E-2</v>
      </c>
      <c r="J57" s="55">
        <f t="shared" si="9"/>
        <v>0.16666666666666666</v>
      </c>
      <c r="K57" s="52">
        <f t="shared" si="16"/>
        <v>8.3333333333333329E-2</v>
      </c>
      <c r="L57" s="55">
        <f t="shared" si="9"/>
        <v>0.25</v>
      </c>
      <c r="M57" s="52">
        <f t="shared" si="16"/>
        <v>8.3333333333333329E-2</v>
      </c>
      <c r="N57" s="55">
        <f t="shared" si="9"/>
        <v>0.33333333333333331</v>
      </c>
      <c r="O57" s="52">
        <f t="shared" si="17"/>
        <v>8.3333333333333329E-2</v>
      </c>
      <c r="P57" s="55">
        <f t="shared" ref="P57:R118" si="21">O57+N57</f>
        <v>0.41666666666666663</v>
      </c>
      <c r="Q57" s="52">
        <f t="shared" si="18"/>
        <v>8.3333333333333329E-2</v>
      </c>
      <c r="R57" s="55">
        <f t="shared" si="21"/>
        <v>0.49999999999999994</v>
      </c>
      <c r="S57" s="52">
        <f t="shared" si="2"/>
        <v>8.3333333333333329E-2</v>
      </c>
      <c r="T57" s="55">
        <f t="shared" ref="T57:T118" si="22">S57+R57</f>
        <v>0.58333333333333326</v>
      </c>
      <c r="U57" s="52">
        <f t="shared" si="3"/>
        <v>8.3333333333333329E-2</v>
      </c>
      <c r="V57" s="55">
        <f t="shared" si="10"/>
        <v>0.66666666666666663</v>
      </c>
      <c r="W57" s="52">
        <f t="shared" si="4"/>
        <v>8.3333333333333329E-2</v>
      </c>
      <c r="X57" s="55">
        <f t="shared" si="11"/>
        <v>0.75</v>
      </c>
      <c r="Y57" s="52">
        <f t="shared" si="5"/>
        <v>8.3333333333333329E-2</v>
      </c>
      <c r="Z57" s="55">
        <f t="shared" si="12"/>
        <v>0.83333333333333337</v>
      </c>
      <c r="AA57" s="52">
        <f t="shared" si="6"/>
        <v>8.3333333333333329E-2</v>
      </c>
      <c r="AB57" s="55">
        <f t="shared" si="13"/>
        <v>0.91666666666666674</v>
      </c>
      <c r="AC57" s="52">
        <f t="shared" si="7"/>
        <v>8.3333333333333329E-2</v>
      </c>
      <c r="AD57" s="55">
        <f t="shared" si="14"/>
        <v>1</v>
      </c>
    </row>
    <row r="58" spans="2:30" ht="15" customHeight="1" x14ac:dyDescent="0.25">
      <c r="B58" s="3">
        <v>46</v>
      </c>
      <c r="C58" s="171" t="str">
        <f>'Composição de Custos'!C56</f>
        <v>Prestação De Serviço De Monitoramento: Poço Sofoco</v>
      </c>
      <c r="D58" s="172"/>
      <c r="E58" s="22">
        <f>'Planilha Orçamentária'!F54</f>
        <v>6579.0400000000009</v>
      </c>
      <c r="F58" s="4">
        <f t="shared" si="15"/>
        <v>0.77305808261798548</v>
      </c>
      <c r="G58" s="52">
        <f t="shared" si="19"/>
        <v>8.3333333333333329E-2</v>
      </c>
      <c r="H58" s="53">
        <f t="shared" si="8"/>
        <v>8.3333333333333329E-2</v>
      </c>
      <c r="I58" s="52">
        <f t="shared" si="20"/>
        <v>8.3333333333333329E-2</v>
      </c>
      <c r="J58" s="55">
        <f t="shared" ref="J58:J118" si="23">I58+H58</f>
        <v>0.16666666666666666</v>
      </c>
      <c r="K58" s="52">
        <f t="shared" si="16"/>
        <v>8.3333333333333329E-2</v>
      </c>
      <c r="L58" s="55">
        <f t="shared" ref="L58:N118" si="24">K58+J58</f>
        <v>0.25</v>
      </c>
      <c r="M58" s="52">
        <f t="shared" si="16"/>
        <v>8.3333333333333329E-2</v>
      </c>
      <c r="N58" s="55">
        <f t="shared" si="24"/>
        <v>0.33333333333333331</v>
      </c>
      <c r="O58" s="52">
        <f t="shared" si="17"/>
        <v>8.3333333333333329E-2</v>
      </c>
      <c r="P58" s="55">
        <f t="shared" si="21"/>
        <v>0.41666666666666663</v>
      </c>
      <c r="Q58" s="52">
        <f t="shared" si="18"/>
        <v>8.3333333333333329E-2</v>
      </c>
      <c r="R58" s="55">
        <f t="shared" si="21"/>
        <v>0.49999999999999994</v>
      </c>
      <c r="S58" s="52">
        <f t="shared" si="2"/>
        <v>8.3333333333333329E-2</v>
      </c>
      <c r="T58" s="55">
        <f t="shared" si="22"/>
        <v>0.58333333333333326</v>
      </c>
      <c r="U58" s="52">
        <f t="shared" si="3"/>
        <v>8.3333333333333329E-2</v>
      </c>
      <c r="V58" s="55">
        <f t="shared" si="10"/>
        <v>0.66666666666666663</v>
      </c>
      <c r="W58" s="52">
        <f t="shared" si="4"/>
        <v>8.3333333333333329E-2</v>
      </c>
      <c r="X58" s="55">
        <f t="shared" si="11"/>
        <v>0.75</v>
      </c>
      <c r="Y58" s="52">
        <f t="shared" si="5"/>
        <v>8.3333333333333329E-2</v>
      </c>
      <c r="Z58" s="55">
        <f t="shared" si="12"/>
        <v>0.83333333333333337</v>
      </c>
      <c r="AA58" s="52">
        <f t="shared" si="6"/>
        <v>8.3333333333333329E-2</v>
      </c>
      <c r="AB58" s="55">
        <f t="shared" si="13"/>
        <v>0.91666666666666674</v>
      </c>
      <c r="AC58" s="52">
        <f t="shared" si="7"/>
        <v>8.3333333333333329E-2</v>
      </c>
      <c r="AD58" s="55">
        <f t="shared" si="14"/>
        <v>1</v>
      </c>
    </row>
    <row r="59" spans="2:30" ht="15" customHeight="1" x14ac:dyDescent="0.25">
      <c r="B59" s="3">
        <v>47</v>
      </c>
      <c r="C59" s="171" t="str">
        <f>'Composição de Custos'!C57</f>
        <v>Prestação De Serviço De Monitoramento: Ponto De Expansão Sist De Agua 01 (Cidade Ou Distrito) para Poço de água</v>
      </c>
      <c r="D59" s="172"/>
      <c r="E59" s="22">
        <f>'Planilha Orçamentária'!F55</f>
        <v>6579.0400000000009</v>
      </c>
      <c r="F59" s="4">
        <f t="shared" si="15"/>
        <v>0.77305808261798548</v>
      </c>
      <c r="G59" s="52">
        <f t="shared" si="19"/>
        <v>8.3333333333333329E-2</v>
      </c>
      <c r="H59" s="53">
        <f t="shared" si="8"/>
        <v>8.3333333333333329E-2</v>
      </c>
      <c r="I59" s="52">
        <f t="shared" si="20"/>
        <v>8.3333333333333329E-2</v>
      </c>
      <c r="J59" s="55">
        <f t="shared" si="23"/>
        <v>0.16666666666666666</v>
      </c>
      <c r="K59" s="52">
        <f t="shared" si="16"/>
        <v>8.3333333333333329E-2</v>
      </c>
      <c r="L59" s="55">
        <f t="shared" si="24"/>
        <v>0.25</v>
      </c>
      <c r="M59" s="52">
        <f t="shared" si="16"/>
        <v>8.3333333333333329E-2</v>
      </c>
      <c r="N59" s="55">
        <f t="shared" si="24"/>
        <v>0.33333333333333331</v>
      </c>
      <c r="O59" s="52">
        <f t="shared" si="17"/>
        <v>8.3333333333333329E-2</v>
      </c>
      <c r="P59" s="55">
        <f t="shared" si="21"/>
        <v>0.41666666666666663</v>
      </c>
      <c r="Q59" s="52">
        <f t="shared" si="18"/>
        <v>8.3333333333333329E-2</v>
      </c>
      <c r="R59" s="55">
        <f t="shared" si="21"/>
        <v>0.49999999999999994</v>
      </c>
      <c r="S59" s="52">
        <f t="shared" si="2"/>
        <v>8.3333333333333329E-2</v>
      </c>
      <c r="T59" s="55">
        <f t="shared" si="22"/>
        <v>0.58333333333333326</v>
      </c>
      <c r="U59" s="52">
        <f t="shared" si="3"/>
        <v>8.3333333333333329E-2</v>
      </c>
      <c r="V59" s="55">
        <f t="shared" si="10"/>
        <v>0.66666666666666663</v>
      </c>
      <c r="W59" s="52">
        <f t="shared" si="4"/>
        <v>8.3333333333333329E-2</v>
      </c>
      <c r="X59" s="55">
        <f t="shared" si="11"/>
        <v>0.75</v>
      </c>
      <c r="Y59" s="52">
        <f t="shared" si="5"/>
        <v>8.3333333333333329E-2</v>
      </c>
      <c r="Z59" s="55">
        <f t="shared" si="12"/>
        <v>0.83333333333333337</v>
      </c>
      <c r="AA59" s="52">
        <f t="shared" si="6"/>
        <v>8.3333333333333329E-2</v>
      </c>
      <c r="AB59" s="55">
        <f t="shared" si="13"/>
        <v>0.91666666666666674</v>
      </c>
      <c r="AC59" s="52">
        <f t="shared" si="7"/>
        <v>8.3333333333333329E-2</v>
      </c>
      <c r="AD59" s="55">
        <f t="shared" si="14"/>
        <v>1</v>
      </c>
    </row>
    <row r="60" spans="2:30" ht="15" customHeight="1" x14ac:dyDescent="0.25">
      <c r="B60" s="3">
        <v>48</v>
      </c>
      <c r="C60" s="171" t="str">
        <f>'Composição de Custos'!C58</f>
        <v>Prestação De Serviço De Monitoramento: Ponto De Expansão Sist De Agua 02 (Cidade Ou Distrito) para Poço de água</v>
      </c>
      <c r="D60" s="172"/>
      <c r="E60" s="22">
        <f>'Planilha Orçamentária'!F56</f>
        <v>6579.0400000000009</v>
      </c>
      <c r="F60" s="4">
        <f t="shared" si="15"/>
        <v>0.77305808261798548</v>
      </c>
      <c r="G60" s="52">
        <f t="shared" si="19"/>
        <v>8.3333333333333329E-2</v>
      </c>
      <c r="H60" s="53">
        <f t="shared" si="8"/>
        <v>8.3333333333333329E-2</v>
      </c>
      <c r="I60" s="52">
        <f t="shared" si="20"/>
        <v>8.3333333333333329E-2</v>
      </c>
      <c r="J60" s="55">
        <f t="shared" si="23"/>
        <v>0.16666666666666666</v>
      </c>
      <c r="K60" s="52">
        <f t="shared" si="16"/>
        <v>8.3333333333333329E-2</v>
      </c>
      <c r="L60" s="55">
        <f t="shared" si="24"/>
        <v>0.25</v>
      </c>
      <c r="M60" s="52">
        <f t="shared" si="16"/>
        <v>8.3333333333333329E-2</v>
      </c>
      <c r="N60" s="55">
        <f t="shared" si="24"/>
        <v>0.33333333333333331</v>
      </c>
      <c r="O60" s="52">
        <f t="shared" si="17"/>
        <v>8.3333333333333329E-2</v>
      </c>
      <c r="P60" s="55">
        <f t="shared" si="21"/>
        <v>0.41666666666666663</v>
      </c>
      <c r="Q60" s="52">
        <f t="shared" si="18"/>
        <v>8.3333333333333329E-2</v>
      </c>
      <c r="R60" s="55">
        <f t="shared" si="21"/>
        <v>0.49999999999999994</v>
      </c>
      <c r="S60" s="52">
        <f t="shared" si="2"/>
        <v>8.3333333333333329E-2</v>
      </c>
      <c r="T60" s="55">
        <f t="shared" si="22"/>
        <v>0.58333333333333326</v>
      </c>
      <c r="U60" s="52">
        <f t="shared" si="3"/>
        <v>8.3333333333333329E-2</v>
      </c>
      <c r="V60" s="55">
        <f t="shared" si="10"/>
        <v>0.66666666666666663</v>
      </c>
      <c r="W60" s="52">
        <f t="shared" si="4"/>
        <v>8.3333333333333329E-2</v>
      </c>
      <c r="X60" s="55">
        <f t="shared" si="11"/>
        <v>0.75</v>
      </c>
      <c r="Y60" s="52">
        <f t="shared" si="5"/>
        <v>8.3333333333333329E-2</v>
      </c>
      <c r="Z60" s="55">
        <f t="shared" si="12"/>
        <v>0.83333333333333337</v>
      </c>
      <c r="AA60" s="52">
        <f t="shared" si="6"/>
        <v>8.3333333333333329E-2</v>
      </c>
      <c r="AB60" s="55">
        <f t="shared" si="13"/>
        <v>0.91666666666666674</v>
      </c>
      <c r="AC60" s="52">
        <f t="shared" si="7"/>
        <v>8.3333333333333329E-2</v>
      </c>
      <c r="AD60" s="55">
        <f t="shared" si="14"/>
        <v>1</v>
      </c>
    </row>
    <row r="61" spans="2:30" ht="15" customHeight="1" x14ac:dyDescent="0.25">
      <c r="B61" s="3">
        <v>49</v>
      </c>
      <c r="C61" s="171" t="str">
        <f>'Composição de Custos'!C59</f>
        <v>Prestação De Serviço De Monitoramento: Ponto De Expansão Sist De Agua 03 (Cidade Ou Distrito) para Poço de água</v>
      </c>
      <c r="D61" s="172"/>
      <c r="E61" s="22">
        <f>'Planilha Orçamentária'!F57</f>
        <v>6579.0400000000009</v>
      </c>
      <c r="F61" s="4">
        <f t="shared" si="15"/>
        <v>0.77305808261798548</v>
      </c>
      <c r="G61" s="52">
        <f t="shared" si="19"/>
        <v>8.3333333333333329E-2</v>
      </c>
      <c r="H61" s="53">
        <f t="shared" si="8"/>
        <v>8.3333333333333329E-2</v>
      </c>
      <c r="I61" s="52">
        <f t="shared" si="20"/>
        <v>8.3333333333333329E-2</v>
      </c>
      <c r="J61" s="55">
        <f t="shared" si="23"/>
        <v>0.16666666666666666</v>
      </c>
      <c r="K61" s="52">
        <f t="shared" si="16"/>
        <v>8.3333333333333329E-2</v>
      </c>
      <c r="L61" s="55">
        <f t="shared" si="24"/>
        <v>0.25</v>
      </c>
      <c r="M61" s="52">
        <f t="shared" si="16"/>
        <v>8.3333333333333329E-2</v>
      </c>
      <c r="N61" s="55">
        <f t="shared" si="24"/>
        <v>0.33333333333333331</v>
      </c>
      <c r="O61" s="52">
        <f t="shared" si="17"/>
        <v>8.3333333333333329E-2</v>
      </c>
      <c r="P61" s="55">
        <f t="shared" si="21"/>
        <v>0.41666666666666663</v>
      </c>
      <c r="Q61" s="52">
        <f t="shared" si="18"/>
        <v>8.3333333333333329E-2</v>
      </c>
      <c r="R61" s="55">
        <f t="shared" si="21"/>
        <v>0.49999999999999994</v>
      </c>
      <c r="S61" s="52">
        <f t="shared" si="2"/>
        <v>8.3333333333333329E-2</v>
      </c>
      <c r="T61" s="55">
        <f t="shared" si="22"/>
        <v>0.58333333333333326</v>
      </c>
      <c r="U61" s="52">
        <f t="shared" si="3"/>
        <v>8.3333333333333329E-2</v>
      </c>
      <c r="V61" s="55">
        <f t="shared" si="10"/>
        <v>0.66666666666666663</v>
      </c>
      <c r="W61" s="52">
        <f t="shared" si="4"/>
        <v>8.3333333333333329E-2</v>
      </c>
      <c r="X61" s="55">
        <f t="shared" si="11"/>
        <v>0.75</v>
      </c>
      <c r="Y61" s="52">
        <f t="shared" si="5"/>
        <v>8.3333333333333329E-2</v>
      </c>
      <c r="Z61" s="55">
        <f t="shared" si="12"/>
        <v>0.83333333333333337</v>
      </c>
      <c r="AA61" s="52">
        <f t="shared" si="6"/>
        <v>8.3333333333333329E-2</v>
      </c>
      <c r="AB61" s="55">
        <f t="shared" si="13"/>
        <v>0.91666666666666674</v>
      </c>
      <c r="AC61" s="52">
        <f t="shared" si="7"/>
        <v>8.3333333333333329E-2</v>
      </c>
      <c r="AD61" s="55">
        <f t="shared" si="14"/>
        <v>1</v>
      </c>
    </row>
    <row r="62" spans="2:30" ht="15" customHeight="1" x14ac:dyDescent="0.25">
      <c r="B62" s="3">
        <v>50</v>
      </c>
      <c r="C62" s="171" t="str">
        <f>'Composição de Custos'!C60</f>
        <v>Prestação De Serviço De Monitoramento: Ponto De Expansão Sist De Agua 04 (Cidade Ou Distrito) para Poço de água</v>
      </c>
      <c r="D62" s="172"/>
      <c r="E62" s="22">
        <f>'Planilha Orçamentária'!F58</f>
        <v>6579.0400000000009</v>
      </c>
      <c r="F62" s="4">
        <f t="shared" si="15"/>
        <v>0.77305808261798548</v>
      </c>
      <c r="G62" s="52">
        <f t="shared" si="19"/>
        <v>8.3333333333333329E-2</v>
      </c>
      <c r="H62" s="53">
        <f t="shared" si="8"/>
        <v>8.3333333333333329E-2</v>
      </c>
      <c r="I62" s="52">
        <f t="shared" si="20"/>
        <v>8.3333333333333329E-2</v>
      </c>
      <c r="J62" s="55">
        <f t="shared" si="23"/>
        <v>0.16666666666666666</v>
      </c>
      <c r="K62" s="52">
        <f t="shared" si="16"/>
        <v>8.3333333333333329E-2</v>
      </c>
      <c r="L62" s="55">
        <f t="shared" si="24"/>
        <v>0.25</v>
      </c>
      <c r="M62" s="52">
        <f t="shared" si="16"/>
        <v>8.3333333333333329E-2</v>
      </c>
      <c r="N62" s="55">
        <f t="shared" si="24"/>
        <v>0.33333333333333331</v>
      </c>
      <c r="O62" s="52">
        <f t="shared" si="17"/>
        <v>8.3333333333333329E-2</v>
      </c>
      <c r="P62" s="55">
        <f t="shared" si="21"/>
        <v>0.41666666666666663</v>
      </c>
      <c r="Q62" s="52">
        <f t="shared" si="18"/>
        <v>8.3333333333333329E-2</v>
      </c>
      <c r="R62" s="55">
        <f t="shared" si="21"/>
        <v>0.49999999999999994</v>
      </c>
      <c r="S62" s="52">
        <f t="shared" si="2"/>
        <v>8.3333333333333329E-2</v>
      </c>
      <c r="T62" s="55">
        <f t="shared" si="22"/>
        <v>0.58333333333333326</v>
      </c>
      <c r="U62" s="52">
        <f t="shared" si="3"/>
        <v>8.3333333333333329E-2</v>
      </c>
      <c r="V62" s="55">
        <f t="shared" si="10"/>
        <v>0.66666666666666663</v>
      </c>
      <c r="W62" s="52">
        <f t="shared" si="4"/>
        <v>8.3333333333333329E-2</v>
      </c>
      <c r="X62" s="55">
        <f t="shared" si="11"/>
        <v>0.75</v>
      </c>
      <c r="Y62" s="52">
        <f t="shared" si="5"/>
        <v>8.3333333333333329E-2</v>
      </c>
      <c r="Z62" s="55">
        <f t="shared" si="12"/>
        <v>0.83333333333333337</v>
      </c>
      <c r="AA62" s="52">
        <f t="shared" si="6"/>
        <v>8.3333333333333329E-2</v>
      </c>
      <c r="AB62" s="55">
        <f t="shared" si="13"/>
        <v>0.91666666666666674</v>
      </c>
      <c r="AC62" s="52">
        <f t="shared" si="7"/>
        <v>8.3333333333333329E-2</v>
      </c>
      <c r="AD62" s="55">
        <f t="shared" si="14"/>
        <v>1</v>
      </c>
    </row>
    <row r="63" spans="2:30" ht="15" customHeight="1" x14ac:dyDescent="0.25">
      <c r="B63" s="3">
        <v>51</v>
      </c>
      <c r="C63" s="171" t="str">
        <f>'Composição de Custos'!C62</f>
        <v>Prestação De Serviço De Monitoramento: Reservatório Distrito Industrial</v>
      </c>
      <c r="D63" s="172"/>
      <c r="E63" s="22">
        <f>'Planilha Orçamentária'!F60</f>
        <v>6988.92</v>
      </c>
      <c r="F63" s="4">
        <f t="shared" si="15"/>
        <v>0.82122028362352117</v>
      </c>
      <c r="G63" s="52">
        <f t="shared" si="19"/>
        <v>8.3333333333333329E-2</v>
      </c>
      <c r="H63" s="53">
        <f t="shared" si="8"/>
        <v>8.3333333333333329E-2</v>
      </c>
      <c r="I63" s="52">
        <f t="shared" si="20"/>
        <v>8.3333333333333329E-2</v>
      </c>
      <c r="J63" s="55">
        <f t="shared" si="23"/>
        <v>0.16666666666666666</v>
      </c>
      <c r="K63" s="52">
        <f t="shared" si="16"/>
        <v>8.3333333333333329E-2</v>
      </c>
      <c r="L63" s="55">
        <f t="shared" si="24"/>
        <v>0.25</v>
      </c>
      <c r="M63" s="52">
        <f t="shared" si="16"/>
        <v>8.3333333333333329E-2</v>
      </c>
      <c r="N63" s="55">
        <f t="shared" si="24"/>
        <v>0.33333333333333331</v>
      </c>
      <c r="O63" s="52">
        <f t="shared" si="17"/>
        <v>8.3333333333333329E-2</v>
      </c>
      <c r="P63" s="55">
        <f t="shared" si="21"/>
        <v>0.41666666666666663</v>
      </c>
      <c r="Q63" s="52">
        <f t="shared" si="18"/>
        <v>8.3333333333333329E-2</v>
      </c>
      <c r="R63" s="55">
        <f t="shared" si="21"/>
        <v>0.49999999999999994</v>
      </c>
      <c r="S63" s="52">
        <f t="shared" si="2"/>
        <v>8.3333333333333329E-2</v>
      </c>
      <c r="T63" s="55">
        <f t="shared" si="22"/>
        <v>0.58333333333333326</v>
      </c>
      <c r="U63" s="52">
        <f t="shared" si="3"/>
        <v>8.3333333333333329E-2</v>
      </c>
      <c r="V63" s="55">
        <f t="shared" si="10"/>
        <v>0.66666666666666663</v>
      </c>
      <c r="W63" s="52">
        <f t="shared" si="4"/>
        <v>8.3333333333333329E-2</v>
      </c>
      <c r="X63" s="55">
        <f t="shared" si="11"/>
        <v>0.75</v>
      </c>
      <c r="Y63" s="52">
        <f t="shared" si="5"/>
        <v>8.3333333333333329E-2</v>
      </c>
      <c r="Z63" s="55">
        <f t="shared" si="12"/>
        <v>0.83333333333333337</v>
      </c>
      <c r="AA63" s="52">
        <f t="shared" si="6"/>
        <v>8.3333333333333329E-2</v>
      </c>
      <c r="AB63" s="55">
        <f t="shared" si="13"/>
        <v>0.91666666666666674</v>
      </c>
      <c r="AC63" s="52">
        <f t="shared" si="7"/>
        <v>8.3333333333333329E-2</v>
      </c>
      <c r="AD63" s="55">
        <f t="shared" si="14"/>
        <v>1</v>
      </c>
    </row>
    <row r="64" spans="2:30" ht="15" customHeight="1" x14ac:dyDescent="0.25">
      <c r="B64" s="3">
        <v>52</v>
      </c>
      <c r="C64" s="171" t="str">
        <f>'Composição de Custos'!C63</f>
        <v>Prestação De Serviço De Monitoramento: Reservatório Belisário I</v>
      </c>
      <c r="D64" s="172"/>
      <c r="E64" s="22">
        <f>'Planilha Orçamentária'!F61</f>
        <v>6988.92</v>
      </c>
      <c r="F64" s="4">
        <f t="shared" si="15"/>
        <v>0.82122028362352117</v>
      </c>
      <c r="G64" s="52">
        <f t="shared" si="19"/>
        <v>8.3333333333333329E-2</v>
      </c>
      <c r="H64" s="53">
        <f t="shared" si="8"/>
        <v>8.3333333333333329E-2</v>
      </c>
      <c r="I64" s="52">
        <f t="shared" si="20"/>
        <v>8.3333333333333329E-2</v>
      </c>
      <c r="J64" s="55">
        <f t="shared" si="23"/>
        <v>0.16666666666666666</v>
      </c>
      <c r="K64" s="52">
        <f t="shared" si="16"/>
        <v>8.3333333333333329E-2</v>
      </c>
      <c r="L64" s="55">
        <f t="shared" si="24"/>
        <v>0.25</v>
      </c>
      <c r="M64" s="52">
        <f t="shared" si="16"/>
        <v>8.3333333333333329E-2</v>
      </c>
      <c r="N64" s="55">
        <f t="shared" si="24"/>
        <v>0.33333333333333331</v>
      </c>
      <c r="O64" s="52">
        <f t="shared" si="17"/>
        <v>8.3333333333333329E-2</v>
      </c>
      <c r="P64" s="55">
        <f t="shared" si="21"/>
        <v>0.41666666666666663</v>
      </c>
      <c r="Q64" s="52">
        <f t="shared" si="18"/>
        <v>8.3333333333333329E-2</v>
      </c>
      <c r="R64" s="55">
        <f t="shared" si="21"/>
        <v>0.49999999999999994</v>
      </c>
      <c r="S64" s="52">
        <f t="shared" si="2"/>
        <v>8.3333333333333329E-2</v>
      </c>
      <c r="T64" s="55">
        <f t="shared" si="22"/>
        <v>0.58333333333333326</v>
      </c>
      <c r="U64" s="52">
        <f t="shared" si="3"/>
        <v>8.3333333333333329E-2</v>
      </c>
      <c r="V64" s="55">
        <f t="shared" si="10"/>
        <v>0.66666666666666663</v>
      </c>
      <c r="W64" s="52">
        <f t="shared" si="4"/>
        <v>8.3333333333333329E-2</v>
      </c>
      <c r="X64" s="55">
        <f t="shared" si="11"/>
        <v>0.75</v>
      </c>
      <c r="Y64" s="52">
        <f t="shared" si="5"/>
        <v>8.3333333333333329E-2</v>
      </c>
      <c r="Z64" s="55">
        <f t="shared" si="12"/>
        <v>0.83333333333333337</v>
      </c>
      <c r="AA64" s="52">
        <f t="shared" si="6"/>
        <v>8.3333333333333329E-2</v>
      </c>
      <c r="AB64" s="55">
        <f t="shared" si="13"/>
        <v>0.91666666666666674</v>
      </c>
      <c r="AC64" s="52">
        <f t="shared" si="7"/>
        <v>8.3333333333333329E-2</v>
      </c>
      <c r="AD64" s="55">
        <f t="shared" si="14"/>
        <v>1</v>
      </c>
    </row>
    <row r="65" spans="2:30" ht="15" customHeight="1" x14ac:dyDescent="0.25">
      <c r="B65" s="3">
        <v>53</v>
      </c>
      <c r="C65" s="171" t="str">
        <f>'Composição de Custos'!C64</f>
        <v>Prestação De Serviço De Monitoramento: Reservatório Belisário II</v>
      </c>
      <c r="D65" s="172"/>
      <c r="E65" s="22">
        <f>'Planilha Orçamentária'!F62</f>
        <v>6988.92</v>
      </c>
      <c r="F65" s="4">
        <f t="shared" si="15"/>
        <v>0.82122028362352117</v>
      </c>
      <c r="G65" s="52">
        <f t="shared" si="19"/>
        <v>8.3333333333333329E-2</v>
      </c>
      <c r="H65" s="53">
        <f t="shared" si="8"/>
        <v>8.3333333333333329E-2</v>
      </c>
      <c r="I65" s="52">
        <f t="shared" si="20"/>
        <v>8.3333333333333329E-2</v>
      </c>
      <c r="J65" s="55">
        <f t="shared" si="23"/>
        <v>0.16666666666666666</v>
      </c>
      <c r="K65" s="52">
        <f t="shared" si="16"/>
        <v>8.3333333333333329E-2</v>
      </c>
      <c r="L65" s="55">
        <f t="shared" si="24"/>
        <v>0.25</v>
      </c>
      <c r="M65" s="52">
        <f t="shared" si="16"/>
        <v>8.3333333333333329E-2</v>
      </c>
      <c r="N65" s="55">
        <f t="shared" si="24"/>
        <v>0.33333333333333331</v>
      </c>
      <c r="O65" s="52">
        <f t="shared" si="17"/>
        <v>8.3333333333333329E-2</v>
      </c>
      <c r="P65" s="55">
        <f t="shared" si="21"/>
        <v>0.41666666666666663</v>
      </c>
      <c r="Q65" s="52">
        <f t="shared" si="18"/>
        <v>8.3333333333333329E-2</v>
      </c>
      <c r="R65" s="55">
        <f t="shared" si="21"/>
        <v>0.49999999999999994</v>
      </c>
      <c r="S65" s="52">
        <f t="shared" si="2"/>
        <v>8.3333333333333329E-2</v>
      </c>
      <c r="T65" s="55">
        <f t="shared" si="22"/>
        <v>0.58333333333333326</v>
      </c>
      <c r="U65" s="52">
        <f t="shared" si="3"/>
        <v>8.3333333333333329E-2</v>
      </c>
      <c r="V65" s="55">
        <f t="shared" si="10"/>
        <v>0.66666666666666663</v>
      </c>
      <c r="W65" s="52">
        <f t="shared" si="4"/>
        <v>8.3333333333333329E-2</v>
      </c>
      <c r="X65" s="55">
        <f t="shared" si="11"/>
        <v>0.75</v>
      </c>
      <c r="Y65" s="52">
        <f t="shared" si="5"/>
        <v>8.3333333333333329E-2</v>
      </c>
      <c r="Z65" s="55">
        <f t="shared" si="12"/>
        <v>0.83333333333333337</v>
      </c>
      <c r="AA65" s="52">
        <f t="shared" si="6"/>
        <v>8.3333333333333329E-2</v>
      </c>
      <c r="AB65" s="55">
        <f t="shared" si="13"/>
        <v>0.91666666666666674</v>
      </c>
      <c r="AC65" s="52">
        <f t="shared" si="7"/>
        <v>8.3333333333333329E-2</v>
      </c>
      <c r="AD65" s="55">
        <f t="shared" si="14"/>
        <v>1</v>
      </c>
    </row>
    <row r="66" spans="2:30" ht="15" customHeight="1" x14ac:dyDescent="0.25">
      <c r="B66" s="3">
        <v>54</v>
      </c>
      <c r="C66" s="171" t="str">
        <f>'Composição de Custos'!C65</f>
        <v>Prestação De Serviço De Monitoramento: Reservatório Boa Família I</v>
      </c>
      <c r="D66" s="172"/>
      <c r="E66" s="22">
        <f>'Planilha Orçamentária'!F63</f>
        <v>6988.92</v>
      </c>
      <c r="F66" s="4">
        <f t="shared" si="15"/>
        <v>0.82122028362352117</v>
      </c>
      <c r="G66" s="52">
        <f t="shared" si="19"/>
        <v>8.3333333333333329E-2</v>
      </c>
      <c r="H66" s="53">
        <f t="shared" si="8"/>
        <v>8.3333333333333329E-2</v>
      </c>
      <c r="I66" s="52">
        <f t="shared" si="20"/>
        <v>8.3333333333333329E-2</v>
      </c>
      <c r="J66" s="55">
        <f t="shared" si="23"/>
        <v>0.16666666666666666</v>
      </c>
      <c r="K66" s="52">
        <f t="shared" si="16"/>
        <v>8.3333333333333329E-2</v>
      </c>
      <c r="L66" s="55">
        <f t="shared" si="24"/>
        <v>0.25</v>
      </c>
      <c r="M66" s="52">
        <f t="shared" si="16"/>
        <v>8.3333333333333329E-2</v>
      </c>
      <c r="N66" s="55">
        <f t="shared" si="24"/>
        <v>0.33333333333333331</v>
      </c>
      <c r="O66" s="52">
        <f t="shared" si="17"/>
        <v>8.3333333333333329E-2</v>
      </c>
      <c r="P66" s="55">
        <f t="shared" si="21"/>
        <v>0.41666666666666663</v>
      </c>
      <c r="Q66" s="52">
        <f t="shared" si="18"/>
        <v>8.3333333333333329E-2</v>
      </c>
      <c r="R66" s="55">
        <f t="shared" si="21"/>
        <v>0.49999999999999994</v>
      </c>
      <c r="S66" s="52">
        <f t="shared" si="2"/>
        <v>8.3333333333333329E-2</v>
      </c>
      <c r="T66" s="55">
        <f t="shared" si="22"/>
        <v>0.58333333333333326</v>
      </c>
      <c r="U66" s="52">
        <f t="shared" si="3"/>
        <v>8.3333333333333329E-2</v>
      </c>
      <c r="V66" s="55">
        <f t="shared" si="10"/>
        <v>0.66666666666666663</v>
      </c>
      <c r="W66" s="52">
        <f t="shared" si="4"/>
        <v>8.3333333333333329E-2</v>
      </c>
      <c r="X66" s="55">
        <f t="shared" si="11"/>
        <v>0.75</v>
      </c>
      <c r="Y66" s="52">
        <f t="shared" si="5"/>
        <v>8.3333333333333329E-2</v>
      </c>
      <c r="Z66" s="55">
        <f t="shared" si="12"/>
        <v>0.83333333333333337</v>
      </c>
      <c r="AA66" s="52">
        <f t="shared" si="6"/>
        <v>8.3333333333333329E-2</v>
      </c>
      <c r="AB66" s="55">
        <f t="shared" si="13"/>
        <v>0.91666666666666674</v>
      </c>
      <c r="AC66" s="52">
        <f t="shared" si="7"/>
        <v>8.3333333333333329E-2</v>
      </c>
      <c r="AD66" s="55">
        <f t="shared" si="14"/>
        <v>1</v>
      </c>
    </row>
    <row r="67" spans="2:30" ht="15" customHeight="1" x14ac:dyDescent="0.25">
      <c r="B67" s="3">
        <v>55</v>
      </c>
      <c r="C67" s="171" t="str">
        <f>'Composição de Custos'!C66</f>
        <v>Prestação De Serviço De Monitoramento: Reservatório Boa Família II</v>
      </c>
      <c r="D67" s="172"/>
      <c r="E67" s="22">
        <f>'Planilha Orçamentária'!F64</f>
        <v>6988.92</v>
      </c>
      <c r="F67" s="4">
        <f t="shared" si="15"/>
        <v>0.82122028362352117</v>
      </c>
      <c r="G67" s="52">
        <f t="shared" si="19"/>
        <v>8.3333333333333329E-2</v>
      </c>
      <c r="H67" s="53">
        <f t="shared" si="8"/>
        <v>8.3333333333333329E-2</v>
      </c>
      <c r="I67" s="52">
        <f t="shared" si="20"/>
        <v>8.3333333333333329E-2</v>
      </c>
      <c r="J67" s="55">
        <f t="shared" si="23"/>
        <v>0.16666666666666666</v>
      </c>
      <c r="K67" s="52">
        <f t="shared" si="16"/>
        <v>8.3333333333333329E-2</v>
      </c>
      <c r="L67" s="55">
        <f t="shared" si="24"/>
        <v>0.25</v>
      </c>
      <c r="M67" s="52">
        <f t="shared" si="16"/>
        <v>8.3333333333333329E-2</v>
      </c>
      <c r="N67" s="55">
        <f t="shared" si="24"/>
        <v>0.33333333333333331</v>
      </c>
      <c r="O67" s="52">
        <f t="shared" si="17"/>
        <v>8.3333333333333329E-2</v>
      </c>
      <c r="P67" s="55">
        <f t="shared" si="21"/>
        <v>0.41666666666666663</v>
      </c>
      <c r="Q67" s="52">
        <f t="shared" si="18"/>
        <v>8.3333333333333329E-2</v>
      </c>
      <c r="R67" s="55">
        <f t="shared" si="21"/>
        <v>0.49999999999999994</v>
      </c>
      <c r="S67" s="52">
        <f t="shared" si="2"/>
        <v>8.3333333333333329E-2</v>
      </c>
      <c r="T67" s="55">
        <f t="shared" si="22"/>
        <v>0.58333333333333326</v>
      </c>
      <c r="U67" s="52">
        <f t="shared" si="3"/>
        <v>8.3333333333333329E-2</v>
      </c>
      <c r="V67" s="55">
        <f t="shared" si="10"/>
        <v>0.66666666666666663</v>
      </c>
      <c r="W67" s="52">
        <f t="shared" si="4"/>
        <v>8.3333333333333329E-2</v>
      </c>
      <c r="X67" s="55">
        <f t="shared" si="11"/>
        <v>0.75</v>
      </c>
      <c r="Y67" s="52">
        <f t="shared" si="5"/>
        <v>8.3333333333333329E-2</v>
      </c>
      <c r="Z67" s="55">
        <f t="shared" si="12"/>
        <v>0.83333333333333337</v>
      </c>
      <c r="AA67" s="52">
        <f t="shared" si="6"/>
        <v>8.3333333333333329E-2</v>
      </c>
      <c r="AB67" s="55">
        <f t="shared" si="13"/>
        <v>0.91666666666666674</v>
      </c>
      <c r="AC67" s="52">
        <f t="shared" si="7"/>
        <v>8.3333333333333329E-2</v>
      </c>
      <c r="AD67" s="55">
        <f t="shared" si="14"/>
        <v>1</v>
      </c>
    </row>
    <row r="68" spans="2:30" ht="15" customHeight="1" x14ac:dyDescent="0.25">
      <c r="B68" s="3">
        <v>56</v>
      </c>
      <c r="C68" s="171" t="str">
        <f>'Composição de Custos'!C67</f>
        <v>Prestação De Serviço De Monitoramento: Reservatório Bom Jesus I</v>
      </c>
      <c r="D68" s="172"/>
      <c r="E68" s="22">
        <f>'Planilha Orçamentária'!F65</f>
        <v>6988.92</v>
      </c>
      <c r="F68" s="4">
        <f t="shared" si="15"/>
        <v>0.82122028362352117</v>
      </c>
      <c r="G68" s="52">
        <f t="shared" si="19"/>
        <v>8.3333333333333329E-2</v>
      </c>
      <c r="H68" s="53">
        <f t="shared" si="8"/>
        <v>8.3333333333333329E-2</v>
      </c>
      <c r="I68" s="52">
        <f t="shared" si="20"/>
        <v>8.3333333333333329E-2</v>
      </c>
      <c r="J68" s="55">
        <f t="shared" si="23"/>
        <v>0.16666666666666666</v>
      </c>
      <c r="K68" s="52">
        <f t="shared" si="16"/>
        <v>8.3333333333333329E-2</v>
      </c>
      <c r="L68" s="55">
        <f t="shared" si="24"/>
        <v>0.25</v>
      </c>
      <c r="M68" s="52">
        <f t="shared" si="16"/>
        <v>8.3333333333333329E-2</v>
      </c>
      <c r="N68" s="55">
        <f t="shared" si="24"/>
        <v>0.33333333333333331</v>
      </c>
      <c r="O68" s="52">
        <f t="shared" si="17"/>
        <v>8.3333333333333329E-2</v>
      </c>
      <c r="P68" s="55">
        <f t="shared" si="21"/>
        <v>0.41666666666666663</v>
      </c>
      <c r="Q68" s="52">
        <f t="shared" si="18"/>
        <v>8.3333333333333329E-2</v>
      </c>
      <c r="R68" s="55">
        <f t="shared" si="21"/>
        <v>0.49999999999999994</v>
      </c>
      <c r="S68" s="52">
        <f t="shared" si="2"/>
        <v>8.3333333333333329E-2</v>
      </c>
      <c r="T68" s="55">
        <f t="shared" si="22"/>
        <v>0.58333333333333326</v>
      </c>
      <c r="U68" s="52">
        <f t="shared" si="3"/>
        <v>8.3333333333333329E-2</v>
      </c>
      <c r="V68" s="55">
        <f t="shared" si="10"/>
        <v>0.66666666666666663</v>
      </c>
      <c r="W68" s="52">
        <f t="shared" si="4"/>
        <v>8.3333333333333329E-2</v>
      </c>
      <c r="X68" s="55">
        <f t="shared" si="11"/>
        <v>0.75</v>
      </c>
      <c r="Y68" s="52">
        <f t="shared" si="5"/>
        <v>8.3333333333333329E-2</v>
      </c>
      <c r="Z68" s="55">
        <f t="shared" si="12"/>
        <v>0.83333333333333337</v>
      </c>
      <c r="AA68" s="52">
        <f t="shared" si="6"/>
        <v>8.3333333333333329E-2</v>
      </c>
      <c r="AB68" s="55">
        <f t="shared" si="13"/>
        <v>0.91666666666666674</v>
      </c>
      <c r="AC68" s="52">
        <f t="shared" si="7"/>
        <v>8.3333333333333329E-2</v>
      </c>
      <c r="AD68" s="55">
        <f t="shared" si="14"/>
        <v>1</v>
      </c>
    </row>
    <row r="69" spans="2:30" ht="15" customHeight="1" x14ac:dyDescent="0.25">
      <c r="B69" s="3">
        <v>57</v>
      </c>
      <c r="C69" s="171" t="str">
        <f>'Composição de Custos'!C68</f>
        <v>Prestação De Serviço De Monitoramento: Reservatório Bom Jesus II</v>
      </c>
      <c r="D69" s="172"/>
      <c r="E69" s="22">
        <f>'Planilha Orçamentária'!F66</f>
        <v>6988.92</v>
      </c>
      <c r="F69" s="4">
        <f t="shared" si="15"/>
        <v>0.82122028362352117</v>
      </c>
      <c r="G69" s="52">
        <f t="shared" si="19"/>
        <v>8.3333333333333329E-2</v>
      </c>
      <c r="H69" s="53">
        <f t="shared" si="8"/>
        <v>8.3333333333333329E-2</v>
      </c>
      <c r="I69" s="52">
        <f t="shared" si="20"/>
        <v>8.3333333333333329E-2</v>
      </c>
      <c r="J69" s="55">
        <f t="shared" si="23"/>
        <v>0.16666666666666666</v>
      </c>
      <c r="K69" s="52">
        <f t="shared" si="16"/>
        <v>8.3333333333333329E-2</v>
      </c>
      <c r="L69" s="55">
        <f t="shared" si="24"/>
        <v>0.25</v>
      </c>
      <c r="M69" s="52">
        <f t="shared" si="16"/>
        <v>8.3333333333333329E-2</v>
      </c>
      <c r="N69" s="55">
        <f t="shared" si="24"/>
        <v>0.33333333333333331</v>
      </c>
      <c r="O69" s="52">
        <f t="shared" si="17"/>
        <v>8.3333333333333329E-2</v>
      </c>
      <c r="P69" s="55">
        <f t="shared" si="21"/>
        <v>0.41666666666666663</v>
      </c>
      <c r="Q69" s="52">
        <f t="shared" si="18"/>
        <v>8.3333333333333329E-2</v>
      </c>
      <c r="R69" s="55">
        <f t="shared" si="21"/>
        <v>0.49999999999999994</v>
      </c>
      <c r="S69" s="52">
        <f t="shared" si="2"/>
        <v>8.3333333333333329E-2</v>
      </c>
      <c r="T69" s="55">
        <f t="shared" si="22"/>
        <v>0.58333333333333326</v>
      </c>
      <c r="U69" s="52">
        <f t="shared" si="3"/>
        <v>8.3333333333333329E-2</v>
      </c>
      <c r="V69" s="55">
        <f t="shared" si="10"/>
        <v>0.66666666666666663</v>
      </c>
      <c r="W69" s="52">
        <f t="shared" si="4"/>
        <v>8.3333333333333329E-2</v>
      </c>
      <c r="X69" s="55">
        <f t="shared" si="11"/>
        <v>0.75</v>
      </c>
      <c r="Y69" s="52">
        <f t="shared" si="5"/>
        <v>8.3333333333333329E-2</v>
      </c>
      <c r="Z69" s="55">
        <f t="shared" si="12"/>
        <v>0.83333333333333337</v>
      </c>
      <c r="AA69" s="52">
        <f t="shared" si="6"/>
        <v>8.3333333333333329E-2</v>
      </c>
      <c r="AB69" s="55">
        <f t="shared" si="13"/>
        <v>0.91666666666666674</v>
      </c>
      <c r="AC69" s="52">
        <f t="shared" si="7"/>
        <v>8.3333333333333329E-2</v>
      </c>
      <c r="AD69" s="55">
        <f t="shared" si="14"/>
        <v>1</v>
      </c>
    </row>
    <row r="70" spans="2:30" ht="15" customHeight="1" x14ac:dyDescent="0.25">
      <c r="B70" s="3">
        <v>58</v>
      </c>
      <c r="C70" s="171" t="str">
        <f>'Composição de Custos'!C69</f>
        <v>Prestação De Serviço De Monitoramento: Reservatório Capetinga I</v>
      </c>
      <c r="D70" s="172"/>
      <c r="E70" s="22">
        <f>'Planilha Orçamentária'!F67</f>
        <v>6988.92</v>
      </c>
      <c r="F70" s="4">
        <f t="shared" si="15"/>
        <v>0.82122028362352117</v>
      </c>
      <c r="G70" s="52">
        <f t="shared" si="19"/>
        <v>8.3333333333333329E-2</v>
      </c>
      <c r="H70" s="53">
        <f t="shared" si="8"/>
        <v>8.3333333333333329E-2</v>
      </c>
      <c r="I70" s="52">
        <f t="shared" si="20"/>
        <v>8.3333333333333329E-2</v>
      </c>
      <c r="J70" s="55">
        <f t="shared" si="23"/>
        <v>0.16666666666666666</v>
      </c>
      <c r="K70" s="52">
        <f t="shared" si="16"/>
        <v>8.3333333333333329E-2</v>
      </c>
      <c r="L70" s="55">
        <f t="shared" si="24"/>
        <v>0.25</v>
      </c>
      <c r="M70" s="52">
        <f t="shared" si="16"/>
        <v>8.3333333333333329E-2</v>
      </c>
      <c r="N70" s="55">
        <f t="shared" si="24"/>
        <v>0.33333333333333331</v>
      </c>
      <c r="O70" s="52">
        <f t="shared" si="17"/>
        <v>8.3333333333333329E-2</v>
      </c>
      <c r="P70" s="55">
        <f t="shared" si="21"/>
        <v>0.41666666666666663</v>
      </c>
      <c r="Q70" s="52">
        <f t="shared" si="18"/>
        <v>8.3333333333333329E-2</v>
      </c>
      <c r="R70" s="55">
        <f t="shared" si="21"/>
        <v>0.49999999999999994</v>
      </c>
      <c r="S70" s="52">
        <f t="shared" si="2"/>
        <v>8.3333333333333329E-2</v>
      </c>
      <c r="T70" s="55">
        <f t="shared" si="22"/>
        <v>0.58333333333333326</v>
      </c>
      <c r="U70" s="52">
        <f t="shared" si="3"/>
        <v>8.3333333333333329E-2</v>
      </c>
      <c r="V70" s="55">
        <f t="shared" si="10"/>
        <v>0.66666666666666663</v>
      </c>
      <c r="W70" s="52">
        <f t="shared" si="4"/>
        <v>8.3333333333333329E-2</v>
      </c>
      <c r="X70" s="55">
        <f t="shared" si="11"/>
        <v>0.75</v>
      </c>
      <c r="Y70" s="52">
        <f t="shared" si="5"/>
        <v>8.3333333333333329E-2</v>
      </c>
      <c r="Z70" s="55">
        <f t="shared" si="12"/>
        <v>0.83333333333333337</v>
      </c>
      <c r="AA70" s="52">
        <f t="shared" si="6"/>
        <v>8.3333333333333329E-2</v>
      </c>
      <c r="AB70" s="55">
        <f t="shared" si="13"/>
        <v>0.91666666666666674</v>
      </c>
      <c r="AC70" s="52">
        <f t="shared" si="7"/>
        <v>8.3333333333333329E-2</v>
      </c>
      <c r="AD70" s="55">
        <f t="shared" si="14"/>
        <v>1</v>
      </c>
    </row>
    <row r="71" spans="2:30" ht="15" customHeight="1" x14ac:dyDescent="0.25">
      <c r="B71" s="3">
        <v>59</v>
      </c>
      <c r="C71" s="171" t="str">
        <f>'Composição de Custos'!C70</f>
        <v>Prestação De Serviço De Monitoramento: Reservatório De Água Conjunto Habitacional Vermelho</v>
      </c>
      <c r="D71" s="172"/>
      <c r="E71" s="22">
        <f>'Planilha Orçamentária'!F68</f>
        <v>6988.92</v>
      </c>
      <c r="F71" s="4">
        <f t="shared" si="15"/>
        <v>0.82122028362352117</v>
      </c>
      <c r="G71" s="52">
        <f t="shared" si="19"/>
        <v>8.3333333333333329E-2</v>
      </c>
      <c r="H71" s="53">
        <f t="shared" si="8"/>
        <v>8.3333333333333329E-2</v>
      </c>
      <c r="I71" s="52">
        <f t="shared" si="20"/>
        <v>8.3333333333333329E-2</v>
      </c>
      <c r="J71" s="55">
        <f t="shared" si="23"/>
        <v>0.16666666666666666</v>
      </c>
      <c r="K71" s="52">
        <f t="shared" si="16"/>
        <v>8.3333333333333329E-2</v>
      </c>
      <c r="L71" s="55">
        <f t="shared" si="24"/>
        <v>0.25</v>
      </c>
      <c r="M71" s="52">
        <f t="shared" si="16"/>
        <v>8.3333333333333329E-2</v>
      </c>
      <c r="N71" s="55">
        <f t="shared" si="24"/>
        <v>0.33333333333333331</v>
      </c>
      <c r="O71" s="52">
        <f t="shared" si="17"/>
        <v>8.3333333333333329E-2</v>
      </c>
      <c r="P71" s="55">
        <f t="shared" si="21"/>
        <v>0.41666666666666663</v>
      </c>
      <c r="Q71" s="52">
        <f t="shared" si="18"/>
        <v>8.3333333333333329E-2</v>
      </c>
      <c r="R71" s="55">
        <f t="shared" si="21"/>
        <v>0.49999999999999994</v>
      </c>
      <c r="S71" s="52">
        <f t="shared" si="2"/>
        <v>8.3333333333333329E-2</v>
      </c>
      <c r="T71" s="55">
        <f t="shared" si="22"/>
        <v>0.58333333333333326</v>
      </c>
      <c r="U71" s="52">
        <f t="shared" si="3"/>
        <v>8.3333333333333329E-2</v>
      </c>
      <c r="V71" s="55">
        <f t="shared" si="10"/>
        <v>0.66666666666666663</v>
      </c>
      <c r="W71" s="52">
        <f t="shared" si="4"/>
        <v>8.3333333333333329E-2</v>
      </c>
      <c r="X71" s="55">
        <f t="shared" si="11"/>
        <v>0.75</v>
      </c>
      <c r="Y71" s="52">
        <f t="shared" si="5"/>
        <v>8.3333333333333329E-2</v>
      </c>
      <c r="Z71" s="55">
        <f t="shared" si="12"/>
        <v>0.83333333333333337</v>
      </c>
      <c r="AA71" s="52">
        <f t="shared" si="6"/>
        <v>8.3333333333333329E-2</v>
      </c>
      <c r="AB71" s="55">
        <f t="shared" si="13"/>
        <v>0.91666666666666674</v>
      </c>
      <c r="AC71" s="52">
        <f t="shared" si="7"/>
        <v>8.3333333333333329E-2</v>
      </c>
      <c r="AD71" s="55">
        <f t="shared" si="14"/>
        <v>1</v>
      </c>
    </row>
    <row r="72" spans="2:30" ht="15" customHeight="1" x14ac:dyDescent="0.25">
      <c r="B72" s="3">
        <v>60</v>
      </c>
      <c r="C72" s="171" t="str">
        <f>'Composição de Custos'!C71</f>
        <v>Prestação De Serviço De Monitoramento: Reservatório Dornellas II</v>
      </c>
      <c r="D72" s="172"/>
      <c r="E72" s="22">
        <f>'Planilha Orçamentária'!F69</f>
        <v>6988.92</v>
      </c>
      <c r="F72" s="4">
        <f t="shared" si="15"/>
        <v>0.82122028362352117</v>
      </c>
      <c r="G72" s="52">
        <f t="shared" si="19"/>
        <v>8.3333333333333329E-2</v>
      </c>
      <c r="H72" s="53">
        <f t="shared" si="8"/>
        <v>8.3333333333333329E-2</v>
      </c>
      <c r="I72" s="52">
        <f t="shared" si="20"/>
        <v>8.3333333333333329E-2</v>
      </c>
      <c r="J72" s="55">
        <f t="shared" si="23"/>
        <v>0.16666666666666666</v>
      </c>
      <c r="K72" s="52">
        <f t="shared" si="16"/>
        <v>8.3333333333333329E-2</v>
      </c>
      <c r="L72" s="55">
        <f t="shared" si="24"/>
        <v>0.25</v>
      </c>
      <c r="M72" s="52">
        <f t="shared" si="16"/>
        <v>8.3333333333333329E-2</v>
      </c>
      <c r="N72" s="55">
        <f t="shared" si="24"/>
        <v>0.33333333333333331</v>
      </c>
      <c r="O72" s="52">
        <f t="shared" si="17"/>
        <v>8.3333333333333329E-2</v>
      </c>
      <c r="P72" s="55">
        <f t="shared" si="21"/>
        <v>0.41666666666666663</v>
      </c>
      <c r="Q72" s="52">
        <f t="shared" si="18"/>
        <v>8.3333333333333329E-2</v>
      </c>
      <c r="R72" s="55">
        <f t="shared" si="21"/>
        <v>0.49999999999999994</v>
      </c>
      <c r="S72" s="52">
        <f t="shared" si="2"/>
        <v>8.3333333333333329E-2</v>
      </c>
      <c r="T72" s="55">
        <f t="shared" si="22"/>
        <v>0.58333333333333326</v>
      </c>
      <c r="U72" s="52">
        <f t="shared" si="3"/>
        <v>8.3333333333333329E-2</v>
      </c>
      <c r="V72" s="55">
        <f t="shared" si="10"/>
        <v>0.66666666666666663</v>
      </c>
      <c r="W72" s="52">
        <f t="shared" si="4"/>
        <v>8.3333333333333329E-2</v>
      </c>
      <c r="X72" s="55">
        <f t="shared" si="11"/>
        <v>0.75</v>
      </c>
      <c r="Y72" s="52">
        <f t="shared" si="5"/>
        <v>8.3333333333333329E-2</v>
      </c>
      <c r="Z72" s="55">
        <f t="shared" si="12"/>
        <v>0.83333333333333337</v>
      </c>
      <c r="AA72" s="52">
        <f t="shared" si="6"/>
        <v>8.3333333333333329E-2</v>
      </c>
      <c r="AB72" s="55">
        <f t="shared" si="13"/>
        <v>0.91666666666666674</v>
      </c>
      <c r="AC72" s="52">
        <f t="shared" si="7"/>
        <v>8.3333333333333329E-2</v>
      </c>
      <c r="AD72" s="55">
        <f t="shared" si="14"/>
        <v>1</v>
      </c>
    </row>
    <row r="73" spans="2:30" ht="15" customHeight="1" x14ac:dyDescent="0.25">
      <c r="B73" s="3">
        <v>61</v>
      </c>
      <c r="C73" s="171" t="str">
        <f>'Composição de Custos'!C72</f>
        <v>Prestação De Serviço De Monitoramento: Reservatório Gaspar</v>
      </c>
      <c r="D73" s="172"/>
      <c r="E73" s="22">
        <f>'Planilha Orçamentária'!F70</f>
        <v>6988.92</v>
      </c>
      <c r="F73" s="4">
        <f t="shared" si="15"/>
        <v>0.82122028362352117</v>
      </c>
      <c r="G73" s="52">
        <f t="shared" si="19"/>
        <v>8.3333333333333329E-2</v>
      </c>
      <c r="H73" s="53">
        <f t="shared" si="8"/>
        <v>8.3333333333333329E-2</v>
      </c>
      <c r="I73" s="52">
        <f t="shared" si="20"/>
        <v>8.3333333333333329E-2</v>
      </c>
      <c r="J73" s="55">
        <f t="shared" si="23"/>
        <v>0.16666666666666666</v>
      </c>
      <c r="K73" s="52">
        <f t="shared" si="16"/>
        <v>8.3333333333333329E-2</v>
      </c>
      <c r="L73" s="55">
        <f t="shared" si="24"/>
        <v>0.25</v>
      </c>
      <c r="M73" s="52">
        <f t="shared" si="16"/>
        <v>8.3333333333333329E-2</v>
      </c>
      <c r="N73" s="55">
        <f t="shared" si="24"/>
        <v>0.33333333333333331</v>
      </c>
      <c r="O73" s="52">
        <f t="shared" si="17"/>
        <v>8.3333333333333329E-2</v>
      </c>
      <c r="P73" s="55">
        <f t="shared" si="21"/>
        <v>0.41666666666666663</v>
      </c>
      <c r="Q73" s="52">
        <f t="shared" si="18"/>
        <v>8.3333333333333329E-2</v>
      </c>
      <c r="R73" s="55">
        <f t="shared" si="21"/>
        <v>0.49999999999999994</v>
      </c>
      <c r="S73" s="52">
        <f t="shared" si="2"/>
        <v>8.3333333333333329E-2</v>
      </c>
      <c r="T73" s="55">
        <f t="shared" si="22"/>
        <v>0.58333333333333326</v>
      </c>
      <c r="U73" s="52">
        <f t="shared" si="3"/>
        <v>8.3333333333333329E-2</v>
      </c>
      <c r="V73" s="55">
        <f t="shared" si="10"/>
        <v>0.66666666666666663</v>
      </c>
      <c r="W73" s="52">
        <f t="shared" si="4"/>
        <v>8.3333333333333329E-2</v>
      </c>
      <c r="X73" s="55">
        <f t="shared" si="11"/>
        <v>0.75</v>
      </c>
      <c r="Y73" s="52">
        <f t="shared" si="5"/>
        <v>8.3333333333333329E-2</v>
      </c>
      <c r="Z73" s="55">
        <f t="shared" si="12"/>
        <v>0.83333333333333337</v>
      </c>
      <c r="AA73" s="52">
        <f t="shared" si="6"/>
        <v>8.3333333333333329E-2</v>
      </c>
      <c r="AB73" s="55">
        <f t="shared" si="13"/>
        <v>0.91666666666666674</v>
      </c>
      <c r="AC73" s="52">
        <f t="shared" si="7"/>
        <v>8.3333333333333329E-2</v>
      </c>
      <c r="AD73" s="55">
        <f t="shared" si="14"/>
        <v>1</v>
      </c>
    </row>
    <row r="74" spans="2:30" ht="15" customHeight="1" x14ac:dyDescent="0.25">
      <c r="B74" s="3">
        <v>62</v>
      </c>
      <c r="C74" s="171" t="str">
        <f>'Composição de Custos'!C73</f>
        <v>Prestação De Serviço De Monitoramento: Reservatório Horto Florestal</v>
      </c>
      <c r="D74" s="172"/>
      <c r="E74" s="22">
        <f>'Planilha Orçamentária'!F71</f>
        <v>6988.92</v>
      </c>
      <c r="F74" s="4">
        <f t="shared" si="15"/>
        <v>0.82122028362352117</v>
      </c>
      <c r="G74" s="52">
        <f t="shared" si="19"/>
        <v>8.3333333333333329E-2</v>
      </c>
      <c r="H74" s="53">
        <f t="shared" si="8"/>
        <v>8.3333333333333329E-2</v>
      </c>
      <c r="I74" s="52">
        <f t="shared" si="20"/>
        <v>8.3333333333333329E-2</v>
      </c>
      <c r="J74" s="55">
        <f t="shared" si="23"/>
        <v>0.16666666666666666</v>
      </c>
      <c r="K74" s="52">
        <f t="shared" si="16"/>
        <v>8.3333333333333329E-2</v>
      </c>
      <c r="L74" s="55">
        <f t="shared" si="24"/>
        <v>0.25</v>
      </c>
      <c r="M74" s="52">
        <f t="shared" si="16"/>
        <v>8.3333333333333329E-2</v>
      </c>
      <c r="N74" s="55">
        <f t="shared" si="24"/>
        <v>0.33333333333333331</v>
      </c>
      <c r="O74" s="52">
        <f t="shared" si="17"/>
        <v>8.3333333333333329E-2</v>
      </c>
      <c r="P74" s="55">
        <f t="shared" si="21"/>
        <v>0.41666666666666663</v>
      </c>
      <c r="Q74" s="52">
        <f t="shared" si="18"/>
        <v>8.3333333333333329E-2</v>
      </c>
      <c r="R74" s="55">
        <f t="shared" si="21"/>
        <v>0.49999999999999994</v>
      </c>
      <c r="S74" s="52">
        <f t="shared" si="2"/>
        <v>8.3333333333333329E-2</v>
      </c>
      <c r="T74" s="55">
        <f t="shared" si="22"/>
        <v>0.58333333333333326</v>
      </c>
      <c r="U74" s="52">
        <f t="shared" si="3"/>
        <v>8.3333333333333329E-2</v>
      </c>
      <c r="V74" s="55">
        <f t="shared" si="10"/>
        <v>0.66666666666666663</v>
      </c>
      <c r="W74" s="52">
        <f t="shared" si="4"/>
        <v>8.3333333333333329E-2</v>
      </c>
      <c r="X74" s="55">
        <f t="shared" si="11"/>
        <v>0.75</v>
      </c>
      <c r="Y74" s="52">
        <f t="shared" si="5"/>
        <v>8.3333333333333329E-2</v>
      </c>
      <c r="Z74" s="55">
        <f t="shared" si="12"/>
        <v>0.83333333333333337</v>
      </c>
      <c r="AA74" s="52">
        <f t="shared" si="6"/>
        <v>8.3333333333333329E-2</v>
      </c>
      <c r="AB74" s="55">
        <f t="shared" si="13"/>
        <v>0.91666666666666674</v>
      </c>
      <c r="AC74" s="52">
        <f t="shared" si="7"/>
        <v>8.3333333333333329E-2</v>
      </c>
      <c r="AD74" s="55">
        <f t="shared" si="14"/>
        <v>1</v>
      </c>
    </row>
    <row r="75" spans="2:30" ht="15" customHeight="1" x14ac:dyDescent="0.25">
      <c r="B75" s="3">
        <v>63</v>
      </c>
      <c r="C75" s="171" t="str">
        <f>'Composição de Custos'!C74</f>
        <v>Prestação De Serviço De Monitoramento: Reservatório Tubular do bairro Inconfidência e Reservatório Cálice, situados na mesma área.</v>
      </c>
      <c r="D75" s="172"/>
      <c r="E75" s="22">
        <f>'Planilha Orçamentária'!F72</f>
        <v>6988.92</v>
      </c>
      <c r="F75" s="4">
        <f t="shared" si="15"/>
        <v>0.82122028362352117</v>
      </c>
      <c r="G75" s="52">
        <f t="shared" si="19"/>
        <v>8.3333333333333329E-2</v>
      </c>
      <c r="H75" s="53">
        <f t="shared" si="8"/>
        <v>8.3333333333333329E-2</v>
      </c>
      <c r="I75" s="52">
        <f t="shared" si="20"/>
        <v>8.3333333333333329E-2</v>
      </c>
      <c r="J75" s="55">
        <f t="shared" si="23"/>
        <v>0.16666666666666666</v>
      </c>
      <c r="K75" s="52">
        <f t="shared" si="16"/>
        <v>8.3333333333333329E-2</v>
      </c>
      <c r="L75" s="55">
        <f t="shared" si="24"/>
        <v>0.25</v>
      </c>
      <c r="M75" s="52">
        <f t="shared" si="16"/>
        <v>8.3333333333333329E-2</v>
      </c>
      <c r="N75" s="55">
        <f t="shared" si="24"/>
        <v>0.33333333333333331</v>
      </c>
      <c r="O75" s="52">
        <f t="shared" si="17"/>
        <v>8.3333333333333329E-2</v>
      </c>
      <c r="P75" s="55">
        <f t="shared" si="21"/>
        <v>0.41666666666666663</v>
      </c>
      <c r="Q75" s="52">
        <f t="shared" si="18"/>
        <v>8.3333333333333329E-2</v>
      </c>
      <c r="R75" s="55">
        <f t="shared" si="21"/>
        <v>0.49999999999999994</v>
      </c>
      <c r="S75" s="52">
        <f t="shared" si="2"/>
        <v>8.3333333333333329E-2</v>
      </c>
      <c r="T75" s="55">
        <f t="shared" si="22"/>
        <v>0.58333333333333326</v>
      </c>
      <c r="U75" s="52">
        <f t="shared" si="3"/>
        <v>8.3333333333333329E-2</v>
      </c>
      <c r="V75" s="55">
        <f t="shared" si="10"/>
        <v>0.66666666666666663</v>
      </c>
      <c r="W75" s="52">
        <f t="shared" si="4"/>
        <v>8.3333333333333329E-2</v>
      </c>
      <c r="X75" s="55">
        <f t="shared" si="11"/>
        <v>0.75</v>
      </c>
      <c r="Y75" s="52">
        <f t="shared" si="5"/>
        <v>8.3333333333333329E-2</v>
      </c>
      <c r="Z75" s="55">
        <f t="shared" si="12"/>
        <v>0.83333333333333337</v>
      </c>
      <c r="AA75" s="52">
        <f t="shared" si="6"/>
        <v>8.3333333333333329E-2</v>
      </c>
      <c r="AB75" s="55">
        <f t="shared" si="13"/>
        <v>0.91666666666666674</v>
      </c>
      <c r="AC75" s="52">
        <f t="shared" si="7"/>
        <v>8.3333333333333329E-2</v>
      </c>
      <c r="AD75" s="55">
        <f t="shared" si="14"/>
        <v>1</v>
      </c>
    </row>
    <row r="76" spans="2:30" ht="15" customHeight="1" x14ac:dyDescent="0.25">
      <c r="B76" s="3">
        <v>64</v>
      </c>
      <c r="C76" s="171" t="str">
        <f>'Composição de Custos'!C75</f>
        <v>Prestação De Serviço De Monitoramento: Reservatório Itamuri I</v>
      </c>
      <c r="D76" s="172"/>
      <c r="E76" s="22">
        <f>'Planilha Orçamentária'!F73</f>
        <v>6988.92</v>
      </c>
      <c r="F76" s="4">
        <f t="shared" si="15"/>
        <v>0.82122028362352117</v>
      </c>
      <c r="G76" s="52">
        <f t="shared" si="19"/>
        <v>8.3333333333333329E-2</v>
      </c>
      <c r="H76" s="53">
        <f t="shared" si="8"/>
        <v>8.3333333333333329E-2</v>
      </c>
      <c r="I76" s="52">
        <f t="shared" si="20"/>
        <v>8.3333333333333329E-2</v>
      </c>
      <c r="J76" s="55">
        <f t="shared" si="23"/>
        <v>0.16666666666666666</v>
      </c>
      <c r="K76" s="52">
        <f t="shared" si="16"/>
        <v>8.3333333333333329E-2</v>
      </c>
      <c r="L76" s="55">
        <f t="shared" si="24"/>
        <v>0.25</v>
      </c>
      <c r="M76" s="52">
        <f t="shared" si="16"/>
        <v>8.3333333333333329E-2</v>
      </c>
      <c r="N76" s="55">
        <f t="shared" si="24"/>
        <v>0.33333333333333331</v>
      </c>
      <c r="O76" s="52">
        <f t="shared" si="17"/>
        <v>8.3333333333333329E-2</v>
      </c>
      <c r="P76" s="55">
        <f t="shared" si="21"/>
        <v>0.41666666666666663</v>
      </c>
      <c r="Q76" s="52">
        <f t="shared" si="18"/>
        <v>8.3333333333333329E-2</v>
      </c>
      <c r="R76" s="55">
        <f t="shared" si="21"/>
        <v>0.49999999999999994</v>
      </c>
      <c r="S76" s="52">
        <f t="shared" si="2"/>
        <v>8.3333333333333329E-2</v>
      </c>
      <c r="T76" s="55">
        <f t="shared" si="22"/>
        <v>0.58333333333333326</v>
      </c>
      <c r="U76" s="52">
        <f t="shared" si="3"/>
        <v>8.3333333333333329E-2</v>
      </c>
      <c r="V76" s="55">
        <f t="shared" si="10"/>
        <v>0.66666666666666663</v>
      </c>
      <c r="W76" s="52">
        <f t="shared" si="4"/>
        <v>8.3333333333333329E-2</v>
      </c>
      <c r="X76" s="55">
        <f t="shared" si="11"/>
        <v>0.75</v>
      </c>
      <c r="Y76" s="52">
        <f t="shared" si="5"/>
        <v>8.3333333333333329E-2</v>
      </c>
      <c r="Z76" s="55">
        <f t="shared" si="12"/>
        <v>0.83333333333333337</v>
      </c>
      <c r="AA76" s="52">
        <f t="shared" si="6"/>
        <v>8.3333333333333329E-2</v>
      </c>
      <c r="AB76" s="55">
        <f t="shared" si="13"/>
        <v>0.91666666666666674</v>
      </c>
      <c r="AC76" s="52">
        <f t="shared" si="7"/>
        <v>8.3333333333333329E-2</v>
      </c>
      <c r="AD76" s="55">
        <f t="shared" si="14"/>
        <v>1</v>
      </c>
    </row>
    <row r="77" spans="2:30" ht="15" customHeight="1" x14ac:dyDescent="0.25">
      <c r="B77" s="3">
        <v>65</v>
      </c>
      <c r="C77" s="171" t="str">
        <f>'Composição de Custos'!C76</f>
        <v>Prestação De Serviço De Monitoramento: Reservatório Itamuri II</v>
      </c>
      <c r="D77" s="172"/>
      <c r="E77" s="22">
        <f>'Planilha Orçamentária'!F74</f>
        <v>6988.92</v>
      </c>
      <c r="F77" s="4">
        <f t="shared" si="15"/>
        <v>0.82122028362352117</v>
      </c>
      <c r="G77" s="52">
        <f t="shared" si="19"/>
        <v>8.3333333333333329E-2</v>
      </c>
      <c r="H77" s="53">
        <f t="shared" si="8"/>
        <v>8.3333333333333329E-2</v>
      </c>
      <c r="I77" s="52">
        <f t="shared" si="20"/>
        <v>8.3333333333333329E-2</v>
      </c>
      <c r="J77" s="55">
        <f t="shared" si="23"/>
        <v>0.16666666666666666</v>
      </c>
      <c r="K77" s="52">
        <f t="shared" si="16"/>
        <v>8.3333333333333329E-2</v>
      </c>
      <c r="L77" s="55">
        <f t="shared" si="24"/>
        <v>0.25</v>
      </c>
      <c r="M77" s="52">
        <f t="shared" si="16"/>
        <v>8.3333333333333329E-2</v>
      </c>
      <c r="N77" s="55">
        <f t="shared" si="24"/>
        <v>0.33333333333333331</v>
      </c>
      <c r="O77" s="52">
        <f t="shared" si="17"/>
        <v>8.3333333333333329E-2</v>
      </c>
      <c r="P77" s="55">
        <f t="shared" si="21"/>
        <v>0.41666666666666663</v>
      </c>
      <c r="Q77" s="52">
        <f t="shared" si="18"/>
        <v>8.3333333333333329E-2</v>
      </c>
      <c r="R77" s="55">
        <f t="shared" si="21"/>
        <v>0.49999999999999994</v>
      </c>
      <c r="S77" s="52">
        <f t="shared" si="2"/>
        <v>8.3333333333333329E-2</v>
      </c>
      <c r="T77" s="55">
        <f t="shared" si="22"/>
        <v>0.58333333333333326</v>
      </c>
      <c r="U77" s="52">
        <f t="shared" si="3"/>
        <v>8.3333333333333329E-2</v>
      </c>
      <c r="V77" s="55">
        <f t="shared" si="10"/>
        <v>0.66666666666666663</v>
      </c>
      <c r="W77" s="52">
        <f t="shared" si="4"/>
        <v>8.3333333333333329E-2</v>
      </c>
      <c r="X77" s="55">
        <f t="shared" si="11"/>
        <v>0.75</v>
      </c>
      <c r="Y77" s="52">
        <f t="shared" si="5"/>
        <v>8.3333333333333329E-2</v>
      </c>
      <c r="Z77" s="55">
        <f t="shared" si="12"/>
        <v>0.83333333333333337</v>
      </c>
      <c r="AA77" s="52">
        <f t="shared" si="6"/>
        <v>8.3333333333333329E-2</v>
      </c>
      <c r="AB77" s="55">
        <f t="shared" si="13"/>
        <v>0.91666666666666674</v>
      </c>
      <c r="AC77" s="52">
        <f t="shared" si="7"/>
        <v>8.3333333333333329E-2</v>
      </c>
      <c r="AD77" s="55">
        <f t="shared" si="14"/>
        <v>1</v>
      </c>
    </row>
    <row r="78" spans="2:30" ht="15" customHeight="1" x14ac:dyDescent="0.25">
      <c r="B78" s="3">
        <v>66</v>
      </c>
      <c r="C78" s="171" t="str">
        <f>'Composição de Custos'!C77</f>
        <v>Prestação De Serviço De Monitoramento: Reservatório Tubular Jardim das Palmeiras e Reservatório Cálice, situados na mesma área.</v>
      </c>
      <c r="D78" s="172"/>
      <c r="E78" s="22">
        <f>'Planilha Orçamentária'!F75</f>
        <v>6988.92</v>
      </c>
      <c r="F78" s="4">
        <f t="shared" si="15"/>
        <v>0.82122028362352117</v>
      </c>
      <c r="G78" s="52">
        <f t="shared" si="19"/>
        <v>8.3333333333333329E-2</v>
      </c>
      <c r="H78" s="53">
        <f t="shared" si="8"/>
        <v>8.3333333333333329E-2</v>
      </c>
      <c r="I78" s="52">
        <f t="shared" si="20"/>
        <v>8.3333333333333329E-2</v>
      </c>
      <c r="J78" s="55">
        <f t="shared" si="23"/>
        <v>0.16666666666666666</v>
      </c>
      <c r="K78" s="52">
        <f t="shared" si="16"/>
        <v>8.3333333333333329E-2</v>
      </c>
      <c r="L78" s="55">
        <f t="shared" si="24"/>
        <v>0.25</v>
      </c>
      <c r="M78" s="52">
        <f t="shared" si="16"/>
        <v>8.3333333333333329E-2</v>
      </c>
      <c r="N78" s="55">
        <f t="shared" si="24"/>
        <v>0.33333333333333331</v>
      </c>
      <c r="O78" s="52">
        <f t="shared" si="17"/>
        <v>8.3333333333333329E-2</v>
      </c>
      <c r="P78" s="55">
        <f t="shared" si="21"/>
        <v>0.41666666666666663</v>
      </c>
      <c r="Q78" s="52">
        <f t="shared" si="18"/>
        <v>8.3333333333333329E-2</v>
      </c>
      <c r="R78" s="55">
        <f t="shared" si="21"/>
        <v>0.49999999999999994</v>
      </c>
      <c r="S78" s="52">
        <f t="shared" si="2"/>
        <v>8.3333333333333329E-2</v>
      </c>
      <c r="T78" s="55">
        <f t="shared" si="22"/>
        <v>0.58333333333333326</v>
      </c>
      <c r="U78" s="52">
        <f t="shared" si="3"/>
        <v>8.3333333333333329E-2</v>
      </c>
      <c r="V78" s="55">
        <f t="shared" si="10"/>
        <v>0.66666666666666663</v>
      </c>
      <c r="W78" s="52">
        <f t="shared" si="4"/>
        <v>8.3333333333333329E-2</v>
      </c>
      <c r="X78" s="55">
        <f t="shared" si="11"/>
        <v>0.75</v>
      </c>
      <c r="Y78" s="52">
        <f t="shared" si="5"/>
        <v>8.3333333333333329E-2</v>
      </c>
      <c r="Z78" s="55">
        <f t="shared" si="12"/>
        <v>0.83333333333333337</v>
      </c>
      <c r="AA78" s="52">
        <f t="shared" si="6"/>
        <v>8.3333333333333329E-2</v>
      </c>
      <c r="AB78" s="55">
        <f t="shared" si="13"/>
        <v>0.91666666666666674</v>
      </c>
      <c r="AC78" s="52">
        <f t="shared" si="7"/>
        <v>8.3333333333333329E-2</v>
      </c>
      <c r="AD78" s="55">
        <f t="shared" si="14"/>
        <v>1</v>
      </c>
    </row>
    <row r="79" spans="2:30" ht="15" customHeight="1" x14ac:dyDescent="0.25">
      <c r="B79" s="3">
        <v>67</v>
      </c>
      <c r="C79" s="171" t="str">
        <f>'Composição de Custos'!C78</f>
        <v>Prestação De Serviço De Monitoramento: Reservatório Joanópolis</v>
      </c>
      <c r="D79" s="172"/>
      <c r="E79" s="22">
        <f>'Planilha Orçamentária'!F76</f>
        <v>6988.92</v>
      </c>
      <c r="F79" s="4">
        <f t="shared" si="15"/>
        <v>0.82122028362352117</v>
      </c>
      <c r="G79" s="52">
        <f t="shared" si="19"/>
        <v>8.3333333333333329E-2</v>
      </c>
      <c r="H79" s="53">
        <f t="shared" si="8"/>
        <v>8.3333333333333329E-2</v>
      </c>
      <c r="I79" s="52">
        <f t="shared" si="20"/>
        <v>8.3333333333333329E-2</v>
      </c>
      <c r="J79" s="55">
        <f t="shared" si="23"/>
        <v>0.16666666666666666</v>
      </c>
      <c r="K79" s="52">
        <f t="shared" si="16"/>
        <v>8.3333333333333329E-2</v>
      </c>
      <c r="L79" s="55">
        <f t="shared" si="24"/>
        <v>0.25</v>
      </c>
      <c r="M79" s="52">
        <f t="shared" si="16"/>
        <v>8.3333333333333329E-2</v>
      </c>
      <c r="N79" s="55">
        <f t="shared" si="24"/>
        <v>0.33333333333333331</v>
      </c>
      <c r="O79" s="52">
        <f t="shared" si="17"/>
        <v>8.3333333333333329E-2</v>
      </c>
      <c r="P79" s="55">
        <f t="shared" si="21"/>
        <v>0.41666666666666663</v>
      </c>
      <c r="Q79" s="52">
        <f t="shared" si="18"/>
        <v>8.3333333333333329E-2</v>
      </c>
      <c r="R79" s="55">
        <f t="shared" si="21"/>
        <v>0.49999999999999994</v>
      </c>
      <c r="S79" s="52">
        <f t="shared" si="2"/>
        <v>8.3333333333333329E-2</v>
      </c>
      <c r="T79" s="55">
        <f t="shared" si="22"/>
        <v>0.58333333333333326</v>
      </c>
      <c r="U79" s="52">
        <f t="shared" si="3"/>
        <v>8.3333333333333329E-2</v>
      </c>
      <c r="V79" s="55">
        <f t="shared" ref="V79:V118" si="25">U79+T79</f>
        <v>0.66666666666666663</v>
      </c>
      <c r="W79" s="52">
        <f t="shared" si="4"/>
        <v>8.3333333333333329E-2</v>
      </c>
      <c r="X79" s="55">
        <f t="shared" ref="X79:X118" si="26">W79+V79</f>
        <v>0.75</v>
      </c>
      <c r="Y79" s="52">
        <f t="shared" si="5"/>
        <v>8.3333333333333329E-2</v>
      </c>
      <c r="Z79" s="55">
        <f t="shared" ref="Z79:Z118" si="27">Y79+X79</f>
        <v>0.83333333333333337</v>
      </c>
      <c r="AA79" s="52">
        <f t="shared" si="6"/>
        <v>8.3333333333333329E-2</v>
      </c>
      <c r="AB79" s="55">
        <f t="shared" ref="AB79:AB118" si="28">AA79+Z79</f>
        <v>0.91666666666666674</v>
      </c>
      <c r="AC79" s="52">
        <f t="shared" si="7"/>
        <v>8.3333333333333329E-2</v>
      </c>
      <c r="AD79" s="55">
        <f t="shared" ref="AD79:AD118" si="29">AC79+AB79</f>
        <v>1</v>
      </c>
    </row>
    <row r="80" spans="2:30" ht="15" customHeight="1" x14ac:dyDescent="0.25">
      <c r="B80" s="3">
        <v>68</v>
      </c>
      <c r="C80" s="171" t="str">
        <f>'Composição de Custos'!C79</f>
        <v>Prestação De Serviço De Monitoramento: Reservatório João XXIII</v>
      </c>
      <c r="D80" s="172"/>
      <c r="E80" s="22">
        <f>'Planilha Orçamentária'!F77</f>
        <v>6988.92</v>
      </c>
      <c r="F80" s="4">
        <f t="shared" si="15"/>
        <v>0.82122028362352117</v>
      </c>
      <c r="G80" s="52">
        <f t="shared" si="19"/>
        <v>8.3333333333333329E-2</v>
      </c>
      <c r="H80" s="53">
        <f t="shared" si="8"/>
        <v>8.3333333333333329E-2</v>
      </c>
      <c r="I80" s="52">
        <f t="shared" si="20"/>
        <v>8.3333333333333329E-2</v>
      </c>
      <c r="J80" s="55">
        <f t="shared" si="23"/>
        <v>0.16666666666666666</v>
      </c>
      <c r="K80" s="52">
        <f t="shared" si="16"/>
        <v>8.3333333333333329E-2</v>
      </c>
      <c r="L80" s="55">
        <f t="shared" si="24"/>
        <v>0.25</v>
      </c>
      <c r="M80" s="52">
        <f t="shared" si="16"/>
        <v>8.3333333333333329E-2</v>
      </c>
      <c r="N80" s="55">
        <f t="shared" si="24"/>
        <v>0.33333333333333331</v>
      </c>
      <c r="O80" s="52">
        <f t="shared" si="17"/>
        <v>8.3333333333333329E-2</v>
      </c>
      <c r="P80" s="55">
        <f t="shared" si="21"/>
        <v>0.41666666666666663</v>
      </c>
      <c r="Q80" s="52">
        <f t="shared" si="18"/>
        <v>8.3333333333333329E-2</v>
      </c>
      <c r="R80" s="55">
        <f t="shared" si="21"/>
        <v>0.49999999999999994</v>
      </c>
      <c r="S80" s="52">
        <f t="shared" si="2"/>
        <v>8.3333333333333329E-2</v>
      </c>
      <c r="T80" s="55">
        <f t="shared" si="22"/>
        <v>0.58333333333333326</v>
      </c>
      <c r="U80" s="52">
        <f t="shared" si="3"/>
        <v>8.3333333333333329E-2</v>
      </c>
      <c r="V80" s="55">
        <f t="shared" si="25"/>
        <v>0.66666666666666663</v>
      </c>
      <c r="W80" s="52">
        <f t="shared" si="4"/>
        <v>8.3333333333333329E-2</v>
      </c>
      <c r="X80" s="55">
        <f t="shared" si="26"/>
        <v>0.75</v>
      </c>
      <c r="Y80" s="52">
        <f t="shared" si="5"/>
        <v>8.3333333333333329E-2</v>
      </c>
      <c r="Z80" s="55">
        <f t="shared" si="27"/>
        <v>0.83333333333333337</v>
      </c>
      <c r="AA80" s="52">
        <f t="shared" si="6"/>
        <v>8.3333333333333329E-2</v>
      </c>
      <c r="AB80" s="55">
        <f t="shared" si="28"/>
        <v>0.91666666666666674</v>
      </c>
      <c r="AC80" s="52">
        <f t="shared" si="7"/>
        <v>8.3333333333333329E-2</v>
      </c>
      <c r="AD80" s="55">
        <f t="shared" si="29"/>
        <v>1</v>
      </c>
    </row>
    <row r="81" spans="2:30" ht="15" customHeight="1" x14ac:dyDescent="0.25">
      <c r="B81" s="3">
        <v>69</v>
      </c>
      <c r="C81" s="171" t="str">
        <f>'Composição de Custos'!C80</f>
        <v>Prestação De Serviço De Monitoramento: Reservatório Astrogildo Figueiredo de Barros - João XXIII (Antiga Mini ETA João XXIII)</v>
      </c>
      <c r="D81" s="172"/>
      <c r="E81" s="22">
        <f>'Planilha Orçamentária'!F78</f>
        <v>8632.5600000000013</v>
      </c>
      <c r="F81" s="4">
        <f t="shared" si="15"/>
        <v>1.0143532007230107</v>
      </c>
      <c r="G81" s="52">
        <f t="shared" si="19"/>
        <v>8.3333333333333329E-2</v>
      </c>
      <c r="H81" s="53">
        <f t="shared" si="8"/>
        <v>8.3333333333333329E-2</v>
      </c>
      <c r="I81" s="52">
        <f t="shared" si="20"/>
        <v>8.3333333333333329E-2</v>
      </c>
      <c r="J81" s="55">
        <f t="shared" si="23"/>
        <v>0.16666666666666666</v>
      </c>
      <c r="K81" s="52">
        <f t="shared" si="16"/>
        <v>8.3333333333333329E-2</v>
      </c>
      <c r="L81" s="55">
        <f t="shared" si="24"/>
        <v>0.25</v>
      </c>
      <c r="M81" s="52">
        <f t="shared" si="16"/>
        <v>8.3333333333333329E-2</v>
      </c>
      <c r="N81" s="55">
        <f t="shared" si="24"/>
        <v>0.33333333333333331</v>
      </c>
      <c r="O81" s="52">
        <f t="shared" si="17"/>
        <v>8.3333333333333329E-2</v>
      </c>
      <c r="P81" s="55">
        <f t="shared" si="21"/>
        <v>0.41666666666666663</v>
      </c>
      <c r="Q81" s="52">
        <f t="shared" si="18"/>
        <v>8.3333333333333329E-2</v>
      </c>
      <c r="R81" s="55">
        <f t="shared" si="21"/>
        <v>0.49999999999999994</v>
      </c>
      <c r="S81" s="52">
        <f t="shared" si="2"/>
        <v>8.3333333333333329E-2</v>
      </c>
      <c r="T81" s="55">
        <f t="shared" si="22"/>
        <v>0.58333333333333326</v>
      </c>
      <c r="U81" s="52">
        <f t="shared" si="3"/>
        <v>8.3333333333333329E-2</v>
      </c>
      <c r="V81" s="55">
        <f t="shared" si="25"/>
        <v>0.66666666666666663</v>
      </c>
      <c r="W81" s="52">
        <f t="shared" si="4"/>
        <v>8.3333333333333329E-2</v>
      </c>
      <c r="X81" s="55">
        <f t="shared" si="26"/>
        <v>0.75</v>
      </c>
      <c r="Y81" s="52">
        <f t="shared" si="5"/>
        <v>8.3333333333333329E-2</v>
      </c>
      <c r="Z81" s="55">
        <f t="shared" si="27"/>
        <v>0.83333333333333337</v>
      </c>
      <c r="AA81" s="52">
        <f t="shared" si="6"/>
        <v>8.3333333333333329E-2</v>
      </c>
      <c r="AB81" s="55">
        <f t="shared" si="28"/>
        <v>0.91666666666666674</v>
      </c>
      <c r="AC81" s="52">
        <f t="shared" si="7"/>
        <v>8.3333333333333329E-2</v>
      </c>
      <c r="AD81" s="55">
        <f t="shared" si="29"/>
        <v>1</v>
      </c>
    </row>
    <row r="82" spans="2:30" ht="15" customHeight="1" x14ac:dyDescent="0.25">
      <c r="B82" s="3">
        <v>70</v>
      </c>
      <c r="C82" s="171" t="str">
        <f>'Composição de Custos'!C81</f>
        <v>Prestação De Serviço De Monitoramento: Reservatório Macuco I</v>
      </c>
      <c r="D82" s="172"/>
      <c r="E82" s="22">
        <f>'Planilha Orçamentária'!F79</f>
        <v>6988.92</v>
      </c>
      <c r="F82" s="4">
        <f t="shared" si="15"/>
        <v>0.82122028362352117</v>
      </c>
      <c r="G82" s="52">
        <f t="shared" si="19"/>
        <v>8.3333333333333329E-2</v>
      </c>
      <c r="H82" s="53">
        <f t="shared" si="8"/>
        <v>8.3333333333333329E-2</v>
      </c>
      <c r="I82" s="52">
        <f t="shared" si="20"/>
        <v>8.3333333333333329E-2</v>
      </c>
      <c r="J82" s="55">
        <f t="shared" si="23"/>
        <v>0.16666666666666666</v>
      </c>
      <c r="K82" s="52">
        <f t="shared" si="16"/>
        <v>8.3333333333333329E-2</v>
      </c>
      <c r="L82" s="55">
        <f t="shared" si="24"/>
        <v>0.25</v>
      </c>
      <c r="M82" s="52">
        <f t="shared" si="16"/>
        <v>8.3333333333333329E-2</v>
      </c>
      <c r="N82" s="55">
        <f t="shared" si="24"/>
        <v>0.33333333333333331</v>
      </c>
      <c r="O82" s="52">
        <f t="shared" si="17"/>
        <v>8.3333333333333329E-2</v>
      </c>
      <c r="P82" s="55">
        <f t="shared" si="21"/>
        <v>0.41666666666666663</v>
      </c>
      <c r="Q82" s="52">
        <f t="shared" si="18"/>
        <v>8.3333333333333329E-2</v>
      </c>
      <c r="R82" s="55">
        <f t="shared" si="21"/>
        <v>0.49999999999999994</v>
      </c>
      <c r="S82" s="52">
        <f t="shared" si="2"/>
        <v>8.3333333333333329E-2</v>
      </c>
      <c r="T82" s="55">
        <f t="shared" si="22"/>
        <v>0.58333333333333326</v>
      </c>
      <c r="U82" s="52">
        <f t="shared" si="3"/>
        <v>8.3333333333333329E-2</v>
      </c>
      <c r="V82" s="55">
        <f t="shared" si="25"/>
        <v>0.66666666666666663</v>
      </c>
      <c r="W82" s="52">
        <f t="shared" si="4"/>
        <v>8.3333333333333329E-2</v>
      </c>
      <c r="X82" s="55">
        <f t="shared" si="26"/>
        <v>0.75</v>
      </c>
      <c r="Y82" s="52">
        <f t="shared" si="5"/>
        <v>8.3333333333333329E-2</v>
      </c>
      <c r="Z82" s="55">
        <f t="shared" si="27"/>
        <v>0.83333333333333337</v>
      </c>
      <c r="AA82" s="52">
        <f t="shared" si="6"/>
        <v>8.3333333333333329E-2</v>
      </c>
      <c r="AB82" s="55">
        <f t="shared" si="28"/>
        <v>0.91666666666666674</v>
      </c>
      <c r="AC82" s="52">
        <f t="shared" si="7"/>
        <v>8.3333333333333329E-2</v>
      </c>
      <c r="AD82" s="55">
        <f t="shared" si="29"/>
        <v>1</v>
      </c>
    </row>
    <row r="83" spans="2:30" ht="15" customHeight="1" x14ac:dyDescent="0.25">
      <c r="B83" s="3">
        <v>71</v>
      </c>
      <c r="C83" s="171" t="str">
        <f>'Composição de Custos'!C82</f>
        <v>Prestação De Serviço De Monitoramento: Reservatório Macuco II</v>
      </c>
      <c r="D83" s="172"/>
      <c r="E83" s="22">
        <f>'Planilha Orçamentária'!F80</f>
        <v>6988.92</v>
      </c>
      <c r="F83" s="4">
        <f t="shared" si="15"/>
        <v>0.82122028362352117</v>
      </c>
      <c r="G83" s="52">
        <f t="shared" si="19"/>
        <v>8.3333333333333329E-2</v>
      </c>
      <c r="H83" s="53">
        <f t="shared" si="8"/>
        <v>8.3333333333333329E-2</v>
      </c>
      <c r="I83" s="52">
        <f t="shared" si="20"/>
        <v>8.3333333333333329E-2</v>
      </c>
      <c r="J83" s="55">
        <f t="shared" si="23"/>
        <v>0.16666666666666666</v>
      </c>
      <c r="K83" s="52">
        <f t="shared" si="16"/>
        <v>8.3333333333333329E-2</v>
      </c>
      <c r="L83" s="55">
        <f t="shared" si="24"/>
        <v>0.25</v>
      </c>
      <c r="M83" s="52">
        <f t="shared" si="16"/>
        <v>8.3333333333333329E-2</v>
      </c>
      <c r="N83" s="55">
        <f t="shared" si="24"/>
        <v>0.33333333333333331</v>
      </c>
      <c r="O83" s="52">
        <f t="shared" si="17"/>
        <v>8.3333333333333329E-2</v>
      </c>
      <c r="P83" s="55">
        <f t="shared" si="21"/>
        <v>0.41666666666666663</v>
      </c>
      <c r="Q83" s="52">
        <f t="shared" si="18"/>
        <v>8.3333333333333329E-2</v>
      </c>
      <c r="R83" s="55">
        <f t="shared" si="21"/>
        <v>0.49999999999999994</v>
      </c>
      <c r="S83" s="52">
        <f t="shared" si="2"/>
        <v>8.3333333333333329E-2</v>
      </c>
      <c r="T83" s="55">
        <f t="shared" si="22"/>
        <v>0.58333333333333326</v>
      </c>
      <c r="U83" s="52">
        <f t="shared" si="3"/>
        <v>8.3333333333333329E-2</v>
      </c>
      <c r="V83" s="55">
        <f t="shared" si="25"/>
        <v>0.66666666666666663</v>
      </c>
      <c r="W83" s="52">
        <f t="shared" si="4"/>
        <v>8.3333333333333329E-2</v>
      </c>
      <c r="X83" s="55">
        <f t="shared" si="26"/>
        <v>0.75</v>
      </c>
      <c r="Y83" s="52">
        <f t="shared" si="5"/>
        <v>8.3333333333333329E-2</v>
      </c>
      <c r="Z83" s="55">
        <f t="shared" si="27"/>
        <v>0.83333333333333337</v>
      </c>
      <c r="AA83" s="52">
        <f t="shared" si="6"/>
        <v>8.3333333333333329E-2</v>
      </c>
      <c r="AB83" s="55">
        <f t="shared" si="28"/>
        <v>0.91666666666666674</v>
      </c>
      <c r="AC83" s="52">
        <f t="shared" si="7"/>
        <v>8.3333333333333329E-2</v>
      </c>
      <c r="AD83" s="55">
        <f t="shared" si="29"/>
        <v>1</v>
      </c>
    </row>
    <row r="84" spans="2:30" ht="15" customHeight="1" x14ac:dyDescent="0.25">
      <c r="B84" s="3">
        <v>72</v>
      </c>
      <c r="C84" s="171" t="str">
        <f>'Composição de Custos'!C83</f>
        <v>Prestação De Serviço De Monitoramento: Reservatório Padre Tiago</v>
      </c>
      <c r="D84" s="172"/>
      <c r="E84" s="22">
        <f>'Planilha Orçamentária'!F81</f>
        <v>6988.92</v>
      </c>
      <c r="F84" s="4">
        <f t="shared" si="15"/>
        <v>0.82122028362352117</v>
      </c>
      <c r="G84" s="52">
        <f t="shared" si="19"/>
        <v>8.3333333333333329E-2</v>
      </c>
      <c r="H84" s="53">
        <f t="shared" si="8"/>
        <v>8.3333333333333329E-2</v>
      </c>
      <c r="I84" s="52">
        <f t="shared" si="20"/>
        <v>8.3333333333333329E-2</v>
      </c>
      <c r="J84" s="55">
        <f t="shared" si="23"/>
        <v>0.16666666666666666</v>
      </c>
      <c r="K84" s="52">
        <f t="shared" si="16"/>
        <v>8.3333333333333329E-2</v>
      </c>
      <c r="L84" s="55">
        <f t="shared" si="24"/>
        <v>0.25</v>
      </c>
      <c r="M84" s="52">
        <f t="shared" si="16"/>
        <v>8.3333333333333329E-2</v>
      </c>
      <c r="N84" s="55">
        <f t="shared" si="24"/>
        <v>0.33333333333333331</v>
      </c>
      <c r="O84" s="52">
        <f t="shared" si="17"/>
        <v>8.3333333333333329E-2</v>
      </c>
      <c r="P84" s="55">
        <f t="shared" si="21"/>
        <v>0.41666666666666663</v>
      </c>
      <c r="Q84" s="52">
        <f t="shared" si="18"/>
        <v>8.3333333333333329E-2</v>
      </c>
      <c r="R84" s="55">
        <f t="shared" si="21"/>
        <v>0.49999999999999994</v>
      </c>
      <c r="S84" s="52">
        <f t="shared" si="2"/>
        <v>8.3333333333333329E-2</v>
      </c>
      <c r="T84" s="55">
        <f t="shared" si="22"/>
        <v>0.58333333333333326</v>
      </c>
      <c r="U84" s="52">
        <f t="shared" si="3"/>
        <v>8.3333333333333329E-2</v>
      </c>
      <c r="V84" s="55">
        <f t="shared" si="25"/>
        <v>0.66666666666666663</v>
      </c>
      <c r="W84" s="52">
        <f t="shared" si="4"/>
        <v>8.3333333333333329E-2</v>
      </c>
      <c r="X84" s="55">
        <f t="shared" si="26"/>
        <v>0.75</v>
      </c>
      <c r="Y84" s="52">
        <f t="shared" si="5"/>
        <v>8.3333333333333329E-2</v>
      </c>
      <c r="Z84" s="55">
        <f t="shared" si="27"/>
        <v>0.83333333333333337</v>
      </c>
      <c r="AA84" s="52">
        <f t="shared" si="6"/>
        <v>8.3333333333333329E-2</v>
      </c>
      <c r="AB84" s="55">
        <f t="shared" si="28"/>
        <v>0.91666666666666674</v>
      </c>
      <c r="AC84" s="52">
        <f t="shared" si="7"/>
        <v>8.3333333333333329E-2</v>
      </c>
      <c r="AD84" s="55">
        <f t="shared" si="29"/>
        <v>1</v>
      </c>
    </row>
    <row r="85" spans="2:30" ht="15" customHeight="1" x14ac:dyDescent="0.25">
      <c r="B85" s="3">
        <v>73</v>
      </c>
      <c r="C85" s="171" t="str">
        <f>'Composição de Custos'!C84</f>
        <v>Prestação De Serviço De Monitoramento: Reservatório Panorama</v>
      </c>
      <c r="D85" s="172"/>
      <c r="E85" s="22">
        <f>'Planilha Orçamentária'!F82</f>
        <v>6988.92</v>
      </c>
      <c r="F85" s="4">
        <f t="shared" si="15"/>
        <v>0.82122028362352117</v>
      </c>
      <c r="G85" s="52">
        <f t="shared" si="19"/>
        <v>8.3333333333333329E-2</v>
      </c>
      <c r="H85" s="53">
        <f t="shared" si="8"/>
        <v>8.3333333333333329E-2</v>
      </c>
      <c r="I85" s="52">
        <f t="shared" si="20"/>
        <v>8.3333333333333329E-2</v>
      </c>
      <c r="J85" s="55">
        <f t="shared" si="23"/>
        <v>0.16666666666666666</v>
      </c>
      <c r="K85" s="52">
        <f t="shared" si="16"/>
        <v>8.3333333333333329E-2</v>
      </c>
      <c r="L85" s="55">
        <f t="shared" si="24"/>
        <v>0.25</v>
      </c>
      <c r="M85" s="52">
        <f t="shared" si="16"/>
        <v>8.3333333333333329E-2</v>
      </c>
      <c r="N85" s="55">
        <f t="shared" si="24"/>
        <v>0.33333333333333331</v>
      </c>
      <c r="O85" s="52">
        <f t="shared" si="17"/>
        <v>8.3333333333333329E-2</v>
      </c>
      <c r="P85" s="55">
        <f t="shared" si="21"/>
        <v>0.41666666666666663</v>
      </c>
      <c r="Q85" s="52">
        <f t="shared" si="18"/>
        <v>8.3333333333333329E-2</v>
      </c>
      <c r="R85" s="55">
        <f t="shared" si="21"/>
        <v>0.49999999999999994</v>
      </c>
      <c r="S85" s="52">
        <f t="shared" si="2"/>
        <v>8.3333333333333329E-2</v>
      </c>
      <c r="T85" s="55">
        <f t="shared" si="22"/>
        <v>0.58333333333333326</v>
      </c>
      <c r="U85" s="52">
        <f t="shared" si="3"/>
        <v>8.3333333333333329E-2</v>
      </c>
      <c r="V85" s="55">
        <f t="shared" si="25"/>
        <v>0.66666666666666663</v>
      </c>
      <c r="W85" s="52">
        <f t="shared" si="4"/>
        <v>8.3333333333333329E-2</v>
      </c>
      <c r="X85" s="55">
        <f t="shared" si="26"/>
        <v>0.75</v>
      </c>
      <c r="Y85" s="52">
        <f t="shared" si="5"/>
        <v>8.3333333333333329E-2</v>
      </c>
      <c r="Z85" s="55">
        <f t="shared" si="27"/>
        <v>0.83333333333333337</v>
      </c>
      <c r="AA85" s="52">
        <f t="shared" si="6"/>
        <v>8.3333333333333329E-2</v>
      </c>
      <c r="AB85" s="55">
        <f t="shared" si="28"/>
        <v>0.91666666666666674</v>
      </c>
      <c r="AC85" s="52">
        <f t="shared" si="7"/>
        <v>8.3333333333333329E-2</v>
      </c>
      <c r="AD85" s="55">
        <f t="shared" si="29"/>
        <v>1</v>
      </c>
    </row>
    <row r="86" spans="2:30" ht="15" customHeight="1" x14ac:dyDescent="0.25">
      <c r="B86" s="3">
        <v>74</v>
      </c>
      <c r="C86" s="171" t="str">
        <f>'Composição de Custos'!C85</f>
        <v>Prestação De Serviço De Monitoramento: Reservatório Patrimônio dos Carneiros I</v>
      </c>
      <c r="D86" s="172"/>
      <c r="E86" s="22">
        <f>'Planilha Orçamentária'!F83</f>
        <v>6988.92</v>
      </c>
      <c r="F86" s="4">
        <f t="shared" si="15"/>
        <v>0.82122028362352117</v>
      </c>
      <c r="G86" s="52">
        <f t="shared" si="19"/>
        <v>8.3333333333333329E-2</v>
      </c>
      <c r="H86" s="53">
        <f t="shared" si="8"/>
        <v>8.3333333333333329E-2</v>
      </c>
      <c r="I86" s="52">
        <f t="shared" si="20"/>
        <v>8.3333333333333329E-2</v>
      </c>
      <c r="J86" s="55">
        <f t="shared" si="23"/>
        <v>0.16666666666666666</v>
      </c>
      <c r="K86" s="52">
        <f t="shared" si="16"/>
        <v>8.3333333333333329E-2</v>
      </c>
      <c r="L86" s="55">
        <f t="shared" si="24"/>
        <v>0.25</v>
      </c>
      <c r="M86" s="52">
        <f t="shared" si="16"/>
        <v>8.3333333333333329E-2</v>
      </c>
      <c r="N86" s="55">
        <f t="shared" si="24"/>
        <v>0.33333333333333331</v>
      </c>
      <c r="O86" s="52">
        <f t="shared" si="17"/>
        <v>8.3333333333333329E-2</v>
      </c>
      <c r="P86" s="55">
        <f t="shared" si="21"/>
        <v>0.41666666666666663</v>
      </c>
      <c r="Q86" s="52">
        <f t="shared" si="18"/>
        <v>8.3333333333333329E-2</v>
      </c>
      <c r="R86" s="55">
        <f t="shared" si="21"/>
        <v>0.49999999999999994</v>
      </c>
      <c r="S86" s="52">
        <f t="shared" si="2"/>
        <v>8.3333333333333329E-2</v>
      </c>
      <c r="T86" s="55">
        <f t="shared" si="22"/>
        <v>0.58333333333333326</v>
      </c>
      <c r="U86" s="52">
        <f t="shared" si="3"/>
        <v>8.3333333333333329E-2</v>
      </c>
      <c r="V86" s="55">
        <f t="shared" si="25"/>
        <v>0.66666666666666663</v>
      </c>
      <c r="W86" s="52">
        <f t="shared" si="4"/>
        <v>8.3333333333333329E-2</v>
      </c>
      <c r="X86" s="55">
        <f t="shared" si="26"/>
        <v>0.75</v>
      </c>
      <c r="Y86" s="52">
        <f t="shared" si="5"/>
        <v>8.3333333333333329E-2</v>
      </c>
      <c r="Z86" s="55">
        <f t="shared" si="27"/>
        <v>0.83333333333333337</v>
      </c>
      <c r="AA86" s="52">
        <f t="shared" si="6"/>
        <v>8.3333333333333329E-2</v>
      </c>
      <c r="AB86" s="55">
        <f t="shared" si="28"/>
        <v>0.91666666666666674</v>
      </c>
      <c r="AC86" s="52">
        <f t="shared" si="7"/>
        <v>8.3333333333333329E-2</v>
      </c>
      <c r="AD86" s="55">
        <f t="shared" si="29"/>
        <v>1</v>
      </c>
    </row>
    <row r="87" spans="2:30" ht="15" customHeight="1" x14ac:dyDescent="0.25">
      <c r="B87" s="3">
        <v>75</v>
      </c>
      <c r="C87" s="171" t="str">
        <f>'Composição de Custos'!C86</f>
        <v>Prestação De Serviço De Monitoramento: Reservatório Pirapanema I</v>
      </c>
      <c r="D87" s="172"/>
      <c r="E87" s="22">
        <f>'Planilha Orçamentária'!F84</f>
        <v>6988.92</v>
      </c>
      <c r="F87" s="4">
        <f t="shared" si="15"/>
        <v>0.82122028362352117</v>
      </c>
      <c r="G87" s="52">
        <f t="shared" si="19"/>
        <v>8.3333333333333329E-2</v>
      </c>
      <c r="H87" s="53">
        <f t="shared" si="8"/>
        <v>8.3333333333333329E-2</v>
      </c>
      <c r="I87" s="52">
        <f t="shared" si="20"/>
        <v>8.3333333333333329E-2</v>
      </c>
      <c r="J87" s="55">
        <f t="shared" si="23"/>
        <v>0.16666666666666666</v>
      </c>
      <c r="K87" s="52">
        <f t="shared" si="16"/>
        <v>8.3333333333333329E-2</v>
      </c>
      <c r="L87" s="55">
        <f t="shared" si="24"/>
        <v>0.25</v>
      </c>
      <c r="M87" s="52">
        <f t="shared" si="16"/>
        <v>8.3333333333333329E-2</v>
      </c>
      <c r="N87" s="55">
        <f t="shared" si="24"/>
        <v>0.33333333333333331</v>
      </c>
      <c r="O87" s="52">
        <f t="shared" si="17"/>
        <v>8.3333333333333329E-2</v>
      </c>
      <c r="P87" s="55">
        <f t="shared" si="21"/>
        <v>0.41666666666666663</v>
      </c>
      <c r="Q87" s="52">
        <f t="shared" si="18"/>
        <v>8.3333333333333329E-2</v>
      </c>
      <c r="R87" s="55">
        <f t="shared" si="21"/>
        <v>0.49999999999999994</v>
      </c>
      <c r="S87" s="52">
        <f t="shared" si="2"/>
        <v>8.3333333333333329E-2</v>
      </c>
      <c r="T87" s="55">
        <f t="shared" si="22"/>
        <v>0.58333333333333326</v>
      </c>
      <c r="U87" s="52">
        <f t="shared" si="3"/>
        <v>8.3333333333333329E-2</v>
      </c>
      <c r="V87" s="55">
        <f t="shared" si="25"/>
        <v>0.66666666666666663</v>
      </c>
      <c r="W87" s="52">
        <f t="shared" si="4"/>
        <v>8.3333333333333329E-2</v>
      </c>
      <c r="X87" s="55">
        <f t="shared" si="26"/>
        <v>0.75</v>
      </c>
      <c r="Y87" s="52">
        <f t="shared" si="5"/>
        <v>8.3333333333333329E-2</v>
      </c>
      <c r="Z87" s="55">
        <f t="shared" si="27"/>
        <v>0.83333333333333337</v>
      </c>
      <c r="AA87" s="52">
        <f t="shared" si="6"/>
        <v>8.3333333333333329E-2</v>
      </c>
      <c r="AB87" s="55">
        <f t="shared" si="28"/>
        <v>0.91666666666666674</v>
      </c>
      <c r="AC87" s="52">
        <f t="shared" si="7"/>
        <v>8.3333333333333329E-2</v>
      </c>
      <c r="AD87" s="55">
        <f t="shared" si="29"/>
        <v>1</v>
      </c>
    </row>
    <row r="88" spans="2:30" ht="15" customHeight="1" x14ac:dyDescent="0.25">
      <c r="B88" s="3">
        <v>76</v>
      </c>
      <c r="C88" s="171" t="str">
        <f>'Composição de Custos'!C87</f>
        <v>Prestação De Serviço De Monitoramento: Reservatório Planalto</v>
      </c>
      <c r="D88" s="172"/>
      <c r="E88" s="22">
        <f>'Planilha Orçamentária'!F85</f>
        <v>6988.92</v>
      </c>
      <c r="F88" s="4">
        <f t="shared" si="15"/>
        <v>0.82122028362352117</v>
      </c>
      <c r="G88" s="52">
        <f t="shared" si="19"/>
        <v>8.3333333333333329E-2</v>
      </c>
      <c r="H88" s="53">
        <f t="shared" si="8"/>
        <v>8.3333333333333329E-2</v>
      </c>
      <c r="I88" s="52">
        <f t="shared" si="20"/>
        <v>8.3333333333333329E-2</v>
      </c>
      <c r="J88" s="55">
        <f t="shared" si="23"/>
        <v>0.16666666666666666</v>
      </c>
      <c r="K88" s="52">
        <f t="shared" si="16"/>
        <v>8.3333333333333329E-2</v>
      </c>
      <c r="L88" s="55">
        <f t="shared" si="24"/>
        <v>0.25</v>
      </c>
      <c r="M88" s="52">
        <f t="shared" si="16"/>
        <v>8.3333333333333329E-2</v>
      </c>
      <c r="N88" s="55">
        <f t="shared" si="24"/>
        <v>0.33333333333333331</v>
      </c>
      <c r="O88" s="52">
        <f t="shared" si="17"/>
        <v>8.3333333333333329E-2</v>
      </c>
      <c r="P88" s="55">
        <f t="shared" si="21"/>
        <v>0.41666666666666663</v>
      </c>
      <c r="Q88" s="52">
        <f t="shared" si="18"/>
        <v>8.3333333333333329E-2</v>
      </c>
      <c r="R88" s="55">
        <f t="shared" si="21"/>
        <v>0.49999999999999994</v>
      </c>
      <c r="S88" s="52">
        <f t="shared" si="2"/>
        <v>8.3333333333333329E-2</v>
      </c>
      <c r="T88" s="55">
        <f t="shared" si="22"/>
        <v>0.58333333333333326</v>
      </c>
      <c r="U88" s="52">
        <f t="shared" si="3"/>
        <v>8.3333333333333329E-2</v>
      </c>
      <c r="V88" s="55">
        <f t="shared" si="25"/>
        <v>0.66666666666666663</v>
      </c>
      <c r="W88" s="52">
        <f t="shared" si="4"/>
        <v>8.3333333333333329E-2</v>
      </c>
      <c r="X88" s="55">
        <f t="shared" si="26"/>
        <v>0.75</v>
      </c>
      <c r="Y88" s="52">
        <f t="shared" si="5"/>
        <v>8.3333333333333329E-2</v>
      </c>
      <c r="Z88" s="55">
        <f t="shared" si="27"/>
        <v>0.83333333333333337</v>
      </c>
      <c r="AA88" s="52">
        <f t="shared" si="6"/>
        <v>8.3333333333333329E-2</v>
      </c>
      <c r="AB88" s="55">
        <f t="shared" si="28"/>
        <v>0.91666666666666674</v>
      </c>
      <c r="AC88" s="52">
        <f t="shared" si="7"/>
        <v>8.3333333333333329E-2</v>
      </c>
      <c r="AD88" s="55">
        <f t="shared" si="29"/>
        <v>1</v>
      </c>
    </row>
    <row r="89" spans="2:30" ht="15" customHeight="1" x14ac:dyDescent="0.25">
      <c r="B89" s="3">
        <v>77</v>
      </c>
      <c r="C89" s="171" t="str">
        <f>'Composição de Custos'!C88</f>
        <v>Prestação De Serviço De Monitoramento: Reservatório Porto Belo</v>
      </c>
      <c r="D89" s="172"/>
      <c r="E89" s="22">
        <f>'Planilha Orçamentária'!F86</f>
        <v>6988.92</v>
      </c>
      <c r="F89" s="4">
        <f t="shared" si="15"/>
        <v>0.82122028362352117</v>
      </c>
      <c r="G89" s="52">
        <f t="shared" si="19"/>
        <v>8.3333333333333329E-2</v>
      </c>
      <c r="H89" s="53">
        <f t="shared" si="8"/>
        <v>8.3333333333333329E-2</v>
      </c>
      <c r="I89" s="52">
        <f t="shared" si="20"/>
        <v>8.3333333333333329E-2</v>
      </c>
      <c r="J89" s="55">
        <f t="shared" si="23"/>
        <v>0.16666666666666666</v>
      </c>
      <c r="K89" s="52">
        <f t="shared" si="16"/>
        <v>8.3333333333333329E-2</v>
      </c>
      <c r="L89" s="55">
        <f t="shared" si="24"/>
        <v>0.25</v>
      </c>
      <c r="M89" s="52">
        <f t="shared" si="16"/>
        <v>8.3333333333333329E-2</v>
      </c>
      <c r="N89" s="55">
        <f t="shared" si="24"/>
        <v>0.33333333333333331</v>
      </c>
      <c r="O89" s="52">
        <f t="shared" si="17"/>
        <v>8.3333333333333329E-2</v>
      </c>
      <c r="P89" s="55">
        <f t="shared" si="21"/>
        <v>0.41666666666666663</v>
      </c>
      <c r="Q89" s="52">
        <f t="shared" si="18"/>
        <v>8.3333333333333329E-2</v>
      </c>
      <c r="R89" s="55">
        <f t="shared" si="21"/>
        <v>0.49999999999999994</v>
      </c>
      <c r="S89" s="52">
        <f t="shared" si="2"/>
        <v>8.3333333333333329E-2</v>
      </c>
      <c r="T89" s="55">
        <f t="shared" si="22"/>
        <v>0.58333333333333326</v>
      </c>
      <c r="U89" s="52">
        <f t="shared" si="3"/>
        <v>8.3333333333333329E-2</v>
      </c>
      <c r="V89" s="55">
        <f t="shared" si="25"/>
        <v>0.66666666666666663</v>
      </c>
      <c r="W89" s="52">
        <f t="shared" si="4"/>
        <v>8.3333333333333329E-2</v>
      </c>
      <c r="X89" s="55">
        <f t="shared" si="26"/>
        <v>0.75</v>
      </c>
      <c r="Y89" s="52">
        <f t="shared" si="5"/>
        <v>8.3333333333333329E-2</v>
      </c>
      <c r="Z89" s="55">
        <f t="shared" si="27"/>
        <v>0.83333333333333337</v>
      </c>
      <c r="AA89" s="52">
        <f t="shared" si="6"/>
        <v>8.3333333333333329E-2</v>
      </c>
      <c r="AB89" s="55">
        <f t="shared" si="28"/>
        <v>0.91666666666666674</v>
      </c>
      <c r="AC89" s="52">
        <f t="shared" si="7"/>
        <v>8.3333333333333329E-2</v>
      </c>
      <c r="AD89" s="55">
        <f t="shared" si="29"/>
        <v>1</v>
      </c>
    </row>
    <row r="90" spans="2:30" ht="15" customHeight="1" x14ac:dyDescent="0.25">
      <c r="B90" s="3">
        <v>78</v>
      </c>
      <c r="C90" s="171" t="str">
        <f>'Composição de Custos'!C89</f>
        <v>Prestação De Serviço De Monitoramento: Reservatório Tubular do bairro Primavera e Reservatório Elevado, situados na mesma área.</v>
      </c>
      <c r="D90" s="172"/>
      <c r="E90" s="22">
        <f>'Planilha Orçamentária'!F87</f>
        <v>6988.92</v>
      </c>
      <c r="F90" s="4">
        <f t="shared" si="15"/>
        <v>0.82122028362352117</v>
      </c>
      <c r="G90" s="52">
        <f t="shared" si="19"/>
        <v>8.3333333333333329E-2</v>
      </c>
      <c r="H90" s="53">
        <f t="shared" si="8"/>
        <v>8.3333333333333329E-2</v>
      </c>
      <c r="I90" s="52">
        <f t="shared" si="20"/>
        <v>8.3333333333333329E-2</v>
      </c>
      <c r="J90" s="55">
        <f t="shared" si="23"/>
        <v>0.16666666666666666</v>
      </c>
      <c r="K90" s="52">
        <f t="shared" si="16"/>
        <v>8.3333333333333329E-2</v>
      </c>
      <c r="L90" s="55">
        <f t="shared" si="24"/>
        <v>0.25</v>
      </c>
      <c r="M90" s="52">
        <f t="shared" si="16"/>
        <v>8.3333333333333329E-2</v>
      </c>
      <c r="N90" s="55">
        <f t="shared" si="24"/>
        <v>0.33333333333333331</v>
      </c>
      <c r="O90" s="52">
        <f t="shared" si="17"/>
        <v>8.3333333333333329E-2</v>
      </c>
      <c r="P90" s="55">
        <f t="shared" si="21"/>
        <v>0.41666666666666663</v>
      </c>
      <c r="Q90" s="52">
        <f t="shared" si="18"/>
        <v>8.3333333333333329E-2</v>
      </c>
      <c r="R90" s="55">
        <f t="shared" si="21"/>
        <v>0.49999999999999994</v>
      </c>
      <c r="S90" s="52">
        <f t="shared" si="2"/>
        <v>8.3333333333333329E-2</v>
      </c>
      <c r="T90" s="55">
        <f t="shared" si="22"/>
        <v>0.58333333333333326</v>
      </c>
      <c r="U90" s="52">
        <f t="shared" si="3"/>
        <v>8.3333333333333329E-2</v>
      </c>
      <c r="V90" s="55">
        <f t="shared" si="25"/>
        <v>0.66666666666666663</v>
      </c>
      <c r="W90" s="52">
        <f t="shared" si="4"/>
        <v>8.3333333333333329E-2</v>
      </c>
      <c r="X90" s="55">
        <f t="shared" si="26"/>
        <v>0.75</v>
      </c>
      <c r="Y90" s="52">
        <f t="shared" si="5"/>
        <v>8.3333333333333329E-2</v>
      </c>
      <c r="Z90" s="55">
        <f t="shared" si="27"/>
        <v>0.83333333333333337</v>
      </c>
      <c r="AA90" s="52">
        <f t="shared" si="6"/>
        <v>8.3333333333333329E-2</v>
      </c>
      <c r="AB90" s="55">
        <f t="shared" si="28"/>
        <v>0.91666666666666674</v>
      </c>
      <c r="AC90" s="52">
        <f t="shared" si="7"/>
        <v>8.3333333333333329E-2</v>
      </c>
      <c r="AD90" s="55">
        <f t="shared" si="29"/>
        <v>1</v>
      </c>
    </row>
    <row r="91" spans="2:30" ht="15" customHeight="1" x14ac:dyDescent="0.25">
      <c r="B91" s="3">
        <v>79</v>
      </c>
      <c r="C91" s="171" t="str">
        <f>'Composição de Custos'!C90</f>
        <v>Prestação De Serviço De Monitoramento: Reservatório São Domingos I</v>
      </c>
      <c r="D91" s="172"/>
      <c r="E91" s="22">
        <f>'Planilha Orçamentária'!F88</f>
        <v>6988.92</v>
      </c>
      <c r="F91" s="4">
        <f t="shared" si="15"/>
        <v>0.82122028362352117</v>
      </c>
      <c r="G91" s="52">
        <f t="shared" si="19"/>
        <v>8.3333333333333329E-2</v>
      </c>
      <c r="H91" s="53">
        <f t="shared" si="8"/>
        <v>8.3333333333333329E-2</v>
      </c>
      <c r="I91" s="52">
        <f t="shared" si="20"/>
        <v>8.3333333333333329E-2</v>
      </c>
      <c r="J91" s="55">
        <f t="shared" si="23"/>
        <v>0.16666666666666666</v>
      </c>
      <c r="K91" s="52">
        <f t="shared" si="16"/>
        <v>8.3333333333333329E-2</v>
      </c>
      <c r="L91" s="55">
        <f t="shared" si="24"/>
        <v>0.25</v>
      </c>
      <c r="M91" s="52">
        <f t="shared" si="16"/>
        <v>8.3333333333333329E-2</v>
      </c>
      <c r="N91" s="55">
        <f t="shared" si="24"/>
        <v>0.33333333333333331</v>
      </c>
      <c r="O91" s="52">
        <f t="shared" si="17"/>
        <v>8.3333333333333329E-2</v>
      </c>
      <c r="P91" s="55">
        <f t="shared" si="21"/>
        <v>0.41666666666666663</v>
      </c>
      <c r="Q91" s="52">
        <f t="shared" si="18"/>
        <v>8.3333333333333329E-2</v>
      </c>
      <c r="R91" s="55">
        <f t="shared" si="21"/>
        <v>0.49999999999999994</v>
      </c>
      <c r="S91" s="52">
        <f t="shared" si="2"/>
        <v>8.3333333333333329E-2</v>
      </c>
      <c r="T91" s="55">
        <f t="shared" si="22"/>
        <v>0.58333333333333326</v>
      </c>
      <c r="U91" s="52">
        <f t="shared" si="3"/>
        <v>8.3333333333333329E-2</v>
      </c>
      <c r="V91" s="55">
        <f t="shared" si="25"/>
        <v>0.66666666666666663</v>
      </c>
      <c r="W91" s="52">
        <f t="shared" si="4"/>
        <v>8.3333333333333329E-2</v>
      </c>
      <c r="X91" s="55">
        <f t="shared" si="26"/>
        <v>0.75</v>
      </c>
      <c r="Y91" s="52">
        <f t="shared" si="5"/>
        <v>8.3333333333333329E-2</v>
      </c>
      <c r="Z91" s="55">
        <f t="shared" si="27"/>
        <v>0.83333333333333337</v>
      </c>
      <c r="AA91" s="52">
        <f t="shared" si="6"/>
        <v>8.3333333333333329E-2</v>
      </c>
      <c r="AB91" s="55">
        <f t="shared" si="28"/>
        <v>0.91666666666666674</v>
      </c>
      <c r="AC91" s="52">
        <f t="shared" si="7"/>
        <v>8.3333333333333329E-2</v>
      </c>
      <c r="AD91" s="55">
        <f t="shared" si="29"/>
        <v>1</v>
      </c>
    </row>
    <row r="92" spans="2:30" ht="15" customHeight="1" x14ac:dyDescent="0.25">
      <c r="B92" s="3">
        <v>80</v>
      </c>
      <c r="C92" s="171" t="str">
        <f>'Composição de Custos'!C91</f>
        <v>Prestação De Serviço De Monitoramento: Reservatório São Fernando I</v>
      </c>
      <c r="D92" s="172"/>
      <c r="E92" s="22">
        <f>'Planilha Orçamentária'!F89</f>
        <v>6988.92</v>
      </c>
      <c r="F92" s="4">
        <f t="shared" si="15"/>
        <v>0.82122028362352117</v>
      </c>
      <c r="G92" s="52">
        <f t="shared" si="19"/>
        <v>8.3333333333333329E-2</v>
      </c>
      <c r="H92" s="53">
        <f t="shared" si="8"/>
        <v>8.3333333333333329E-2</v>
      </c>
      <c r="I92" s="52">
        <f t="shared" si="20"/>
        <v>8.3333333333333329E-2</v>
      </c>
      <c r="J92" s="55">
        <f t="shared" si="23"/>
        <v>0.16666666666666666</v>
      </c>
      <c r="K92" s="52">
        <f t="shared" si="16"/>
        <v>8.3333333333333329E-2</v>
      </c>
      <c r="L92" s="55">
        <f t="shared" si="24"/>
        <v>0.25</v>
      </c>
      <c r="M92" s="52">
        <f t="shared" si="16"/>
        <v>8.3333333333333329E-2</v>
      </c>
      <c r="N92" s="55">
        <f t="shared" si="24"/>
        <v>0.33333333333333331</v>
      </c>
      <c r="O92" s="52">
        <f t="shared" si="17"/>
        <v>8.3333333333333329E-2</v>
      </c>
      <c r="P92" s="55">
        <f t="shared" si="21"/>
        <v>0.41666666666666663</v>
      </c>
      <c r="Q92" s="52">
        <f t="shared" si="18"/>
        <v>8.3333333333333329E-2</v>
      </c>
      <c r="R92" s="55">
        <f t="shared" si="21"/>
        <v>0.49999999999999994</v>
      </c>
      <c r="S92" s="52">
        <f t="shared" si="2"/>
        <v>8.3333333333333329E-2</v>
      </c>
      <c r="T92" s="55">
        <f t="shared" si="22"/>
        <v>0.58333333333333326</v>
      </c>
      <c r="U92" s="52">
        <f t="shared" si="3"/>
        <v>8.3333333333333329E-2</v>
      </c>
      <c r="V92" s="55">
        <f t="shared" si="25"/>
        <v>0.66666666666666663</v>
      </c>
      <c r="W92" s="52">
        <f t="shared" si="4"/>
        <v>8.3333333333333329E-2</v>
      </c>
      <c r="X92" s="55">
        <f t="shared" si="26"/>
        <v>0.75</v>
      </c>
      <c r="Y92" s="52">
        <f t="shared" si="5"/>
        <v>8.3333333333333329E-2</v>
      </c>
      <c r="Z92" s="55">
        <f t="shared" si="27"/>
        <v>0.83333333333333337</v>
      </c>
      <c r="AA92" s="52">
        <f t="shared" si="6"/>
        <v>8.3333333333333329E-2</v>
      </c>
      <c r="AB92" s="55">
        <f t="shared" si="28"/>
        <v>0.91666666666666674</v>
      </c>
      <c r="AC92" s="52">
        <f t="shared" si="7"/>
        <v>8.3333333333333329E-2</v>
      </c>
      <c r="AD92" s="55">
        <f t="shared" si="29"/>
        <v>1</v>
      </c>
    </row>
    <row r="93" spans="2:30" ht="15" customHeight="1" x14ac:dyDescent="0.25">
      <c r="B93" s="3">
        <v>81</v>
      </c>
      <c r="C93" s="171" t="str">
        <f>'Composição de Custos'!C92</f>
        <v>Prestação De Serviço De Monitoramento: Reservatório São Joaquim</v>
      </c>
      <c r="D93" s="172"/>
      <c r="E93" s="22">
        <f>'Planilha Orçamentária'!F90</f>
        <v>6988.92</v>
      </c>
      <c r="F93" s="4">
        <f t="shared" si="15"/>
        <v>0.82122028362352117</v>
      </c>
      <c r="G93" s="52">
        <f t="shared" si="19"/>
        <v>8.3333333333333329E-2</v>
      </c>
      <c r="H93" s="53">
        <f t="shared" si="8"/>
        <v>8.3333333333333329E-2</v>
      </c>
      <c r="I93" s="52">
        <f t="shared" si="20"/>
        <v>8.3333333333333329E-2</v>
      </c>
      <c r="J93" s="55">
        <f t="shared" si="23"/>
        <v>0.16666666666666666</v>
      </c>
      <c r="K93" s="52">
        <f t="shared" si="16"/>
        <v>8.3333333333333329E-2</v>
      </c>
      <c r="L93" s="55">
        <f t="shared" si="24"/>
        <v>0.25</v>
      </c>
      <c r="M93" s="52">
        <f t="shared" si="16"/>
        <v>8.3333333333333329E-2</v>
      </c>
      <c r="N93" s="55">
        <f t="shared" si="24"/>
        <v>0.33333333333333331</v>
      </c>
      <c r="O93" s="52">
        <f t="shared" si="17"/>
        <v>8.3333333333333329E-2</v>
      </c>
      <c r="P93" s="55">
        <f t="shared" si="21"/>
        <v>0.41666666666666663</v>
      </c>
      <c r="Q93" s="52">
        <f t="shared" si="18"/>
        <v>8.3333333333333329E-2</v>
      </c>
      <c r="R93" s="55">
        <f t="shared" si="21"/>
        <v>0.49999999999999994</v>
      </c>
      <c r="S93" s="52">
        <f t="shared" si="2"/>
        <v>8.3333333333333329E-2</v>
      </c>
      <c r="T93" s="55">
        <f t="shared" si="22"/>
        <v>0.58333333333333326</v>
      </c>
      <c r="U93" s="52">
        <f t="shared" si="3"/>
        <v>8.3333333333333329E-2</v>
      </c>
      <c r="V93" s="55">
        <f t="shared" si="25"/>
        <v>0.66666666666666663</v>
      </c>
      <c r="W93" s="52">
        <f t="shared" si="4"/>
        <v>8.3333333333333329E-2</v>
      </c>
      <c r="X93" s="55">
        <f t="shared" si="26"/>
        <v>0.75</v>
      </c>
      <c r="Y93" s="52">
        <f t="shared" si="5"/>
        <v>8.3333333333333329E-2</v>
      </c>
      <c r="Z93" s="55">
        <f t="shared" si="27"/>
        <v>0.83333333333333337</v>
      </c>
      <c r="AA93" s="52">
        <f t="shared" si="6"/>
        <v>8.3333333333333329E-2</v>
      </c>
      <c r="AB93" s="55">
        <f t="shared" si="28"/>
        <v>0.91666666666666674</v>
      </c>
      <c r="AC93" s="52">
        <f t="shared" si="7"/>
        <v>8.3333333333333329E-2</v>
      </c>
      <c r="AD93" s="55">
        <f t="shared" si="29"/>
        <v>1</v>
      </c>
    </row>
    <row r="94" spans="2:30" ht="15" customHeight="1" x14ac:dyDescent="0.25">
      <c r="B94" s="3">
        <v>82</v>
      </c>
      <c r="C94" s="171" t="str">
        <f>'Composição de Custos'!C93</f>
        <v>Prestação De Serviço De Monitoramento: Reservatório Alto Bom Pastor</v>
      </c>
      <c r="D94" s="172"/>
      <c r="E94" s="22">
        <f>'Planilha Orçamentária'!F91</f>
        <v>6988.92</v>
      </c>
      <c r="F94" s="4">
        <f t="shared" si="15"/>
        <v>0.82122028362352117</v>
      </c>
      <c r="G94" s="52">
        <f t="shared" si="19"/>
        <v>8.3333333333333329E-2</v>
      </c>
      <c r="H94" s="53">
        <f t="shared" si="8"/>
        <v>8.3333333333333329E-2</v>
      </c>
      <c r="I94" s="52">
        <f t="shared" si="20"/>
        <v>8.3333333333333329E-2</v>
      </c>
      <c r="J94" s="55">
        <f t="shared" si="23"/>
        <v>0.16666666666666666</v>
      </c>
      <c r="K94" s="52">
        <f t="shared" si="16"/>
        <v>8.3333333333333329E-2</v>
      </c>
      <c r="L94" s="55">
        <f t="shared" si="24"/>
        <v>0.25</v>
      </c>
      <c r="M94" s="52">
        <f t="shared" si="16"/>
        <v>8.3333333333333329E-2</v>
      </c>
      <c r="N94" s="55">
        <f t="shared" si="24"/>
        <v>0.33333333333333331</v>
      </c>
      <c r="O94" s="52">
        <f t="shared" si="17"/>
        <v>8.3333333333333329E-2</v>
      </c>
      <c r="P94" s="55">
        <f t="shared" si="21"/>
        <v>0.41666666666666663</v>
      </c>
      <c r="Q94" s="52">
        <f t="shared" si="18"/>
        <v>8.3333333333333329E-2</v>
      </c>
      <c r="R94" s="55">
        <f t="shared" si="21"/>
        <v>0.49999999999999994</v>
      </c>
      <c r="S94" s="52">
        <f t="shared" si="2"/>
        <v>8.3333333333333329E-2</v>
      </c>
      <c r="T94" s="55">
        <f t="shared" si="22"/>
        <v>0.58333333333333326</v>
      </c>
      <c r="U94" s="52">
        <f t="shared" si="3"/>
        <v>8.3333333333333329E-2</v>
      </c>
      <c r="V94" s="55">
        <f t="shared" si="25"/>
        <v>0.66666666666666663</v>
      </c>
      <c r="W94" s="52">
        <f t="shared" si="4"/>
        <v>8.3333333333333329E-2</v>
      </c>
      <c r="X94" s="55">
        <f t="shared" si="26"/>
        <v>0.75</v>
      </c>
      <c r="Y94" s="52">
        <f t="shared" si="5"/>
        <v>8.3333333333333329E-2</v>
      </c>
      <c r="Z94" s="55">
        <f t="shared" si="27"/>
        <v>0.83333333333333337</v>
      </c>
      <c r="AA94" s="52">
        <f t="shared" si="6"/>
        <v>8.3333333333333329E-2</v>
      </c>
      <c r="AB94" s="55">
        <f t="shared" si="28"/>
        <v>0.91666666666666674</v>
      </c>
      <c r="AC94" s="52">
        <f t="shared" si="7"/>
        <v>8.3333333333333329E-2</v>
      </c>
      <c r="AD94" s="55">
        <f t="shared" si="29"/>
        <v>1</v>
      </c>
    </row>
    <row r="95" spans="2:30" ht="15" customHeight="1" x14ac:dyDescent="0.25">
      <c r="B95" s="3">
        <v>83</v>
      </c>
      <c r="C95" s="171" t="str">
        <f>'Composição de Custos'!C94</f>
        <v>Prestação De Serviço De Monitoramento: Reservatório Napoleão II</v>
      </c>
      <c r="D95" s="172"/>
      <c r="E95" s="22">
        <f>'Planilha Orçamentária'!F92</f>
        <v>6988.92</v>
      </c>
      <c r="F95" s="4">
        <f t="shared" si="15"/>
        <v>0.82122028362352117</v>
      </c>
      <c r="G95" s="52">
        <f t="shared" si="19"/>
        <v>8.3333333333333329E-2</v>
      </c>
      <c r="H95" s="53">
        <f t="shared" si="8"/>
        <v>8.3333333333333329E-2</v>
      </c>
      <c r="I95" s="52">
        <f t="shared" si="20"/>
        <v>8.3333333333333329E-2</v>
      </c>
      <c r="J95" s="55">
        <f t="shared" si="23"/>
        <v>0.16666666666666666</v>
      </c>
      <c r="K95" s="52">
        <f t="shared" si="16"/>
        <v>8.3333333333333329E-2</v>
      </c>
      <c r="L95" s="55">
        <f t="shared" si="24"/>
        <v>0.25</v>
      </c>
      <c r="M95" s="52">
        <f t="shared" si="16"/>
        <v>8.3333333333333329E-2</v>
      </c>
      <c r="N95" s="55">
        <f t="shared" si="24"/>
        <v>0.33333333333333331</v>
      </c>
      <c r="O95" s="52">
        <f t="shared" si="17"/>
        <v>8.3333333333333329E-2</v>
      </c>
      <c r="P95" s="55">
        <f t="shared" si="21"/>
        <v>0.41666666666666663</v>
      </c>
      <c r="Q95" s="52">
        <f t="shared" si="18"/>
        <v>8.3333333333333329E-2</v>
      </c>
      <c r="R95" s="55">
        <f t="shared" si="21"/>
        <v>0.49999999999999994</v>
      </c>
      <c r="S95" s="52">
        <f t="shared" si="2"/>
        <v>8.3333333333333329E-2</v>
      </c>
      <c r="T95" s="55">
        <f t="shared" si="22"/>
        <v>0.58333333333333326</v>
      </c>
      <c r="U95" s="52">
        <f t="shared" si="3"/>
        <v>8.3333333333333329E-2</v>
      </c>
      <c r="V95" s="55">
        <f t="shared" si="25"/>
        <v>0.66666666666666663</v>
      </c>
      <c r="W95" s="52">
        <f t="shared" si="4"/>
        <v>8.3333333333333329E-2</v>
      </c>
      <c r="X95" s="55">
        <f t="shared" si="26"/>
        <v>0.75</v>
      </c>
      <c r="Y95" s="52">
        <f t="shared" si="5"/>
        <v>8.3333333333333329E-2</v>
      </c>
      <c r="Z95" s="55">
        <f t="shared" si="27"/>
        <v>0.83333333333333337</v>
      </c>
      <c r="AA95" s="52">
        <f t="shared" si="6"/>
        <v>8.3333333333333329E-2</v>
      </c>
      <c r="AB95" s="55">
        <f t="shared" si="28"/>
        <v>0.91666666666666674</v>
      </c>
      <c r="AC95" s="52">
        <f t="shared" si="7"/>
        <v>8.3333333333333329E-2</v>
      </c>
      <c r="AD95" s="55">
        <f t="shared" si="29"/>
        <v>1</v>
      </c>
    </row>
    <row r="96" spans="2:30" ht="15" customHeight="1" x14ac:dyDescent="0.25">
      <c r="B96" s="3">
        <v>84</v>
      </c>
      <c r="C96" s="171" t="str">
        <f>'Composição de Custos'!C95</f>
        <v>Prestação De Serviço De Monitoramento: Reservatório Vermelho (Praça)</v>
      </c>
      <c r="D96" s="172"/>
      <c r="E96" s="22">
        <f>'Planilha Orçamentária'!F93</f>
        <v>6988.92</v>
      </c>
      <c r="F96" s="4">
        <f t="shared" si="15"/>
        <v>0.82122028362352117</v>
      </c>
      <c r="G96" s="52">
        <f t="shared" si="19"/>
        <v>8.3333333333333329E-2</v>
      </c>
      <c r="H96" s="53">
        <f t="shared" si="8"/>
        <v>8.3333333333333329E-2</v>
      </c>
      <c r="I96" s="52">
        <f t="shared" si="20"/>
        <v>8.3333333333333329E-2</v>
      </c>
      <c r="J96" s="55">
        <f t="shared" si="23"/>
        <v>0.16666666666666666</v>
      </c>
      <c r="K96" s="52">
        <f t="shared" si="16"/>
        <v>8.3333333333333329E-2</v>
      </c>
      <c r="L96" s="55">
        <f t="shared" si="24"/>
        <v>0.25</v>
      </c>
      <c r="M96" s="52">
        <f t="shared" si="16"/>
        <v>8.3333333333333329E-2</v>
      </c>
      <c r="N96" s="55">
        <f t="shared" si="24"/>
        <v>0.33333333333333331</v>
      </c>
      <c r="O96" s="52">
        <f t="shared" si="17"/>
        <v>8.3333333333333329E-2</v>
      </c>
      <c r="P96" s="55">
        <f t="shared" si="21"/>
        <v>0.41666666666666663</v>
      </c>
      <c r="Q96" s="52">
        <f t="shared" si="18"/>
        <v>8.3333333333333329E-2</v>
      </c>
      <c r="R96" s="55">
        <f t="shared" si="21"/>
        <v>0.49999999999999994</v>
      </c>
      <c r="S96" s="52">
        <f t="shared" si="2"/>
        <v>8.3333333333333329E-2</v>
      </c>
      <c r="T96" s="55">
        <f t="shared" si="22"/>
        <v>0.58333333333333326</v>
      </c>
      <c r="U96" s="52">
        <f t="shared" si="3"/>
        <v>8.3333333333333329E-2</v>
      </c>
      <c r="V96" s="55">
        <f t="shared" si="25"/>
        <v>0.66666666666666663</v>
      </c>
      <c r="W96" s="52">
        <f t="shared" si="4"/>
        <v>8.3333333333333329E-2</v>
      </c>
      <c r="X96" s="55">
        <f t="shared" si="26"/>
        <v>0.75</v>
      </c>
      <c r="Y96" s="52">
        <f t="shared" si="5"/>
        <v>8.3333333333333329E-2</v>
      </c>
      <c r="Z96" s="55">
        <f t="shared" si="27"/>
        <v>0.83333333333333337</v>
      </c>
      <c r="AA96" s="52">
        <f t="shared" si="6"/>
        <v>8.3333333333333329E-2</v>
      </c>
      <c r="AB96" s="55">
        <f t="shared" si="28"/>
        <v>0.91666666666666674</v>
      </c>
      <c r="AC96" s="52">
        <f t="shared" si="7"/>
        <v>8.3333333333333329E-2</v>
      </c>
      <c r="AD96" s="55">
        <f t="shared" si="29"/>
        <v>1</v>
      </c>
    </row>
    <row r="97" spans="2:30" ht="15" customHeight="1" x14ac:dyDescent="0.25">
      <c r="B97" s="3">
        <v>85</v>
      </c>
      <c r="C97" s="171" t="str">
        <f>'Composição de Custos'!C96</f>
        <v>Prestação De Serviço De Monitoramento: Reservatório Vermelho (Rua Tereza Garcia)</v>
      </c>
      <c r="D97" s="172"/>
      <c r="E97" s="22">
        <f>'Planilha Orçamentária'!F94</f>
        <v>6988.92</v>
      </c>
      <c r="F97" s="4">
        <f t="shared" si="15"/>
        <v>0.82122028362352117</v>
      </c>
      <c r="G97" s="52">
        <f t="shared" si="19"/>
        <v>8.3333333333333329E-2</v>
      </c>
      <c r="H97" s="53">
        <f t="shared" si="8"/>
        <v>8.3333333333333329E-2</v>
      </c>
      <c r="I97" s="52">
        <f t="shared" si="20"/>
        <v>8.3333333333333329E-2</v>
      </c>
      <c r="J97" s="55">
        <f t="shared" si="23"/>
        <v>0.16666666666666666</v>
      </c>
      <c r="K97" s="52">
        <f t="shared" si="16"/>
        <v>8.3333333333333329E-2</v>
      </c>
      <c r="L97" s="55">
        <f t="shared" si="24"/>
        <v>0.25</v>
      </c>
      <c r="M97" s="52">
        <f t="shared" si="16"/>
        <v>8.3333333333333329E-2</v>
      </c>
      <c r="N97" s="55">
        <f t="shared" si="24"/>
        <v>0.33333333333333331</v>
      </c>
      <c r="O97" s="52">
        <f t="shared" si="17"/>
        <v>8.3333333333333329E-2</v>
      </c>
      <c r="P97" s="55">
        <f t="shared" si="21"/>
        <v>0.41666666666666663</v>
      </c>
      <c r="Q97" s="52">
        <f t="shared" si="18"/>
        <v>8.3333333333333329E-2</v>
      </c>
      <c r="R97" s="55">
        <f t="shared" si="21"/>
        <v>0.49999999999999994</v>
      </c>
      <c r="S97" s="52">
        <f t="shared" si="2"/>
        <v>8.3333333333333329E-2</v>
      </c>
      <c r="T97" s="55">
        <f t="shared" si="22"/>
        <v>0.58333333333333326</v>
      </c>
      <c r="U97" s="52">
        <f t="shared" si="3"/>
        <v>8.3333333333333329E-2</v>
      </c>
      <c r="V97" s="55">
        <f t="shared" si="25"/>
        <v>0.66666666666666663</v>
      </c>
      <c r="W97" s="52">
        <f t="shared" si="4"/>
        <v>8.3333333333333329E-2</v>
      </c>
      <c r="X97" s="55">
        <f t="shared" si="26"/>
        <v>0.75</v>
      </c>
      <c r="Y97" s="52">
        <f t="shared" si="5"/>
        <v>8.3333333333333329E-2</v>
      </c>
      <c r="Z97" s="55">
        <f t="shared" si="27"/>
        <v>0.83333333333333337</v>
      </c>
      <c r="AA97" s="52">
        <f t="shared" si="6"/>
        <v>8.3333333333333329E-2</v>
      </c>
      <c r="AB97" s="55">
        <f t="shared" si="28"/>
        <v>0.91666666666666674</v>
      </c>
      <c r="AC97" s="52">
        <f t="shared" si="7"/>
        <v>8.3333333333333329E-2</v>
      </c>
      <c r="AD97" s="55">
        <f t="shared" si="29"/>
        <v>1</v>
      </c>
    </row>
    <row r="98" spans="2:30" ht="15" customHeight="1" x14ac:dyDescent="0.25">
      <c r="B98" s="3">
        <v>86</v>
      </c>
      <c r="C98" s="171" t="str">
        <f>'Composição de Custos'!C97</f>
        <v>Prestação De Serviço De Monitoramento: Reservatório Cálice Bairro Horto</v>
      </c>
      <c r="D98" s="172"/>
      <c r="E98" s="22">
        <f>'Planilha Orçamentária'!F95</f>
        <v>6988.92</v>
      </c>
      <c r="F98" s="4">
        <f t="shared" si="15"/>
        <v>0.82122028362352117</v>
      </c>
      <c r="G98" s="52">
        <f t="shared" si="19"/>
        <v>8.3333333333333329E-2</v>
      </c>
      <c r="H98" s="53">
        <f t="shared" si="8"/>
        <v>8.3333333333333329E-2</v>
      </c>
      <c r="I98" s="52">
        <f t="shared" si="20"/>
        <v>8.3333333333333329E-2</v>
      </c>
      <c r="J98" s="55">
        <f t="shared" si="23"/>
        <v>0.16666666666666666</v>
      </c>
      <c r="K98" s="52">
        <f t="shared" si="16"/>
        <v>8.3333333333333329E-2</v>
      </c>
      <c r="L98" s="55">
        <f t="shared" si="24"/>
        <v>0.25</v>
      </c>
      <c r="M98" s="52">
        <f t="shared" si="16"/>
        <v>8.3333333333333329E-2</v>
      </c>
      <c r="N98" s="55">
        <f t="shared" si="24"/>
        <v>0.33333333333333331</v>
      </c>
      <c r="O98" s="52">
        <f t="shared" si="17"/>
        <v>8.3333333333333329E-2</v>
      </c>
      <c r="P98" s="55">
        <f t="shared" si="21"/>
        <v>0.41666666666666663</v>
      </c>
      <c r="Q98" s="52">
        <f t="shared" si="18"/>
        <v>8.3333333333333329E-2</v>
      </c>
      <c r="R98" s="55">
        <f t="shared" si="21"/>
        <v>0.49999999999999994</v>
      </c>
      <c r="S98" s="52">
        <f t="shared" si="2"/>
        <v>8.3333333333333329E-2</v>
      </c>
      <c r="T98" s="55">
        <f t="shared" si="22"/>
        <v>0.58333333333333326</v>
      </c>
      <c r="U98" s="52">
        <f t="shared" si="3"/>
        <v>8.3333333333333329E-2</v>
      </c>
      <c r="V98" s="55">
        <f t="shared" si="25"/>
        <v>0.66666666666666663</v>
      </c>
      <c r="W98" s="52">
        <f t="shared" si="4"/>
        <v>8.3333333333333329E-2</v>
      </c>
      <c r="X98" s="55">
        <f t="shared" si="26"/>
        <v>0.75</v>
      </c>
      <c r="Y98" s="52">
        <f t="shared" si="5"/>
        <v>8.3333333333333329E-2</v>
      </c>
      <c r="Z98" s="55">
        <f t="shared" si="27"/>
        <v>0.83333333333333337</v>
      </c>
      <c r="AA98" s="52">
        <f t="shared" si="6"/>
        <v>8.3333333333333329E-2</v>
      </c>
      <c r="AB98" s="55">
        <f t="shared" si="28"/>
        <v>0.91666666666666674</v>
      </c>
      <c r="AC98" s="52">
        <f t="shared" si="7"/>
        <v>8.3333333333333329E-2</v>
      </c>
      <c r="AD98" s="55">
        <f t="shared" si="29"/>
        <v>1</v>
      </c>
    </row>
    <row r="99" spans="2:30" ht="15" customHeight="1" x14ac:dyDescent="0.25">
      <c r="B99" s="3">
        <v>87</v>
      </c>
      <c r="C99" s="171" t="str">
        <f>'Composição de Custos'!C98</f>
        <v>Prestação De Serviço De Monitoramento: Reservatório Sofoco</v>
      </c>
      <c r="D99" s="172"/>
      <c r="E99" s="22">
        <f>'Planilha Orçamentária'!F96</f>
        <v>6988.92</v>
      </c>
      <c r="F99" s="4">
        <f t="shared" si="15"/>
        <v>0.82122028362352117</v>
      </c>
      <c r="G99" s="52">
        <f t="shared" si="19"/>
        <v>8.3333333333333329E-2</v>
      </c>
      <c r="H99" s="53">
        <f t="shared" si="8"/>
        <v>8.3333333333333329E-2</v>
      </c>
      <c r="I99" s="52">
        <f t="shared" si="20"/>
        <v>8.3333333333333329E-2</v>
      </c>
      <c r="J99" s="55">
        <f t="shared" si="23"/>
        <v>0.16666666666666666</v>
      </c>
      <c r="K99" s="52">
        <f t="shared" si="16"/>
        <v>8.3333333333333329E-2</v>
      </c>
      <c r="L99" s="55">
        <f t="shared" si="24"/>
        <v>0.25</v>
      </c>
      <c r="M99" s="52">
        <f t="shared" si="16"/>
        <v>8.3333333333333329E-2</v>
      </c>
      <c r="N99" s="55">
        <f t="shared" si="24"/>
        <v>0.33333333333333331</v>
      </c>
      <c r="O99" s="52">
        <f t="shared" si="17"/>
        <v>8.3333333333333329E-2</v>
      </c>
      <c r="P99" s="55">
        <f t="shared" si="21"/>
        <v>0.41666666666666663</v>
      </c>
      <c r="Q99" s="52">
        <f t="shared" si="18"/>
        <v>8.3333333333333329E-2</v>
      </c>
      <c r="R99" s="55">
        <f t="shared" si="21"/>
        <v>0.49999999999999994</v>
      </c>
      <c r="S99" s="52">
        <f t="shared" si="2"/>
        <v>8.3333333333333329E-2</v>
      </c>
      <c r="T99" s="55">
        <f t="shared" si="22"/>
        <v>0.58333333333333326</v>
      </c>
      <c r="U99" s="52">
        <f t="shared" si="3"/>
        <v>8.3333333333333329E-2</v>
      </c>
      <c r="V99" s="55">
        <f t="shared" si="25"/>
        <v>0.66666666666666663</v>
      </c>
      <c r="W99" s="52">
        <f t="shared" si="4"/>
        <v>8.3333333333333329E-2</v>
      </c>
      <c r="X99" s="55">
        <f t="shared" si="26"/>
        <v>0.75</v>
      </c>
      <c r="Y99" s="52">
        <f t="shared" si="5"/>
        <v>8.3333333333333329E-2</v>
      </c>
      <c r="Z99" s="55">
        <f t="shared" si="27"/>
        <v>0.83333333333333337</v>
      </c>
      <c r="AA99" s="52">
        <f t="shared" si="6"/>
        <v>8.3333333333333329E-2</v>
      </c>
      <c r="AB99" s="55">
        <f t="shared" si="28"/>
        <v>0.91666666666666674</v>
      </c>
      <c r="AC99" s="52">
        <f t="shared" si="7"/>
        <v>8.3333333333333329E-2</v>
      </c>
      <c r="AD99" s="55">
        <f t="shared" si="29"/>
        <v>1</v>
      </c>
    </row>
    <row r="100" spans="2:30" ht="15" customHeight="1" x14ac:dyDescent="0.25">
      <c r="B100" s="3">
        <v>88</v>
      </c>
      <c r="C100" s="171" t="str">
        <f>'Composição de Custos'!C99</f>
        <v>Prestação De Serviço De Monitoramento: Reservatório Cálice Santa Laura - Parte Alta</v>
      </c>
      <c r="D100" s="172"/>
      <c r="E100" s="22">
        <f>'Planilha Orçamentária'!F97</f>
        <v>6988.92</v>
      </c>
      <c r="F100" s="4">
        <f t="shared" si="15"/>
        <v>0.82122028362352117</v>
      </c>
      <c r="G100" s="52">
        <f t="shared" si="19"/>
        <v>8.3333333333333329E-2</v>
      </c>
      <c r="H100" s="53">
        <f t="shared" si="8"/>
        <v>8.3333333333333329E-2</v>
      </c>
      <c r="I100" s="52">
        <f t="shared" si="20"/>
        <v>8.3333333333333329E-2</v>
      </c>
      <c r="J100" s="55">
        <f t="shared" si="23"/>
        <v>0.16666666666666666</v>
      </c>
      <c r="K100" s="52">
        <f t="shared" si="16"/>
        <v>8.3333333333333329E-2</v>
      </c>
      <c r="L100" s="55">
        <f t="shared" si="24"/>
        <v>0.25</v>
      </c>
      <c r="M100" s="52">
        <f t="shared" si="16"/>
        <v>8.3333333333333329E-2</v>
      </c>
      <c r="N100" s="55">
        <f t="shared" si="24"/>
        <v>0.33333333333333331</v>
      </c>
      <c r="O100" s="52">
        <f t="shared" si="17"/>
        <v>8.3333333333333329E-2</v>
      </c>
      <c r="P100" s="55">
        <f t="shared" si="21"/>
        <v>0.41666666666666663</v>
      </c>
      <c r="Q100" s="52">
        <f t="shared" si="18"/>
        <v>8.3333333333333329E-2</v>
      </c>
      <c r="R100" s="55">
        <f t="shared" si="21"/>
        <v>0.49999999999999994</v>
      </c>
      <c r="S100" s="52">
        <f t="shared" si="2"/>
        <v>8.3333333333333329E-2</v>
      </c>
      <c r="T100" s="55">
        <f t="shared" si="22"/>
        <v>0.58333333333333326</v>
      </c>
      <c r="U100" s="52">
        <f t="shared" si="3"/>
        <v>8.3333333333333329E-2</v>
      </c>
      <c r="V100" s="55">
        <f t="shared" si="25"/>
        <v>0.66666666666666663</v>
      </c>
      <c r="W100" s="52">
        <f t="shared" si="4"/>
        <v>8.3333333333333329E-2</v>
      </c>
      <c r="X100" s="55">
        <f t="shared" si="26"/>
        <v>0.75</v>
      </c>
      <c r="Y100" s="52">
        <f t="shared" si="5"/>
        <v>8.3333333333333329E-2</v>
      </c>
      <c r="Z100" s="55">
        <f t="shared" si="27"/>
        <v>0.83333333333333337</v>
      </c>
      <c r="AA100" s="52">
        <f t="shared" si="6"/>
        <v>8.3333333333333329E-2</v>
      </c>
      <c r="AB100" s="55">
        <f t="shared" si="28"/>
        <v>0.91666666666666674</v>
      </c>
      <c r="AC100" s="52">
        <f t="shared" si="7"/>
        <v>8.3333333333333329E-2</v>
      </c>
      <c r="AD100" s="55">
        <f t="shared" si="29"/>
        <v>1</v>
      </c>
    </row>
    <row r="101" spans="2:30" ht="15" customHeight="1" x14ac:dyDescent="0.25">
      <c r="B101" s="3">
        <v>89</v>
      </c>
      <c r="C101" s="171" t="str">
        <f>'Composição de Custos'!C100</f>
        <v>Prestação De Serviço De Monitoramento: Reservatório SSVP</v>
      </c>
      <c r="D101" s="172"/>
      <c r="E101" s="22">
        <f>'Planilha Orçamentária'!F98</f>
        <v>6988.92</v>
      </c>
      <c r="F101" s="4">
        <f t="shared" si="15"/>
        <v>0.82122028362352117</v>
      </c>
      <c r="G101" s="52">
        <f t="shared" si="19"/>
        <v>8.3333333333333329E-2</v>
      </c>
      <c r="H101" s="53">
        <f t="shared" si="8"/>
        <v>8.3333333333333329E-2</v>
      </c>
      <c r="I101" s="52">
        <f t="shared" si="20"/>
        <v>8.3333333333333329E-2</v>
      </c>
      <c r="J101" s="55">
        <f t="shared" si="23"/>
        <v>0.16666666666666666</v>
      </c>
      <c r="K101" s="52">
        <f t="shared" si="16"/>
        <v>8.3333333333333329E-2</v>
      </c>
      <c r="L101" s="55">
        <f t="shared" si="24"/>
        <v>0.25</v>
      </c>
      <c r="M101" s="52">
        <f t="shared" si="16"/>
        <v>8.3333333333333329E-2</v>
      </c>
      <c r="N101" s="55">
        <f t="shared" si="24"/>
        <v>0.33333333333333331</v>
      </c>
      <c r="O101" s="52">
        <f t="shared" si="17"/>
        <v>8.3333333333333329E-2</v>
      </c>
      <c r="P101" s="55">
        <f t="shared" si="21"/>
        <v>0.41666666666666663</v>
      </c>
      <c r="Q101" s="52">
        <f t="shared" si="18"/>
        <v>8.3333333333333329E-2</v>
      </c>
      <c r="R101" s="55">
        <f t="shared" si="21"/>
        <v>0.49999999999999994</v>
      </c>
      <c r="S101" s="52">
        <f t="shared" si="2"/>
        <v>8.3333333333333329E-2</v>
      </c>
      <c r="T101" s="55">
        <f t="shared" si="22"/>
        <v>0.58333333333333326</v>
      </c>
      <c r="U101" s="52">
        <f t="shared" si="3"/>
        <v>8.3333333333333329E-2</v>
      </c>
      <c r="V101" s="55">
        <f t="shared" si="25"/>
        <v>0.66666666666666663</v>
      </c>
      <c r="W101" s="52">
        <f t="shared" si="4"/>
        <v>8.3333333333333329E-2</v>
      </c>
      <c r="X101" s="55">
        <f t="shared" si="26"/>
        <v>0.75</v>
      </c>
      <c r="Y101" s="52">
        <f t="shared" si="5"/>
        <v>8.3333333333333329E-2</v>
      </c>
      <c r="Z101" s="55">
        <f t="shared" si="27"/>
        <v>0.83333333333333337</v>
      </c>
      <c r="AA101" s="52">
        <f t="shared" si="6"/>
        <v>8.3333333333333329E-2</v>
      </c>
      <c r="AB101" s="55">
        <f t="shared" si="28"/>
        <v>0.91666666666666674</v>
      </c>
      <c r="AC101" s="52">
        <f t="shared" si="7"/>
        <v>8.3333333333333329E-2</v>
      </c>
      <c r="AD101" s="55">
        <f t="shared" si="29"/>
        <v>1</v>
      </c>
    </row>
    <row r="102" spans="2:30" ht="15" customHeight="1" x14ac:dyDescent="0.25">
      <c r="B102" s="3">
        <v>90</v>
      </c>
      <c r="C102" s="171" t="str">
        <f>'Composição de Custos'!C101</f>
        <v>Prestação De Serviço De Monitoramento: Reservatório de retrolavagem da ETA Gávea</v>
      </c>
      <c r="D102" s="172"/>
      <c r="E102" s="22">
        <f>'Planilha Orçamentária'!F99</f>
        <v>6988.92</v>
      </c>
      <c r="F102" s="4">
        <f t="shared" si="15"/>
        <v>0.82122028362352117</v>
      </c>
      <c r="G102" s="52">
        <f t="shared" si="19"/>
        <v>8.3333333333333329E-2</v>
      </c>
      <c r="H102" s="53">
        <f t="shared" si="8"/>
        <v>8.3333333333333329E-2</v>
      </c>
      <c r="I102" s="52">
        <f t="shared" si="20"/>
        <v>8.3333333333333329E-2</v>
      </c>
      <c r="J102" s="55">
        <f t="shared" si="23"/>
        <v>0.16666666666666666</v>
      </c>
      <c r="K102" s="52">
        <f t="shared" si="16"/>
        <v>8.3333333333333329E-2</v>
      </c>
      <c r="L102" s="55">
        <f t="shared" si="24"/>
        <v>0.25</v>
      </c>
      <c r="M102" s="52">
        <f t="shared" si="16"/>
        <v>8.3333333333333329E-2</v>
      </c>
      <c r="N102" s="55">
        <f t="shared" si="24"/>
        <v>0.33333333333333331</v>
      </c>
      <c r="O102" s="52">
        <f t="shared" si="17"/>
        <v>8.3333333333333329E-2</v>
      </c>
      <c r="P102" s="55">
        <f t="shared" si="21"/>
        <v>0.41666666666666663</v>
      </c>
      <c r="Q102" s="52">
        <f t="shared" si="18"/>
        <v>8.3333333333333329E-2</v>
      </c>
      <c r="R102" s="55">
        <f t="shared" si="21"/>
        <v>0.49999999999999994</v>
      </c>
      <c r="S102" s="52">
        <f t="shared" si="2"/>
        <v>8.3333333333333329E-2</v>
      </c>
      <c r="T102" s="55">
        <f t="shared" si="22"/>
        <v>0.58333333333333326</v>
      </c>
      <c r="U102" s="52">
        <f t="shared" si="3"/>
        <v>8.3333333333333329E-2</v>
      </c>
      <c r="V102" s="55">
        <f t="shared" si="25"/>
        <v>0.66666666666666663</v>
      </c>
      <c r="W102" s="52">
        <f t="shared" si="4"/>
        <v>8.3333333333333329E-2</v>
      </c>
      <c r="X102" s="55">
        <f t="shared" si="26"/>
        <v>0.75</v>
      </c>
      <c r="Y102" s="52">
        <f t="shared" si="5"/>
        <v>8.3333333333333329E-2</v>
      </c>
      <c r="Z102" s="55">
        <f t="shared" si="27"/>
        <v>0.83333333333333337</v>
      </c>
      <c r="AA102" s="52">
        <f t="shared" si="6"/>
        <v>8.3333333333333329E-2</v>
      </c>
      <c r="AB102" s="55">
        <f t="shared" si="28"/>
        <v>0.91666666666666674</v>
      </c>
      <c r="AC102" s="52">
        <f t="shared" si="7"/>
        <v>8.3333333333333329E-2</v>
      </c>
      <c r="AD102" s="55">
        <f t="shared" si="29"/>
        <v>1</v>
      </c>
    </row>
    <row r="103" spans="2:30" ht="15" customHeight="1" x14ac:dyDescent="0.25">
      <c r="B103" s="3">
        <v>91</v>
      </c>
      <c r="C103" s="171" t="str">
        <f>'Composição de Custos'!C102</f>
        <v>Instalação de painel solar com bateria para alimentação dos locais que não contam com energia elétrica do DEMSUR</v>
      </c>
      <c r="D103" s="172"/>
      <c r="E103" s="22">
        <f>'Planilha Orçamentária'!F100</f>
        <v>50048.320000000007</v>
      </c>
      <c r="F103" s="4">
        <f t="shared" si="15"/>
        <v>5.8808364590352653</v>
      </c>
      <c r="G103" s="52">
        <f t="shared" si="19"/>
        <v>8.3333333333333329E-2</v>
      </c>
      <c r="H103" s="53">
        <f t="shared" si="8"/>
        <v>8.3333333333333329E-2</v>
      </c>
      <c r="I103" s="52">
        <f t="shared" si="20"/>
        <v>8.3333333333333329E-2</v>
      </c>
      <c r="J103" s="55">
        <f t="shared" si="23"/>
        <v>0.16666666666666666</v>
      </c>
      <c r="K103" s="52">
        <f t="shared" si="16"/>
        <v>8.3333333333333329E-2</v>
      </c>
      <c r="L103" s="55">
        <f t="shared" si="24"/>
        <v>0.25</v>
      </c>
      <c r="M103" s="52">
        <f t="shared" si="16"/>
        <v>8.3333333333333329E-2</v>
      </c>
      <c r="N103" s="55">
        <f t="shared" si="24"/>
        <v>0.33333333333333331</v>
      </c>
      <c r="O103" s="52">
        <f t="shared" si="17"/>
        <v>8.3333333333333329E-2</v>
      </c>
      <c r="P103" s="55">
        <f t="shared" si="21"/>
        <v>0.41666666666666663</v>
      </c>
      <c r="Q103" s="52">
        <f t="shared" si="18"/>
        <v>8.3333333333333329E-2</v>
      </c>
      <c r="R103" s="55">
        <f t="shared" si="21"/>
        <v>0.49999999999999994</v>
      </c>
      <c r="S103" s="52">
        <f t="shared" si="2"/>
        <v>8.3333333333333329E-2</v>
      </c>
      <c r="T103" s="55">
        <f t="shared" si="22"/>
        <v>0.58333333333333326</v>
      </c>
      <c r="U103" s="52">
        <f t="shared" si="3"/>
        <v>8.3333333333333329E-2</v>
      </c>
      <c r="V103" s="55">
        <f t="shared" si="25"/>
        <v>0.66666666666666663</v>
      </c>
      <c r="W103" s="52">
        <f t="shared" si="4"/>
        <v>8.3333333333333329E-2</v>
      </c>
      <c r="X103" s="55">
        <f t="shared" si="26"/>
        <v>0.75</v>
      </c>
      <c r="Y103" s="52">
        <f t="shared" si="5"/>
        <v>8.3333333333333329E-2</v>
      </c>
      <c r="Z103" s="55">
        <f t="shared" si="27"/>
        <v>0.83333333333333337</v>
      </c>
      <c r="AA103" s="52">
        <f t="shared" si="6"/>
        <v>8.3333333333333329E-2</v>
      </c>
      <c r="AB103" s="55">
        <f t="shared" si="28"/>
        <v>0.91666666666666674</v>
      </c>
      <c r="AC103" s="52">
        <f t="shared" si="7"/>
        <v>8.3333333333333329E-2</v>
      </c>
      <c r="AD103" s="55">
        <f t="shared" si="29"/>
        <v>1</v>
      </c>
    </row>
    <row r="104" spans="2:30" ht="15" customHeight="1" x14ac:dyDescent="0.25">
      <c r="B104" s="3">
        <v>92</v>
      </c>
      <c r="C104" s="171" t="str">
        <f>'Composição de Custos'!C103</f>
        <v>Prestação De Serviço De Monitoramento: Ponto De Expansão Sist De Agua 01 (Cidade Ou Distrito) para Reservatório</v>
      </c>
      <c r="D104" s="172"/>
      <c r="E104" s="22">
        <f>'Planilha Orçamentária'!F101</f>
        <v>6988.92</v>
      </c>
      <c r="F104" s="4">
        <f t="shared" si="15"/>
        <v>0.82122028362352117</v>
      </c>
      <c r="G104" s="52">
        <f t="shared" si="19"/>
        <v>8.3333333333333329E-2</v>
      </c>
      <c r="H104" s="53">
        <f t="shared" si="8"/>
        <v>8.3333333333333329E-2</v>
      </c>
      <c r="I104" s="52">
        <f t="shared" si="20"/>
        <v>8.3333333333333329E-2</v>
      </c>
      <c r="J104" s="55">
        <f t="shared" si="23"/>
        <v>0.16666666666666666</v>
      </c>
      <c r="K104" s="52">
        <f t="shared" si="16"/>
        <v>8.3333333333333329E-2</v>
      </c>
      <c r="L104" s="55">
        <f t="shared" si="24"/>
        <v>0.25</v>
      </c>
      <c r="M104" s="52">
        <f t="shared" si="16"/>
        <v>8.3333333333333329E-2</v>
      </c>
      <c r="N104" s="55">
        <f t="shared" si="24"/>
        <v>0.33333333333333331</v>
      </c>
      <c r="O104" s="52">
        <f t="shared" si="17"/>
        <v>8.3333333333333329E-2</v>
      </c>
      <c r="P104" s="55">
        <f t="shared" si="21"/>
        <v>0.41666666666666663</v>
      </c>
      <c r="Q104" s="52">
        <f t="shared" si="18"/>
        <v>8.3333333333333329E-2</v>
      </c>
      <c r="R104" s="55">
        <f t="shared" si="21"/>
        <v>0.49999999999999994</v>
      </c>
      <c r="S104" s="52">
        <f t="shared" si="2"/>
        <v>8.3333333333333329E-2</v>
      </c>
      <c r="T104" s="55">
        <f t="shared" si="22"/>
        <v>0.58333333333333326</v>
      </c>
      <c r="U104" s="52">
        <f t="shared" si="3"/>
        <v>8.3333333333333329E-2</v>
      </c>
      <c r="V104" s="55">
        <f t="shared" si="25"/>
        <v>0.66666666666666663</v>
      </c>
      <c r="W104" s="52">
        <f t="shared" si="4"/>
        <v>8.3333333333333329E-2</v>
      </c>
      <c r="X104" s="55">
        <f t="shared" si="26"/>
        <v>0.75</v>
      </c>
      <c r="Y104" s="52">
        <f t="shared" si="5"/>
        <v>8.3333333333333329E-2</v>
      </c>
      <c r="Z104" s="55">
        <f t="shared" si="27"/>
        <v>0.83333333333333337</v>
      </c>
      <c r="AA104" s="52">
        <f t="shared" si="6"/>
        <v>8.3333333333333329E-2</v>
      </c>
      <c r="AB104" s="55">
        <f t="shared" si="28"/>
        <v>0.91666666666666674</v>
      </c>
      <c r="AC104" s="52">
        <f t="shared" si="7"/>
        <v>8.3333333333333329E-2</v>
      </c>
      <c r="AD104" s="55">
        <f t="shared" si="29"/>
        <v>1</v>
      </c>
    </row>
    <row r="105" spans="2:30" ht="15" customHeight="1" x14ac:dyDescent="0.25">
      <c r="B105" s="3">
        <v>93</v>
      </c>
      <c r="C105" s="171" t="str">
        <f>'Composição de Custos'!C104</f>
        <v>Prestação De Serviço De Monitoramento: Ponto De Expansão Sist De Agua 02 (Cidade Ou Distrito) para Reservatório</v>
      </c>
      <c r="D105" s="172"/>
      <c r="E105" s="22">
        <f>'Planilha Orçamentária'!F102</f>
        <v>6988.92</v>
      </c>
      <c r="F105" s="4">
        <f t="shared" si="15"/>
        <v>0.82122028362352117</v>
      </c>
      <c r="G105" s="52">
        <f t="shared" si="19"/>
        <v>8.3333333333333329E-2</v>
      </c>
      <c r="H105" s="53">
        <f t="shared" si="8"/>
        <v>8.3333333333333329E-2</v>
      </c>
      <c r="I105" s="52">
        <f t="shared" si="20"/>
        <v>8.3333333333333329E-2</v>
      </c>
      <c r="J105" s="55">
        <f t="shared" si="23"/>
        <v>0.16666666666666666</v>
      </c>
      <c r="K105" s="52">
        <f t="shared" si="16"/>
        <v>8.3333333333333329E-2</v>
      </c>
      <c r="L105" s="55">
        <f t="shared" si="24"/>
        <v>0.25</v>
      </c>
      <c r="M105" s="52">
        <f t="shared" si="16"/>
        <v>8.3333333333333329E-2</v>
      </c>
      <c r="N105" s="55">
        <f t="shared" si="24"/>
        <v>0.33333333333333331</v>
      </c>
      <c r="O105" s="52">
        <f t="shared" si="17"/>
        <v>8.3333333333333329E-2</v>
      </c>
      <c r="P105" s="55">
        <f t="shared" si="21"/>
        <v>0.41666666666666663</v>
      </c>
      <c r="Q105" s="52">
        <f t="shared" si="18"/>
        <v>8.3333333333333329E-2</v>
      </c>
      <c r="R105" s="55">
        <f t="shared" si="21"/>
        <v>0.49999999999999994</v>
      </c>
      <c r="S105" s="52">
        <f t="shared" si="2"/>
        <v>8.3333333333333329E-2</v>
      </c>
      <c r="T105" s="55">
        <f t="shared" si="22"/>
        <v>0.58333333333333326</v>
      </c>
      <c r="U105" s="52">
        <f t="shared" si="3"/>
        <v>8.3333333333333329E-2</v>
      </c>
      <c r="V105" s="55">
        <f t="shared" si="25"/>
        <v>0.66666666666666663</v>
      </c>
      <c r="W105" s="52">
        <f t="shared" si="4"/>
        <v>8.3333333333333329E-2</v>
      </c>
      <c r="X105" s="55">
        <f t="shared" si="26"/>
        <v>0.75</v>
      </c>
      <c r="Y105" s="52">
        <f t="shared" si="5"/>
        <v>8.3333333333333329E-2</v>
      </c>
      <c r="Z105" s="55">
        <f t="shared" si="27"/>
        <v>0.83333333333333337</v>
      </c>
      <c r="AA105" s="52">
        <f t="shared" si="6"/>
        <v>8.3333333333333329E-2</v>
      </c>
      <c r="AB105" s="55">
        <f t="shared" si="28"/>
        <v>0.91666666666666674</v>
      </c>
      <c r="AC105" s="52">
        <f t="shared" si="7"/>
        <v>8.3333333333333329E-2</v>
      </c>
      <c r="AD105" s="55">
        <f t="shared" si="29"/>
        <v>1</v>
      </c>
    </row>
    <row r="106" spans="2:30" ht="15" customHeight="1" x14ac:dyDescent="0.25">
      <c r="B106" s="3">
        <v>94</v>
      </c>
      <c r="C106" s="171" t="str">
        <f>'Composição de Custos'!C105</f>
        <v>Prestação De Serviço De Monitoramento: Ponto De Expansão Sist De Agua 03 (Cidade Ou Distrito) para Reservatório</v>
      </c>
      <c r="D106" s="172"/>
      <c r="E106" s="22">
        <f>'Planilha Orçamentária'!F103</f>
        <v>6988.92</v>
      </c>
      <c r="F106" s="4">
        <f t="shared" si="15"/>
        <v>0.82122028362352117</v>
      </c>
      <c r="G106" s="52">
        <f t="shared" si="19"/>
        <v>8.3333333333333329E-2</v>
      </c>
      <c r="H106" s="53">
        <f t="shared" si="8"/>
        <v>8.3333333333333329E-2</v>
      </c>
      <c r="I106" s="52">
        <f t="shared" si="20"/>
        <v>8.3333333333333329E-2</v>
      </c>
      <c r="J106" s="55">
        <f t="shared" si="23"/>
        <v>0.16666666666666666</v>
      </c>
      <c r="K106" s="52">
        <f t="shared" si="16"/>
        <v>8.3333333333333329E-2</v>
      </c>
      <c r="L106" s="55">
        <f t="shared" si="24"/>
        <v>0.25</v>
      </c>
      <c r="M106" s="52">
        <f t="shared" si="16"/>
        <v>8.3333333333333329E-2</v>
      </c>
      <c r="N106" s="55">
        <f t="shared" si="24"/>
        <v>0.33333333333333331</v>
      </c>
      <c r="O106" s="52">
        <f t="shared" si="17"/>
        <v>8.3333333333333329E-2</v>
      </c>
      <c r="P106" s="55">
        <f t="shared" si="21"/>
        <v>0.41666666666666663</v>
      </c>
      <c r="Q106" s="52">
        <f t="shared" si="18"/>
        <v>8.3333333333333329E-2</v>
      </c>
      <c r="R106" s="55">
        <f t="shared" si="21"/>
        <v>0.49999999999999994</v>
      </c>
      <c r="S106" s="52">
        <f t="shared" si="2"/>
        <v>8.3333333333333329E-2</v>
      </c>
      <c r="T106" s="55">
        <f t="shared" si="22"/>
        <v>0.58333333333333326</v>
      </c>
      <c r="U106" s="52">
        <f t="shared" si="3"/>
        <v>8.3333333333333329E-2</v>
      </c>
      <c r="V106" s="55">
        <f t="shared" si="25"/>
        <v>0.66666666666666663</v>
      </c>
      <c r="W106" s="52">
        <f t="shared" si="4"/>
        <v>8.3333333333333329E-2</v>
      </c>
      <c r="X106" s="55">
        <f t="shared" si="26"/>
        <v>0.75</v>
      </c>
      <c r="Y106" s="52">
        <f t="shared" si="5"/>
        <v>8.3333333333333329E-2</v>
      </c>
      <c r="Z106" s="55">
        <f t="shared" si="27"/>
        <v>0.83333333333333337</v>
      </c>
      <c r="AA106" s="52">
        <f t="shared" si="6"/>
        <v>8.3333333333333329E-2</v>
      </c>
      <c r="AB106" s="55">
        <f t="shared" si="28"/>
        <v>0.91666666666666674</v>
      </c>
      <c r="AC106" s="52">
        <f t="shared" si="7"/>
        <v>8.3333333333333329E-2</v>
      </c>
      <c r="AD106" s="55">
        <f t="shared" si="29"/>
        <v>1</v>
      </c>
    </row>
    <row r="107" spans="2:30" ht="15" customHeight="1" x14ac:dyDescent="0.25">
      <c r="B107" s="3">
        <v>95</v>
      </c>
      <c r="C107" s="171" t="str">
        <f>'Composição de Custos'!C106</f>
        <v>Prestação De Serviço De Monitoramento: Ponto De Expansão Sist De Agua 04 (Cidade Ou Distrito) para Reservatório</v>
      </c>
      <c r="D107" s="172"/>
      <c r="E107" s="22">
        <f>'Planilha Orçamentária'!F104</f>
        <v>6988.92</v>
      </c>
      <c r="F107" s="4">
        <f t="shared" si="15"/>
        <v>0.82122028362352117</v>
      </c>
      <c r="G107" s="52">
        <f t="shared" si="19"/>
        <v>8.3333333333333329E-2</v>
      </c>
      <c r="H107" s="53">
        <f t="shared" si="8"/>
        <v>8.3333333333333329E-2</v>
      </c>
      <c r="I107" s="52">
        <f t="shared" si="20"/>
        <v>8.3333333333333329E-2</v>
      </c>
      <c r="J107" s="55">
        <f t="shared" si="23"/>
        <v>0.16666666666666666</v>
      </c>
      <c r="K107" s="52">
        <f t="shared" si="16"/>
        <v>8.3333333333333329E-2</v>
      </c>
      <c r="L107" s="55">
        <f t="shared" si="24"/>
        <v>0.25</v>
      </c>
      <c r="M107" s="52">
        <f t="shared" si="16"/>
        <v>8.3333333333333329E-2</v>
      </c>
      <c r="N107" s="55">
        <f t="shared" si="24"/>
        <v>0.33333333333333331</v>
      </c>
      <c r="O107" s="52">
        <f t="shared" si="17"/>
        <v>8.3333333333333329E-2</v>
      </c>
      <c r="P107" s="55">
        <f t="shared" si="21"/>
        <v>0.41666666666666663</v>
      </c>
      <c r="Q107" s="52">
        <f t="shared" si="18"/>
        <v>8.3333333333333329E-2</v>
      </c>
      <c r="R107" s="55">
        <f t="shared" si="21"/>
        <v>0.49999999999999994</v>
      </c>
      <c r="S107" s="52">
        <f t="shared" si="2"/>
        <v>8.3333333333333329E-2</v>
      </c>
      <c r="T107" s="55">
        <f t="shared" si="22"/>
        <v>0.58333333333333326</v>
      </c>
      <c r="U107" s="52">
        <f t="shared" si="3"/>
        <v>8.3333333333333329E-2</v>
      </c>
      <c r="V107" s="55">
        <f t="shared" si="25"/>
        <v>0.66666666666666663</v>
      </c>
      <c r="W107" s="52">
        <f t="shared" si="4"/>
        <v>8.3333333333333329E-2</v>
      </c>
      <c r="X107" s="55">
        <f t="shared" si="26"/>
        <v>0.75</v>
      </c>
      <c r="Y107" s="52">
        <f t="shared" si="5"/>
        <v>8.3333333333333329E-2</v>
      </c>
      <c r="Z107" s="55">
        <f t="shared" si="27"/>
        <v>0.83333333333333337</v>
      </c>
      <c r="AA107" s="52">
        <f t="shared" si="6"/>
        <v>8.3333333333333329E-2</v>
      </c>
      <c r="AB107" s="55">
        <f t="shared" si="28"/>
        <v>0.91666666666666674</v>
      </c>
      <c r="AC107" s="52">
        <f t="shared" si="7"/>
        <v>8.3333333333333329E-2</v>
      </c>
      <c r="AD107" s="55">
        <f t="shared" si="29"/>
        <v>1</v>
      </c>
    </row>
    <row r="108" spans="2:30" ht="15" customHeight="1" x14ac:dyDescent="0.25">
      <c r="B108" s="3">
        <v>96</v>
      </c>
      <c r="C108" s="171" t="str">
        <f>'Composição de Custos'!C107</f>
        <v>Prestação De Serviço De Monitoramento: Ponto De Expansão Sist De Agua 05 (Cidade Ou Distrito) para Reservatório</v>
      </c>
      <c r="D108" s="172"/>
      <c r="E108" s="22">
        <f>'Planilha Orçamentária'!F105</f>
        <v>6988.92</v>
      </c>
      <c r="F108" s="4">
        <f t="shared" si="15"/>
        <v>0.82122028362352117</v>
      </c>
      <c r="G108" s="52">
        <f t="shared" si="19"/>
        <v>8.3333333333333329E-2</v>
      </c>
      <c r="H108" s="53">
        <f t="shared" si="8"/>
        <v>8.3333333333333329E-2</v>
      </c>
      <c r="I108" s="52">
        <f t="shared" si="20"/>
        <v>8.3333333333333329E-2</v>
      </c>
      <c r="J108" s="55">
        <f t="shared" si="23"/>
        <v>0.16666666666666666</v>
      </c>
      <c r="K108" s="52">
        <f t="shared" si="16"/>
        <v>8.3333333333333329E-2</v>
      </c>
      <c r="L108" s="55">
        <f t="shared" si="24"/>
        <v>0.25</v>
      </c>
      <c r="M108" s="52">
        <f t="shared" si="16"/>
        <v>8.3333333333333329E-2</v>
      </c>
      <c r="N108" s="55">
        <f t="shared" si="24"/>
        <v>0.33333333333333331</v>
      </c>
      <c r="O108" s="52">
        <f t="shared" si="17"/>
        <v>8.3333333333333329E-2</v>
      </c>
      <c r="P108" s="55">
        <f t="shared" si="21"/>
        <v>0.41666666666666663</v>
      </c>
      <c r="Q108" s="52">
        <f t="shared" si="18"/>
        <v>8.3333333333333329E-2</v>
      </c>
      <c r="R108" s="55">
        <f t="shared" si="21"/>
        <v>0.49999999999999994</v>
      </c>
      <c r="S108" s="52">
        <f t="shared" si="2"/>
        <v>8.3333333333333329E-2</v>
      </c>
      <c r="T108" s="55">
        <f t="shared" si="22"/>
        <v>0.58333333333333326</v>
      </c>
      <c r="U108" s="52">
        <f t="shared" si="3"/>
        <v>8.3333333333333329E-2</v>
      </c>
      <c r="V108" s="55">
        <f t="shared" si="25"/>
        <v>0.66666666666666663</v>
      </c>
      <c r="W108" s="52">
        <f t="shared" si="4"/>
        <v>8.3333333333333329E-2</v>
      </c>
      <c r="X108" s="55">
        <f t="shared" si="26"/>
        <v>0.75</v>
      </c>
      <c r="Y108" s="52">
        <f t="shared" si="5"/>
        <v>8.3333333333333329E-2</v>
      </c>
      <c r="Z108" s="55">
        <f t="shared" si="27"/>
        <v>0.83333333333333337</v>
      </c>
      <c r="AA108" s="52">
        <f t="shared" si="6"/>
        <v>8.3333333333333329E-2</v>
      </c>
      <c r="AB108" s="55">
        <f t="shared" si="28"/>
        <v>0.91666666666666674</v>
      </c>
      <c r="AC108" s="52">
        <f t="shared" si="7"/>
        <v>8.3333333333333329E-2</v>
      </c>
      <c r="AD108" s="55">
        <f t="shared" si="29"/>
        <v>1</v>
      </c>
    </row>
    <row r="109" spans="2:30" ht="15" customHeight="1" x14ac:dyDescent="0.25">
      <c r="B109" s="3">
        <v>97</v>
      </c>
      <c r="C109" s="171" t="str">
        <f>'Composição de Custos'!C109</f>
        <v>Prestação De Serviço De Monitoramento: Elevatória para antiga Mini ETA João XXIII e Reservatório do bairro João VI, situados na mesma área.</v>
      </c>
      <c r="D109" s="172"/>
      <c r="E109" s="22">
        <f>'Planilha Orçamentária'!F107</f>
        <v>8632.5600000000013</v>
      </c>
      <c r="F109" s="4">
        <f t="shared" si="15"/>
        <v>1.0143532007230107</v>
      </c>
      <c r="G109" s="52">
        <f t="shared" si="19"/>
        <v>8.3333333333333329E-2</v>
      </c>
      <c r="H109" s="53">
        <f t="shared" si="8"/>
        <v>8.3333333333333329E-2</v>
      </c>
      <c r="I109" s="52">
        <f t="shared" si="20"/>
        <v>8.3333333333333329E-2</v>
      </c>
      <c r="J109" s="55">
        <f t="shared" si="23"/>
        <v>0.16666666666666666</v>
      </c>
      <c r="K109" s="52">
        <f t="shared" si="16"/>
        <v>8.3333333333333329E-2</v>
      </c>
      <c r="L109" s="55">
        <f t="shared" si="24"/>
        <v>0.25</v>
      </c>
      <c r="M109" s="52">
        <f t="shared" si="16"/>
        <v>8.3333333333333329E-2</v>
      </c>
      <c r="N109" s="55">
        <f t="shared" si="24"/>
        <v>0.33333333333333331</v>
      </c>
      <c r="O109" s="52">
        <f t="shared" si="17"/>
        <v>8.3333333333333329E-2</v>
      </c>
      <c r="P109" s="55">
        <f t="shared" si="21"/>
        <v>0.41666666666666663</v>
      </c>
      <c r="Q109" s="52">
        <f t="shared" si="18"/>
        <v>8.3333333333333329E-2</v>
      </c>
      <c r="R109" s="55">
        <f t="shared" si="21"/>
        <v>0.49999999999999994</v>
      </c>
      <c r="S109" s="52">
        <f t="shared" si="2"/>
        <v>8.3333333333333329E-2</v>
      </c>
      <c r="T109" s="55">
        <f t="shared" si="22"/>
        <v>0.58333333333333326</v>
      </c>
      <c r="U109" s="52">
        <f t="shared" si="3"/>
        <v>8.3333333333333329E-2</v>
      </c>
      <c r="V109" s="55">
        <f t="shared" si="25"/>
        <v>0.66666666666666663</v>
      </c>
      <c r="W109" s="52">
        <f t="shared" si="4"/>
        <v>8.3333333333333329E-2</v>
      </c>
      <c r="X109" s="55">
        <f t="shared" si="26"/>
        <v>0.75</v>
      </c>
      <c r="Y109" s="52">
        <f t="shared" si="5"/>
        <v>8.3333333333333329E-2</v>
      </c>
      <c r="Z109" s="55">
        <f t="shared" si="27"/>
        <v>0.83333333333333337</v>
      </c>
      <c r="AA109" s="52">
        <f t="shared" si="6"/>
        <v>8.3333333333333329E-2</v>
      </c>
      <c r="AB109" s="55">
        <f t="shared" si="28"/>
        <v>0.91666666666666674</v>
      </c>
      <c r="AC109" s="52">
        <f t="shared" si="7"/>
        <v>8.3333333333333329E-2</v>
      </c>
      <c r="AD109" s="55">
        <f t="shared" si="29"/>
        <v>1</v>
      </c>
    </row>
    <row r="110" spans="2:30" ht="15" customHeight="1" x14ac:dyDescent="0.25">
      <c r="B110" s="3">
        <v>98</v>
      </c>
      <c r="C110" s="171" t="str">
        <f>'Composição de Custos'!C110</f>
        <v>Prestação De Serviço De Monitoramento: ETA Santa Laura, incluindo: 
- 03 bombas de recalque de água tratada
- 01 reservatório de água bruta
- 02 reservatórios de água tratada
- 04 bombas de recalque de água bruta</v>
      </c>
      <c r="D110" s="172"/>
      <c r="E110" s="22">
        <f>'Planilha Orçamentária'!F108</f>
        <v>14650.719999999998</v>
      </c>
      <c r="F110" s="4">
        <f t="shared" si="15"/>
        <v>1.7215061030443604</v>
      </c>
      <c r="G110" s="52">
        <f t="shared" si="19"/>
        <v>8.3333333333333329E-2</v>
      </c>
      <c r="H110" s="53">
        <f t="shared" si="8"/>
        <v>8.3333333333333329E-2</v>
      </c>
      <c r="I110" s="52">
        <f t="shared" si="20"/>
        <v>8.3333333333333329E-2</v>
      </c>
      <c r="J110" s="55">
        <f t="shared" si="23"/>
        <v>0.16666666666666666</v>
      </c>
      <c r="K110" s="52">
        <f t="shared" si="16"/>
        <v>8.3333333333333329E-2</v>
      </c>
      <c r="L110" s="55">
        <f t="shared" si="24"/>
        <v>0.25</v>
      </c>
      <c r="M110" s="52">
        <f t="shared" si="16"/>
        <v>8.3333333333333329E-2</v>
      </c>
      <c r="N110" s="55">
        <f t="shared" si="24"/>
        <v>0.33333333333333331</v>
      </c>
      <c r="O110" s="52">
        <f t="shared" si="17"/>
        <v>8.3333333333333329E-2</v>
      </c>
      <c r="P110" s="55">
        <f t="shared" si="21"/>
        <v>0.41666666666666663</v>
      </c>
      <c r="Q110" s="52">
        <f t="shared" si="18"/>
        <v>8.3333333333333329E-2</v>
      </c>
      <c r="R110" s="55">
        <f t="shared" si="21"/>
        <v>0.49999999999999994</v>
      </c>
      <c r="S110" s="52">
        <f t="shared" si="2"/>
        <v>8.3333333333333329E-2</v>
      </c>
      <c r="T110" s="55">
        <f t="shared" si="22"/>
        <v>0.58333333333333326</v>
      </c>
      <c r="U110" s="52">
        <f t="shared" si="3"/>
        <v>8.3333333333333329E-2</v>
      </c>
      <c r="V110" s="55">
        <f t="shared" si="25"/>
        <v>0.66666666666666663</v>
      </c>
      <c r="W110" s="52">
        <f t="shared" si="4"/>
        <v>8.3333333333333329E-2</v>
      </c>
      <c r="X110" s="55">
        <f t="shared" si="26"/>
        <v>0.75</v>
      </c>
      <c r="Y110" s="52">
        <f t="shared" si="5"/>
        <v>8.3333333333333329E-2</v>
      </c>
      <c r="Z110" s="55">
        <f t="shared" si="27"/>
        <v>0.83333333333333337</v>
      </c>
      <c r="AA110" s="52">
        <f t="shared" si="6"/>
        <v>8.3333333333333329E-2</v>
      </c>
      <c r="AB110" s="55">
        <f t="shared" si="28"/>
        <v>0.91666666666666674</v>
      </c>
      <c r="AC110" s="52">
        <f t="shared" si="7"/>
        <v>8.3333333333333329E-2</v>
      </c>
      <c r="AD110" s="55">
        <f t="shared" si="29"/>
        <v>1</v>
      </c>
    </row>
    <row r="111" spans="2:30" ht="15" customHeight="1" x14ac:dyDescent="0.25">
      <c r="B111" s="3">
        <v>99</v>
      </c>
      <c r="C111" s="171" t="str">
        <f>'Composição de Custos'!C111</f>
        <v>Prestação De Serviço De Monitoramento: 02 Reservatórios e 01 Elevatória no bairro Santa Laura - Parte Alta, situados na mesma área.</v>
      </c>
      <c r="D111" s="172"/>
      <c r="E111" s="22">
        <f>'Planilha Orçamentária'!F109</f>
        <v>9708.6</v>
      </c>
      <c r="F111" s="4">
        <f t="shared" si="15"/>
        <v>1.1407913161958239</v>
      </c>
      <c r="G111" s="52">
        <f t="shared" si="19"/>
        <v>8.3333333333333329E-2</v>
      </c>
      <c r="H111" s="53">
        <f t="shared" si="8"/>
        <v>8.3333333333333329E-2</v>
      </c>
      <c r="I111" s="52">
        <f t="shared" si="20"/>
        <v>8.3333333333333329E-2</v>
      </c>
      <c r="J111" s="55">
        <f t="shared" si="23"/>
        <v>0.16666666666666666</v>
      </c>
      <c r="K111" s="52">
        <f t="shared" si="16"/>
        <v>8.3333333333333329E-2</v>
      </c>
      <c r="L111" s="55">
        <f t="shared" si="24"/>
        <v>0.25</v>
      </c>
      <c r="M111" s="52">
        <f t="shared" si="16"/>
        <v>8.3333333333333329E-2</v>
      </c>
      <c r="N111" s="55">
        <f t="shared" si="24"/>
        <v>0.33333333333333331</v>
      </c>
      <c r="O111" s="52">
        <f t="shared" si="17"/>
        <v>8.3333333333333329E-2</v>
      </c>
      <c r="P111" s="55">
        <f t="shared" si="21"/>
        <v>0.41666666666666663</v>
      </c>
      <c r="Q111" s="52">
        <f t="shared" si="18"/>
        <v>8.3333333333333329E-2</v>
      </c>
      <c r="R111" s="55">
        <f t="shared" si="21"/>
        <v>0.49999999999999994</v>
      </c>
      <c r="S111" s="52">
        <f t="shared" si="2"/>
        <v>8.3333333333333329E-2</v>
      </c>
      <c r="T111" s="55">
        <f t="shared" si="22"/>
        <v>0.58333333333333326</v>
      </c>
      <c r="U111" s="52">
        <f t="shared" si="3"/>
        <v>8.3333333333333329E-2</v>
      </c>
      <c r="V111" s="55">
        <f t="shared" si="25"/>
        <v>0.66666666666666663</v>
      </c>
      <c r="W111" s="52">
        <f t="shared" si="4"/>
        <v>8.3333333333333329E-2</v>
      </c>
      <c r="X111" s="55">
        <f t="shared" si="26"/>
        <v>0.75</v>
      </c>
      <c r="Y111" s="52">
        <f t="shared" si="5"/>
        <v>8.3333333333333329E-2</v>
      </c>
      <c r="Z111" s="55">
        <f t="shared" si="27"/>
        <v>0.83333333333333337</v>
      </c>
      <c r="AA111" s="52">
        <f t="shared" si="6"/>
        <v>8.3333333333333329E-2</v>
      </c>
      <c r="AB111" s="55">
        <f t="shared" si="28"/>
        <v>0.91666666666666674</v>
      </c>
      <c r="AC111" s="52">
        <f t="shared" si="7"/>
        <v>8.3333333333333329E-2</v>
      </c>
      <c r="AD111" s="55">
        <f t="shared" si="29"/>
        <v>1</v>
      </c>
    </row>
    <row r="112" spans="2:30" ht="15" customHeight="1" x14ac:dyDescent="0.25">
      <c r="B112" s="3">
        <v>100</v>
      </c>
      <c r="C112" s="171" t="str">
        <f>'Composição de Custos'!C112</f>
        <v>Prestação De Serviço De Monitoramento: 01 Reservatório Alto São Francisco, 01 Reservatório Cálice Alto São Francisco e Elevatória Alto São Francisco, situados na mesma área.</v>
      </c>
      <c r="D112" s="172"/>
      <c r="E112" s="22">
        <f>'Planilha Orçamentária'!F110</f>
        <v>7575.6400000000012</v>
      </c>
      <c r="F112" s="4">
        <f t="shared" si="15"/>
        <v>0.8901617459392428</v>
      </c>
      <c r="G112" s="52">
        <f t="shared" si="19"/>
        <v>8.3333333333333329E-2</v>
      </c>
      <c r="H112" s="53">
        <f t="shared" si="8"/>
        <v>8.3333333333333329E-2</v>
      </c>
      <c r="I112" s="52">
        <f t="shared" si="20"/>
        <v>8.3333333333333329E-2</v>
      </c>
      <c r="J112" s="55">
        <f t="shared" si="23"/>
        <v>0.16666666666666666</v>
      </c>
      <c r="K112" s="52">
        <f t="shared" si="16"/>
        <v>8.3333333333333329E-2</v>
      </c>
      <c r="L112" s="55">
        <f t="shared" si="24"/>
        <v>0.25</v>
      </c>
      <c r="M112" s="52">
        <f t="shared" si="16"/>
        <v>8.3333333333333329E-2</v>
      </c>
      <c r="N112" s="55">
        <f t="shared" si="24"/>
        <v>0.33333333333333331</v>
      </c>
      <c r="O112" s="52">
        <f t="shared" si="17"/>
        <v>8.3333333333333329E-2</v>
      </c>
      <c r="P112" s="55">
        <f t="shared" si="21"/>
        <v>0.41666666666666663</v>
      </c>
      <c r="Q112" s="52">
        <f t="shared" si="18"/>
        <v>8.3333333333333329E-2</v>
      </c>
      <c r="R112" s="55">
        <f t="shared" si="21"/>
        <v>0.49999999999999994</v>
      </c>
      <c r="S112" s="52">
        <f t="shared" si="2"/>
        <v>8.3333333333333329E-2</v>
      </c>
      <c r="T112" s="55">
        <f t="shared" si="22"/>
        <v>0.58333333333333326</v>
      </c>
      <c r="U112" s="52">
        <f t="shared" si="3"/>
        <v>8.3333333333333329E-2</v>
      </c>
      <c r="V112" s="55">
        <f t="shared" si="25"/>
        <v>0.66666666666666663</v>
      </c>
      <c r="W112" s="52">
        <f t="shared" si="4"/>
        <v>8.3333333333333329E-2</v>
      </c>
      <c r="X112" s="55">
        <f t="shared" si="26"/>
        <v>0.75</v>
      </c>
      <c r="Y112" s="52">
        <f t="shared" si="5"/>
        <v>8.3333333333333329E-2</v>
      </c>
      <c r="Z112" s="55">
        <f t="shared" si="27"/>
        <v>0.83333333333333337</v>
      </c>
      <c r="AA112" s="52">
        <f t="shared" si="6"/>
        <v>8.3333333333333329E-2</v>
      </c>
      <c r="AB112" s="55">
        <f t="shared" si="28"/>
        <v>0.91666666666666674</v>
      </c>
      <c r="AC112" s="52">
        <f t="shared" si="7"/>
        <v>8.3333333333333329E-2</v>
      </c>
      <c r="AD112" s="55">
        <f t="shared" si="29"/>
        <v>1</v>
      </c>
    </row>
    <row r="113" spans="2:30" ht="15" customHeight="1" x14ac:dyDescent="0.25">
      <c r="B113" s="3">
        <v>101</v>
      </c>
      <c r="C113" s="171" t="str">
        <f>'Composição de Custos'!C113</f>
        <v>Prestação De Serviço De Monitoramento: Elevatórias Alto da Barra e Planalto e Reservatório Simeão Feres, situados na mesma área.</v>
      </c>
      <c r="D113" s="172"/>
      <c r="E113" s="22">
        <f>'Planilha Orçamentária'!F111</f>
        <v>7441.24</v>
      </c>
      <c r="F113" s="4">
        <f t="shared" si="15"/>
        <v>0.87436931933842277</v>
      </c>
      <c r="G113" s="52">
        <f t="shared" si="19"/>
        <v>8.3333333333333329E-2</v>
      </c>
      <c r="H113" s="53">
        <f t="shared" si="8"/>
        <v>8.3333333333333329E-2</v>
      </c>
      <c r="I113" s="52">
        <f t="shared" si="20"/>
        <v>8.3333333333333329E-2</v>
      </c>
      <c r="J113" s="55">
        <f t="shared" si="23"/>
        <v>0.16666666666666666</v>
      </c>
      <c r="K113" s="52">
        <f t="shared" si="16"/>
        <v>8.3333333333333329E-2</v>
      </c>
      <c r="L113" s="55">
        <f t="shared" si="24"/>
        <v>0.25</v>
      </c>
      <c r="M113" s="52">
        <f t="shared" si="16"/>
        <v>8.3333333333333329E-2</v>
      </c>
      <c r="N113" s="55">
        <f t="shared" si="24"/>
        <v>0.33333333333333331</v>
      </c>
      <c r="O113" s="52">
        <f t="shared" si="17"/>
        <v>8.3333333333333329E-2</v>
      </c>
      <c r="P113" s="55">
        <f t="shared" si="21"/>
        <v>0.41666666666666663</v>
      </c>
      <c r="Q113" s="52">
        <f t="shared" si="18"/>
        <v>8.3333333333333329E-2</v>
      </c>
      <c r="R113" s="55">
        <f t="shared" si="21"/>
        <v>0.49999999999999994</v>
      </c>
      <c r="S113" s="52">
        <f t="shared" si="2"/>
        <v>8.3333333333333329E-2</v>
      </c>
      <c r="T113" s="55">
        <f t="shared" si="22"/>
        <v>0.58333333333333326</v>
      </c>
      <c r="U113" s="52">
        <f t="shared" si="3"/>
        <v>8.3333333333333329E-2</v>
      </c>
      <c r="V113" s="55">
        <f t="shared" si="25"/>
        <v>0.66666666666666663</v>
      </c>
      <c r="W113" s="52">
        <f t="shared" si="4"/>
        <v>8.3333333333333329E-2</v>
      </c>
      <c r="X113" s="55">
        <f t="shared" si="26"/>
        <v>0.75</v>
      </c>
      <c r="Y113" s="52">
        <f t="shared" si="5"/>
        <v>8.3333333333333329E-2</v>
      </c>
      <c r="Z113" s="55">
        <f t="shared" si="27"/>
        <v>0.83333333333333337</v>
      </c>
      <c r="AA113" s="52">
        <f t="shared" si="6"/>
        <v>8.3333333333333329E-2</v>
      </c>
      <c r="AB113" s="55">
        <f t="shared" si="28"/>
        <v>0.91666666666666674</v>
      </c>
      <c r="AC113" s="52">
        <f t="shared" si="7"/>
        <v>8.3333333333333329E-2</v>
      </c>
      <c r="AD113" s="55">
        <f t="shared" si="29"/>
        <v>1</v>
      </c>
    </row>
    <row r="114" spans="2:30" ht="15" customHeight="1" x14ac:dyDescent="0.25">
      <c r="B114" s="3">
        <v>102</v>
      </c>
      <c r="C114" s="171" t="str">
        <f>'Composição de Custos'!C114</f>
        <v>Prestação De Serviço De Monitoramento: Elevatória Panorama, Elevatória SSVP e Reservatório Alto da Barra (Antigo Reservatório FEBEM),situados na mesma área.</v>
      </c>
      <c r="D114" s="172"/>
      <c r="E114" s="22">
        <f>'Planilha Orçamentária'!F112</f>
        <v>10165.280000000001</v>
      </c>
      <c r="F114" s="4">
        <f t="shared" si="15"/>
        <v>1.1944526657498593</v>
      </c>
      <c r="G114" s="52">
        <f t="shared" si="19"/>
        <v>8.3333333333333329E-2</v>
      </c>
      <c r="H114" s="53">
        <f t="shared" si="8"/>
        <v>8.3333333333333329E-2</v>
      </c>
      <c r="I114" s="52">
        <f t="shared" si="20"/>
        <v>8.3333333333333329E-2</v>
      </c>
      <c r="J114" s="55">
        <f t="shared" si="23"/>
        <v>0.16666666666666666</v>
      </c>
      <c r="K114" s="52">
        <f t="shared" si="16"/>
        <v>8.3333333333333329E-2</v>
      </c>
      <c r="L114" s="55">
        <f t="shared" si="24"/>
        <v>0.25</v>
      </c>
      <c r="M114" s="52">
        <f t="shared" si="16"/>
        <v>8.3333333333333329E-2</v>
      </c>
      <c r="N114" s="55">
        <f t="shared" si="24"/>
        <v>0.33333333333333331</v>
      </c>
      <c r="O114" s="52">
        <f t="shared" si="17"/>
        <v>8.3333333333333329E-2</v>
      </c>
      <c r="P114" s="55">
        <f t="shared" si="21"/>
        <v>0.41666666666666663</v>
      </c>
      <c r="Q114" s="52">
        <f t="shared" si="18"/>
        <v>8.3333333333333329E-2</v>
      </c>
      <c r="R114" s="55">
        <f t="shared" si="21"/>
        <v>0.49999999999999994</v>
      </c>
      <c r="S114" s="52">
        <f t="shared" si="2"/>
        <v>8.3333333333333329E-2</v>
      </c>
      <c r="T114" s="55">
        <f t="shared" si="22"/>
        <v>0.58333333333333326</v>
      </c>
      <c r="U114" s="52">
        <f t="shared" si="3"/>
        <v>8.3333333333333329E-2</v>
      </c>
      <c r="V114" s="55">
        <f t="shared" si="25"/>
        <v>0.66666666666666663</v>
      </c>
      <c r="W114" s="52">
        <f t="shared" si="4"/>
        <v>8.3333333333333329E-2</v>
      </c>
      <c r="X114" s="55">
        <f t="shared" si="26"/>
        <v>0.75</v>
      </c>
      <c r="Y114" s="52">
        <f t="shared" si="5"/>
        <v>8.3333333333333329E-2</v>
      </c>
      <c r="Z114" s="55">
        <f t="shared" si="27"/>
        <v>0.83333333333333337</v>
      </c>
      <c r="AA114" s="52">
        <f t="shared" si="6"/>
        <v>8.3333333333333329E-2</v>
      </c>
      <c r="AB114" s="55">
        <f t="shared" si="28"/>
        <v>0.91666666666666674</v>
      </c>
      <c r="AC114" s="52">
        <f t="shared" si="7"/>
        <v>8.3333333333333329E-2</v>
      </c>
      <c r="AD114" s="55">
        <f t="shared" si="29"/>
        <v>1</v>
      </c>
    </row>
    <row r="115" spans="2:30" ht="48.75" customHeight="1" x14ac:dyDescent="0.25">
      <c r="B115" s="3">
        <v>103</v>
      </c>
      <c r="C115" s="171" t="str">
        <f>'Composição de Custos'!C115</f>
        <v>Prestação De Serviço De Monitoramento: Elevatória Portaria ETA Gávea (Alimentação do reservatório do Horto) e Reservatórios Principais da ETA Gávea, sendo um com sensores de nível e outro com sensor Piezométrico, situados na mesma área.</v>
      </c>
      <c r="D115" s="172"/>
      <c r="E115" s="22">
        <f>'Planilha Orçamentária'!F113</f>
        <v>10612.36</v>
      </c>
      <c r="F115" s="4">
        <f t="shared" si="15"/>
        <v>1.2469859848324076</v>
      </c>
      <c r="G115" s="52">
        <f t="shared" si="19"/>
        <v>8.3333333333333329E-2</v>
      </c>
      <c r="H115" s="53">
        <f t="shared" si="8"/>
        <v>8.3333333333333329E-2</v>
      </c>
      <c r="I115" s="52">
        <f t="shared" si="20"/>
        <v>8.3333333333333329E-2</v>
      </c>
      <c r="J115" s="55">
        <f t="shared" si="23"/>
        <v>0.16666666666666666</v>
      </c>
      <c r="K115" s="52">
        <f t="shared" si="16"/>
        <v>8.3333333333333329E-2</v>
      </c>
      <c r="L115" s="55">
        <f t="shared" si="24"/>
        <v>0.25</v>
      </c>
      <c r="M115" s="52">
        <f t="shared" si="16"/>
        <v>8.3333333333333329E-2</v>
      </c>
      <c r="N115" s="55">
        <f t="shared" si="24"/>
        <v>0.33333333333333331</v>
      </c>
      <c r="O115" s="52">
        <f t="shared" si="17"/>
        <v>8.3333333333333329E-2</v>
      </c>
      <c r="P115" s="55">
        <f t="shared" si="21"/>
        <v>0.41666666666666663</v>
      </c>
      <c r="Q115" s="52">
        <f t="shared" si="18"/>
        <v>8.3333333333333329E-2</v>
      </c>
      <c r="R115" s="55">
        <f t="shared" si="21"/>
        <v>0.49999999999999994</v>
      </c>
      <c r="S115" s="52">
        <f t="shared" si="2"/>
        <v>8.3333333333333329E-2</v>
      </c>
      <c r="T115" s="55">
        <f t="shared" si="22"/>
        <v>0.58333333333333326</v>
      </c>
      <c r="U115" s="52">
        <f t="shared" si="3"/>
        <v>8.3333333333333329E-2</v>
      </c>
      <c r="V115" s="55">
        <f t="shared" si="25"/>
        <v>0.66666666666666663</v>
      </c>
      <c r="W115" s="52">
        <f t="shared" si="4"/>
        <v>8.3333333333333329E-2</v>
      </c>
      <c r="X115" s="55">
        <f t="shared" si="26"/>
        <v>0.75</v>
      </c>
      <c r="Y115" s="52">
        <f t="shared" si="5"/>
        <v>8.3333333333333329E-2</v>
      </c>
      <c r="Z115" s="55">
        <f t="shared" si="27"/>
        <v>0.83333333333333337</v>
      </c>
      <c r="AA115" s="52">
        <f t="shared" si="6"/>
        <v>8.3333333333333329E-2</v>
      </c>
      <c r="AB115" s="55">
        <f t="shared" si="28"/>
        <v>0.91666666666666674</v>
      </c>
      <c r="AC115" s="52">
        <f t="shared" si="7"/>
        <v>8.3333333333333329E-2</v>
      </c>
      <c r="AD115" s="55">
        <f t="shared" si="29"/>
        <v>1</v>
      </c>
    </row>
    <row r="116" spans="2:30" ht="48.75" customHeight="1" x14ac:dyDescent="0.25">
      <c r="B116" s="3">
        <v>104</v>
      </c>
      <c r="C116" s="171" t="str">
        <f>'Composição de Custos'!C116</f>
        <v>Prestação De Serviço De Monitoramento: Elevatória da Rua Vanderlei Cardoso e Reservatórios Principais do sistema ETA Rio Preto, sendo um com sensores de nível e outro com sensor Piezométrico, situados na mesma área.</v>
      </c>
      <c r="D116" s="172"/>
      <c r="E116" s="22">
        <f>'Planilha Orçamentária'!F114</f>
        <v>10612.36</v>
      </c>
      <c r="F116" s="4">
        <f t="shared" si="15"/>
        <v>1.2469859848324076</v>
      </c>
      <c r="G116" s="52">
        <f t="shared" si="19"/>
        <v>8.3333333333333329E-2</v>
      </c>
      <c r="H116" s="53">
        <f t="shared" si="8"/>
        <v>8.3333333333333329E-2</v>
      </c>
      <c r="I116" s="52">
        <f t="shared" si="20"/>
        <v>8.3333333333333329E-2</v>
      </c>
      <c r="J116" s="55">
        <f t="shared" si="23"/>
        <v>0.16666666666666666</v>
      </c>
      <c r="K116" s="52">
        <f t="shared" si="16"/>
        <v>8.3333333333333329E-2</v>
      </c>
      <c r="L116" s="55">
        <f t="shared" si="24"/>
        <v>0.25</v>
      </c>
      <c r="M116" s="52">
        <f t="shared" si="16"/>
        <v>8.3333333333333329E-2</v>
      </c>
      <c r="N116" s="55">
        <f t="shared" si="24"/>
        <v>0.33333333333333331</v>
      </c>
      <c r="O116" s="52">
        <f t="shared" si="17"/>
        <v>8.3333333333333329E-2</v>
      </c>
      <c r="P116" s="55">
        <f t="shared" si="21"/>
        <v>0.41666666666666663</v>
      </c>
      <c r="Q116" s="52">
        <f t="shared" si="18"/>
        <v>8.3333333333333329E-2</v>
      </c>
      <c r="R116" s="55">
        <f t="shared" si="21"/>
        <v>0.49999999999999994</v>
      </c>
      <c r="S116" s="52">
        <f t="shared" si="2"/>
        <v>8.3333333333333329E-2</v>
      </c>
      <c r="T116" s="55">
        <f t="shared" si="22"/>
        <v>0.58333333333333326</v>
      </c>
      <c r="U116" s="52">
        <f t="shared" si="3"/>
        <v>8.3333333333333329E-2</v>
      </c>
      <c r="V116" s="55">
        <f t="shared" si="25"/>
        <v>0.66666666666666663</v>
      </c>
      <c r="W116" s="52">
        <f t="shared" si="4"/>
        <v>8.3333333333333329E-2</v>
      </c>
      <c r="X116" s="55">
        <f t="shared" si="26"/>
        <v>0.75</v>
      </c>
      <c r="Y116" s="52">
        <f t="shared" si="5"/>
        <v>8.3333333333333329E-2</v>
      </c>
      <c r="Z116" s="55">
        <f t="shared" si="27"/>
        <v>0.83333333333333337</v>
      </c>
      <c r="AA116" s="52">
        <f t="shared" si="6"/>
        <v>8.3333333333333329E-2</v>
      </c>
      <c r="AB116" s="55">
        <f t="shared" si="28"/>
        <v>0.91666666666666674</v>
      </c>
      <c r="AC116" s="52">
        <f t="shared" si="7"/>
        <v>8.3333333333333329E-2</v>
      </c>
      <c r="AD116" s="55">
        <f t="shared" si="29"/>
        <v>1</v>
      </c>
    </row>
    <row r="117" spans="2:30" ht="15" customHeight="1" x14ac:dyDescent="0.25">
      <c r="B117" s="3">
        <v>105</v>
      </c>
      <c r="C117" s="171" t="str">
        <f>'Composição de Custos'!C118</f>
        <v>Prestação de Serviço de monitoramento: Medidor Ultrassônico de Vazão na Calha Parshall da ETA Gávea</v>
      </c>
      <c r="D117" s="172"/>
      <c r="E117" s="22">
        <f>'Planilha Orçamentária'!F116</f>
        <v>7547.16</v>
      </c>
      <c r="F117" s="4">
        <f t="shared" si="15"/>
        <v>0.88681525554049745</v>
      </c>
      <c r="G117" s="52">
        <f t="shared" si="19"/>
        <v>8.3333333333333329E-2</v>
      </c>
      <c r="H117" s="53">
        <f t="shared" si="8"/>
        <v>8.3333333333333329E-2</v>
      </c>
      <c r="I117" s="52">
        <f t="shared" si="19"/>
        <v>8.3333333333333329E-2</v>
      </c>
      <c r="J117" s="55">
        <f t="shared" si="23"/>
        <v>0.16666666666666666</v>
      </c>
      <c r="K117" s="52">
        <f t="shared" si="16"/>
        <v>8.3333333333333329E-2</v>
      </c>
      <c r="L117" s="55">
        <f t="shared" si="24"/>
        <v>0.25</v>
      </c>
      <c r="M117" s="52">
        <f t="shared" si="16"/>
        <v>8.3333333333333329E-2</v>
      </c>
      <c r="N117" s="55">
        <f t="shared" si="24"/>
        <v>0.33333333333333331</v>
      </c>
      <c r="O117" s="52">
        <f t="shared" si="17"/>
        <v>8.3333333333333329E-2</v>
      </c>
      <c r="P117" s="55">
        <f t="shared" si="21"/>
        <v>0.41666666666666663</v>
      </c>
      <c r="Q117" s="52">
        <f t="shared" si="18"/>
        <v>8.3333333333333329E-2</v>
      </c>
      <c r="R117" s="55">
        <f t="shared" si="21"/>
        <v>0.49999999999999994</v>
      </c>
      <c r="S117" s="52">
        <f t="shared" si="2"/>
        <v>8.3333333333333329E-2</v>
      </c>
      <c r="T117" s="55">
        <f t="shared" si="22"/>
        <v>0.58333333333333326</v>
      </c>
      <c r="U117" s="52">
        <f t="shared" si="3"/>
        <v>8.3333333333333329E-2</v>
      </c>
      <c r="V117" s="55">
        <f t="shared" si="25"/>
        <v>0.66666666666666663</v>
      </c>
      <c r="W117" s="52">
        <f t="shared" si="4"/>
        <v>8.3333333333333329E-2</v>
      </c>
      <c r="X117" s="55">
        <f t="shared" si="26"/>
        <v>0.75</v>
      </c>
      <c r="Y117" s="52">
        <f t="shared" si="5"/>
        <v>8.3333333333333329E-2</v>
      </c>
      <c r="Z117" s="55">
        <f t="shared" si="27"/>
        <v>0.83333333333333337</v>
      </c>
      <c r="AA117" s="52">
        <f t="shared" si="6"/>
        <v>8.3333333333333329E-2</v>
      </c>
      <c r="AB117" s="55">
        <f t="shared" si="28"/>
        <v>0.91666666666666674</v>
      </c>
      <c r="AC117" s="52">
        <f t="shared" si="7"/>
        <v>8.3333333333333329E-2</v>
      </c>
      <c r="AD117" s="55">
        <f t="shared" si="29"/>
        <v>1</v>
      </c>
    </row>
    <row r="118" spans="2:30" ht="15" customHeight="1" x14ac:dyDescent="0.25">
      <c r="B118" s="3">
        <v>106</v>
      </c>
      <c r="C118" s="171" t="str">
        <f>'Composição de Custos'!C119</f>
        <v>Prestação de Serviço de monitoramento: Medidor Ultrassônico de Vazão no Vertedouro Triângular da ETA Rio Preto</v>
      </c>
      <c r="D118" s="172"/>
      <c r="E118" s="22">
        <f>'Planilha Orçamentária'!F117</f>
        <v>7547.16</v>
      </c>
      <c r="F118" s="4">
        <f t="shared" si="15"/>
        <v>0.88681525554049745</v>
      </c>
      <c r="G118" s="52">
        <f t="shared" si="19"/>
        <v>8.3333333333333329E-2</v>
      </c>
      <c r="H118" s="53">
        <f t="shared" si="8"/>
        <v>8.3333333333333329E-2</v>
      </c>
      <c r="I118" s="52">
        <f t="shared" si="19"/>
        <v>8.3333333333333329E-2</v>
      </c>
      <c r="J118" s="55">
        <f t="shared" si="23"/>
        <v>0.16666666666666666</v>
      </c>
      <c r="K118" s="52">
        <f t="shared" si="16"/>
        <v>8.3333333333333329E-2</v>
      </c>
      <c r="L118" s="55">
        <f t="shared" si="24"/>
        <v>0.25</v>
      </c>
      <c r="M118" s="52">
        <f t="shared" si="16"/>
        <v>8.3333333333333329E-2</v>
      </c>
      <c r="N118" s="55">
        <f t="shared" si="24"/>
        <v>0.33333333333333331</v>
      </c>
      <c r="O118" s="52">
        <f t="shared" si="17"/>
        <v>8.3333333333333329E-2</v>
      </c>
      <c r="P118" s="55">
        <f t="shared" si="21"/>
        <v>0.41666666666666663</v>
      </c>
      <c r="Q118" s="52">
        <f t="shared" si="18"/>
        <v>8.3333333333333329E-2</v>
      </c>
      <c r="R118" s="55">
        <f t="shared" si="21"/>
        <v>0.49999999999999994</v>
      </c>
      <c r="S118" s="52">
        <f t="shared" ref="S118" si="30">1/12</f>
        <v>8.3333333333333329E-2</v>
      </c>
      <c r="T118" s="55">
        <f t="shared" si="22"/>
        <v>0.58333333333333326</v>
      </c>
      <c r="U118" s="52">
        <f t="shared" ref="U118" si="31">1/12</f>
        <v>8.3333333333333329E-2</v>
      </c>
      <c r="V118" s="55">
        <f t="shared" si="25"/>
        <v>0.66666666666666663</v>
      </c>
      <c r="W118" s="52">
        <f t="shared" ref="W118" si="32">1/12</f>
        <v>8.3333333333333329E-2</v>
      </c>
      <c r="X118" s="55">
        <f t="shared" si="26"/>
        <v>0.75</v>
      </c>
      <c r="Y118" s="52">
        <f t="shared" ref="Y118" si="33">1/12</f>
        <v>8.3333333333333329E-2</v>
      </c>
      <c r="Z118" s="55">
        <f t="shared" si="27"/>
        <v>0.83333333333333337</v>
      </c>
      <c r="AA118" s="52">
        <f t="shared" ref="AA118" si="34">1/12</f>
        <v>8.3333333333333329E-2</v>
      </c>
      <c r="AB118" s="55">
        <f t="shared" si="28"/>
        <v>0.91666666666666674</v>
      </c>
      <c r="AC118" s="52">
        <f t="shared" ref="AC118" si="35">1/12</f>
        <v>8.3333333333333329E-2</v>
      </c>
      <c r="AD118" s="55">
        <f t="shared" si="29"/>
        <v>1</v>
      </c>
    </row>
    <row r="119" spans="2:30" ht="27.75" customHeight="1" x14ac:dyDescent="0.25">
      <c r="B119" s="174" t="s">
        <v>23</v>
      </c>
      <c r="C119" s="175"/>
      <c r="D119" s="175"/>
      <c r="E119" s="24"/>
      <c r="F119" s="38">
        <f>SUM(F13:F118)</f>
        <v>99.999999999999815</v>
      </c>
      <c r="G119" s="54">
        <f t="shared" ref="G119:AD119" si="36">SUMPRODUCT(G13:G118,$F$13:$F$118)/100</f>
        <v>8.3333333333333426E-2</v>
      </c>
      <c r="H119" s="54">
        <f t="shared" si="36"/>
        <v>8.3333333333333426E-2</v>
      </c>
      <c r="I119" s="54">
        <f t="shared" si="36"/>
        <v>8.3333333333333426E-2</v>
      </c>
      <c r="J119" s="54">
        <f t="shared" si="36"/>
        <v>0.16666666666666685</v>
      </c>
      <c r="K119" s="54">
        <f t="shared" si="36"/>
        <v>8.3333333333333426E-2</v>
      </c>
      <c r="L119" s="54">
        <f t="shared" si="36"/>
        <v>0.24999999999999953</v>
      </c>
      <c r="M119" s="54">
        <f t="shared" si="36"/>
        <v>8.3333333333333426E-2</v>
      </c>
      <c r="N119" s="54">
        <f t="shared" si="36"/>
        <v>0.3333333333333337</v>
      </c>
      <c r="O119" s="54">
        <f t="shared" si="36"/>
        <v>8.3333333333333426E-2</v>
      </c>
      <c r="P119" s="54">
        <f t="shared" si="36"/>
        <v>0.41666666666666641</v>
      </c>
      <c r="Q119" s="54">
        <f t="shared" si="36"/>
        <v>8.3333333333333426E-2</v>
      </c>
      <c r="R119" s="54">
        <f t="shared" si="36"/>
        <v>0.49999999999999906</v>
      </c>
      <c r="S119" s="54">
        <f t="shared" si="36"/>
        <v>8.3333333333333426E-2</v>
      </c>
      <c r="T119" s="54">
        <f t="shared" si="36"/>
        <v>0.58333333333333304</v>
      </c>
      <c r="U119" s="54">
        <f t="shared" si="36"/>
        <v>8.3333333333333426E-2</v>
      </c>
      <c r="V119" s="54">
        <f t="shared" si="36"/>
        <v>0.66666666666666741</v>
      </c>
      <c r="W119" s="54">
        <f t="shared" si="36"/>
        <v>8.3333333333333426E-2</v>
      </c>
      <c r="X119" s="54">
        <f t="shared" si="36"/>
        <v>0.74999999999999811</v>
      </c>
      <c r="Y119" s="54">
        <f t="shared" si="36"/>
        <v>8.3333333333333426E-2</v>
      </c>
      <c r="Z119" s="54">
        <f t="shared" si="36"/>
        <v>0.83333333333333282</v>
      </c>
      <c r="AA119" s="54">
        <f t="shared" si="36"/>
        <v>8.3333333333333426E-2</v>
      </c>
      <c r="AB119" s="54">
        <f t="shared" si="36"/>
        <v>0.91666666666666674</v>
      </c>
      <c r="AC119" s="54">
        <f t="shared" si="36"/>
        <v>8.3333333333333426E-2</v>
      </c>
      <c r="AD119" s="54">
        <f t="shared" si="36"/>
        <v>0.99999999999999811</v>
      </c>
    </row>
    <row r="120" spans="2:30" ht="27.75" customHeight="1" thickBot="1" x14ac:dyDescent="0.3">
      <c r="B120" s="176" t="s">
        <v>24</v>
      </c>
      <c r="C120" s="177"/>
      <c r="D120" s="177"/>
      <c r="E120" s="23">
        <f>SUM(E13:E118)</f>
        <v>851040.84000000043</v>
      </c>
      <c r="F120" s="5"/>
      <c r="G120" s="57">
        <f t="shared" ref="G120:AD120" si="37">G119*$E$120</f>
        <v>70920.070000000109</v>
      </c>
      <c r="H120" s="26">
        <f t="shared" si="37"/>
        <v>70920.070000000109</v>
      </c>
      <c r="I120" s="57">
        <f t="shared" si="37"/>
        <v>70920.070000000109</v>
      </c>
      <c r="J120" s="26">
        <f t="shared" si="37"/>
        <v>141840.14000000022</v>
      </c>
      <c r="K120" s="57">
        <f t="shared" si="37"/>
        <v>70920.070000000109</v>
      </c>
      <c r="L120" s="26">
        <f t="shared" si="37"/>
        <v>212760.2099999997</v>
      </c>
      <c r="M120" s="57">
        <f t="shared" si="37"/>
        <v>70920.070000000109</v>
      </c>
      <c r="N120" s="26">
        <f t="shared" si="37"/>
        <v>283680.28000000044</v>
      </c>
      <c r="O120" s="57">
        <f t="shared" si="37"/>
        <v>70920.070000000109</v>
      </c>
      <c r="P120" s="26">
        <f t="shared" si="37"/>
        <v>354600.35</v>
      </c>
      <c r="Q120" s="57">
        <f t="shared" si="37"/>
        <v>70920.070000000109</v>
      </c>
      <c r="R120" s="26">
        <f t="shared" si="37"/>
        <v>425520.4199999994</v>
      </c>
      <c r="S120" s="57">
        <f t="shared" si="37"/>
        <v>70920.070000000109</v>
      </c>
      <c r="T120" s="26">
        <f t="shared" si="37"/>
        <v>496440.49</v>
      </c>
      <c r="U120" s="57">
        <f t="shared" si="37"/>
        <v>70920.070000000109</v>
      </c>
      <c r="V120" s="26">
        <f t="shared" si="37"/>
        <v>567360.56000000087</v>
      </c>
      <c r="W120" s="57">
        <f t="shared" si="37"/>
        <v>70920.070000000109</v>
      </c>
      <c r="X120" s="26">
        <f t="shared" si="37"/>
        <v>638280.62999999872</v>
      </c>
      <c r="Y120" s="57">
        <f t="shared" si="37"/>
        <v>70920.070000000109</v>
      </c>
      <c r="Z120" s="26">
        <f t="shared" si="37"/>
        <v>709200.7</v>
      </c>
      <c r="AA120" s="57">
        <f t="shared" si="37"/>
        <v>70920.070000000109</v>
      </c>
      <c r="AB120" s="26">
        <f t="shared" si="37"/>
        <v>780120.77000000048</v>
      </c>
      <c r="AC120" s="25">
        <f t="shared" si="37"/>
        <v>70920.070000000109</v>
      </c>
      <c r="AD120" s="56">
        <f t="shared" si="37"/>
        <v>851040.8399999988</v>
      </c>
    </row>
    <row r="121" spans="2:30" ht="15.75" thickBot="1" x14ac:dyDescent="0.3">
      <c r="B121" s="6"/>
      <c r="C121" s="7"/>
      <c r="D121" s="7"/>
      <c r="E121" s="8"/>
      <c r="F121" s="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37"/>
      <c r="AD121" s="11"/>
    </row>
    <row r="122" spans="2:30" ht="69" customHeight="1" x14ac:dyDescent="0.25">
      <c r="B122" s="12"/>
      <c r="C122" s="12"/>
      <c r="D122" s="12"/>
      <c r="E122" s="13"/>
      <c r="F122" s="14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</row>
    <row r="123" spans="2:30" x14ac:dyDescent="0.25">
      <c r="B123" s="12"/>
      <c r="C123" s="12"/>
      <c r="D123" s="12"/>
      <c r="E123" s="13"/>
      <c r="F123" s="14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78" t="s">
        <v>39</v>
      </c>
      <c r="AA123" s="178"/>
      <c r="AB123" s="178"/>
      <c r="AC123" s="178"/>
    </row>
    <row r="124" spans="2:30" ht="15.75" x14ac:dyDescent="0.25">
      <c r="B124" s="12"/>
      <c r="C124" s="67">
        <v>45700</v>
      </c>
      <c r="D124" s="12"/>
      <c r="E124" s="16"/>
      <c r="F124" s="16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3" t="s">
        <v>157</v>
      </c>
      <c r="AA124" s="173"/>
      <c r="AB124" s="173"/>
      <c r="AC124" s="173"/>
    </row>
    <row r="125" spans="2:30" ht="15.75" x14ac:dyDescent="0.25">
      <c r="B125" s="18"/>
      <c r="C125" s="68" t="s">
        <v>25</v>
      </c>
      <c r="D125" s="18"/>
      <c r="E125" s="16"/>
      <c r="F125" s="16"/>
      <c r="G125" s="17"/>
      <c r="H125" s="17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173" t="s">
        <v>158</v>
      </c>
      <c r="AA125" s="173"/>
      <c r="AB125" s="173"/>
      <c r="AC125" s="173"/>
    </row>
    <row r="126" spans="2:30" ht="15.75" x14ac:dyDescent="0.25">
      <c r="B126" s="18"/>
      <c r="C126" s="19"/>
      <c r="D126" s="18"/>
      <c r="E126" s="16"/>
      <c r="F126" s="16"/>
      <c r="G126" s="17"/>
      <c r="H126" s="17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17"/>
      <c r="AB126" s="20"/>
    </row>
  </sheetData>
  <mergeCells count="134">
    <mergeCell ref="Z125:AC125"/>
    <mergeCell ref="C117:D117"/>
    <mergeCell ref="C118:D118"/>
    <mergeCell ref="B119:D119"/>
    <mergeCell ref="B120:D120"/>
    <mergeCell ref="Z123:AC123"/>
    <mergeCell ref="Z124:AC124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13:D13"/>
    <mergeCell ref="C14:D14"/>
    <mergeCell ref="K10:L11"/>
    <mergeCell ref="M10:N11"/>
    <mergeCell ref="O10:P11"/>
    <mergeCell ref="Q10:R11"/>
    <mergeCell ref="S10:T11"/>
    <mergeCell ref="U10:V11"/>
    <mergeCell ref="C21:D21"/>
    <mergeCell ref="B10:B12"/>
    <mergeCell ref="C10:D12"/>
    <mergeCell ref="E10:E12"/>
    <mergeCell ref="F10:F11"/>
    <mergeCell ref="G10:H11"/>
    <mergeCell ref="I10:J11"/>
    <mergeCell ref="B4:F4"/>
    <mergeCell ref="G4:AD4"/>
    <mergeCell ref="B5:C6"/>
    <mergeCell ref="D5:AB6"/>
    <mergeCell ref="AC5:AD6"/>
    <mergeCell ref="B7:F8"/>
    <mergeCell ref="G7:AD8"/>
    <mergeCell ref="W10:X11"/>
    <mergeCell ref="Y10:Z11"/>
    <mergeCell ref="AA10:AB11"/>
    <mergeCell ref="AC10:AD11"/>
  </mergeCells>
  <pageMargins left="0.511811024" right="0.511811024" top="0.78740157499999996" bottom="0.78740157499999996" header="0.31496062000000002" footer="0.31496062000000002"/>
  <pageSetup paperSize="9" scale="33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Composição de Custos</vt:lpstr>
      <vt:lpstr>Planilha Orçamentária</vt:lpstr>
      <vt:lpstr>Cronograma</vt:lpstr>
      <vt:lpstr>'Composição de Custos'!Area_de_impressao</vt:lpstr>
      <vt:lpstr>'Composição de Custos'!Titulos_de_impressao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Engenheiro</dc:creator>
  <cp:lastModifiedBy>Glenda</cp:lastModifiedBy>
  <cp:lastPrinted>2026-02-12T17:21:30Z</cp:lastPrinted>
  <dcterms:created xsi:type="dcterms:W3CDTF">2015-07-02T17:59:34Z</dcterms:created>
  <dcterms:modified xsi:type="dcterms:W3CDTF">2026-02-13T12:09:01Z</dcterms:modified>
</cp:coreProperties>
</file>