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OSE COMPRAS\01. EM ANDAMENTO\15. PRES\4. CAMPUS MARÉ\RCC 10140503 - 994337-C.1\01. Documentação\"/>
    </mc:Choice>
  </mc:AlternateContent>
  <xr:revisionPtr revIDLastSave="0" documentId="8_{3782C685-B891-47A2-BA91-490AAD0C1BE0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lanilha" sheetId="1" r:id="rId1"/>
    <sheet name="Cronograma" sheetId="2" r:id="rId2"/>
  </sheets>
  <definedNames>
    <definedName name="_xlnm.Print_Area" localSheetId="0">Planilha!$A$1:$G$40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2" i="1"/>
  <c r="G23" i="1"/>
  <c r="G24" i="1"/>
  <c r="G25" i="1"/>
  <c r="G26" i="1"/>
  <c r="G28" i="1"/>
  <c r="G29" i="1"/>
  <c r="G30" i="1"/>
  <c r="G31" i="1"/>
  <c r="G32" i="1"/>
  <c r="G8" i="1"/>
  <c r="G23" i="2"/>
  <c r="I21" i="2"/>
  <c r="H21" i="2"/>
  <c r="G21" i="2"/>
  <c r="J16" i="2"/>
  <c r="J18" i="2"/>
  <c r="J14" i="2"/>
  <c r="J12" i="2"/>
  <c r="C18" i="2" l="1"/>
  <c r="C16" i="2" l="1"/>
  <c r="C14" i="2"/>
  <c r="C12" i="2"/>
  <c r="D13" i="2" s="1"/>
  <c r="G34" i="1"/>
  <c r="E19" i="2"/>
  <c r="D19" i="2"/>
  <c r="F19" i="2"/>
  <c r="F15" i="2" l="1"/>
  <c r="D15" i="2"/>
  <c r="D17" i="2"/>
  <c r="D21" i="2" s="1"/>
  <c r="D22" i="2" s="1"/>
  <c r="E17" i="2"/>
  <c r="G35" i="1"/>
  <c r="G36" i="1" s="1"/>
  <c r="K18" i="2"/>
  <c r="F17" i="2"/>
  <c r="E13" i="2"/>
  <c r="F13" i="2"/>
  <c r="E15" i="2"/>
  <c r="I22" i="2"/>
  <c r="I23" i="2" s="1"/>
  <c r="E21" i="2" l="1"/>
  <c r="E22" i="2" s="1"/>
  <c r="E23" i="2" s="1"/>
  <c r="F21" i="2"/>
  <c r="F22" i="2" s="1"/>
  <c r="F23" i="2" s="1"/>
  <c r="K16" i="2"/>
  <c r="G22" i="2"/>
  <c r="H22" i="2"/>
  <c r="H23" i="2" s="1"/>
  <c r="K14" i="2"/>
  <c r="D23" i="2"/>
  <c r="K12" i="2"/>
  <c r="K21" i="2" l="1"/>
  <c r="K23" i="2"/>
  <c r="I24" i="2"/>
  <c r="F24" i="2"/>
  <c r="E24" i="2"/>
  <c r="G24" i="2"/>
  <c r="D24" i="2"/>
  <c r="H24" i="2"/>
</calcChain>
</file>

<file path=xl/sharedStrings.xml><?xml version="1.0" encoding="utf-8"?>
<sst xmlns="http://schemas.openxmlformats.org/spreadsheetml/2006/main" count="76" uniqueCount="54">
  <si>
    <t>MATERIAL</t>
  </si>
  <si>
    <t>SERVIÇO</t>
  </si>
  <si>
    <t>TOTAL</t>
  </si>
  <si>
    <t>Administração</t>
  </si>
  <si>
    <t>Elétrica</t>
  </si>
  <si>
    <t>SRV</t>
  </si>
  <si>
    <t>TOTAL ACUMULADO</t>
  </si>
  <si>
    <t>BDI 27,85%</t>
  </si>
  <si>
    <t>Valor (R$)</t>
  </si>
  <si>
    <t>Descrição das Etapas e Serviços</t>
  </si>
  <si>
    <t>Item</t>
  </si>
  <si>
    <t>DATA:</t>
  </si>
  <si>
    <t>CRONOGRAMA FÍSICO-FINANCEIRO</t>
  </si>
  <si>
    <t>VALOR</t>
  </si>
  <si>
    <t>TOTAL A MEDIR</t>
  </si>
  <si>
    <t>TOTAL CUSTO</t>
  </si>
  <si>
    <t>PLANILHA DE CUSTOS</t>
  </si>
  <si>
    <t>Objeto da contratação</t>
  </si>
  <si>
    <t>Abertura de vão de portas</t>
  </si>
  <si>
    <t xml:space="preserve"> ART+Engenheiro</t>
  </si>
  <si>
    <t>INSTALAÇÕES/Serviços</t>
  </si>
  <si>
    <t>Instalação de portas completas</t>
  </si>
  <si>
    <t>Rodapés de MDF (retirada/instalação)</t>
  </si>
  <si>
    <t>Preparação de superficies/Raspagem</t>
  </si>
  <si>
    <t>Sinteco (Bona)</t>
  </si>
  <si>
    <t>Pintura</t>
  </si>
  <si>
    <t>Pintura de portas e aduelas</t>
  </si>
  <si>
    <t>Quadro elétrico e disjuntores</t>
  </si>
  <si>
    <t>Novas fiações e pontos de energia</t>
  </si>
  <si>
    <t>Alimentação de fios 16mm</t>
  </si>
  <si>
    <t>Infraestrutura/dreno ar condicionado</t>
  </si>
  <si>
    <t>Piso vinílico alto tráfego</t>
  </si>
  <si>
    <t>SUB-Total</t>
  </si>
  <si>
    <r>
      <t>SUED CONSTRUÇÃO CIVIL E REFORMAS EIRELI</t>
    </r>
    <r>
      <rPr>
        <sz val="9"/>
        <color theme="1"/>
        <rFont val="Times New Roman"/>
        <family val="1"/>
      </rPr>
      <t xml:space="preserve"> </t>
    </r>
  </si>
  <si>
    <t>ITEM</t>
  </si>
  <si>
    <t>DESCRIÇÃO</t>
  </si>
  <si>
    <t>UNID.</t>
  </si>
  <si>
    <t>QUANT.</t>
  </si>
  <si>
    <t>Instalações/Serviços</t>
  </si>
  <si>
    <t>m²</t>
  </si>
  <si>
    <t>m linear</t>
  </si>
  <si>
    <t>Seladora (parede e teto)</t>
  </si>
  <si>
    <t>Massa Corrida (parede e teto)</t>
  </si>
  <si>
    <t>Lichamento geral (parede e teto)</t>
  </si>
  <si>
    <t>Pintura Geral (parede e teto)</t>
  </si>
  <si>
    <t>unid</t>
  </si>
  <si>
    <t>Elétrica (conforme projeto fornecido)</t>
  </si>
  <si>
    <t>*Composição de valores com base no SINAP.</t>
  </si>
  <si>
    <t>Isolamento de móveis existentes</t>
  </si>
  <si>
    <t>Remoção de divisórias existentes</t>
  </si>
  <si>
    <t>Cintas de Drywall para passagem de tubulação do ar condiconado</t>
  </si>
  <si>
    <t>Paredes de Drywall Acústicas novas</t>
  </si>
  <si>
    <t>Manutenção de Janelas de Alumínio existentes</t>
  </si>
  <si>
    <t xml:space="preserve">Elétrica Geral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</si>
</sst>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i/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8"/>
      <color theme="1"/>
      <name val="Times New Roman"/>
      <family val="1"/>
    </font>
    <font>
      <b/>
      <sz val="6.5"/>
      <color theme="1"/>
      <name val="Arial"/>
      <family val="2"/>
    </font>
    <font>
      <sz val="7.5"/>
      <color theme="1"/>
      <name val="Times New Roman"/>
      <family val="1"/>
    </font>
    <font>
      <b/>
      <sz val="7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Times New Roman"/>
      <family val="1"/>
    </font>
    <font>
      <sz val="7.5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92D04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46">
    <xf numFmtId="0" fontId="0" fillId="0" borderId="0" xfId="0"/>
    <xf numFmtId="4" fontId="0" fillId="0" borderId="0" xfId="0" applyNumberFormat="1"/>
    <xf numFmtId="43" fontId="0" fillId="0" borderId="0" xfId="1" applyFont="1"/>
    <xf numFmtId="0" fontId="5" fillId="0" borderId="8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11" fillId="6" borderId="14" xfId="0" applyFont="1" applyFill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vertical="center" wrapText="1"/>
    </xf>
    <xf numFmtId="0" fontId="11" fillId="6" borderId="13" xfId="0" applyFont="1" applyFill="1" applyBorder="1" applyAlignment="1">
      <alignment horizontal="left" vertical="center" wrapText="1" indent="2"/>
    </xf>
    <xf numFmtId="17" fontId="16" fillId="0" borderId="14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8" fillId="7" borderId="14" xfId="0" applyFont="1" applyFill="1" applyBorder="1" applyAlignment="1">
      <alignment horizontal="center" vertical="center" wrapText="1"/>
    </xf>
    <xf numFmtId="9" fontId="19" fillId="5" borderId="14" xfId="2" applyFont="1" applyFill="1" applyBorder="1" applyAlignment="1">
      <alignment horizontal="center" vertical="center" wrapText="1"/>
    </xf>
    <xf numFmtId="9" fontId="19" fillId="4" borderId="14" xfId="2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43" fontId="19" fillId="0" borderId="14" xfId="1" applyFont="1" applyBorder="1" applyAlignment="1">
      <alignment horizontal="center" vertical="center" wrapText="1"/>
    </xf>
    <xf numFmtId="43" fontId="19" fillId="0" borderId="14" xfId="0" applyNumberFormat="1" applyFont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9" fontId="19" fillId="0" borderId="20" xfId="2" applyFont="1" applyBorder="1" applyAlignment="1">
      <alignment horizontal="center" vertical="center" wrapText="1"/>
    </xf>
    <xf numFmtId="43" fontId="14" fillId="3" borderId="22" xfId="1" applyFont="1" applyFill="1" applyBorder="1" applyAlignment="1">
      <alignment horizontal="center" vertical="center" wrapText="1"/>
    </xf>
    <xf numFmtId="43" fontId="14" fillId="2" borderId="27" xfId="1" applyFont="1" applyFill="1" applyBorder="1" applyAlignment="1">
      <alignment vertical="center" wrapText="1"/>
    </xf>
    <xf numFmtId="43" fontId="21" fillId="2" borderId="27" xfId="1" applyFont="1" applyFill="1" applyBorder="1" applyAlignment="1">
      <alignment vertical="center" wrapText="1"/>
    </xf>
    <xf numFmtId="43" fontId="22" fillId="7" borderId="14" xfId="0" applyNumberFormat="1" applyFont="1" applyFill="1" applyBorder="1" applyAlignment="1">
      <alignment vertical="center" wrapText="1"/>
    </xf>
    <xf numFmtId="43" fontId="22" fillId="7" borderId="20" xfId="0" applyNumberFormat="1" applyFont="1" applyFill="1" applyBorder="1" applyAlignment="1">
      <alignment horizontal="center" vertical="center" wrapText="1"/>
    </xf>
    <xf numFmtId="43" fontId="22" fillId="2" borderId="27" xfId="1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indent="2"/>
    </xf>
    <xf numFmtId="9" fontId="0" fillId="0" borderId="0" xfId="1" applyNumberFormat="1" applyFont="1"/>
    <xf numFmtId="0" fontId="0" fillId="0" borderId="12" xfId="0" applyBorder="1"/>
    <xf numFmtId="0" fontId="4" fillId="0" borderId="34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5" fillId="0" borderId="38" xfId="0" applyFont="1" applyBorder="1" applyAlignment="1">
      <alignment horizontal="center" vertical="center"/>
    </xf>
    <xf numFmtId="0" fontId="0" fillId="0" borderId="40" xfId="0" applyBorder="1"/>
    <xf numFmtId="0" fontId="4" fillId="0" borderId="41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0" fillId="0" borderId="45" xfId="0" applyBorder="1"/>
    <xf numFmtId="0" fontId="5" fillId="0" borderId="47" xfId="0" applyFont="1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9" xfId="0" applyBorder="1"/>
    <xf numFmtId="0" fontId="4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/>
    </xf>
    <xf numFmtId="44" fontId="0" fillId="0" borderId="47" xfId="4" applyFont="1" applyBorder="1" applyAlignment="1">
      <alignment horizontal="center" vertical="center"/>
    </xf>
    <xf numFmtId="44" fontId="0" fillId="0" borderId="48" xfId="4" applyFont="1" applyBorder="1" applyAlignment="1">
      <alignment horizontal="center" vertical="center"/>
    </xf>
    <xf numFmtId="44" fontId="0" fillId="0" borderId="11" xfId="4" applyFont="1" applyBorder="1" applyAlignment="1">
      <alignment horizontal="center" vertical="center"/>
    </xf>
    <xf numFmtId="44" fontId="0" fillId="0" borderId="44" xfId="4" applyFont="1" applyBorder="1" applyAlignment="1">
      <alignment horizontal="center" vertical="center"/>
    </xf>
    <xf numFmtId="44" fontId="0" fillId="0" borderId="8" xfId="4" applyFont="1" applyBorder="1" applyAlignment="1">
      <alignment horizontal="center" vertical="center"/>
    </xf>
    <xf numFmtId="44" fontId="0" fillId="0" borderId="35" xfId="4" applyFont="1" applyBorder="1" applyAlignment="1">
      <alignment horizontal="center" vertical="center"/>
    </xf>
    <xf numFmtId="44" fontId="0" fillId="0" borderId="9" xfId="4" applyFont="1" applyBorder="1" applyAlignment="1">
      <alignment horizontal="center" vertical="center"/>
    </xf>
    <xf numFmtId="44" fontId="0" fillId="0" borderId="42" xfId="4" applyFont="1" applyBorder="1" applyAlignment="1">
      <alignment horizontal="center" vertical="center"/>
    </xf>
    <xf numFmtId="44" fontId="0" fillId="0" borderId="32" xfId="4" applyFont="1" applyBorder="1" applyAlignment="1">
      <alignment horizontal="center" vertical="center"/>
    </xf>
    <xf numFmtId="44" fontId="0" fillId="0" borderId="33" xfId="4" applyFont="1" applyBorder="1" applyAlignment="1">
      <alignment horizontal="center" vertical="center"/>
    </xf>
    <xf numFmtId="44" fontId="0" fillId="0" borderId="38" xfId="4" applyFont="1" applyBorder="1" applyAlignment="1">
      <alignment horizontal="center" vertical="center"/>
    </xf>
    <xf numFmtId="44" fontId="0" fillId="0" borderId="39" xfId="4" applyFont="1" applyBorder="1" applyAlignment="1">
      <alignment horizontal="center" vertical="center"/>
    </xf>
    <xf numFmtId="44" fontId="0" fillId="0" borderId="30" xfId="4" applyFont="1" applyBorder="1" applyAlignment="1">
      <alignment horizontal="right" vertical="center"/>
    </xf>
    <xf numFmtId="44" fontId="0" fillId="0" borderId="30" xfId="4" applyFont="1" applyBorder="1"/>
    <xf numFmtId="44" fontId="2" fillId="0" borderId="30" xfId="4" applyFont="1" applyBorder="1"/>
    <xf numFmtId="0" fontId="0" fillId="0" borderId="28" xfId="0" applyBorder="1"/>
    <xf numFmtId="0" fontId="7" fillId="8" borderId="28" xfId="0" applyFont="1" applyFill="1" applyBorder="1" applyAlignment="1">
      <alignment horizontal="center" vertical="center"/>
    </xf>
    <xf numFmtId="0" fontId="0" fillId="8" borderId="45" xfId="0" applyFill="1" applyBorder="1"/>
    <xf numFmtId="0" fontId="0" fillId="8" borderId="46" xfId="0" applyFill="1" applyBorder="1"/>
    <xf numFmtId="0" fontId="7" fillId="8" borderId="28" xfId="0" applyFont="1" applyFill="1" applyBorder="1" applyAlignment="1">
      <alignment horizontal="left" vertical="center" indent="2"/>
    </xf>
    <xf numFmtId="0" fontId="9" fillId="8" borderId="45" xfId="0" applyFont="1" applyFill="1" applyBorder="1" applyAlignment="1">
      <alignment vertical="center"/>
    </xf>
    <xf numFmtId="0" fontId="8" fillId="8" borderId="45" xfId="0" applyFont="1" applyFill="1" applyBorder="1" applyAlignment="1">
      <alignment vertical="center"/>
    </xf>
    <xf numFmtId="43" fontId="0" fillId="8" borderId="45" xfId="1" applyFont="1" applyFill="1" applyBorder="1" applyAlignment="1">
      <alignment horizontal="center" vertical="center"/>
    </xf>
    <xf numFmtId="43" fontId="0" fillId="8" borderId="46" xfId="1" applyFont="1" applyFill="1" applyBorder="1" applyAlignment="1">
      <alignment horizontal="center" vertical="center"/>
    </xf>
    <xf numFmtId="0" fontId="1" fillId="9" borderId="28" xfId="0" applyFont="1" applyFill="1" applyBorder="1"/>
    <xf numFmtId="0" fontId="1" fillId="9" borderId="29" xfId="0" applyFont="1" applyFill="1" applyBorder="1"/>
    <xf numFmtId="0" fontId="1" fillId="9" borderId="29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4" fontId="0" fillId="0" borderId="46" xfId="0" applyNumberFormat="1" applyBorder="1" applyAlignment="1">
      <alignment horizontal="center" vertical="center"/>
    </xf>
    <xf numFmtId="0" fontId="2" fillId="0" borderId="28" xfId="0" applyFont="1" applyBorder="1" applyAlignment="1">
      <alignment horizontal="right" vertical="center"/>
    </xf>
    <xf numFmtId="0" fontId="0" fillId="0" borderId="45" xfId="0" applyBorder="1" applyAlignment="1">
      <alignment horizontal="right" vertical="center"/>
    </xf>
    <xf numFmtId="0" fontId="0" fillId="0" borderId="50" xfId="0" applyBorder="1" applyAlignment="1">
      <alignment horizontal="right" vertical="center"/>
    </xf>
    <xf numFmtId="0" fontId="0" fillId="0" borderId="28" xfId="0" applyBorder="1" applyAlignment="1">
      <alignment horizontal="right"/>
    </xf>
    <xf numFmtId="0" fontId="0" fillId="0" borderId="45" xfId="0" applyBorder="1" applyAlignment="1">
      <alignment horizontal="right"/>
    </xf>
    <xf numFmtId="0" fontId="0" fillId="0" borderId="50" xfId="0" applyBorder="1" applyAlignment="1">
      <alignment horizontal="right"/>
    </xf>
    <xf numFmtId="0" fontId="7" fillId="0" borderId="45" xfId="0" applyFont="1" applyBorder="1"/>
    <xf numFmtId="0" fontId="8" fillId="0" borderId="45" xfId="0" applyFont="1" applyBorder="1"/>
    <xf numFmtId="0" fontId="8" fillId="0" borderId="46" xfId="0" applyFont="1" applyBorder="1"/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3" fillId="8" borderId="45" xfId="0" applyFont="1" applyFill="1" applyBorder="1" applyAlignment="1">
      <alignment horizontal="left" vertical="center"/>
    </xf>
    <xf numFmtId="0" fontId="0" fillId="8" borderId="45" xfId="0" applyFill="1" applyBorder="1" applyAlignment="1">
      <alignment vertical="center"/>
    </xf>
    <xf numFmtId="0" fontId="6" fillId="8" borderId="45" xfId="0" applyFont="1" applyFill="1" applyBorder="1" applyAlignment="1">
      <alignment horizontal="left" vertical="center"/>
    </xf>
    <xf numFmtId="0" fontId="24" fillId="8" borderId="45" xfId="0" applyFont="1" applyFill="1" applyBorder="1" applyAlignment="1">
      <alignment horizontal="left" vertical="center"/>
    </xf>
    <xf numFmtId="0" fontId="25" fillId="9" borderId="2" xfId="0" applyFont="1" applyFill="1" applyBorder="1" applyAlignment="1">
      <alignment horizontal="center" vertical="center"/>
    </xf>
    <xf numFmtId="0" fontId="25" fillId="9" borderId="3" xfId="0" applyFont="1" applyFill="1" applyBorder="1" applyAlignment="1">
      <alignment horizontal="center" vertical="center"/>
    </xf>
    <xf numFmtId="0" fontId="25" fillId="9" borderId="4" xfId="0" applyFont="1" applyFill="1" applyBorder="1" applyAlignment="1">
      <alignment horizontal="center" vertical="center"/>
    </xf>
    <xf numFmtId="0" fontId="25" fillId="9" borderId="5" xfId="0" applyFont="1" applyFill="1" applyBorder="1" applyAlignment="1">
      <alignment horizontal="center" vertical="center"/>
    </xf>
    <xf numFmtId="0" fontId="25" fillId="9" borderId="6" xfId="0" applyFont="1" applyFill="1" applyBorder="1" applyAlignment="1">
      <alignment horizontal="center" vertical="center"/>
    </xf>
    <xf numFmtId="0" fontId="25" fillId="9" borderId="7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3" fontId="20" fillId="0" borderId="18" xfId="1" applyFont="1" applyBorder="1" applyAlignment="1">
      <alignment horizontal="center" vertical="center" wrapText="1"/>
    </xf>
    <xf numFmtId="43" fontId="20" fillId="0" borderId="13" xfId="1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 wrapText="1"/>
    </xf>
    <xf numFmtId="0" fontId="15" fillId="0" borderId="2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7" fillId="6" borderId="16" xfId="0" applyFont="1" applyFill="1" applyBorder="1" applyAlignment="1">
      <alignment horizontal="center" vertical="center" wrapText="1"/>
    </xf>
    <xf numFmtId="0" fontId="17" fillId="6" borderId="19" xfId="0" applyFont="1" applyFill="1" applyBorder="1" applyAlignment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10" fontId="19" fillId="0" borderId="18" xfId="0" applyNumberFormat="1" applyFont="1" applyBorder="1" applyAlignment="1">
      <alignment horizontal="center" vertical="center" wrapText="1"/>
    </xf>
    <xf numFmtId="10" fontId="19" fillId="0" borderId="13" xfId="0" applyNumberFormat="1" applyFont="1" applyBorder="1" applyAlignment="1">
      <alignment horizontal="center" vertical="center" wrapText="1"/>
    </xf>
    <xf numFmtId="0" fontId="18" fillId="7" borderId="16" xfId="0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</cellXfs>
  <cellStyles count="5">
    <cellStyle name="Moeda" xfId="4" builtinId="4"/>
    <cellStyle name="Normal" xfId="0" builtinId="0"/>
    <cellStyle name="Porcentagem" xfId="2" builtinId="5"/>
    <cellStyle name="Vírgula" xfId="1" builtinId="3"/>
    <cellStyle name="Vírgula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47624</xdr:rowOff>
    </xdr:from>
    <xdr:to>
      <xdr:col>1</xdr:col>
      <xdr:colOff>628650</xdr:colOff>
      <xdr:row>3</xdr:row>
      <xdr:rowOff>260214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9572C41-5E5F-EFC3-C1AB-4F1FBF7EBD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47624"/>
          <a:ext cx="1200150" cy="793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opLeftCell="A36" zoomScaleNormal="100" zoomScaleSheetLayoutView="85" workbookViewId="0">
      <selection activeCell="H6" sqref="H6"/>
    </sheetView>
  </sheetViews>
  <sheetFormatPr defaultRowHeight="14.5" x14ac:dyDescent="0.35"/>
  <cols>
    <col min="2" max="2" width="57" customWidth="1"/>
    <col min="5" max="5" width="13.26953125" bestFit="1" customWidth="1"/>
    <col min="6" max="6" width="13.453125" bestFit="1" customWidth="1"/>
    <col min="7" max="7" width="21.81640625" customWidth="1"/>
    <col min="8" max="8" width="13.26953125" style="2" bestFit="1" customWidth="1"/>
  </cols>
  <sheetData>
    <row r="1" spans="1:8" x14ac:dyDescent="0.35">
      <c r="A1" s="95" t="s">
        <v>16</v>
      </c>
      <c r="B1" s="96"/>
      <c r="C1" s="96"/>
      <c r="D1" s="96"/>
      <c r="E1" s="96"/>
      <c r="F1" s="96"/>
      <c r="G1" s="97"/>
      <c r="H1" s="29"/>
    </row>
    <row r="2" spans="1:8" ht="15" thickBot="1" x14ac:dyDescent="0.4">
      <c r="A2" s="98"/>
      <c r="B2" s="99"/>
      <c r="C2" s="99"/>
      <c r="D2" s="99"/>
      <c r="E2" s="99"/>
      <c r="F2" s="99"/>
      <c r="G2" s="100"/>
    </row>
    <row r="3" spans="1:8" x14ac:dyDescent="0.35">
      <c r="A3" s="30"/>
      <c r="D3" s="85">
        <v>46147</v>
      </c>
      <c r="E3" s="86"/>
      <c r="F3" s="86"/>
      <c r="G3" s="87"/>
    </row>
    <row r="4" spans="1:8" ht="21.75" customHeight="1" thickBot="1" x14ac:dyDescent="0.4">
      <c r="A4" s="30"/>
      <c r="D4" s="88"/>
      <c r="E4" s="89"/>
      <c r="F4" s="89"/>
      <c r="G4" s="90"/>
    </row>
    <row r="5" spans="1:8" ht="15" thickBot="1" x14ac:dyDescent="0.4">
      <c r="A5" s="70" t="s">
        <v>34</v>
      </c>
      <c r="B5" s="71" t="s">
        <v>35</v>
      </c>
      <c r="C5" s="72" t="s">
        <v>37</v>
      </c>
      <c r="D5" s="72" t="s">
        <v>36</v>
      </c>
      <c r="E5" s="72" t="s">
        <v>0</v>
      </c>
      <c r="F5" s="72" t="s">
        <v>1</v>
      </c>
      <c r="G5" s="73" t="s">
        <v>2</v>
      </c>
    </row>
    <row r="6" spans="1:8" ht="15" thickBot="1" x14ac:dyDescent="0.4">
      <c r="A6" s="61"/>
      <c r="B6" s="82"/>
      <c r="C6" s="82"/>
      <c r="D6" s="83"/>
      <c r="E6" s="83"/>
      <c r="F6" s="83"/>
      <c r="G6" s="84"/>
    </row>
    <row r="7" spans="1:8" ht="15" thickBot="1" x14ac:dyDescent="0.4">
      <c r="A7" s="62">
        <v>1</v>
      </c>
      <c r="B7" s="91" t="s">
        <v>3</v>
      </c>
      <c r="C7" s="91"/>
      <c r="D7" s="92"/>
      <c r="E7" s="63"/>
      <c r="F7" s="63"/>
      <c r="G7" s="64"/>
    </row>
    <row r="8" spans="1:8" ht="15" thickBot="1" x14ac:dyDescent="0.4">
      <c r="A8" s="4"/>
      <c r="B8" s="32" t="s">
        <v>19</v>
      </c>
      <c r="C8" s="42">
        <v>1</v>
      </c>
      <c r="D8" s="41" t="s">
        <v>5</v>
      </c>
      <c r="E8" s="46"/>
      <c r="F8" s="46"/>
      <c r="G8" s="47">
        <f>E8+F8</f>
        <v>0</v>
      </c>
    </row>
    <row r="9" spans="1:8" ht="15" thickBot="1" x14ac:dyDescent="0.4">
      <c r="A9" s="65">
        <v>2</v>
      </c>
      <c r="B9" s="66" t="s">
        <v>38</v>
      </c>
      <c r="C9" s="67"/>
      <c r="D9" s="67"/>
      <c r="E9" s="68"/>
      <c r="F9" s="68"/>
      <c r="G9" s="69"/>
    </row>
    <row r="10" spans="1:8" x14ac:dyDescent="0.35">
      <c r="A10" s="4"/>
      <c r="B10" s="38" t="s">
        <v>48</v>
      </c>
      <c r="C10" s="39">
        <v>1</v>
      </c>
      <c r="D10" s="39" t="s">
        <v>5</v>
      </c>
      <c r="E10" s="48"/>
      <c r="F10" s="48"/>
      <c r="G10" s="49">
        <f t="shared" ref="G10:G32" si="0">E10+F10</f>
        <v>0</v>
      </c>
    </row>
    <row r="11" spans="1:8" x14ac:dyDescent="0.35">
      <c r="A11" s="4"/>
      <c r="B11" s="31" t="s">
        <v>18</v>
      </c>
      <c r="C11" s="3">
        <v>1.68</v>
      </c>
      <c r="D11" s="3" t="s">
        <v>39</v>
      </c>
      <c r="E11" s="50"/>
      <c r="F11" s="50"/>
      <c r="G11" s="51">
        <f t="shared" si="0"/>
        <v>0</v>
      </c>
    </row>
    <row r="12" spans="1:8" x14ac:dyDescent="0.35">
      <c r="A12" s="4"/>
      <c r="B12" s="31" t="s">
        <v>49</v>
      </c>
      <c r="C12" s="3">
        <v>25.5</v>
      </c>
      <c r="D12" s="3" t="s">
        <v>39</v>
      </c>
      <c r="E12" s="50"/>
      <c r="F12" s="50"/>
      <c r="G12" s="51">
        <f t="shared" si="0"/>
        <v>0</v>
      </c>
    </row>
    <row r="13" spans="1:8" ht="15" customHeight="1" x14ac:dyDescent="0.35">
      <c r="A13" s="28"/>
      <c r="B13" s="31" t="s">
        <v>50</v>
      </c>
      <c r="C13" s="3">
        <v>5.7</v>
      </c>
      <c r="D13" s="3" t="s">
        <v>39</v>
      </c>
      <c r="E13" s="50"/>
      <c r="F13" s="50"/>
      <c r="G13" s="51">
        <f t="shared" si="0"/>
        <v>0</v>
      </c>
    </row>
    <row r="14" spans="1:8" x14ac:dyDescent="0.35">
      <c r="A14" s="28"/>
      <c r="B14" s="31" t="s">
        <v>51</v>
      </c>
      <c r="C14" s="3">
        <v>51</v>
      </c>
      <c r="D14" s="3" t="s">
        <v>39</v>
      </c>
      <c r="E14" s="50"/>
      <c r="F14" s="50"/>
      <c r="G14" s="51">
        <f t="shared" si="0"/>
        <v>0</v>
      </c>
    </row>
    <row r="15" spans="1:8" x14ac:dyDescent="0.35">
      <c r="A15" s="28"/>
      <c r="B15" s="31" t="s">
        <v>52</v>
      </c>
      <c r="C15" s="3">
        <v>19.09</v>
      </c>
      <c r="D15" s="3" t="s">
        <v>39</v>
      </c>
      <c r="E15" s="50"/>
      <c r="F15" s="50"/>
      <c r="G15" s="51">
        <f t="shared" si="0"/>
        <v>0</v>
      </c>
    </row>
    <row r="16" spans="1:8" x14ac:dyDescent="0.35">
      <c r="A16" s="28"/>
      <c r="B16" s="31" t="s">
        <v>22</v>
      </c>
      <c r="C16" s="3">
        <v>87.7</v>
      </c>
      <c r="D16" s="3" t="s">
        <v>40</v>
      </c>
      <c r="E16" s="50"/>
      <c r="F16" s="50"/>
      <c r="G16" s="51">
        <f t="shared" si="0"/>
        <v>0</v>
      </c>
    </row>
    <row r="17" spans="1:7" x14ac:dyDescent="0.35">
      <c r="A17" s="28"/>
      <c r="B17" s="31" t="s">
        <v>23</v>
      </c>
      <c r="C17" s="3">
        <v>142.16999999999999</v>
      </c>
      <c r="D17" s="3" t="s">
        <v>39</v>
      </c>
      <c r="E17" s="50"/>
      <c r="F17" s="50"/>
      <c r="G17" s="51">
        <f t="shared" si="0"/>
        <v>0</v>
      </c>
    </row>
    <row r="18" spans="1:7" x14ac:dyDescent="0.35">
      <c r="A18" s="28"/>
      <c r="B18" s="31" t="s">
        <v>31</v>
      </c>
      <c r="C18" s="3">
        <v>30.13</v>
      </c>
      <c r="D18" s="3" t="s">
        <v>39</v>
      </c>
      <c r="E18" s="50"/>
      <c r="F18" s="50"/>
      <c r="G18" s="51">
        <f t="shared" si="0"/>
        <v>0</v>
      </c>
    </row>
    <row r="19" spans="1:7" x14ac:dyDescent="0.35">
      <c r="A19" s="28"/>
      <c r="B19" s="32" t="s">
        <v>24</v>
      </c>
      <c r="C19" s="3">
        <v>142.16999999999999</v>
      </c>
      <c r="D19" s="3" t="s">
        <v>39</v>
      </c>
      <c r="E19" s="50"/>
      <c r="F19" s="50"/>
      <c r="G19" s="51">
        <f t="shared" si="0"/>
        <v>0</v>
      </c>
    </row>
    <row r="20" spans="1:7" ht="15" thickBot="1" x14ac:dyDescent="0.4">
      <c r="A20" s="4"/>
      <c r="B20" s="36" t="s">
        <v>21</v>
      </c>
      <c r="C20" s="37">
        <v>4</v>
      </c>
      <c r="D20" s="37" t="s">
        <v>45</v>
      </c>
      <c r="E20" s="52"/>
      <c r="F20" s="52"/>
      <c r="G20" s="53">
        <f t="shared" si="0"/>
        <v>0</v>
      </c>
    </row>
    <row r="21" spans="1:7" ht="15" thickBot="1" x14ac:dyDescent="0.4">
      <c r="A21" s="65">
        <v>3</v>
      </c>
      <c r="B21" s="91" t="s">
        <v>25</v>
      </c>
      <c r="C21" s="91"/>
      <c r="D21" s="93"/>
      <c r="E21" s="68"/>
      <c r="F21" s="68"/>
      <c r="G21" s="69"/>
    </row>
    <row r="22" spans="1:7" x14ac:dyDescent="0.35">
      <c r="A22" s="4"/>
      <c r="B22" s="38" t="s">
        <v>41</v>
      </c>
      <c r="C22" s="39">
        <v>420.93</v>
      </c>
      <c r="D22" s="3" t="s">
        <v>39</v>
      </c>
      <c r="E22" s="48"/>
      <c r="F22" s="48"/>
      <c r="G22" s="49">
        <f t="shared" si="0"/>
        <v>0</v>
      </c>
    </row>
    <row r="23" spans="1:7" x14ac:dyDescent="0.35">
      <c r="A23" s="4"/>
      <c r="B23" s="31" t="s">
        <v>42</v>
      </c>
      <c r="C23" s="39">
        <v>420.93</v>
      </c>
      <c r="D23" s="3" t="s">
        <v>39</v>
      </c>
      <c r="E23" s="50"/>
      <c r="F23" s="50"/>
      <c r="G23" s="51">
        <f t="shared" si="0"/>
        <v>0</v>
      </c>
    </row>
    <row r="24" spans="1:7" x14ac:dyDescent="0.35">
      <c r="A24" s="4"/>
      <c r="B24" s="31" t="s">
        <v>43</v>
      </c>
      <c r="C24" s="39">
        <v>420.93</v>
      </c>
      <c r="D24" s="3" t="s">
        <v>39</v>
      </c>
      <c r="E24" s="50"/>
      <c r="F24" s="50"/>
      <c r="G24" s="51">
        <f t="shared" si="0"/>
        <v>0</v>
      </c>
    </row>
    <row r="25" spans="1:7" x14ac:dyDescent="0.35">
      <c r="A25" s="4"/>
      <c r="B25" s="31" t="s">
        <v>44</v>
      </c>
      <c r="C25" s="39">
        <v>420.93</v>
      </c>
      <c r="D25" s="3" t="s">
        <v>39</v>
      </c>
      <c r="E25" s="50"/>
      <c r="F25" s="50"/>
      <c r="G25" s="51">
        <f t="shared" si="0"/>
        <v>0</v>
      </c>
    </row>
    <row r="26" spans="1:7" ht="15" thickBot="1" x14ac:dyDescent="0.4">
      <c r="A26" s="4"/>
      <c r="B26" s="36" t="s">
        <v>26</v>
      </c>
      <c r="C26" s="37">
        <v>4</v>
      </c>
      <c r="D26" s="37" t="s">
        <v>45</v>
      </c>
      <c r="E26" s="52"/>
      <c r="F26" s="52"/>
      <c r="G26" s="53">
        <f t="shared" si="0"/>
        <v>0</v>
      </c>
    </row>
    <row r="27" spans="1:7" ht="15" thickBot="1" x14ac:dyDescent="0.4">
      <c r="A27" s="65">
        <v>4</v>
      </c>
      <c r="B27" s="91" t="s">
        <v>46</v>
      </c>
      <c r="C27" s="91"/>
      <c r="D27" s="94"/>
      <c r="E27" s="68"/>
      <c r="F27" s="68"/>
      <c r="G27" s="69"/>
    </row>
    <row r="28" spans="1:7" x14ac:dyDescent="0.35">
      <c r="A28" s="43"/>
      <c r="B28" s="44" t="s">
        <v>53</v>
      </c>
      <c r="C28" s="45">
        <v>1</v>
      </c>
      <c r="D28" s="45" t="s">
        <v>5</v>
      </c>
      <c r="E28" s="54"/>
      <c r="F28" s="54"/>
      <c r="G28" s="55">
        <f t="shared" si="0"/>
        <v>0</v>
      </c>
    </row>
    <row r="29" spans="1:7" x14ac:dyDescent="0.35">
      <c r="A29" s="4"/>
      <c r="B29" s="31" t="s">
        <v>28</v>
      </c>
      <c r="C29" s="3">
        <v>1</v>
      </c>
      <c r="D29" s="3" t="s">
        <v>5</v>
      </c>
      <c r="E29" s="50"/>
      <c r="F29" s="50"/>
      <c r="G29" s="51">
        <f t="shared" si="0"/>
        <v>0</v>
      </c>
    </row>
    <row r="30" spans="1:7" x14ac:dyDescent="0.35">
      <c r="A30" s="4"/>
      <c r="B30" s="31" t="s">
        <v>29</v>
      </c>
      <c r="C30" s="3">
        <v>1</v>
      </c>
      <c r="D30" s="3" t="s">
        <v>5</v>
      </c>
      <c r="E30" s="50"/>
      <c r="F30" s="50"/>
      <c r="G30" s="51">
        <f t="shared" si="0"/>
        <v>0</v>
      </c>
    </row>
    <row r="31" spans="1:7" x14ac:dyDescent="0.35">
      <c r="A31" s="4"/>
      <c r="B31" s="31" t="s">
        <v>30</v>
      </c>
      <c r="C31" s="3">
        <v>8</v>
      </c>
      <c r="D31" s="3" t="s">
        <v>45</v>
      </c>
      <c r="E31" s="50"/>
      <c r="F31" s="50"/>
      <c r="G31" s="51">
        <f t="shared" si="0"/>
        <v>0</v>
      </c>
    </row>
    <row r="32" spans="1:7" ht="15" thickBot="1" x14ac:dyDescent="0.4">
      <c r="A32" s="35"/>
      <c r="B32" s="33" t="s">
        <v>27</v>
      </c>
      <c r="C32" s="34">
        <v>1</v>
      </c>
      <c r="D32" s="34" t="s">
        <v>5</v>
      </c>
      <c r="E32" s="56"/>
      <c r="F32" s="56"/>
      <c r="G32" s="57">
        <f t="shared" si="0"/>
        <v>0</v>
      </c>
    </row>
    <row r="33" spans="1:8" ht="15" thickBot="1" x14ac:dyDescent="0.4">
      <c r="A33" s="61" t="s">
        <v>47</v>
      </c>
      <c r="B33" s="40"/>
      <c r="C33" s="40"/>
      <c r="D33" s="40"/>
      <c r="E33" s="74"/>
      <c r="F33" s="74"/>
      <c r="G33" s="75"/>
    </row>
    <row r="34" spans="1:8" ht="15" thickBot="1" x14ac:dyDescent="0.4">
      <c r="A34" s="79" t="s">
        <v>32</v>
      </c>
      <c r="B34" s="80"/>
      <c r="C34" s="80"/>
      <c r="D34" s="80"/>
      <c r="E34" s="80"/>
      <c r="F34" s="81"/>
      <c r="G34" s="58">
        <f>ROUND(SUM(G7:G32),2)</f>
        <v>0</v>
      </c>
    </row>
    <row r="35" spans="1:8" ht="15" thickBot="1" x14ac:dyDescent="0.4">
      <c r="A35" s="79" t="s">
        <v>7</v>
      </c>
      <c r="B35" s="80"/>
      <c r="C35" s="80"/>
      <c r="D35" s="80"/>
      <c r="E35" s="80"/>
      <c r="F35" s="81"/>
      <c r="G35" s="59">
        <f>ROUND(G34*27.85%,2)</f>
        <v>0</v>
      </c>
    </row>
    <row r="36" spans="1:8" ht="15" thickBot="1" x14ac:dyDescent="0.4">
      <c r="A36" s="76" t="s">
        <v>2</v>
      </c>
      <c r="B36" s="77"/>
      <c r="C36" s="77"/>
      <c r="D36" s="77"/>
      <c r="E36" s="77"/>
      <c r="F36" s="78"/>
      <c r="G36" s="60">
        <f>ROUND(SUM(G34:G35),2)</f>
        <v>0</v>
      </c>
    </row>
    <row r="37" spans="1:8" x14ac:dyDescent="0.35">
      <c r="G37" s="2"/>
      <c r="H37"/>
    </row>
    <row r="38" spans="1:8" x14ac:dyDescent="0.35">
      <c r="E38" s="2"/>
      <c r="F38" s="1"/>
      <c r="G38" s="2"/>
      <c r="H38"/>
    </row>
    <row r="39" spans="1:8" x14ac:dyDescent="0.35">
      <c r="G39" s="2"/>
      <c r="H39"/>
    </row>
    <row r="40" spans="1:8" x14ac:dyDescent="0.35">
      <c r="G40" s="2"/>
      <c r="H40"/>
    </row>
    <row r="41" spans="1:8" x14ac:dyDescent="0.35">
      <c r="G41" s="2"/>
      <c r="H41"/>
    </row>
  </sheetData>
  <mergeCells count="9">
    <mergeCell ref="A1:G2"/>
    <mergeCell ref="A36:F36"/>
    <mergeCell ref="A35:F35"/>
    <mergeCell ref="A34:F34"/>
    <mergeCell ref="B6:G6"/>
    <mergeCell ref="D3:G4"/>
    <mergeCell ref="B7:D7"/>
    <mergeCell ref="B21:D21"/>
    <mergeCell ref="B27:D27"/>
  </mergeCells>
  <pageMargins left="0.511811024" right="0.511811024" top="0.78740157499999996" bottom="0.78740157499999996" header="0.31496062000000002" footer="0.31496062000000002"/>
  <pageSetup paperSize="8" scale="71" orientation="portrait" r:id="rId1"/>
  <headerFooter>
    <oddHeader>&amp;R&amp;"Aptos"&amp;10&amp;KFF0000 Tipo: Informação Restrita&amp;1#_x000D_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8"/>
  <sheetViews>
    <sheetView tabSelected="1" view="pageBreakPreview" zoomScale="135" zoomScaleNormal="130" zoomScaleSheetLayoutView="107" workbookViewId="0">
      <selection activeCell="K12" sqref="K12:K13"/>
    </sheetView>
  </sheetViews>
  <sheetFormatPr defaultRowHeight="14.5" x14ac:dyDescent="0.35"/>
  <cols>
    <col min="2" max="2" width="19.81640625" bestFit="1" customWidth="1"/>
    <col min="3" max="3" width="11.7265625" customWidth="1"/>
    <col min="4" max="5" width="10.7265625" bestFit="1" customWidth="1"/>
    <col min="6" max="7" width="12.1796875" bestFit="1" customWidth="1"/>
    <col min="8" max="9" width="11" bestFit="1" customWidth="1"/>
    <col min="10" max="10" width="10.81640625" style="5" bestFit="1" customWidth="1"/>
    <col min="11" max="11" width="12.26953125" bestFit="1" customWidth="1"/>
    <col min="12" max="12" width="10.1796875" bestFit="1" customWidth="1"/>
  </cols>
  <sheetData>
    <row r="1" spans="1:11" x14ac:dyDescent="0.35">
      <c r="A1" s="109"/>
      <c r="B1" s="110"/>
      <c r="C1" s="110"/>
      <c r="D1" s="110"/>
      <c r="E1" s="110"/>
      <c r="F1" s="110"/>
      <c r="G1" s="110"/>
      <c r="H1" s="110"/>
      <c r="I1" s="110"/>
      <c r="J1" s="110"/>
      <c r="K1" s="111"/>
    </row>
    <row r="2" spans="1:11" x14ac:dyDescent="0.35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4"/>
    </row>
    <row r="3" spans="1:11" ht="15" thickBot="1" x14ac:dyDescent="0.4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7"/>
    </row>
    <row r="4" spans="1:11" ht="15" thickBot="1" x14ac:dyDescent="0.4">
      <c r="A4" s="118" t="s">
        <v>12</v>
      </c>
      <c r="B4" s="119"/>
      <c r="C4" s="119"/>
      <c r="D4" s="119"/>
      <c r="E4" s="119"/>
      <c r="F4" s="119"/>
      <c r="G4" s="119"/>
      <c r="H4" s="119"/>
      <c r="I4" s="119"/>
      <c r="J4" s="119"/>
      <c r="K4" s="120"/>
    </row>
    <row r="5" spans="1:11" ht="15" thickBot="1" x14ac:dyDescent="0.4">
      <c r="A5" s="121" t="s">
        <v>33</v>
      </c>
      <c r="B5" s="122"/>
      <c r="C5" s="122"/>
      <c r="D5" s="122"/>
      <c r="E5" s="122"/>
      <c r="F5" s="122"/>
      <c r="G5" s="122"/>
      <c r="H5" s="122"/>
      <c r="I5" s="123"/>
      <c r="J5" s="11" t="s">
        <v>11</v>
      </c>
      <c r="K5" s="10">
        <v>46147</v>
      </c>
    </row>
    <row r="6" spans="1:11" ht="26.25" customHeight="1" x14ac:dyDescent="0.35">
      <c r="A6" s="124" t="s">
        <v>17</v>
      </c>
      <c r="B6" s="125"/>
      <c r="C6" s="125"/>
      <c r="D6" s="125"/>
      <c r="E6" s="125"/>
      <c r="F6" s="125"/>
      <c r="G6" s="125"/>
      <c r="H6" s="125"/>
      <c r="I6" s="126"/>
      <c r="J6" s="139"/>
      <c r="K6" s="133"/>
    </row>
    <row r="7" spans="1:11" x14ac:dyDescent="0.35">
      <c r="A7" s="127"/>
      <c r="B7" s="128"/>
      <c r="C7" s="128"/>
      <c r="D7" s="128"/>
      <c r="E7" s="128"/>
      <c r="F7" s="128"/>
      <c r="G7" s="128"/>
      <c r="H7" s="128"/>
      <c r="I7" s="129"/>
      <c r="J7" s="140"/>
      <c r="K7" s="134"/>
    </row>
    <row r="8" spans="1:11" x14ac:dyDescent="0.35">
      <c r="A8" s="127"/>
      <c r="B8" s="128"/>
      <c r="C8" s="128"/>
      <c r="D8" s="128"/>
      <c r="E8" s="128"/>
      <c r="F8" s="128"/>
      <c r="G8" s="128"/>
      <c r="H8" s="128"/>
      <c r="I8" s="129"/>
      <c r="J8" s="140"/>
      <c r="K8" s="134"/>
    </row>
    <row r="9" spans="1:11" ht="15" thickBot="1" x14ac:dyDescent="0.4">
      <c r="A9" s="130"/>
      <c r="B9" s="131"/>
      <c r="C9" s="131"/>
      <c r="D9" s="131"/>
      <c r="E9" s="131"/>
      <c r="F9" s="131"/>
      <c r="G9" s="131"/>
      <c r="H9" s="131"/>
      <c r="I9" s="132"/>
      <c r="J9" s="141"/>
      <c r="K9" s="135"/>
    </row>
    <row r="10" spans="1:11" ht="15" thickBot="1" x14ac:dyDescent="0.4">
      <c r="A10" s="9" t="s">
        <v>10</v>
      </c>
      <c r="B10" s="8" t="s">
        <v>9</v>
      </c>
      <c r="C10" s="6" t="s">
        <v>13</v>
      </c>
      <c r="D10" s="6">
        <v>30</v>
      </c>
      <c r="E10" s="6">
        <v>60</v>
      </c>
      <c r="F10" s="6">
        <v>90</v>
      </c>
      <c r="G10" s="6">
        <v>120</v>
      </c>
      <c r="H10" s="6">
        <v>150</v>
      </c>
      <c r="I10" s="6">
        <v>180</v>
      </c>
      <c r="J10" s="7"/>
      <c r="K10" s="6" t="s">
        <v>8</v>
      </c>
    </row>
    <row r="11" spans="1:11" ht="15" thickBot="1" x14ac:dyDescent="0.4">
      <c r="A11" s="136"/>
      <c r="B11" s="137"/>
      <c r="C11" s="137"/>
      <c r="D11" s="137"/>
      <c r="E11" s="137"/>
      <c r="F11" s="137"/>
      <c r="G11" s="137"/>
      <c r="H11" s="137"/>
      <c r="I11" s="137"/>
      <c r="J11" s="137"/>
      <c r="K11" s="138"/>
    </row>
    <row r="12" spans="1:11" ht="15" thickBot="1" x14ac:dyDescent="0.4">
      <c r="A12" s="105">
        <v>1</v>
      </c>
      <c r="B12" s="107" t="s">
        <v>3</v>
      </c>
      <c r="C12" s="103">
        <f>Planilha!H7</f>
        <v>0</v>
      </c>
      <c r="D12" s="14">
        <v>0.2</v>
      </c>
      <c r="E12" s="14">
        <v>0.5</v>
      </c>
      <c r="F12" s="14">
        <v>0.3</v>
      </c>
      <c r="G12" s="16"/>
      <c r="H12" s="16"/>
      <c r="I12" s="16"/>
      <c r="J12" s="142">
        <f>SUM(D12:I12)</f>
        <v>1</v>
      </c>
      <c r="K12" s="103">
        <f>SUM(D13:I13)</f>
        <v>0</v>
      </c>
    </row>
    <row r="13" spans="1:11" ht="15" thickBot="1" x14ac:dyDescent="0.4">
      <c r="A13" s="106"/>
      <c r="B13" s="108"/>
      <c r="C13" s="104"/>
      <c r="D13" s="17">
        <f>$C$12*D12</f>
        <v>0</v>
      </c>
      <c r="E13" s="17">
        <f t="shared" ref="E13:F13" si="0">$C$12*E12</f>
        <v>0</v>
      </c>
      <c r="F13" s="17">
        <f t="shared" si="0"/>
        <v>0</v>
      </c>
      <c r="G13" s="16"/>
      <c r="H13" s="16"/>
      <c r="I13" s="16"/>
      <c r="J13" s="143"/>
      <c r="K13" s="104"/>
    </row>
    <row r="14" spans="1:11" ht="15" thickBot="1" x14ac:dyDescent="0.4">
      <c r="A14" s="105">
        <v>2</v>
      </c>
      <c r="B14" s="107" t="s">
        <v>20</v>
      </c>
      <c r="C14" s="103">
        <f>Planilha!H9</f>
        <v>0</v>
      </c>
      <c r="D14" s="15">
        <v>0.3</v>
      </c>
      <c r="E14" s="15">
        <v>0.6</v>
      </c>
      <c r="F14" s="15">
        <v>0.1</v>
      </c>
      <c r="G14" s="16"/>
      <c r="H14" s="16"/>
      <c r="I14" s="16"/>
      <c r="J14" s="142">
        <f>SUM(D14:I14)</f>
        <v>0.99999999999999989</v>
      </c>
      <c r="K14" s="103">
        <f>SUM(D15:I15)</f>
        <v>0</v>
      </c>
    </row>
    <row r="15" spans="1:11" ht="15" thickBot="1" x14ac:dyDescent="0.4">
      <c r="A15" s="106"/>
      <c r="B15" s="108"/>
      <c r="C15" s="104"/>
      <c r="D15" s="17">
        <f>$C$14*D14</f>
        <v>0</v>
      </c>
      <c r="E15" s="17">
        <f>$C$14*E14</f>
        <v>0</v>
      </c>
      <c r="F15" s="18">
        <f>$C$14*F14</f>
        <v>0</v>
      </c>
      <c r="G15" s="16"/>
      <c r="H15" s="16"/>
      <c r="I15" s="16"/>
      <c r="J15" s="143"/>
      <c r="K15" s="104"/>
    </row>
    <row r="16" spans="1:11" ht="15" thickBot="1" x14ac:dyDescent="0.4">
      <c r="A16" s="105">
        <v>3</v>
      </c>
      <c r="B16" s="107" t="s">
        <v>25</v>
      </c>
      <c r="C16" s="103">
        <f>Planilha!H21</f>
        <v>0</v>
      </c>
      <c r="D16" s="15">
        <v>0.2</v>
      </c>
      <c r="E16" s="15">
        <v>0.65</v>
      </c>
      <c r="F16" s="15">
        <v>0.15</v>
      </c>
      <c r="G16" s="16"/>
      <c r="H16" s="16"/>
      <c r="I16" s="16"/>
      <c r="J16" s="142">
        <f>SUM(D16:I16)</f>
        <v>1</v>
      </c>
      <c r="K16" s="103">
        <f>SUM(D17:I17)</f>
        <v>0</v>
      </c>
    </row>
    <row r="17" spans="1:11" ht="15" thickBot="1" x14ac:dyDescent="0.4">
      <c r="A17" s="106"/>
      <c r="B17" s="108"/>
      <c r="C17" s="104"/>
      <c r="D17" s="18">
        <f>$C$16*D16</f>
        <v>0</v>
      </c>
      <c r="E17" s="18">
        <f>$C$16*E16</f>
        <v>0</v>
      </c>
      <c r="F17" s="17">
        <f>$C$16*F16</f>
        <v>0</v>
      </c>
      <c r="G17" s="16"/>
      <c r="H17" s="16"/>
      <c r="I17" s="16"/>
      <c r="J17" s="143"/>
      <c r="K17" s="104"/>
    </row>
    <row r="18" spans="1:11" ht="15" thickBot="1" x14ac:dyDescent="0.4">
      <c r="A18" s="105">
        <v>4</v>
      </c>
      <c r="B18" s="107" t="s">
        <v>4</v>
      </c>
      <c r="C18" s="103">
        <f>Planilha!H27</f>
        <v>0</v>
      </c>
      <c r="D18" s="15">
        <v>0.35</v>
      </c>
      <c r="E18" s="15">
        <v>0.55000000000000004</v>
      </c>
      <c r="F18" s="15">
        <v>0.1</v>
      </c>
      <c r="G18" s="16"/>
      <c r="H18" s="16"/>
      <c r="I18" s="16"/>
      <c r="J18" s="142">
        <f>SUM(D18:I18)</f>
        <v>1</v>
      </c>
      <c r="K18" s="103">
        <f>SUM(D19:I19)</f>
        <v>0</v>
      </c>
    </row>
    <row r="19" spans="1:11" ht="15" thickBot="1" x14ac:dyDescent="0.4">
      <c r="A19" s="106"/>
      <c r="B19" s="108"/>
      <c r="C19" s="104"/>
      <c r="D19" s="17">
        <f t="shared" ref="D19:E19" si="1">$C$18*D18</f>
        <v>0</v>
      </c>
      <c r="E19" s="17">
        <f t="shared" si="1"/>
        <v>0</v>
      </c>
      <c r="F19" s="17">
        <f>$C$18*F18</f>
        <v>0</v>
      </c>
      <c r="G19" s="16"/>
      <c r="H19" s="16"/>
      <c r="I19" s="16"/>
      <c r="J19" s="143"/>
      <c r="K19" s="104"/>
    </row>
    <row r="20" spans="1:11" ht="15" thickBot="1" x14ac:dyDescent="0.4">
      <c r="A20" s="136"/>
      <c r="B20" s="137"/>
      <c r="C20" s="137"/>
      <c r="D20" s="137"/>
      <c r="E20" s="137"/>
      <c r="F20" s="137"/>
      <c r="G20" s="137"/>
      <c r="H20" s="137"/>
      <c r="I20" s="137"/>
      <c r="J20" s="137"/>
      <c r="K20" s="138"/>
    </row>
    <row r="21" spans="1:11" ht="15" thickBot="1" x14ac:dyDescent="0.4">
      <c r="A21" s="101" t="s">
        <v>15</v>
      </c>
      <c r="B21" s="102"/>
      <c r="C21" s="12"/>
      <c r="D21" s="18">
        <f t="shared" ref="D21:I21" si="2">D19+D17+D15+D13</f>
        <v>0</v>
      </c>
      <c r="E21" s="18">
        <f t="shared" si="2"/>
        <v>0</v>
      </c>
      <c r="F21" s="18">
        <f t="shared" si="2"/>
        <v>0</v>
      </c>
      <c r="G21" s="18">
        <f t="shared" si="2"/>
        <v>0</v>
      </c>
      <c r="H21" s="18">
        <f t="shared" si="2"/>
        <v>0</v>
      </c>
      <c r="I21" s="18">
        <f t="shared" si="2"/>
        <v>0</v>
      </c>
      <c r="J21" s="19"/>
      <c r="K21" s="22">
        <f>SUM(K12:K19)</f>
        <v>0</v>
      </c>
    </row>
    <row r="22" spans="1:11" ht="15.75" customHeight="1" thickBot="1" x14ac:dyDescent="0.4">
      <c r="A22" s="101" t="s">
        <v>7</v>
      </c>
      <c r="B22" s="102"/>
      <c r="C22" s="12"/>
      <c r="D22" s="18">
        <f>D21*1.2785-D21</f>
        <v>0</v>
      </c>
      <c r="E22" s="18">
        <f>E21*1.2785-E21</f>
        <v>0</v>
      </c>
      <c r="F22" s="18">
        <f t="shared" ref="F22:I22" si="3">F21*1.2785-F21</f>
        <v>0</v>
      </c>
      <c r="G22" s="18">
        <f t="shared" si="3"/>
        <v>0</v>
      </c>
      <c r="H22" s="18">
        <f t="shared" si="3"/>
        <v>0</v>
      </c>
      <c r="I22" s="18">
        <f t="shared" si="3"/>
        <v>0</v>
      </c>
      <c r="J22" s="20"/>
      <c r="K22" s="23"/>
    </row>
    <row r="23" spans="1:11" ht="15" thickBot="1" x14ac:dyDescent="0.4">
      <c r="A23" s="144" t="s">
        <v>14</v>
      </c>
      <c r="B23" s="145"/>
      <c r="C23" s="13"/>
      <c r="D23" s="25">
        <f>D22+D21</f>
        <v>0</v>
      </c>
      <c r="E23" s="25">
        <f t="shared" ref="E23:I23" si="4">E22+E21</f>
        <v>0</v>
      </c>
      <c r="F23" s="25">
        <f t="shared" si="4"/>
        <v>0</v>
      </c>
      <c r="G23" s="25">
        <f>G22+G21</f>
        <v>0</v>
      </c>
      <c r="H23" s="25">
        <f t="shared" si="4"/>
        <v>0</v>
      </c>
      <c r="I23" s="25">
        <f t="shared" si="4"/>
        <v>0</v>
      </c>
      <c r="J23" s="26"/>
      <c r="K23" s="27">
        <f>SUM(C23:J23)</f>
        <v>0</v>
      </c>
    </row>
    <row r="24" spans="1:11" ht="15" thickBot="1" x14ac:dyDescent="0.4">
      <c r="A24" s="101" t="s">
        <v>6</v>
      </c>
      <c r="B24" s="102"/>
      <c r="C24" s="12"/>
      <c r="D24" s="18">
        <f>D23</f>
        <v>0</v>
      </c>
      <c r="E24" s="18">
        <f>SUM($D$23:E23)</f>
        <v>0</v>
      </c>
      <c r="F24" s="18">
        <f>SUM($D$23:F23)</f>
        <v>0</v>
      </c>
      <c r="G24" s="18">
        <f>SUM($D$23:G23)</f>
        <v>0</v>
      </c>
      <c r="H24" s="18">
        <f>SUM($D$23:H23)</f>
        <v>0</v>
      </c>
      <c r="I24" s="18">
        <f>SUM($D$23:I23)</f>
        <v>0</v>
      </c>
      <c r="J24" s="21"/>
      <c r="K24" s="24"/>
    </row>
    <row r="35" ht="15" customHeight="1" x14ac:dyDescent="0.35"/>
    <row r="37" ht="15" customHeight="1" x14ac:dyDescent="0.35"/>
    <row r="38" ht="15" customHeight="1" x14ac:dyDescent="0.35"/>
  </sheetData>
  <mergeCells count="32">
    <mergeCell ref="J16:J17"/>
    <mergeCell ref="K12:K13"/>
    <mergeCell ref="K14:K15"/>
    <mergeCell ref="A23:B23"/>
    <mergeCell ref="A20:K20"/>
    <mergeCell ref="K16:K17"/>
    <mergeCell ref="K18:K19"/>
    <mergeCell ref="J18:J19"/>
    <mergeCell ref="A11:K11"/>
    <mergeCell ref="J6:J9"/>
    <mergeCell ref="A12:A13"/>
    <mergeCell ref="B12:B13"/>
    <mergeCell ref="A14:A15"/>
    <mergeCell ref="B14:B15"/>
    <mergeCell ref="J12:J13"/>
    <mergeCell ref="J14:J15"/>
    <mergeCell ref="A1:K3"/>
    <mergeCell ref="A4:K4"/>
    <mergeCell ref="A5:I5"/>
    <mergeCell ref="A6:I9"/>
    <mergeCell ref="K6:K9"/>
    <mergeCell ref="A24:B24"/>
    <mergeCell ref="A22:B22"/>
    <mergeCell ref="A21:B21"/>
    <mergeCell ref="C12:C13"/>
    <mergeCell ref="C14:C15"/>
    <mergeCell ref="C16:C17"/>
    <mergeCell ref="C18:C19"/>
    <mergeCell ref="A16:A17"/>
    <mergeCell ref="B16:B17"/>
    <mergeCell ref="A18:A19"/>
    <mergeCell ref="B18:B19"/>
  </mergeCells>
  <pageMargins left="0.7" right="0.7" top="0.75" bottom="0.75" header="0.3" footer="0.3"/>
  <pageSetup paperSize="9" scale="69" orientation="portrait" r:id="rId1"/>
  <headerFooter>
    <oddHeader>&amp;R&amp;"Aptos"&amp;10&amp;KFF0000 Tipo: Informação Restrita&amp;1#_x000D_</oddHeader>
  </headerFooter>
</worksheet>
</file>

<file path=docMetadata/LabelInfo.xml><?xml version="1.0" encoding="utf-8"?>
<clbl:labelList xmlns:clbl="http://schemas.microsoft.com/office/2020/mipLabelMetadata">
  <clbl:label id="{a9fb7dc6-febb-4e95-a2a1-9f73ac4baf8b}" enabled="1" method="Privileged" siteId="{f9c68d6b-fb46-4a79-b2d0-63f6226f04b1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</vt:lpstr>
      <vt:lpstr>Cronograma</vt:lpstr>
      <vt:lpstr>Planilha!Area_de_impressao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Padomaq</dc:creator>
  <cp:lastModifiedBy>Emanuel Pereira</cp:lastModifiedBy>
  <cp:lastPrinted>2026-06-15T15:16:54Z</cp:lastPrinted>
  <dcterms:created xsi:type="dcterms:W3CDTF">2025-03-25T13:00:36Z</dcterms:created>
  <dcterms:modified xsi:type="dcterms:W3CDTF">2026-06-18T17:40:20Z</dcterms:modified>
</cp:coreProperties>
</file>