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1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s\alison.faria\Desktop\"/>
    </mc:Choice>
  </mc:AlternateContent>
  <xr:revisionPtr revIDLastSave="0" documentId="13_ncr:1_{22480ED3-0CCC-496D-A12C-C60475B9BEAF}" xr6:coauthVersionLast="47" xr6:coauthVersionMax="47" xr10:uidLastSave="{00000000-0000-0000-0000-000000000000}"/>
  <bookViews>
    <workbookView xWindow="-120" yWindow="-120" windowWidth="25440" windowHeight="15390" xr2:uid="{F811A0EB-EF34-468A-9EE2-070AC57347FE}"/>
  </bookViews>
  <sheets>
    <sheet name="Subanexo X" sheetId="2" r:id="rId1"/>
    <sheet name="Análise Crítica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2" i="1" l="1"/>
  <c r="A82" i="1"/>
  <c r="D66" i="1"/>
  <c r="A66" i="1"/>
  <c r="D50" i="1"/>
  <c r="A50" i="1"/>
  <c r="D34" i="1"/>
  <c r="A34" i="1"/>
  <c r="D18" i="1"/>
  <c r="A18" i="1"/>
  <c r="N11" i="2"/>
  <c r="O11" i="2" s="1"/>
  <c r="N12" i="2"/>
  <c r="O12" i="2" s="1"/>
  <c r="N13" i="2"/>
  <c r="O13" i="2" s="1"/>
  <c r="N14" i="2"/>
  <c r="O14" i="2" s="1"/>
  <c r="N10" i="2"/>
  <c r="O10" i="2" s="1"/>
  <c r="G82" i="1" l="1"/>
  <c r="G66" i="1"/>
  <c r="G50" i="1"/>
  <c r="G34" i="1"/>
  <c r="G18" i="1"/>
</calcChain>
</file>

<file path=xl/sharedStrings.xml><?xml version="1.0" encoding="utf-8"?>
<sst xmlns="http://schemas.openxmlformats.org/spreadsheetml/2006/main" count="166" uniqueCount="81">
  <si>
    <t>Método Matemático para Cálculo do valor Estimado;</t>
  </si>
  <si>
    <t>Se o Coeficiente de Variação for menor que 25%, a Média Aritmética será simples;</t>
  </si>
  <si>
    <t>Se o Coeficiente de Variação for maior que 25%, a Média Aritmética será Saneada.</t>
  </si>
  <si>
    <t>Conforma consta nos seguintes dispositivos legais:</t>
  </si>
  <si>
    <t>* IN – Seges/ME 65/2021, art. 6º, § 1º.</t>
  </si>
  <si>
    <t>* Acórdão 4952/2012 -TCU- Plenário.</t>
  </si>
  <si>
    <t>* Lei 14.133/2021, art. 6º, inciso XXIII, alínea “i”, e art. 18, § 1º, inciso VI</t>
  </si>
  <si>
    <t>O que estiver fora dessa faixa, será elimnado (Franklin, Brasil (2015, p. 42)).</t>
  </si>
  <si>
    <t>IN 75/2021 Art. 5 Incico I:</t>
  </si>
  <si>
    <t>IN 75/2021 Art. 5 Incico II:</t>
  </si>
  <si>
    <t>IN 75/2021 Art. 5 Incico III:</t>
  </si>
  <si>
    <t>IN 75/2021 Art. 5 Incico IV:</t>
  </si>
  <si>
    <t>Coeficiente de Variação:</t>
  </si>
  <si>
    <t xml:space="preserve">       1°      Cáulculo da Média Seneada</t>
  </si>
  <si>
    <t>Novo Coeficiente de Variação:</t>
  </si>
  <si>
    <t xml:space="preserve">Preços Extremos: maiores/menores R$: </t>
  </si>
  <si>
    <t xml:space="preserve">Média Seneada  R$: </t>
  </si>
  <si>
    <t>Limite Superior R$:</t>
  </si>
  <si>
    <t>Limite Inferior R$:</t>
  </si>
  <si>
    <t xml:space="preserve">Média Aritmética R$: </t>
  </si>
  <si>
    <t xml:space="preserve">Desvio Padrão R$: </t>
  </si>
  <si>
    <t>Conclusão: Preço Estimado</t>
  </si>
  <si>
    <t xml:space="preserve">Novo Desvio padrão: </t>
  </si>
  <si>
    <t>Análise Crítica</t>
  </si>
  <si>
    <t xml:space="preserve"> PREFEITURA MUNICIPAL DE CAARAPÓ - 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secretaria municipal de suprimento e logística </t>
  </si>
  <si>
    <t>REGULAMENTO PARA A REMESSA OBRIGATÓRIA DE INFORMAÇÕES, DADOS E DOCUMENTOS AO TCE-MS</t>
  </si>
  <si>
    <t>MAPA DE COTAÇÃO COM VALIDAÇÃO DE PREÇO</t>
  </si>
  <si>
    <t>SUBANEXO X
PESQUISA DE PREÇOS COM MAPA COMPARATIVO</t>
  </si>
  <si>
    <t>FONTES UTILIZADAS</t>
  </si>
  <si>
    <t>Fórmula matemática adotada</t>
  </si>
  <si>
    <t>LOTE ¹</t>
  </si>
  <si>
    <t>ITEM</t>
  </si>
  <si>
    <t>MÉDIA ARITMÉTICA ²                                    &lt; 25% - SIMPLES        &gt;25% - SANEADA</t>
  </si>
  <si>
    <t xml:space="preserve">VALOR TOTAL DA MÉDIA DE PREÇOS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</si>
  <si>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</si>
  <si>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</si>
  <si>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</si>
  <si>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</si>
  <si>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</si>
  <si>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</si>
  <si>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</si>
  <si>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_______________________________________________________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</si>
  <si>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</si>
  <si>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</si>
  <si>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</si>
  <si>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</si>
  <si>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</si>
  <si>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</si>
  <si>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</si>
  <si>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 xml:space="preserve">                Identificação do Servidor responsável pela pesquisa</t>
  </si>
  <si>
    <t>VALOR UNITÁRIO DE REFERÊNCIA</t>
  </si>
  <si>
    <t>VALOR TOTAL DE REFERÊNCIA</t>
  </si>
  <si>
    <t>QUANTIDADE</t>
  </si>
  <si>
    <t xml:space="preserve">Item 1:  ARLA 32 AGENTE REDUTOR LÍQUIDO AUTOMOTIVO, SOLUÇÃO DE UREIA DE ALTA QUALIDADE E PUREZA PARA REDUÇÃO DE EMISSÃO DE ÓXIDOS DE NITROGÊNIO PRESENTES NOS GAZES DE ESCAPES DOS VEÍCULOS A DIESEL
 </t>
  </si>
  <si>
    <t xml:space="preserve">Item 2: DIESEL COMUM
</t>
  </si>
  <si>
    <t xml:space="preserve">Item 3: DIESEL S10
</t>
  </si>
  <si>
    <t xml:space="preserve">Item 4: ETANOL COMUM
</t>
  </si>
  <si>
    <t>Item 5: GASOLINA</t>
  </si>
  <si>
    <t>média simples</t>
  </si>
  <si>
    <t>MUNICIPIO DE FIGUEIRAO</t>
  </si>
  <si>
    <t>MUNICIPIO DE ANTÔNIO JOÃO</t>
  </si>
  <si>
    <t>PREFEITURA MUNICIPAL DE CHAPADÃO DO SUL - MS</t>
  </si>
  <si>
    <t>MUNICIPIO VICENTINA</t>
  </si>
  <si>
    <t>SERVICO AUTONOMO DE AGUA E ESGOTO</t>
  </si>
  <si>
    <t>POSTO NOVA ESPERANÇA LTDA.</t>
  </si>
  <si>
    <t>AUTO POSTO BAENA LTDA</t>
  </si>
  <si>
    <t>POROROCA AUTO POSTO II LTDA ME</t>
  </si>
  <si>
    <t>AUTO POSTO F &amp; F CAARAPO III LTDA</t>
  </si>
  <si>
    <t>UNIDADE GESTORA: SECRETARIAS E FUNDOS MUNICIPAIS</t>
  </si>
  <si>
    <t>OBJETO: ESCOLHA DA PROPOSTA MAIS VANTAJOSA, ATRAVÉS DE REGISTRO DE PREÇOS, PARA AQUISIÇÃO DE COMBUSTÍVEIS (GASOLINA, ETANOL COMUM, DIESEL COMUM, E DIESEL S10)  E AGENTE REDUTOR LIQUIDO AUTOMOTIVO (ARLA32) PARA OS VEÍCULOS OFICIAIS, A SEREM RETIRADOS DIRETAMENTE NA BOMBA DO ESTABELECIMENTO NO MUNICÍPIO DE CAARAPÓ/MS.</t>
  </si>
  <si>
    <t>ARLA 32 AGENTE REDUTOR LÍQUIDO AUTOMOTIVO, SOLUÇÃO DE UREIA DE ALTA QUALIDADE E PUREZA PARA REDUÇÃO DE EMISSÃO DE ÓXIDOS DE NITROGÊNIO PRESENTES NOS GAZES DE ESCAPES DOS VEÍCULOS A DIESEL</t>
  </si>
  <si>
    <t>DIESEL COMUM</t>
  </si>
  <si>
    <t>DIESEL S10</t>
  </si>
  <si>
    <t>ETANOL COMUM</t>
  </si>
  <si>
    <t>GASOLINA</t>
  </si>
  <si>
    <t>////</t>
  </si>
  <si>
    <t>média saneada</t>
  </si>
  <si>
    <t>_____________________________________________________</t>
  </si>
  <si>
    <t>Responsável pela Análise Crítica</t>
  </si>
  <si>
    <t>Responsável pela Pesquisa</t>
  </si>
  <si>
    <t>PNCP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</si>
</sst>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Algerian"/>
      <family val="5"/>
    </font>
    <font>
      <b/>
      <sz val="8"/>
      <name val="Calibri"/>
      <family val="2"/>
    </font>
    <font>
      <b/>
      <sz val="1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13" xfId="0" applyBorder="1"/>
    <xf numFmtId="164" fontId="0" fillId="0" borderId="1" xfId="0" applyNumberFormat="1" applyBorder="1" applyAlignment="1">
      <alignment horizontal="left" vertical="center"/>
    </xf>
    <xf numFmtId="0" fontId="7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right" vertical="center"/>
    </xf>
    <xf numFmtId="2" fontId="14" fillId="0" borderId="1" xfId="0" applyNumberFormat="1" applyFont="1" applyBorder="1" applyAlignment="1">
      <alignment horizontal="right" vertical="center"/>
    </xf>
    <xf numFmtId="2" fontId="0" fillId="0" borderId="1" xfId="0" applyNumberFormat="1" applyBorder="1" applyAlignment="1">
      <alignment horizontal="left" vertical="center"/>
    </xf>
    <xf numFmtId="0" fontId="8" fillId="0" borderId="0" xfId="0" applyFont="1" applyAlignment="1">
      <alignment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1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4" fontId="11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14" fontId="11" fillId="0" borderId="10" xfId="0" applyNumberFormat="1" applyFont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4" fontId="11" fillId="0" borderId="0" xfId="0" applyNumberFormat="1" applyFont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ru.wikipedia.org/wiki/%D0%9A%D0%B0%D0%B0%D1%80%D0%B0%D0%BF%D0%BE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3901888</xdr:colOff>
      <xdr:row>0</xdr:row>
      <xdr:rowOff>68355</xdr:rowOff>
    </xdr:from>
    <xdr:to>
      <xdr:col>2</xdr:col>
      <xdr:colOff>514910</xdr:colOff>
      <xdr:row>0</xdr:row>
      <xdr:rowOff>1125630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E8A3C6-921D-4473-8848-1027BD560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4507006" y="68355"/>
          <a:ext cx="1285875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A122F-F63B-435B-92EA-BFC48A232F29}">
  <sheetPr>
    <pageSetUpPr fitToPage="1"/>
  </sheetPr>
  <dimension ref="A1:S32"/>
  <sheetViews>
    <sheetView showGridLines="0" tabSelected="1" zoomScale="85" zoomScaleNormal="85" workbookViewId="0">
      <selection activeCell="A15" sqref="A15:O15"/>
    </sheetView>
  </sheetViews>
  <sheetFormatPr defaultRowHeight="15" x14ac:dyDescent="0.25"/>
  <cols>
    <col min="2" max="2" width="70" customWidth="1"/>
    <col min="3" max="3" width="10.140625" customWidth="1"/>
    <col min="4" max="4" width="8.28515625" customWidth="1"/>
    <col min="7" max="7" width="9.28515625" customWidth="1"/>
    <col min="16" max="16" width="10.5703125" customWidth="1"/>
    <col min="17" max="17" width="12.140625" customWidth="1"/>
    <col min="18" max="18" width="13" customWidth="1"/>
  </cols>
  <sheetData>
    <row r="1" spans="1:19" ht="100.5" customHeight="1" x14ac:dyDescent="0.25">
      <c r="A1" s="27" t="s">
        <v>24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9" ht="15.75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9" x14ac:dyDescent="0.25">
      <c r="A3" s="25" t="s">
        <v>25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19" ht="15" customHeight="1" x14ac:dyDescent="0.25">
      <c r="A4" s="29" t="s">
        <v>26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69"/>
      <c r="R4" s="69"/>
    </row>
    <row r="5" spans="1:19" ht="15" customHeight="1" x14ac:dyDescent="0.25">
      <c r="A5" s="28" t="s">
        <v>27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69"/>
      <c r="R5" s="69"/>
    </row>
    <row r="6" spans="1:19" ht="21.75" customHeight="1" x14ac:dyDescent="0.25">
      <c r="A6" s="30" t="s">
        <v>68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65"/>
      <c r="R6" s="65"/>
      <c r="S6" s="19"/>
    </row>
    <row r="7" spans="1:19" ht="26.25" customHeight="1" x14ac:dyDescent="0.25">
      <c r="A7" s="30" t="s">
        <v>69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65"/>
      <c r="R7" s="65"/>
      <c r="S7" s="19"/>
    </row>
    <row r="8" spans="1:19" ht="39" customHeight="1" x14ac:dyDescent="0.25">
      <c r="A8" s="70" t="s">
        <v>28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6" t="s">
        <v>29</v>
      </c>
      <c r="Q8" s="66"/>
      <c r="R8" s="67"/>
    </row>
    <row r="9" spans="1:19" ht="118.5" customHeight="1" x14ac:dyDescent="0.25">
      <c r="A9" s="7" t="s">
        <v>30</v>
      </c>
      <c r="B9" s="7" t="s">
        <v>31</v>
      </c>
      <c r="C9" s="8" t="s">
        <v>52</v>
      </c>
      <c r="D9" s="8" t="s">
        <v>80</v>
      </c>
      <c r="E9" s="8" t="s">
        <v>59</v>
      </c>
      <c r="F9" s="8" t="s">
        <v>60</v>
      </c>
      <c r="G9" s="8" t="s">
        <v>61</v>
      </c>
      <c r="H9" s="8" t="s">
        <v>62</v>
      </c>
      <c r="I9" s="8" t="s">
        <v>63</v>
      </c>
      <c r="J9" s="8" t="s">
        <v>64</v>
      </c>
      <c r="K9" s="8" t="s">
        <v>65</v>
      </c>
      <c r="L9" s="8" t="s">
        <v>66</v>
      </c>
      <c r="M9" s="8" t="s">
        <v>67</v>
      </c>
      <c r="N9" s="8" t="s">
        <v>50</v>
      </c>
      <c r="O9" s="8" t="s">
        <v>51</v>
      </c>
      <c r="P9" s="7" t="s">
        <v>32</v>
      </c>
      <c r="Q9" s="67"/>
      <c r="R9" s="67"/>
    </row>
    <row r="10" spans="1:19" ht="47.25" customHeight="1" x14ac:dyDescent="0.25">
      <c r="A10" s="15">
        <v>1</v>
      </c>
      <c r="B10" s="22" t="s">
        <v>70</v>
      </c>
      <c r="C10" s="20">
        <v>374</v>
      </c>
      <c r="D10" s="16">
        <v>148.66999999999999</v>
      </c>
      <c r="E10" s="16" t="s">
        <v>75</v>
      </c>
      <c r="F10" s="16">
        <v>123.48</v>
      </c>
      <c r="G10" s="16" t="s">
        <v>75</v>
      </c>
      <c r="H10" s="16" t="s">
        <v>75</v>
      </c>
      <c r="I10" s="16" t="s">
        <v>75</v>
      </c>
      <c r="J10" s="16">
        <v>110</v>
      </c>
      <c r="K10" s="16">
        <v>110</v>
      </c>
      <c r="L10" s="16">
        <v>100</v>
      </c>
      <c r="M10" s="16">
        <v>79</v>
      </c>
      <c r="N10" s="16">
        <f>AVERAGE(E10:M10)</f>
        <v>104.49600000000001</v>
      </c>
      <c r="O10" s="17">
        <f>PRODUCT(N10,C10)</f>
        <v>39081.504000000001</v>
      </c>
      <c r="P10" s="15" t="s">
        <v>76</v>
      </c>
      <c r="Q10" s="67"/>
      <c r="R10" s="67"/>
    </row>
    <row r="11" spans="1:19" x14ac:dyDescent="0.25">
      <c r="A11" s="15">
        <v>2</v>
      </c>
      <c r="B11" s="22" t="s">
        <v>71</v>
      </c>
      <c r="C11" s="20">
        <v>601620</v>
      </c>
      <c r="D11" s="16">
        <v>7.02</v>
      </c>
      <c r="E11" s="16" t="s">
        <v>75</v>
      </c>
      <c r="F11" s="16">
        <v>6.74</v>
      </c>
      <c r="G11" s="16">
        <v>6.2031000000000001</v>
      </c>
      <c r="H11" s="16">
        <v>6.12</v>
      </c>
      <c r="I11" s="16">
        <v>6.42</v>
      </c>
      <c r="J11" s="16">
        <v>6.19</v>
      </c>
      <c r="K11" s="16">
        <v>5.93</v>
      </c>
      <c r="L11" s="16">
        <v>5.99</v>
      </c>
      <c r="M11" s="16">
        <v>5.99</v>
      </c>
      <c r="N11" s="16">
        <f>AVERAGE(E11:M11)</f>
        <v>6.1978875000000002</v>
      </c>
      <c r="O11" s="17">
        <f>PRODUCT(N11,C11)</f>
        <v>3728773.0777500002</v>
      </c>
      <c r="P11" s="15" t="s">
        <v>76</v>
      </c>
      <c r="Q11" s="67"/>
      <c r="R11" s="67"/>
    </row>
    <row r="12" spans="1:19" x14ac:dyDescent="0.25">
      <c r="A12" s="15">
        <v>3</v>
      </c>
      <c r="B12" s="22" t="s">
        <v>72</v>
      </c>
      <c r="C12" s="20">
        <v>790620</v>
      </c>
      <c r="D12" s="16">
        <v>7.2</v>
      </c>
      <c r="E12" s="16">
        <v>6.43</v>
      </c>
      <c r="F12" s="16">
        <v>6.88</v>
      </c>
      <c r="G12" s="16">
        <v>6.3202999999999996</v>
      </c>
      <c r="H12" s="16">
        <v>6.22</v>
      </c>
      <c r="I12" s="16">
        <v>6.44</v>
      </c>
      <c r="J12" s="16">
        <v>6.29</v>
      </c>
      <c r="K12" s="16">
        <v>6.01</v>
      </c>
      <c r="L12" s="16">
        <v>6.09</v>
      </c>
      <c r="M12" s="16">
        <v>6.09</v>
      </c>
      <c r="N12" s="16">
        <f>AVERAGE(E12:M12)</f>
        <v>6.3078111111111106</v>
      </c>
      <c r="O12" s="17">
        <f>PRODUCT(N12,C12)</f>
        <v>4987081.620666666</v>
      </c>
      <c r="P12" s="15" t="s">
        <v>76</v>
      </c>
      <c r="Q12" s="67"/>
      <c r="R12" s="67"/>
    </row>
    <row r="13" spans="1:19" x14ac:dyDescent="0.25">
      <c r="A13" s="15">
        <v>4</v>
      </c>
      <c r="B13" s="22" t="s">
        <v>73</v>
      </c>
      <c r="C13" s="21">
        <v>3485</v>
      </c>
      <c r="D13" s="16">
        <v>4.6100000000000003</v>
      </c>
      <c r="E13" s="16" t="s">
        <v>75</v>
      </c>
      <c r="F13" s="16" t="s">
        <v>75</v>
      </c>
      <c r="G13" s="16" t="s">
        <v>75</v>
      </c>
      <c r="H13" s="16" t="s">
        <v>75</v>
      </c>
      <c r="I13" s="16">
        <v>4.43</v>
      </c>
      <c r="J13" s="16">
        <v>4.3499999999999996</v>
      </c>
      <c r="K13" s="16">
        <v>4.18</v>
      </c>
      <c r="L13" s="16">
        <v>4.29</v>
      </c>
      <c r="M13" s="16">
        <v>4.29</v>
      </c>
      <c r="N13" s="16">
        <f>AVERAGE(E13:M13)</f>
        <v>4.3079999999999998</v>
      </c>
      <c r="O13" s="17">
        <f>PRODUCT(N13,C13)</f>
        <v>15013.38</v>
      </c>
      <c r="P13" s="15" t="s">
        <v>76</v>
      </c>
      <c r="Q13" s="67"/>
      <c r="R13" s="67"/>
    </row>
    <row r="14" spans="1:19" x14ac:dyDescent="0.25">
      <c r="A14" s="15">
        <v>5</v>
      </c>
      <c r="B14" s="23" t="s">
        <v>74</v>
      </c>
      <c r="C14" s="20">
        <v>252700</v>
      </c>
      <c r="D14" s="16">
        <v>6.81</v>
      </c>
      <c r="E14" s="16" t="s">
        <v>75</v>
      </c>
      <c r="F14" s="16">
        <v>6.55</v>
      </c>
      <c r="G14" s="16" t="s">
        <v>75</v>
      </c>
      <c r="H14" s="16">
        <v>6.49</v>
      </c>
      <c r="I14" s="16">
        <v>6.41</v>
      </c>
      <c r="J14" s="16">
        <v>6.35</v>
      </c>
      <c r="K14" s="16">
        <v>6.09</v>
      </c>
      <c r="L14" s="16">
        <v>6.29</v>
      </c>
      <c r="M14" s="16">
        <v>6.29</v>
      </c>
      <c r="N14" s="16">
        <f>AVERAGE(E14:M14)</f>
        <v>6.3528571428571423</v>
      </c>
      <c r="O14" s="17">
        <f>PRODUCT(N14,C14)</f>
        <v>1605366.9999999998</v>
      </c>
      <c r="P14" s="15" t="s">
        <v>76</v>
      </c>
      <c r="Q14" s="67"/>
      <c r="R14" s="67"/>
    </row>
    <row r="15" spans="1:19" ht="30.75" customHeight="1" x14ac:dyDescent="0.25">
      <c r="A15" s="71" t="s">
        <v>33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3"/>
      <c r="P15" s="24">
        <v>10518013.84</v>
      </c>
      <c r="Q15" s="68"/>
      <c r="R15" s="67"/>
    </row>
    <row r="16" spans="1:19" x14ac:dyDescent="0.25">
      <c r="A16" s="10" t="s">
        <v>34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x14ac:dyDescent="0.25">
      <c r="A17" s="31"/>
      <c r="B17" s="31"/>
      <c r="C17" s="9" t="s">
        <v>35</v>
      </c>
      <c r="D17" s="9"/>
      <c r="E17" s="9" t="s">
        <v>36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32" t="s">
        <v>37</v>
      </c>
      <c r="B18" s="32"/>
      <c r="C18" s="6" t="s">
        <v>38</v>
      </c>
      <c r="D18" s="6"/>
      <c r="E18" s="6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x14ac:dyDescent="0.25">
      <c r="A19" s="32" t="s">
        <v>39</v>
      </c>
      <c r="B19" s="32"/>
      <c r="C19" s="6"/>
      <c r="D19" s="6"/>
      <c r="E19" s="6" t="s">
        <v>38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0" t="s">
        <v>34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x14ac:dyDescent="0.25">
      <c r="A21" s="12" t="s">
        <v>40</v>
      </c>
      <c r="B21" s="13">
        <v>45916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ht="15" customHeight="1" x14ac:dyDescent="0.25">
      <c r="A22" s="10" t="s">
        <v>34</v>
      </c>
      <c r="B22" s="10"/>
      <c r="C22" s="10"/>
      <c r="D22" s="10"/>
      <c r="E22" s="35" t="s">
        <v>41</v>
      </c>
      <c r="F22" s="35"/>
      <c r="G22" s="35"/>
      <c r="H22" s="35"/>
      <c r="I22" s="35"/>
      <c r="J22" s="35"/>
      <c r="K22" s="35"/>
      <c r="L22" s="35"/>
      <c r="M22" s="35"/>
      <c r="N22" s="35"/>
      <c r="O22" s="35"/>
    </row>
    <row r="23" spans="1:15" x14ac:dyDescent="0.25">
      <c r="A23" s="14"/>
      <c r="B23" s="14"/>
      <c r="C23" s="35" t="s">
        <v>49</v>
      </c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</row>
    <row r="24" spans="1:15" x14ac:dyDescent="0.25">
      <c r="A24" s="10" t="s">
        <v>34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x14ac:dyDescent="0.25">
      <c r="A25" s="34" t="s">
        <v>42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</row>
    <row r="26" spans="1:15" x14ac:dyDescent="0.25">
      <c r="A26" s="34" t="s">
        <v>43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x14ac:dyDescent="0.25">
      <c r="A27" s="34" t="s">
        <v>44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x14ac:dyDescent="0.25">
      <c r="A28" s="10" t="s">
        <v>34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spans="1:15" x14ac:dyDescent="0.25">
      <c r="A29" s="33" t="s">
        <v>45</v>
      </c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</row>
    <row r="30" spans="1:15" x14ac:dyDescent="0.25">
      <c r="A30" s="34" t="s">
        <v>46</v>
      </c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</row>
    <row r="31" spans="1:15" x14ac:dyDescent="0.25">
      <c r="A31" s="34" t="s">
        <v>47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</row>
    <row r="32" spans="1:15" x14ac:dyDescent="0.25">
      <c r="A32" s="34" t="s">
        <v>48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</row>
  </sheetData>
  <mergeCells count="20">
    <mergeCell ref="A8:O8"/>
    <mergeCell ref="A15:O15"/>
    <mergeCell ref="A29:O29"/>
    <mergeCell ref="A30:O30"/>
    <mergeCell ref="A31:O31"/>
    <mergeCell ref="A32:O32"/>
    <mergeCell ref="E22:O22"/>
    <mergeCell ref="C23:O23"/>
    <mergeCell ref="A25:O25"/>
    <mergeCell ref="A26:O26"/>
    <mergeCell ref="A27:O27"/>
    <mergeCell ref="A17:B17"/>
    <mergeCell ref="A18:B18"/>
    <mergeCell ref="A19:B19"/>
    <mergeCell ref="A3:R3"/>
    <mergeCell ref="A1:R1"/>
    <mergeCell ref="A4:P4"/>
    <mergeCell ref="A5:P5"/>
    <mergeCell ref="A6:P6"/>
    <mergeCell ref="A7:P7"/>
  </mergeCells>
  <pageMargins left="0.25" right="0.25" top="0.75" bottom="0.75" header="0.3" footer="0.3"/>
  <pageSetup paperSize="9"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82874-6F3A-4554-8552-3DC4660AFE30}">
  <dimension ref="A1:N96"/>
  <sheetViews>
    <sheetView showGridLines="0" zoomScale="85" zoomScaleNormal="85" workbookViewId="0">
      <selection activeCell="A83" sqref="A83:N83"/>
    </sheetView>
  </sheetViews>
  <sheetFormatPr defaultRowHeight="15" x14ac:dyDescent="0.25"/>
  <cols>
    <col min="4" max="4" width="9.140625" customWidth="1"/>
  </cols>
  <sheetData>
    <row r="1" spans="1:14" ht="15" customHeight="1" x14ac:dyDescent="0.25">
      <c r="A1" s="42" t="s">
        <v>23</v>
      </c>
      <c r="B1" s="42"/>
      <c r="C1" s="42"/>
      <c r="D1" s="42"/>
      <c r="E1" s="42"/>
      <c r="F1" s="42"/>
      <c r="G1" s="42"/>
      <c r="H1" s="42"/>
      <c r="I1" s="42"/>
      <c r="J1" s="42"/>
      <c r="K1" s="1"/>
    </row>
    <row r="2" spans="1:14" ht="27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1"/>
    </row>
    <row r="3" spans="1:14" ht="17.25" customHeight="1" x14ac:dyDescent="0.25">
      <c r="A3" s="49" t="s">
        <v>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1"/>
    </row>
    <row r="4" spans="1:14" ht="17.25" customHeight="1" x14ac:dyDescent="0.25">
      <c r="A4" s="46" t="s">
        <v>1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8"/>
    </row>
    <row r="5" spans="1:14" ht="17.25" customHeight="1" x14ac:dyDescent="0.25">
      <c r="A5" s="46" t="s">
        <v>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</row>
    <row r="6" spans="1:14" ht="17.25" customHeight="1" x14ac:dyDescent="0.25">
      <c r="A6" s="46" t="s">
        <v>3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8"/>
    </row>
    <row r="7" spans="1:14" ht="17.25" customHeight="1" x14ac:dyDescent="0.25">
      <c r="A7" s="46" t="s">
        <v>4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8"/>
    </row>
    <row r="8" spans="1:14" ht="17.25" customHeight="1" x14ac:dyDescent="0.25">
      <c r="A8" s="46" t="s">
        <v>5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8"/>
    </row>
    <row r="9" spans="1:14" ht="17.25" customHeight="1" x14ac:dyDescent="0.25">
      <c r="A9" s="46" t="s">
        <v>6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8"/>
    </row>
    <row r="10" spans="1:14" ht="17.25" customHeight="1" x14ac:dyDescent="0.25">
      <c r="A10" s="43" t="s">
        <v>7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5"/>
    </row>
    <row r="11" spans="1:14" x14ac:dyDescent="0.25">
      <c r="A11" s="39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1"/>
    </row>
    <row r="12" spans="1:14" x14ac:dyDescent="0.25">
      <c r="A12" s="36" t="s">
        <v>53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2"/>
    </row>
    <row r="13" spans="1:14" ht="17.25" customHeight="1" x14ac:dyDescent="0.25">
      <c r="A13" s="38" t="s">
        <v>8</v>
      </c>
      <c r="B13" s="38"/>
      <c r="C13" s="38"/>
      <c r="D13" s="4">
        <v>148.66999999999999</v>
      </c>
      <c r="E13" s="4"/>
      <c r="F13" s="4"/>
      <c r="G13" s="4"/>
      <c r="H13" s="4"/>
      <c r="I13" s="18"/>
      <c r="J13" s="18"/>
      <c r="K13" s="18"/>
      <c r="L13" s="18"/>
      <c r="M13" s="18"/>
      <c r="N13" s="18"/>
    </row>
    <row r="14" spans="1:14" ht="16.5" customHeight="1" x14ac:dyDescent="0.25">
      <c r="A14" s="38" t="s">
        <v>9</v>
      </c>
      <c r="B14" s="38"/>
      <c r="C14" s="38"/>
      <c r="D14" s="4">
        <v>123.48</v>
      </c>
      <c r="F14" s="4"/>
      <c r="G14" s="4"/>
      <c r="H14" s="4"/>
      <c r="I14" s="18"/>
      <c r="J14" s="18"/>
      <c r="K14" s="18"/>
      <c r="L14" s="18"/>
      <c r="M14" s="18"/>
      <c r="N14" s="18"/>
    </row>
    <row r="15" spans="1:14" ht="17.25" customHeight="1" x14ac:dyDescent="0.25">
      <c r="A15" s="38" t="s">
        <v>10</v>
      </c>
      <c r="B15" s="38"/>
      <c r="C15" s="38"/>
      <c r="D15" s="4"/>
      <c r="E15" s="4"/>
      <c r="F15" s="4"/>
      <c r="G15" s="4"/>
      <c r="H15" s="4"/>
      <c r="I15" s="18"/>
      <c r="J15" s="18"/>
      <c r="K15" s="18"/>
      <c r="L15" s="18"/>
      <c r="M15" s="18"/>
      <c r="N15" s="18"/>
    </row>
    <row r="16" spans="1:14" ht="17.25" customHeight="1" x14ac:dyDescent="0.25">
      <c r="A16" s="38" t="s">
        <v>11</v>
      </c>
      <c r="B16" s="38"/>
      <c r="C16" s="38"/>
      <c r="D16" s="4">
        <v>110</v>
      </c>
      <c r="E16" s="4">
        <v>100</v>
      </c>
      <c r="F16" s="4">
        <v>79</v>
      </c>
      <c r="G16" s="4">
        <v>110</v>
      </c>
      <c r="H16" s="4"/>
      <c r="I16" s="18"/>
      <c r="J16" s="18"/>
      <c r="K16" s="18"/>
      <c r="L16" s="18"/>
      <c r="M16" s="18"/>
      <c r="N16" s="18"/>
    </row>
    <row r="17" spans="1:14" ht="18.75" customHeight="1" x14ac:dyDescent="0.25">
      <c r="A17" s="52" t="s">
        <v>19</v>
      </c>
      <c r="B17" s="52"/>
      <c r="C17" s="52"/>
      <c r="D17" s="52" t="s">
        <v>20</v>
      </c>
      <c r="E17" s="52"/>
      <c r="F17" s="52"/>
      <c r="G17" s="52" t="s">
        <v>12</v>
      </c>
      <c r="H17" s="52"/>
      <c r="I17" s="52"/>
      <c r="J17" s="52"/>
      <c r="K17" s="52" t="s">
        <v>21</v>
      </c>
      <c r="L17" s="52"/>
      <c r="M17" s="52"/>
      <c r="N17" s="52"/>
    </row>
    <row r="18" spans="1:14" ht="15" customHeight="1" x14ac:dyDescent="0.25">
      <c r="A18" s="55">
        <f>AVERAGE(D13:G16)</f>
        <v>111.85833333333333</v>
      </c>
      <c r="B18" s="52"/>
      <c r="C18" s="52"/>
      <c r="D18" s="56">
        <f>_xlfn.STDEV.S(D13:G16)</f>
        <v>23.312481134934284</v>
      </c>
      <c r="E18" s="56"/>
      <c r="F18" s="56"/>
      <c r="G18" s="57">
        <f>D18/A18</f>
        <v>0.20841076780094719</v>
      </c>
      <c r="H18" s="57"/>
      <c r="I18" s="57"/>
      <c r="J18" s="57"/>
      <c r="K18" s="58" t="s">
        <v>58</v>
      </c>
      <c r="L18" s="58"/>
      <c r="M18" s="58"/>
      <c r="N18" s="58"/>
    </row>
    <row r="19" spans="1:14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</row>
    <row r="20" spans="1:14" ht="17.25" customHeight="1" x14ac:dyDescent="0.25">
      <c r="A20" s="37" t="s">
        <v>13</v>
      </c>
      <c r="B20" s="37"/>
      <c r="C20" s="37"/>
      <c r="D20" s="37"/>
      <c r="E20" s="2"/>
      <c r="F20" s="53" t="s">
        <v>18</v>
      </c>
      <c r="G20" s="53"/>
      <c r="H20" s="2"/>
      <c r="I20" s="53" t="s">
        <v>17</v>
      </c>
      <c r="J20" s="53"/>
      <c r="K20" s="54"/>
      <c r="L20" s="54"/>
      <c r="M20" s="54"/>
      <c r="N20" s="54"/>
    </row>
    <row r="21" spans="1:14" ht="18.75" customHeight="1" x14ac:dyDescent="0.25">
      <c r="A21" s="54"/>
      <c r="B21" s="54"/>
      <c r="C21" s="54"/>
      <c r="D21" s="54"/>
      <c r="E21" s="54"/>
      <c r="F21" s="59"/>
      <c r="G21" s="59"/>
      <c r="H21" s="2"/>
      <c r="I21" s="59"/>
      <c r="J21" s="59"/>
      <c r="K21" s="54"/>
      <c r="L21" s="54"/>
      <c r="M21" s="54"/>
      <c r="N21" s="54"/>
    </row>
    <row r="22" spans="1:14" ht="20.25" customHeight="1" x14ac:dyDescent="0.25">
      <c r="A22" s="38" t="s">
        <v>15</v>
      </c>
      <c r="B22" s="38"/>
      <c r="C22" s="38"/>
      <c r="D22" s="38"/>
      <c r="E22" s="38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53" t="s">
        <v>16</v>
      </c>
      <c r="B23" s="53"/>
      <c r="C23" s="53"/>
      <c r="D23" s="2"/>
      <c r="E23" s="53" t="s">
        <v>22</v>
      </c>
      <c r="F23" s="53"/>
      <c r="G23" s="53"/>
      <c r="H23" s="3"/>
      <c r="I23" s="53" t="s">
        <v>14</v>
      </c>
      <c r="J23" s="53"/>
      <c r="K23" s="53"/>
      <c r="L23" s="53"/>
      <c r="M23" s="53"/>
      <c r="N23" s="53"/>
    </row>
    <row r="24" spans="1:14" ht="18.75" customHeight="1" x14ac:dyDescent="0.25">
      <c r="A24" s="59"/>
      <c r="B24" s="59"/>
      <c r="C24" s="59"/>
      <c r="D24" s="59"/>
      <c r="E24" s="59"/>
      <c r="F24" s="59"/>
      <c r="G24" s="59"/>
      <c r="H24" s="3"/>
      <c r="I24" s="60"/>
      <c r="J24" s="60"/>
      <c r="K24" s="60"/>
      <c r="L24" s="60"/>
      <c r="M24" s="60"/>
      <c r="N24" s="60"/>
    </row>
    <row r="28" spans="1:14" x14ac:dyDescent="0.25">
      <c r="A28" s="37" t="s">
        <v>54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2"/>
    </row>
    <row r="29" spans="1:14" x14ac:dyDescent="0.25">
      <c r="A29" s="38" t="s">
        <v>8</v>
      </c>
      <c r="B29" s="38"/>
      <c r="C29" s="38"/>
      <c r="D29" s="4">
        <v>7.02</v>
      </c>
      <c r="E29" s="4"/>
      <c r="F29" s="4"/>
      <c r="G29" s="4"/>
      <c r="H29" s="4"/>
      <c r="I29" s="18"/>
      <c r="J29" s="18"/>
      <c r="K29" s="18"/>
      <c r="L29" s="18"/>
      <c r="M29" s="18"/>
      <c r="N29" s="18"/>
    </row>
    <row r="30" spans="1:14" x14ac:dyDescent="0.25">
      <c r="A30" s="38" t="s">
        <v>9</v>
      </c>
      <c r="B30" s="38"/>
      <c r="C30" s="38"/>
      <c r="D30" s="4">
        <v>6.42</v>
      </c>
      <c r="E30" s="4">
        <v>6.2030000000000003</v>
      </c>
      <c r="F30" s="4">
        <v>6.12</v>
      </c>
      <c r="G30" s="4">
        <v>6.74</v>
      </c>
      <c r="I30" s="18"/>
      <c r="J30" s="18"/>
      <c r="K30" s="18"/>
      <c r="L30" s="18"/>
      <c r="M30" s="18"/>
      <c r="N30" s="18"/>
    </row>
    <row r="31" spans="1:14" x14ac:dyDescent="0.25">
      <c r="A31" s="38" t="s">
        <v>10</v>
      </c>
      <c r="B31" s="38"/>
      <c r="C31" s="38"/>
      <c r="D31" s="4"/>
      <c r="E31" s="4"/>
      <c r="F31" s="4"/>
      <c r="G31" s="4"/>
      <c r="H31" s="4"/>
      <c r="I31" s="18"/>
      <c r="J31" s="18"/>
      <c r="K31" s="18"/>
      <c r="L31" s="18"/>
      <c r="M31" s="18"/>
      <c r="N31" s="18"/>
    </row>
    <row r="32" spans="1:14" x14ac:dyDescent="0.25">
      <c r="A32" s="38" t="s">
        <v>11</v>
      </c>
      <c r="B32" s="38"/>
      <c r="C32" s="38"/>
      <c r="D32" s="4">
        <v>6.19</v>
      </c>
      <c r="E32" s="4">
        <v>5.99</v>
      </c>
      <c r="F32" s="4">
        <v>5.99</v>
      </c>
      <c r="G32" s="4">
        <v>5.93</v>
      </c>
      <c r="H32" s="4"/>
      <c r="I32" s="18"/>
      <c r="J32" s="18"/>
      <c r="K32" s="18"/>
      <c r="L32" s="18"/>
      <c r="M32" s="18"/>
      <c r="N32" s="18"/>
    </row>
    <row r="33" spans="1:14" x14ac:dyDescent="0.25">
      <c r="A33" s="52" t="s">
        <v>19</v>
      </c>
      <c r="B33" s="52"/>
      <c r="C33" s="52"/>
      <c r="D33" s="52" t="s">
        <v>20</v>
      </c>
      <c r="E33" s="52"/>
      <c r="F33" s="52"/>
      <c r="G33" s="52" t="s">
        <v>12</v>
      </c>
      <c r="H33" s="52"/>
      <c r="I33" s="52"/>
      <c r="J33" s="52"/>
      <c r="K33" s="52" t="s">
        <v>21</v>
      </c>
      <c r="L33" s="52"/>
      <c r="M33" s="52"/>
      <c r="N33" s="52"/>
    </row>
    <row r="34" spans="1:14" x14ac:dyDescent="0.25">
      <c r="A34" s="55">
        <f>AVERAGE(D29:G32)</f>
        <v>6.2892222222222225</v>
      </c>
      <c r="B34" s="52"/>
      <c r="C34" s="52"/>
      <c r="D34" s="56">
        <f>_xlfn.STDEV.S(D29:G32)</f>
        <v>0.37221693196903921</v>
      </c>
      <c r="E34" s="56"/>
      <c r="F34" s="56"/>
      <c r="G34" s="57">
        <f>D34/A34</f>
        <v>5.9183301021524526E-2</v>
      </c>
      <c r="H34" s="57"/>
      <c r="I34" s="57"/>
      <c r="J34" s="57"/>
      <c r="K34" s="58" t="s">
        <v>58</v>
      </c>
      <c r="L34" s="58"/>
      <c r="M34" s="58"/>
      <c r="N34" s="58"/>
    </row>
    <row r="35" spans="1:14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</row>
    <row r="36" spans="1:14" x14ac:dyDescent="0.25">
      <c r="A36" s="37" t="s">
        <v>13</v>
      </c>
      <c r="B36" s="37"/>
      <c r="C36" s="37"/>
      <c r="D36" s="37"/>
      <c r="E36" s="2"/>
      <c r="F36" s="53" t="s">
        <v>18</v>
      </c>
      <c r="G36" s="53"/>
      <c r="H36" s="2"/>
      <c r="I36" s="53" t="s">
        <v>17</v>
      </c>
      <c r="J36" s="53"/>
      <c r="K36" s="54"/>
      <c r="L36" s="54"/>
      <c r="M36" s="54"/>
      <c r="N36" s="54"/>
    </row>
    <row r="37" spans="1:14" x14ac:dyDescent="0.25">
      <c r="A37" s="54"/>
      <c r="B37" s="54"/>
      <c r="C37" s="54"/>
      <c r="D37" s="54"/>
      <c r="E37" s="54"/>
      <c r="F37" s="59"/>
      <c r="G37" s="59"/>
      <c r="H37" s="2"/>
      <c r="I37" s="59"/>
      <c r="J37" s="59"/>
      <c r="K37" s="54"/>
      <c r="L37" s="54"/>
      <c r="M37" s="54"/>
      <c r="N37" s="54"/>
    </row>
    <row r="38" spans="1:14" x14ac:dyDescent="0.25">
      <c r="A38" s="38" t="s">
        <v>15</v>
      </c>
      <c r="B38" s="38"/>
      <c r="C38" s="38"/>
      <c r="D38" s="38"/>
      <c r="E38" s="38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25">
      <c r="A39" s="53" t="s">
        <v>16</v>
      </c>
      <c r="B39" s="53"/>
      <c r="C39" s="53"/>
      <c r="D39" s="2"/>
      <c r="E39" s="53" t="s">
        <v>22</v>
      </c>
      <c r="F39" s="53"/>
      <c r="G39" s="53"/>
      <c r="H39" s="3"/>
      <c r="I39" s="53" t="s">
        <v>14</v>
      </c>
      <c r="J39" s="53"/>
      <c r="K39" s="53"/>
      <c r="L39" s="53"/>
      <c r="M39" s="53"/>
      <c r="N39" s="53"/>
    </row>
    <row r="40" spans="1:14" x14ac:dyDescent="0.25">
      <c r="A40" s="59"/>
      <c r="B40" s="59"/>
      <c r="C40" s="59"/>
      <c r="D40" s="59"/>
      <c r="E40" s="59"/>
      <c r="F40" s="59"/>
      <c r="G40" s="59"/>
      <c r="H40" s="3"/>
      <c r="I40" s="60"/>
      <c r="J40" s="60"/>
      <c r="K40" s="60"/>
      <c r="L40" s="60"/>
      <c r="M40" s="60"/>
      <c r="N40" s="60"/>
    </row>
    <row r="44" spans="1:14" x14ac:dyDescent="0.25">
      <c r="A44" s="37" t="s">
        <v>55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2"/>
    </row>
    <row r="45" spans="1:14" x14ac:dyDescent="0.25">
      <c r="A45" s="38" t="s">
        <v>8</v>
      </c>
      <c r="B45" s="38"/>
      <c r="C45" s="38"/>
      <c r="D45" s="4">
        <v>7.2</v>
      </c>
      <c r="E45" s="4"/>
      <c r="F45" s="4"/>
      <c r="G45" s="4"/>
      <c r="H45" s="4"/>
      <c r="I45" s="18"/>
      <c r="J45" s="18"/>
      <c r="K45" s="18"/>
      <c r="L45" s="18"/>
      <c r="M45" s="18"/>
      <c r="N45" s="18"/>
    </row>
    <row r="46" spans="1:14" x14ac:dyDescent="0.25">
      <c r="A46" s="38" t="s">
        <v>9</v>
      </c>
      <c r="B46" s="38"/>
      <c r="C46" s="38"/>
      <c r="D46" s="4">
        <v>6.44</v>
      </c>
      <c r="E46" s="4">
        <v>6.32</v>
      </c>
      <c r="F46" s="4">
        <v>6.22</v>
      </c>
      <c r="G46" s="4">
        <v>6.43</v>
      </c>
      <c r="H46" s="18">
        <v>6.88</v>
      </c>
      <c r="J46" s="18"/>
      <c r="K46" s="18"/>
      <c r="L46" s="18"/>
      <c r="M46" s="18"/>
      <c r="N46" s="18"/>
    </row>
    <row r="47" spans="1:14" x14ac:dyDescent="0.25">
      <c r="A47" s="38" t="s">
        <v>10</v>
      </c>
      <c r="B47" s="38"/>
      <c r="C47" s="38"/>
      <c r="D47" s="4"/>
      <c r="E47" s="4"/>
      <c r="F47" s="4"/>
      <c r="G47" s="4"/>
      <c r="H47" s="4"/>
      <c r="I47" s="18"/>
      <c r="J47" s="18"/>
      <c r="K47" s="18"/>
      <c r="L47" s="18"/>
      <c r="M47" s="18"/>
      <c r="N47" s="18"/>
    </row>
    <row r="48" spans="1:14" x14ac:dyDescent="0.25">
      <c r="A48" s="38" t="s">
        <v>11</v>
      </c>
      <c r="B48" s="38"/>
      <c r="C48" s="38"/>
      <c r="D48" s="4">
        <v>6.29</v>
      </c>
      <c r="E48" s="4">
        <v>6.09</v>
      </c>
      <c r="F48" s="4">
        <v>6.09</v>
      </c>
      <c r="G48" s="4">
        <v>6.01</v>
      </c>
      <c r="H48" s="4"/>
      <c r="I48" s="18"/>
      <c r="J48" s="18"/>
      <c r="K48" s="18"/>
      <c r="L48" s="18"/>
      <c r="M48" s="18"/>
      <c r="N48" s="18"/>
    </row>
    <row r="49" spans="1:14" x14ac:dyDescent="0.25">
      <c r="A49" s="52" t="s">
        <v>19</v>
      </c>
      <c r="B49" s="52"/>
      <c r="C49" s="52"/>
      <c r="D49" s="52" t="s">
        <v>20</v>
      </c>
      <c r="E49" s="52"/>
      <c r="F49" s="52"/>
      <c r="G49" s="52" t="s">
        <v>12</v>
      </c>
      <c r="H49" s="52"/>
      <c r="I49" s="52"/>
      <c r="J49" s="52"/>
      <c r="K49" s="52" t="s">
        <v>21</v>
      </c>
      <c r="L49" s="52"/>
      <c r="M49" s="52"/>
      <c r="N49" s="52"/>
    </row>
    <row r="50" spans="1:14" x14ac:dyDescent="0.25">
      <c r="A50" s="55">
        <f>AVERAGE(D45:H48)</f>
        <v>6.3970000000000002</v>
      </c>
      <c r="B50" s="52"/>
      <c r="C50" s="52"/>
      <c r="D50" s="56">
        <f>_xlfn.STDEV.S(D45:H48)</f>
        <v>0.37535316703073124</v>
      </c>
      <c r="E50" s="56"/>
      <c r="F50" s="56"/>
      <c r="G50" s="57">
        <f>D50/A50</f>
        <v>5.8676436928361921E-2</v>
      </c>
      <c r="H50" s="57"/>
      <c r="I50" s="57"/>
      <c r="J50" s="57"/>
      <c r="K50" s="58" t="s">
        <v>58</v>
      </c>
      <c r="L50" s="58"/>
      <c r="M50" s="58"/>
      <c r="N50" s="58"/>
    </row>
    <row r="51" spans="1:14" x14ac:dyDescent="0.25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</row>
    <row r="52" spans="1:14" x14ac:dyDescent="0.25">
      <c r="A52" s="37" t="s">
        <v>13</v>
      </c>
      <c r="B52" s="37"/>
      <c r="C52" s="37"/>
      <c r="D52" s="37"/>
      <c r="E52" s="2"/>
      <c r="F52" s="53" t="s">
        <v>18</v>
      </c>
      <c r="G52" s="53"/>
      <c r="H52" s="2"/>
      <c r="I52" s="53" t="s">
        <v>17</v>
      </c>
      <c r="J52" s="53"/>
      <c r="K52" s="54"/>
      <c r="L52" s="54"/>
      <c r="M52" s="54"/>
      <c r="N52" s="54"/>
    </row>
    <row r="53" spans="1:14" x14ac:dyDescent="0.25">
      <c r="A53" s="54"/>
      <c r="B53" s="54"/>
      <c r="C53" s="54"/>
      <c r="D53" s="54"/>
      <c r="E53" s="54"/>
      <c r="F53" s="59"/>
      <c r="G53" s="59"/>
      <c r="H53" s="2"/>
      <c r="I53" s="59"/>
      <c r="J53" s="59"/>
      <c r="K53" s="54"/>
      <c r="L53" s="54"/>
      <c r="M53" s="54"/>
      <c r="N53" s="54"/>
    </row>
    <row r="54" spans="1:14" x14ac:dyDescent="0.25">
      <c r="A54" s="38" t="s">
        <v>15</v>
      </c>
      <c r="B54" s="38"/>
      <c r="C54" s="38"/>
      <c r="D54" s="38"/>
      <c r="E54" s="38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25">
      <c r="A55" s="53" t="s">
        <v>16</v>
      </c>
      <c r="B55" s="53"/>
      <c r="C55" s="53"/>
      <c r="D55" s="2"/>
      <c r="E55" s="53" t="s">
        <v>22</v>
      </c>
      <c r="F55" s="53"/>
      <c r="G55" s="53"/>
      <c r="H55" s="3"/>
      <c r="I55" s="53" t="s">
        <v>14</v>
      </c>
      <c r="J55" s="53"/>
      <c r="K55" s="53"/>
      <c r="L55" s="53"/>
      <c r="M55" s="53"/>
      <c r="N55" s="53"/>
    </row>
    <row r="56" spans="1:14" x14ac:dyDescent="0.25">
      <c r="A56" s="59"/>
      <c r="B56" s="59"/>
      <c r="C56" s="59"/>
      <c r="D56" s="59"/>
      <c r="E56" s="59"/>
      <c r="F56" s="59"/>
      <c r="G56" s="59"/>
      <c r="H56" s="3"/>
      <c r="I56" s="60"/>
      <c r="J56" s="60"/>
      <c r="K56" s="60"/>
      <c r="L56" s="60"/>
      <c r="M56" s="60"/>
      <c r="N56" s="60"/>
    </row>
    <row r="60" spans="1:14" x14ac:dyDescent="0.25">
      <c r="A60" s="37" t="s">
        <v>56</v>
      </c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2"/>
    </row>
    <row r="61" spans="1:14" x14ac:dyDescent="0.25">
      <c r="A61" s="38" t="s">
        <v>8</v>
      </c>
      <c r="B61" s="38"/>
      <c r="C61" s="38"/>
      <c r="D61" s="4">
        <v>4.6100000000000003</v>
      </c>
      <c r="E61" s="4"/>
      <c r="F61" s="4"/>
      <c r="G61" s="4"/>
      <c r="H61" s="4"/>
      <c r="I61" s="18"/>
      <c r="J61" s="18"/>
      <c r="K61" s="18"/>
      <c r="L61" s="18"/>
      <c r="M61" s="18"/>
      <c r="N61" s="18"/>
    </row>
    <row r="62" spans="1:14" x14ac:dyDescent="0.25">
      <c r="A62" s="38" t="s">
        <v>9</v>
      </c>
      <c r="B62" s="38"/>
      <c r="C62" s="38"/>
      <c r="D62" s="4">
        <v>4.43</v>
      </c>
      <c r="F62" s="4"/>
      <c r="G62" s="4"/>
      <c r="H62" s="4"/>
      <c r="I62" s="18"/>
      <c r="J62" s="18"/>
      <c r="K62" s="18"/>
      <c r="L62" s="18"/>
      <c r="M62" s="18"/>
      <c r="N62" s="18"/>
    </row>
    <row r="63" spans="1:14" x14ac:dyDescent="0.25">
      <c r="A63" s="38" t="s">
        <v>10</v>
      </c>
      <c r="B63" s="38"/>
      <c r="C63" s="38"/>
      <c r="D63" s="4"/>
      <c r="E63" s="4"/>
      <c r="F63" s="4"/>
      <c r="G63" s="4"/>
      <c r="H63" s="4"/>
      <c r="I63" s="18"/>
      <c r="J63" s="18"/>
      <c r="K63" s="18"/>
      <c r="L63" s="18"/>
      <c r="M63" s="18"/>
      <c r="N63" s="18"/>
    </row>
    <row r="64" spans="1:14" x14ac:dyDescent="0.25">
      <c r="A64" s="38" t="s">
        <v>11</v>
      </c>
      <c r="B64" s="38"/>
      <c r="C64" s="38"/>
      <c r="D64" s="4">
        <v>4.3499999999999996</v>
      </c>
      <c r="E64" s="4">
        <v>4.29</v>
      </c>
      <c r="F64" s="4">
        <v>4.29</v>
      </c>
      <c r="G64" s="4">
        <v>4.18</v>
      </c>
      <c r="H64" s="4"/>
      <c r="I64" s="18"/>
      <c r="J64" s="18"/>
      <c r="K64" s="18"/>
      <c r="L64" s="18"/>
      <c r="M64" s="18"/>
      <c r="N64" s="18"/>
    </row>
    <row r="65" spans="1:14" x14ac:dyDescent="0.25">
      <c r="A65" s="52" t="s">
        <v>19</v>
      </c>
      <c r="B65" s="52"/>
      <c r="C65" s="52"/>
      <c r="D65" s="52" t="s">
        <v>20</v>
      </c>
      <c r="E65" s="52"/>
      <c r="F65" s="52"/>
      <c r="G65" s="52" t="s">
        <v>12</v>
      </c>
      <c r="H65" s="52"/>
      <c r="I65" s="52"/>
      <c r="J65" s="52"/>
      <c r="K65" s="52" t="s">
        <v>21</v>
      </c>
      <c r="L65" s="52"/>
      <c r="M65" s="52"/>
      <c r="N65" s="52"/>
    </row>
    <row r="66" spans="1:14" x14ac:dyDescent="0.25">
      <c r="A66" s="55">
        <f>AVERAGE(D61:G64)</f>
        <v>4.3583333333333334</v>
      </c>
      <c r="B66" s="52"/>
      <c r="C66" s="52"/>
      <c r="D66" s="56">
        <f>_xlfn.STDEV.S(D61:G64)</f>
        <v>0.1481103192443616</v>
      </c>
      <c r="E66" s="56"/>
      <c r="F66" s="56"/>
      <c r="G66" s="57">
        <f>D66/A66</f>
        <v>3.3983247245360212E-2</v>
      </c>
      <c r="H66" s="57"/>
      <c r="I66" s="57"/>
      <c r="J66" s="57"/>
      <c r="K66" s="58" t="s">
        <v>58</v>
      </c>
      <c r="L66" s="58"/>
      <c r="M66" s="58"/>
      <c r="N66" s="58"/>
    </row>
    <row r="67" spans="1:14" x14ac:dyDescent="0.25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</row>
    <row r="68" spans="1:14" x14ac:dyDescent="0.25">
      <c r="A68" s="37" t="s">
        <v>13</v>
      </c>
      <c r="B68" s="37"/>
      <c r="C68" s="37"/>
      <c r="D68" s="37"/>
      <c r="E68" s="2"/>
      <c r="F68" s="53" t="s">
        <v>18</v>
      </c>
      <c r="G68" s="53"/>
      <c r="H68" s="2"/>
      <c r="I68" s="53" t="s">
        <v>17</v>
      </c>
      <c r="J68" s="53"/>
      <c r="K68" s="54"/>
      <c r="L68" s="54"/>
      <c r="M68" s="54"/>
      <c r="N68" s="54"/>
    </row>
    <row r="69" spans="1:14" x14ac:dyDescent="0.25">
      <c r="A69" s="54"/>
      <c r="B69" s="54"/>
      <c r="C69" s="54"/>
      <c r="D69" s="54"/>
      <c r="E69" s="54"/>
      <c r="F69" s="59"/>
      <c r="G69" s="59"/>
      <c r="H69" s="2"/>
      <c r="I69" s="59"/>
      <c r="J69" s="59"/>
      <c r="K69" s="54"/>
      <c r="L69" s="54"/>
      <c r="M69" s="54"/>
      <c r="N69" s="54"/>
    </row>
    <row r="70" spans="1:14" x14ac:dyDescent="0.25">
      <c r="A70" s="38" t="s">
        <v>15</v>
      </c>
      <c r="B70" s="38"/>
      <c r="C70" s="38"/>
      <c r="D70" s="38"/>
      <c r="E70" s="38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25">
      <c r="A71" s="53" t="s">
        <v>16</v>
      </c>
      <c r="B71" s="53"/>
      <c r="C71" s="53"/>
      <c r="D71" s="2"/>
      <c r="E71" s="53" t="s">
        <v>22</v>
      </c>
      <c r="F71" s="53"/>
      <c r="G71" s="53"/>
      <c r="H71" s="3"/>
      <c r="I71" s="53" t="s">
        <v>14</v>
      </c>
      <c r="J71" s="53"/>
      <c r="K71" s="53"/>
      <c r="L71" s="53"/>
      <c r="M71" s="53"/>
      <c r="N71" s="53"/>
    </row>
    <row r="72" spans="1:14" x14ac:dyDescent="0.25">
      <c r="A72" s="59"/>
      <c r="B72" s="59"/>
      <c r="C72" s="59"/>
      <c r="D72" s="59"/>
      <c r="E72" s="59"/>
      <c r="F72" s="59"/>
      <c r="G72" s="59"/>
      <c r="H72" s="3"/>
      <c r="I72" s="60"/>
      <c r="J72" s="60"/>
      <c r="K72" s="60"/>
      <c r="L72" s="60"/>
      <c r="M72" s="60"/>
      <c r="N72" s="60"/>
    </row>
    <row r="76" spans="1:14" x14ac:dyDescent="0.25">
      <c r="A76" s="37" t="s">
        <v>57</v>
      </c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2"/>
    </row>
    <row r="77" spans="1:14" x14ac:dyDescent="0.25">
      <c r="A77" s="38" t="s">
        <v>8</v>
      </c>
      <c r="B77" s="38"/>
      <c r="C77" s="38"/>
      <c r="D77" s="4">
        <v>6.81</v>
      </c>
      <c r="E77" s="4"/>
      <c r="F77" s="4"/>
      <c r="G77" s="4"/>
      <c r="H77" s="4"/>
      <c r="I77" s="18"/>
      <c r="J77" s="18"/>
      <c r="K77" s="18"/>
      <c r="L77" s="18"/>
      <c r="M77" s="18"/>
      <c r="N77" s="18"/>
    </row>
    <row r="78" spans="1:14" x14ac:dyDescent="0.25">
      <c r="A78" s="38" t="s">
        <v>9</v>
      </c>
      <c r="B78" s="38"/>
      <c r="C78" s="38"/>
      <c r="D78" s="4">
        <v>6.41</v>
      </c>
      <c r="E78" s="4">
        <v>6.49</v>
      </c>
      <c r="F78" s="4">
        <v>6.55</v>
      </c>
      <c r="H78" s="4"/>
      <c r="I78" s="18"/>
      <c r="J78" s="18"/>
      <c r="K78" s="18"/>
      <c r="L78" s="18"/>
      <c r="M78" s="18"/>
      <c r="N78" s="18"/>
    </row>
    <row r="79" spans="1:14" x14ac:dyDescent="0.25">
      <c r="A79" s="38" t="s">
        <v>10</v>
      </c>
      <c r="B79" s="38"/>
      <c r="C79" s="38"/>
      <c r="D79" s="4"/>
      <c r="E79" s="4"/>
      <c r="F79" s="4"/>
      <c r="G79" s="4"/>
      <c r="H79" s="4"/>
      <c r="I79" s="18"/>
      <c r="J79" s="18"/>
      <c r="K79" s="18"/>
      <c r="L79" s="18"/>
      <c r="M79" s="18"/>
      <c r="N79" s="18"/>
    </row>
    <row r="80" spans="1:14" x14ac:dyDescent="0.25">
      <c r="A80" s="38" t="s">
        <v>11</v>
      </c>
      <c r="B80" s="38"/>
      <c r="C80" s="38"/>
      <c r="D80" s="4">
        <v>6.35</v>
      </c>
      <c r="E80" s="4">
        <v>6.29</v>
      </c>
      <c r="F80" s="4">
        <v>6.29</v>
      </c>
      <c r="G80" s="4">
        <v>6.09</v>
      </c>
      <c r="H80" s="4"/>
      <c r="I80" s="18"/>
      <c r="J80" s="18"/>
      <c r="K80" s="18"/>
      <c r="L80" s="18"/>
      <c r="M80" s="18"/>
      <c r="N80" s="18"/>
    </row>
    <row r="81" spans="1:14" x14ac:dyDescent="0.25">
      <c r="A81" s="52" t="s">
        <v>19</v>
      </c>
      <c r="B81" s="52"/>
      <c r="C81" s="52"/>
      <c r="D81" s="52" t="s">
        <v>20</v>
      </c>
      <c r="E81" s="52"/>
      <c r="F81" s="52"/>
      <c r="G81" s="52" t="s">
        <v>12</v>
      </c>
      <c r="H81" s="52"/>
      <c r="I81" s="52"/>
      <c r="J81" s="52"/>
      <c r="K81" s="52" t="s">
        <v>21</v>
      </c>
      <c r="L81" s="52"/>
      <c r="M81" s="52"/>
      <c r="N81" s="52"/>
    </row>
    <row r="82" spans="1:14" x14ac:dyDescent="0.25">
      <c r="A82" s="55">
        <f>AVERAGE(D77:G80)</f>
        <v>6.41</v>
      </c>
      <c r="B82" s="52"/>
      <c r="C82" s="52"/>
      <c r="D82" s="56">
        <f>_xlfn.STDEV.S(D77:G80)</f>
        <v>0.21407608794204783</v>
      </c>
      <c r="E82" s="56"/>
      <c r="F82" s="56"/>
      <c r="G82" s="57">
        <f>D82/A82</f>
        <v>3.3397205607183747E-2</v>
      </c>
      <c r="H82" s="57"/>
      <c r="I82" s="57"/>
      <c r="J82" s="57"/>
      <c r="K82" s="58" t="s">
        <v>58</v>
      </c>
      <c r="L82" s="58"/>
      <c r="M82" s="58"/>
      <c r="N82" s="58"/>
    </row>
    <row r="83" spans="1:14" x14ac:dyDescent="0.25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</row>
    <row r="84" spans="1:14" x14ac:dyDescent="0.25">
      <c r="A84" s="37" t="s">
        <v>13</v>
      </c>
      <c r="B84" s="37"/>
      <c r="C84" s="37"/>
      <c r="D84" s="37"/>
      <c r="E84" s="2"/>
      <c r="F84" s="53" t="s">
        <v>18</v>
      </c>
      <c r="G84" s="53"/>
      <c r="H84" s="2"/>
      <c r="I84" s="53" t="s">
        <v>17</v>
      </c>
      <c r="J84" s="53"/>
      <c r="K84" s="54"/>
      <c r="L84" s="54"/>
      <c r="M84" s="54"/>
      <c r="N84" s="54"/>
    </row>
    <row r="85" spans="1:14" x14ac:dyDescent="0.25">
      <c r="A85" s="54"/>
      <c r="B85" s="54"/>
      <c r="C85" s="54"/>
      <c r="D85" s="54"/>
      <c r="E85" s="54"/>
      <c r="F85" s="59"/>
      <c r="G85" s="59"/>
      <c r="H85" s="2"/>
      <c r="I85" s="59"/>
      <c r="J85" s="59"/>
      <c r="K85" s="54"/>
      <c r="L85" s="54"/>
      <c r="M85" s="54"/>
      <c r="N85" s="54"/>
    </row>
    <row r="86" spans="1:14" x14ac:dyDescent="0.25">
      <c r="A86" s="38" t="s">
        <v>15</v>
      </c>
      <c r="B86" s="38"/>
      <c r="C86" s="38"/>
      <c r="D86" s="38"/>
      <c r="E86" s="38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25">
      <c r="A87" s="53" t="s">
        <v>16</v>
      </c>
      <c r="B87" s="53"/>
      <c r="C87" s="53"/>
      <c r="D87" s="2"/>
      <c r="E87" s="53" t="s">
        <v>22</v>
      </c>
      <c r="F87" s="53"/>
      <c r="G87" s="53"/>
      <c r="H87" s="3"/>
      <c r="I87" s="53" t="s">
        <v>14</v>
      </c>
      <c r="J87" s="53"/>
      <c r="K87" s="53"/>
      <c r="L87" s="53"/>
      <c r="M87" s="53"/>
      <c r="N87" s="53"/>
    </row>
    <row r="88" spans="1:14" x14ac:dyDescent="0.25">
      <c r="A88" s="59"/>
      <c r="B88" s="59"/>
      <c r="C88" s="59"/>
      <c r="D88" s="59"/>
      <c r="E88" s="59"/>
      <c r="F88" s="59"/>
      <c r="G88" s="59"/>
      <c r="H88" s="3"/>
      <c r="I88" s="60"/>
      <c r="J88" s="60"/>
      <c r="K88" s="60"/>
      <c r="L88" s="60"/>
      <c r="M88" s="60"/>
      <c r="N88" s="60"/>
    </row>
    <row r="90" spans="1:14" x14ac:dyDescent="0.25">
      <c r="A90" s="12" t="s">
        <v>40</v>
      </c>
      <c r="B90" s="61">
        <v>45916</v>
      </c>
      <c r="C90" s="62"/>
      <c r="D90" s="62"/>
      <c r="E90" s="62"/>
      <c r="F90" s="63"/>
    </row>
    <row r="91" spans="1:14" x14ac:dyDescent="0.25">
      <c r="I91" s="64" t="s">
        <v>77</v>
      </c>
      <c r="J91" s="64"/>
      <c r="K91" s="64"/>
      <c r="L91" s="64"/>
      <c r="M91" s="64"/>
      <c r="N91" s="64"/>
    </row>
    <row r="92" spans="1:14" x14ac:dyDescent="0.25">
      <c r="I92" s="64" t="s">
        <v>78</v>
      </c>
      <c r="J92" s="64"/>
      <c r="K92" s="64"/>
      <c r="L92" s="64"/>
      <c r="M92" s="64"/>
      <c r="N92" s="64"/>
    </row>
    <row r="95" spans="1:14" x14ac:dyDescent="0.25">
      <c r="I95" s="64" t="s">
        <v>77</v>
      </c>
      <c r="J95" s="64"/>
      <c r="K95" s="64"/>
      <c r="L95" s="64"/>
      <c r="M95" s="64"/>
      <c r="N95" s="64"/>
    </row>
    <row r="96" spans="1:14" x14ac:dyDescent="0.25">
      <c r="I96" s="64" t="s">
        <v>79</v>
      </c>
      <c r="J96" s="64"/>
      <c r="K96" s="64"/>
      <c r="L96" s="64"/>
      <c r="M96" s="64"/>
      <c r="N96" s="64"/>
    </row>
  </sheetData>
  <mergeCells count="160">
    <mergeCell ref="B90:F90"/>
    <mergeCell ref="I96:N96"/>
    <mergeCell ref="I95:N95"/>
    <mergeCell ref="I92:N92"/>
    <mergeCell ref="I91:N91"/>
    <mergeCell ref="A87:C87"/>
    <mergeCell ref="E87:G87"/>
    <mergeCell ref="I87:N87"/>
    <mergeCell ref="A88:C88"/>
    <mergeCell ref="D88:G88"/>
    <mergeCell ref="I88:N88"/>
    <mergeCell ref="A85:E85"/>
    <mergeCell ref="F85:G85"/>
    <mergeCell ref="I85:J85"/>
    <mergeCell ref="K85:N85"/>
    <mergeCell ref="A86:E86"/>
    <mergeCell ref="A83:N83"/>
    <mergeCell ref="A84:D84"/>
    <mergeCell ref="F84:G84"/>
    <mergeCell ref="I84:J84"/>
    <mergeCell ref="K84:N84"/>
    <mergeCell ref="A81:C81"/>
    <mergeCell ref="D81:F81"/>
    <mergeCell ref="G81:J81"/>
    <mergeCell ref="K81:N81"/>
    <mergeCell ref="A82:C82"/>
    <mergeCell ref="D82:F82"/>
    <mergeCell ref="G82:J82"/>
    <mergeCell ref="K82:N82"/>
    <mergeCell ref="A76:M76"/>
    <mergeCell ref="A77:C77"/>
    <mergeCell ref="A78:C78"/>
    <mergeCell ref="A79:C79"/>
    <mergeCell ref="A80:C80"/>
    <mergeCell ref="A71:C71"/>
    <mergeCell ref="E71:G71"/>
    <mergeCell ref="I71:N71"/>
    <mergeCell ref="A72:C72"/>
    <mergeCell ref="D72:G72"/>
    <mergeCell ref="I72:N72"/>
    <mergeCell ref="A69:E69"/>
    <mergeCell ref="F69:G69"/>
    <mergeCell ref="I69:J69"/>
    <mergeCell ref="K69:N69"/>
    <mergeCell ref="A70:E70"/>
    <mergeCell ref="A67:N67"/>
    <mergeCell ref="A68:D68"/>
    <mergeCell ref="F68:G68"/>
    <mergeCell ref="I68:J68"/>
    <mergeCell ref="K68:N68"/>
    <mergeCell ref="A65:C65"/>
    <mergeCell ref="D65:F65"/>
    <mergeCell ref="G65:J65"/>
    <mergeCell ref="K65:N65"/>
    <mergeCell ref="A66:C66"/>
    <mergeCell ref="D66:F66"/>
    <mergeCell ref="G66:J66"/>
    <mergeCell ref="K66:N66"/>
    <mergeCell ref="A60:M60"/>
    <mergeCell ref="A61:C61"/>
    <mergeCell ref="A62:C62"/>
    <mergeCell ref="A63:C63"/>
    <mergeCell ref="A64:C64"/>
    <mergeCell ref="A55:C55"/>
    <mergeCell ref="E55:G55"/>
    <mergeCell ref="I55:N55"/>
    <mergeCell ref="A56:C56"/>
    <mergeCell ref="D56:G56"/>
    <mergeCell ref="I56:N56"/>
    <mergeCell ref="A53:E53"/>
    <mergeCell ref="F53:G53"/>
    <mergeCell ref="I53:J53"/>
    <mergeCell ref="K53:N53"/>
    <mergeCell ref="A54:E54"/>
    <mergeCell ref="A51:N51"/>
    <mergeCell ref="A52:D52"/>
    <mergeCell ref="F52:G52"/>
    <mergeCell ref="I52:J52"/>
    <mergeCell ref="K52:N52"/>
    <mergeCell ref="A49:C49"/>
    <mergeCell ref="D49:F49"/>
    <mergeCell ref="G49:J49"/>
    <mergeCell ref="K49:N49"/>
    <mergeCell ref="A50:C50"/>
    <mergeCell ref="D50:F50"/>
    <mergeCell ref="G50:J50"/>
    <mergeCell ref="K50:N50"/>
    <mergeCell ref="A44:M44"/>
    <mergeCell ref="A45:C45"/>
    <mergeCell ref="A46:C46"/>
    <mergeCell ref="A47:C47"/>
    <mergeCell ref="A48:C48"/>
    <mergeCell ref="A39:C39"/>
    <mergeCell ref="E39:G39"/>
    <mergeCell ref="I39:N39"/>
    <mergeCell ref="A40:C40"/>
    <mergeCell ref="D40:G40"/>
    <mergeCell ref="I40:N40"/>
    <mergeCell ref="A37:E37"/>
    <mergeCell ref="F37:G37"/>
    <mergeCell ref="I37:J37"/>
    <mergeCell ref="K37:N37"/>
    <mergeCell ref="A38:E38"/>
    <mergeCell ref="A35:N35"/>
    <mergeCell ref="A36:D36"/>
    <mergeCell ref="F36:G36"/>
    <mergeCell ref="I36:J36"/>
    <mergeCell ref="K36:N36"/>
    <mergeCell ref="A33:C33"/>
    <mergeCell ref="D33:F33"/>
    <mergeCell ref="G33:J33"/>
    <mergeCell ref="K33:N33"/>
    <mergeCell ref="A34:C34"/>
    <mergeCell ref="D34:F34"/>
    <mergeCell ref="G34:J34"/>
    <mergeCell ref="K34:N34"/>
    <mergeCell ref="A28:M28"/>
    <mergeCell ref="A29:C29"/>
    <mergeCell ref="A30:C30"/>
    <mergeCell ref="A31:C31"/>
    <mergeCell ref="A32:C32"/>
    <mergeCell ref="K21:N21"/>
    <mergeCell ref="A24:C24"/>
    <mergeCell ref="D24:G24"/>
    <mergeCell ref="I24:N24"/>
    <mergeCell ref="I23:N23"/>
    <mergeCell ref="F21:G21"/>
    <mergeCell ref="I21:J21"/>
    <mergeCell ref="A23:C23"/>
    <mergeCell ref="E23:G23"/>
    <mergeCell ref="A22:E22"/>
    <mergeCell ref="A21:E21"/>
    <mergeCell ref="A17:C17"/>
    <mergeCell ref="D17:F17"/>
    <mergeCell ref="G17:J17"/>
    <mergeCell ref="K17:N17"/>
    <mergeCell ref="A20:D20"/>
    <mergeCell ref="F20:G20"/>
    <mergeCell ref="I20:J20"/>
    <mergeCell ref="K20:N20"/>
    <mergeCell ref="A18:C18"/>
    <mergeCell ref="D18:F18"/>
    <mergeCell ref="G18:J18"/>
    <mergeCell ref="K18:N18"/>
    <mergeCell ref="A19:N19"/>
    <mergeCell ref="A12:M12"/>
    <mergeCell ref="A13:C13"/>
    <mergeCell ref="A16:C16"/>
    <mergeCell ref="A15:C15"/>
    <mergeCell ref="A14:C14"/>
    <mergeCell ref="A11:N11"/>
    <mergeCell ref="A1:J2"/>
    <mergeCell ref="A10:N10"/>
    <mergeCell ref="A9:N9"/>
    <mergeCell ref="A8:N8"/>
    <mergeCell ref="A3:N3"/>
    <mergeCell ref="A7:N7"/>
    <mergeCell ref="A6:N6"/>
    <mergeCell ref="A5:N5"/>
    <mergeCell ref="A4:N4"/>
  </mergeCells>
  <pageMargins left="0.25" right="0.25" top="0.75" bottom="0.75" header="0.3" footer="0.3"/>
  <pageSetup paperSize="9" scale="75" orientation="portrait" r:id="rId1"/>
</worksheet>
</file>

<file path=_xmlsignatures/_rels/origin1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2.xml"/></Relationships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T7xZ5D5S+SvMzWGleKh2llnNAke+jTRHBR3V3jU0+qI=</DigestValue>
    </Reference>
    <Reference Type="http://www.w3.org/2000/09/xmldsig#Object" URI="#idOfficeObject">
      <DigestMethod Algorithm="http://www.w3.org/2001/04/xmlenc#sha256"/>
      <DigestValue>Um20c6my1yDVr29iKg+yJyybcSMEODevb8/kmv169iU=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p5Ak8ePhWIbAbQCaVH0WAsr5vbi5gng3E0t71M21YHI=</DigestValue>
    </Reference>
  </SignedInfo>
  <SignatureValue>hx80w8urobq9vEhhu73+VCtHSCffnwKUQGB/49Kbpat9APva+FsHr12m96tfofLVehgp4HSbIkES
QBEpSMq17gtYh21Az17ICeu40xhQLBX2yi8q9OynxK4fQ0ZeRJOthRKuxN3Pu3mfeYmyc4ralpBz
DjpmQYQoVMbi3YsEEjVC0nv9if3iSoSXUcmkbEShIVA8RboTp4xmLnkZsaLB9I7hp9mjpEx4tfVs
TGh6FMh5X/99A2jeVlueCMyIlhZCSVlMvW/4b52lSNWoYfPmMN3kJefFZXQQZx4o1runhI2OUWjX
FLRDzhgN55By1BhZ4tdNiRqaShr8i/MyOZLcgw==</SignatureValue>
  <KeyInfo>
    <X509Data>
      <X509Certificate>MIIHKTCCBRGgAwIBAgIISkYlARBlhoswDQYJKoZIhvcNAQELBQAwZjELMAkGA1UEBhMCQlIxEzARBgNVBAoTCklDUC1CcmFzaWwxFTATBgNVBAsTDEFDIFNPTFVUSSB2NTErMCkGA1UEAxMiQUMgTUFYSU1VUyBURUNOT0xPR0lBIEUgRVZFTlRPUyB2NTAeFw0yNTAxMTUyMDA4MDBaFw0yODAxMTUyMDA4MDBaMIG/MQswCQYDVQQGEwJCUjETMBEGA1UEChMKSUNQLUJyYXNpbDErMCkGA1UECxMiQUMgTUFYSU1VUyBURUNOT0xPR0lBIEUgRVZFTlRPUyB2NTEXMBUGA1UECxMOMzc3NTA3MTUwMDAxNzExEzARBgNVBAsTClByZXNlbmNpYWwxGjAYBgNVBAsTEUNlcnRpZmljYWRvIFBGIEEzMSQwIgYDVQQDExtMVUNFTEVOQSBHQUxCSU06MjQ5NTk0NDgxNzIwggEiMA0GCSqGSIb3DQEBAQUAA4IBDwAwggEKAoIBAQC/2rqA779AHmINudufiZ0MeZxQXxL/mRbcitYymFxuym5y4W6pjsXcpLjBCuiVHjeBBhkHasuJowx2Ejq8NYMnDHoM8blcU9502b2J9ka8AcqcMrGW98z4cshAjT5+Zk05Ok2aDLHrkpJWBOcvLTi0nMy5q6fMPU1XDox+wwy/6kOrdD6CsPUzqFKKCylFr87ObYuJXchWUWWGix6jafr+d4HD6Qm+hrSdfk2SMTVDq8FhTCCO2TWw2cUzCXt5FMTbK3lkHrobam7/VA/ztLZvcZPSFgVILXiulS43ED79oFY0z/X1/SedSay4cNQSoJU9PnjIu8GgTDIv9FeREgkhAgMBAAGjggJ/MIICezAJBgNVHRMEAjAAMB8GA1UdIwQYMBaAFOqmW0CZRjIDMkIDw4zrUbWWTBMEMFgGCCsGAQUFBwEBBEwwSjBIBggrBgEFBQcwAoY8aHR0cDovL2NjZC5hY21heGltdXMuY29tLmJyL2xjci9hYy1tYXhpbXVzLXRlY25vbG9naWEtdjUucDdiMIGdBgNVHREEgZUwgZKBGGx1Y2VsZW5hZ2FsYmltQGdtYWlsLmNvbaA9BgVgTAEDAaA0EzIyOTA2MTk2MDI0OTU5NDQ4MTcyMDAwMDAwMDAwMDAwMDAwMDAwMDAyNS45NDFzc3Btc6AXBgVgTAEDBqAOEwwwMDAwMDAwMDAwMDCgHgYFYEwBAwWgFRMTMDAwMDAwMDAwMDAwMDAwMDAwMDBiBgNVHSAEWzBZMFcGB2BMAQIDgQUwTDBKBggrBgEFBQcCARY+aHR0cDovL2NjZC5hY21heGltdXMuY29tLmJyL2RvY3MvZHBjLWFjLW1heGltdXMtdGVjbm9sb2dpYS5wZGYwKQYDVR0lBCIwIAYIKwYBBQUHAwIGCCsGAQUFBwMEBgorBgEEAYI3FAICMIGUBgNVHR8EgYwwgYkwQqBAoD6GPGh0dHA6Ly9jY2QuYWNtYXhpbXVzLmNvbS5ici9sY3IvYWMtbWF4aW11cy10ZWNub2xvZ2lhLXY1LmNybDBDoEGgP4Y9aHR0cDovL2NjZDIuYWNtYXhpbXVzLmNvbS5ici9sY3IvYWMtbWF4aW11cy10ZWNub2xvZ2lhLXY1LmNybDAdBgNVHQ4EFgQUUYj0kUHnLAF2eQwSM9LjWd1UiFcwDgYDVR0PAQH/BAQDAgXgMA0GCSqGSIb3DQEBCwUAA4ICAQBFJMVnZ9eDDz0GXCOVloi4/87C5jEJvswpxfnMOI2D3VJ5Avdz2a7zoKzlSZYPKwLi1vd+NXZCaLIdlmh39qEtkL/ruqC92kAaj/3i07aoVL7qRpBMoLFhR6TX/L0jajtY36vkbTIBpemjI6xcHvQuf07nZY3zGkD/TFBy2Hfw/cMIQbpnaRljll5W8t09Z2Qzj4y81U6JWBLSzgoKP3H5bzQFEuKbJwFKXuPhLte0FoWBjJ3T67bUy6s80DCFYl88jSvMELynQpeGbzSsaadu05OfNK1UCdx7OqPe/zDrZredeaZXR9R7JtA/6dxOrX8wYrCskd5mQIte4Ldc3GYmU03FEfJIp8ovK3dXbg+PhG42aOgAexiT//ZmGVz2Cflcp0ZFGUmtPd+eVV5ywW7jbnhTBTl4zHoz6GZOxUW/Oa3Zde8ZywzWPu4cED7sfNmD/7jO+20gC1iSuSYjwEyMMN2iQNs8YTHq1HWJKmM6rfXBd7njGYMewZYe27KRP37nkxL3z/AiMn3uG0OYlX/HshNRMrE6JWY+6zHRYW9x9pw6lWVBVZk4Tj3hiCBdTSyRgGejVQv3D3l93fRDcxuqLkyARO2Drs5e38DYDDD3h6BWlfvKQBnUubS7Fbn02ONUE11EfJ4cvv1RhozHwQ6S2Ycur5gCGYyAkqrGXY+uw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vvsM58qzs+Qvvj9KGvAvpuE6byaWYl4UthLplyBKcQQ=</DigestValue>
      </Reference>
      <Reference URI="/xl/calcChain.xml?ContentType=application/vnd.openxmlformats-officedocument.spreadsheetml.calcChain+xml">
        <DigestMethod Algorithm="http://www.w3.org/2001/04/xmlenc#sha256"/>
        <DigestValue>5grh3yX0FUJmv4qRVu9UKnHHfQdn/B+dSD/qSE1q6EA=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CrYOhaBxMyVqaWImYREv0TdwaZnEOD35cXnZnHuFbVk=</DigestValue>
      </Reference>
      <Reference URI="/xl/drawings/drawing1.xml?ContentType=application/vnd.openxmlformats-officedocument.drawing+xml">
        <DigestMethod Algorithm="http://www.w3.org/2001/04/xmlenc#sha256"/>
        <DigestValue>Y1vBtQcyDF4u7Uwrwuw1k4djUqVqvDVy2+BbRu85g4w=</DigestValue>
      </Reference>
      <Reference URI="/xl/media/image1.png?ContentType=image/png">
        <DigestMethod Algorithm="http://www.w3.org/2001/04/xmlenc#sha256"/>
        <DigestValue>FJ1pAZgaJsXbCDh0Iy8XJVYYYYh19msp71g6zlfxnoA=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1wmHI8+HVaAE+yt6PHDY3AbscvVYlvxV2GrlEpk4Egg=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PLFKp1Z2rFn2d9C2VnwfOR83xyU0VTMTAfqIdZgcBPA=</DigestValue>
      </Reference>
      <Reference URI="/xl/sharedStrings.xml?ContentType=application/vnd.openxmlformats-officedocument.spreadsheetml.sharedStrings+xml">
        <DigestMethod Algorithm="http://www.w3.org/2001/04/xmlenc#sha256"/>
        <DigestValue>EVWD910NHjchog2JF31X29GISHaqfxcVGm7SMB2bsSo=</DigestValue>
      </Reference>
      <Reference URI="/xl/styles.xml?ContentType=application/vnd.openxmlformats-officedocument.spreadsheetml.styles+xml">
        <DigestMethod Algorithm="http://www.w3.org/2001/04/xmlenc#sha256"/>
        <DigestValue>dGcIQOpRysihA7vSM+PXZGV2jbImmzhfK9ZHMsORtCw=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N/qb0zfIGJpl+JM45eHbDxPMu45ZwAT9LrybAzFH2p4=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sheet1.xml?ContentType=application/vnd.openxmlformats-officedocument.spreadsheetml.worksheet+xml">
        <DigestMethod Algorithm="http://www.w3.org/2001/04/xmlenc#sha256"/>
        <DigestValue>Gh1kpeymrir+iRvbqk8jYcFPs7cRk7rJ4m6U4PqfFhs=</DigestValue>
      </Reference>
      <Reference URI="/xl/worksheets/sheet2.xml?ContentType=application/vnd.openxmlformats-officedocument.spreadsheetml.worksheet+xml">
        <DigestMethod Algorithm="http://www.w3.org/2001/04/xmlenc#sha256"/>
        <DigestValue>aI5ab08jgghtHzX7TEANUTvVmDW5iZEOyp5Vqjyj+jc=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2025-09-18T15:17:20Z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16.0.17531/26</OfficeVersion>
          <ApplicationVersion>16.0.17531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2025-09-18T15:17:20Z</xd:SigningTime>
          <xd:SigningCertificate>
            <xd:Cert>
              <xd:CertDigest>
                <DigestMethod Algorithm="http://www.w3.org/2001/04/xmlenc#sha256"/>
                <DigestValue>YgSNG79NDGuu4CYnUUX+cFyBy8VeaDUs6ZabQU017vU=</DigestValue>
              </xd:CertDigest>
              <xd:IssuerSerial>
                <X509IssuerName>CN=AC MAXIMUS TECNOLOGIA E EVENTOS v5, OU=AC SOLUTI v5, O=ICP-Brasil, C=BR</X509IssuerName>
                <X509SerialNumber>5352005893676697227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JTCCBQ2gAwIBAgIBHTANBgkqhkiG9w0BAQ0FADBvMQswCQYDVQQGEwJCUjETMBEGA1UEChMKSUNQLUJyYXNpbDE0MDIGA1UECxMrQXV0b3JpZGFkZSBDZXJ0aWZpY2Fkb3JhIFJhaXogQnJhc2lsZWlyYSB2NTEVMBMGA1UEAxMMQUMgU09MVVRJIHY1MB4XDTIyMDIyNDE2MTMyM1oXDTI5MDMwMjExNTg1OVowZjELMAkGA1UEBhMCQlIxEzARBgNVBAoTCklDUC1CcmFzaWwxFTATBgNVBAsTDEFDIFNPTFVUSSB2NTErMCkGA1UEAxMiQUMgTUFYSU1VUyBURUNOT0xPR0lBIEUgRVZFTlRPUyB2NTCCAiIwDQYJKoZIhvcNAQEBBQADggIPADCCAgoCggIBAMUvxfkR/n2U/Wq7hNufK+BlIl/UUhRd7WTALYnwFEpofeAYqKYO6qMtuAKkXmAlyGPEtXvJUn30hjyIZdaA63dgropLtCfWo451sc2DswhmMukskCgztHIbp6cbWiPHYpPW5xOEEK+O3FNsXRViWU+TWiKk+tMUn5ytEMBP18PC2mj9zmyapUuFslCqjenw+RbcPdx6QevY9MZB1r3D7pf1eL7YTgvwP/v0L5O8MxoU6N8zK42TWUvHm8DxgkkHED0CH84gDZQIsLvslZsEkV2919eyQz+VrwhNvOwMHY5Sgr1T53KChEgBUi5W2DkUua/Xd8Mr6xM7dEwmxi+qxAf/bFeJQwk3G9Oekco/w2WZFFJpftNjE9td3B6tBZi+TqDQs4Pp7tyBzN1T6/gCOKeqYkiY6cFP1yw8D3JEeNdIGodYqwn2+6Mg22/01qhqYQV/jMDHR9gLy/YcgkzX4VPesdhEuTrko/DXR41x6pfffF6s+sPciu2/VEWOZBFoe3g8xRNR95DNuCicJ+VaWVMTPwHOHUX9kzb5e5o4m5Pr3PmPtXWnQAhwQokUNNNAYTXjZoXAOrLcvgfTok2iIrJo1wTPuyIKyGgTXoHH2reajs3Stl2ITvn6747TK2gk5/ASkAf/M3D10dYKXmct/eEi+O5g6BT5xmzC31OgEeotAgMBAAGjggHTMIIBzzAdBgNVHQ4EFgQU6qZbQJlGMgMyQgPDjOtRtZZMEwQwDwYDVR0TAQH/BAUwAwEB/zAfBgNVHSMEGDAWgBRKx5fcuFmtCgc7R1Um39WyJ656cTCB8QYDVR0gBIHpMIHmMEoGBmBMAQIEOTBAMD4GCCsGAQUFBwIBFjJodHRwczovL2NjZC5hY3NvbHV0aS5jb20uYnIvZG9jcy9kcGMtYWMtc29sdXRpLnBkZjBLBgdgTAECA4EFMEAwPgYIKwYBBQUHAgEWMmh0dHBzOi8vY2NkLmFjc29sdXRpLmNvbS5ici9kb2NzL2RwYy1hYy1zb2x1dGkucGRmMEsGB2BMAQIBgQ4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E6nxe9NePUA7ry+kUgbxcJUvewKHD3PIs/kXG9fiMjcInOzpGcmlRTUKLNQyKMn9IqaibxMnH5CLKqRwMJnwdJvsqaNR3GV6B9dTPi3bLct1a9vq9jflg6WbXy+p0keFcRYVyP0+F28NflaBgl3N32gMLDY52UyC+AwUxaQ/3wCBnm7EvvWnUsvn0gxzTJNTrKj89wMy8cmxibK6zPa/suxFGBBamYfccqWcCbDLwSbeo7OtS/9r08WpNsVx6gQVU93mOt11fuvg7d2xyAXCbbR4gysTvJ2yeOzQ0e27Olt+c/J4wSwXQDg5QjkxvMzQyLQQw4HzBc24rGqZOVB4VN+OdCcCYKrL9WQI+sl6pQRNij6/K6RC00xvr1Zbz+nmichA4hx7gvugHTj2YphS1aDG9X68vlVsdwvlJFRgEAppbSxacqNncRQePxljMrdLtaMgUtuTINFOv/o5By+l5dYzk3sJZiZ8C/no6k3x+48Rt2Uq5sHV6Yz9tHI74DOBcigZyKTwyIN3FoWRvFxvTAm0nTs2tEL5KFEx8ExSowWaKB0QAQrVfxTOkxnUVwiFQTifoIAmjKGP2HE7fjZnMI6HQJ1au/zuvtERGKPWEGK8w5LgHC5Ryd41yn0B06cJSJs90HqXsoGxiU6IViCWUXdoEUspLkPtLkXhCdxWfjf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Subanexo X</vt:lpstr>
      <vt:lpstr>Análise Crítica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Vilmar Coleti Faria</dc:creator>
  <cp:lastModifiedBy>Alison Vilmar Coleti Faria</cp:lastModifiedBy>
  <cp:lastPrinted>2025-09-16T13:23:17Z</cp:lastPrinted>
  <dcterms:created xsi:type="dcterms:W3CDTF">2025-04-08T15:36:31Z</dcterms:created>
  <dcterms:modified xsi:type="dcterms:W3CDTF">2025-09-16T13:23:23Z</dcterms:modified>
</cp:coreProperties>
</file>