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ublico\COMPRAS\SUBANEXO X\MEMORANDO Nº X - LABORATÓRIO DE PRÓTESE DENTÁRIA\"/>
    </mc:Choice>
  </mc:AlternateContent>
  <xr:revisionPtr revIDLastSave="0" documentId="13_ncr:1_{B3E98D42-BAE8-49FA-ACFD-51AA387994C7}" xr6:coauthVersionLast="47" xr6:coauthVersionMax="47" xr10:uidLastSave="{00000000-0000-0000-0000-000000000000}"/>
  <bookViews>
    <workbookView xWindow="-24120" yWindow="-120" windowWidth="24240" windowHeight="13140" xr2:uid="{F811A0EB-EF34-468A-9EE2-070AC57347FE}"/>
  </bookViews>
  <sheets>
    <sheet name="Subanexo X" sheetId="2" r:id="rId1"/>
    <sheet name="Análise Crítica" sheetId="1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1" i="2" l="1"/>
  <c r="K10" i="2"/>
  <c r="L10" i="2" s="1"/>
  <c r="D34" i="1"/>
  <c r="G34" i="1" s="1"/>
  <c r="K34" i="1" s="1"/>
  <c r="A34" i="1"/>
  <c r="A18" i="1"/>
  <c r="D18" i="1"/>
  <c r="G18" i="1" l="1"/>
  <c r="K18" i="1" s="1"/>
</calcChain>
</file>

<file path=xl/sharedStrings.xml><?xml version="1.0" encoding="utf-8"?>
<sst xmlns="http://schemas.openxmlformats.org/spreadsheetml/2006/main" count="94" uniqueCount="71">
  <si>
    <t>Método Matemático para Cálculo do valor Estimado;</t>
  </si>
  <si>
    <t>Se o Coeficiente de Variação for menor que 25%, a Média Aritmética será simples;</t>
  </si>
  <si>
    <t>Se o Coeficiente de Variação for maior que 25%, a Média Aritmética será Saneada.</t>
  </si>
  <si>
    <t>Conforma consta nos seguintes dispositivos legais:</t>
  </si>
  <si>
    <t>* IN – Seges/ME 65/2021, art. 6º, § 1º.</t>
  </si>
  <si>
    <t>* Acórdão 4952/2012 -TCU- Plenário.</t>
  </si>
  <si>
    <t>* Lei 14.133/2021, art. 6º, inciso XXIII, alínea “i”, e art. 18, § 1º, inciso VI</t>
  </si>
  <si>
    <t>O que estiver fora dessa faixa, será elimnado (Franklin, Brasil (2015, p. 42)).</t>
  </si>
  <si>
    <t>IN 75/2021 Art. 5 Incico I:</t>
  </si>
  <si>
    <t>IN 75/2021 Art. 5 Incico II:</t>
  </si>
  <si>
    <t>IN 75/2021 Art. 5 Incico III:</t>
  </si>
  <si>
    <t>IN 75/2021 Art. 5 Incico IV:</t>
  </si>
  <si>
    <t>Coeficiente de Variação:</t>
  </si>
  <si>
    <t xml:space="preserve">       1°      Cáulculo da Média Seneada</t>
  </si>
  <si>
    <t>Novo Coeficiente de Variação:</t>
  </si>
  <si>
    <t xml:space="preserve">Preços Extremos: maiores/menores R$: </t>
  </si>
  <si>
    <t xml:space="preserve">Média Seneada  R$: </t>
  </si>
  <si>
    <t>Limite Superior R$:</t>
  </si>
  <si>
    <t>Limite Inferior R$:</t>
  </si>
  <si>
    <t xml:space="preserve">Média Aritmética R$: </t>
  </si>
  <si>
    <t xml:space="preserve">Desvio Padrão R$: </t>
  </si>
  <si>
    <t>Conclusão: Preço Estimado</t>
  </si>
  <si>
    <t xml:space="preserve">Novo Desvio padrão: </t>
  </si>
  <si>
    <t>Análise Crítica</t>
  </si>
  <si>
    <t xml:space="preserve"> PREFEITURA MUNICIPAL DE CAARAPÓ - MS                                                                                                                                                                                                                                                                                                                                                                                                                                                                                                                      secretaria municipal de suprimento e logística </t>
  </si>
  <si>
    <t>REGULAMENTO PARA A REMESSA OBRIGATÓRIA DE INFORMAÇÕES, DADOS E DOCUMENTOS AO TCE-MS</t>
  </si>
  <si>
    <t>MAPA DE COTAÇÃO COM VALIDAÇÃO DE PREÇO</t>
  </si>
  <si>
    <t>SUBANEXO X
PESQUISA DE PREÇOS COM MAPA COMPARATIVO</t>
  </si>
  <si>
    <t>FONTES UTILIZADAS</t>
  </si>
  <si>
    <t>Fórmula matemática adotada</t>
  </si>
  <si>
    <t>LOTE ¹</t>
  </si>
  <si>
    <t>ITEM</t>
  </si>
  <si>
    <t>MÉDIA ARITMÉTICA ²                                    &lt; 25% - SIMPLES        &gt;25% - SANEADA</t>
  </si>
  <si>
    <t xml:space="preserve">VALOR TOTAL DA MÉDIA DE PREÇOS 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</si>
  <si>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</si>
  <si>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</si>
  <si>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</si>
  <si>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</si>
  <si>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</si>
  <si>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</si>
  <si>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</si>
  <si>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_______________________________________________________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</si>
  <si>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</si>
  <si>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</si>
  <si>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</si>
  <si>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</si>
  <si>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</si>
  <si>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</si>
  <si>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</si>
  <si>
    <t xml:space="preserve">                Identificação do Servidor responsável pela pesquisa</t>
  </si>
  <si>
    <t>VALOR UNITÁRIO DE REFERÊNCIA</t>
  </si>
  <si>
    <t>VALOR TOTAL DE REFERÊNCIA</t>
  </si>
  <si>
    <t>QUANTIDADE</t>
  </si>
  <si>
    <t>OBJETO: CONTRATAÇÃO DE EMPRESA ESPECIALIZADA EM SERVIÇOS LABORATORIAIS DE CONFECÇÃO DE PRÓTESES DENTÁRIAS PARA ATENDER OS PACIENTES DO FUNDO MUNICIPAL DE SAÚDE DO MUNICÍPIO DE CAARAPÓ-MS.</t>
  </si>
  <si>
    <t>UNIDADE GESTORA: SECRETARIA MUNICIPAL DE SAÚDE DE CAARAPÓ-MS</t>
  </si>
  <si>
    <t xml:space="preserve">Item 1:  PRÓTESE ODONTOLÓGICA TOTAL - consiste no processo de criação e produção de próteses que substituem parcialmente a ausência de dentes na arcada dentária de um paciente. Esse serviço é direcionado a indivíduos que apresentam a perda de alguns dentes e necessitam de uma solução protética para restabelecer a função mastigatória, estética e a harmonia da oclusão dental. O procedimento inicia-se com uma avaliação detalhada da condição bucal do paciente, incluindo moldagens e registros para garantir a precisão na fabricação da prótese. A confecção de Prótese Dentária Total envolve a utilização de materiais resistentes e duráveis, visando proporcionar ao paciente uma restauração que se integre naturalmente ao seu sorriso e que seja funcional no dia a dia. Durante o processo, são considerados diversos fatores, como a cor, forma e tamanho dos dentes artificiais, de modo a criar uma prótese que se assemelhe aos dentes naturais do paciente. A prótese parcial é projetada para se encaixar de maneira segura na boca, proporcionando conforto e estabilidade ao usuário.
</t>
  </si>
  <si>
    <t xml:space="preserve">Item 2: PRÓTESE PARCIAL REMOVÍVEL COM INFRAESTRUTURA METÁLICA
</t>
  </si>
  <si>
    <t>PNCP PARTICIPACOES EIRELI</t>
  </si>
  <si>
    <t>MUNICIPIO DE DOIS IRMAOS DO BURITI</t>
  </si>
  <si>
    <t>Portal de Compras Públicas - ECUSTOMIZE CONSULTORIA EM SOFTWARE S.A</t>
  </si>
  <si>
    <t>F ADRIANO GOMES &amp; CIA LTDA</t>
  </si>
  <si>
    <t>S. LORINI</t>
  </si>
  <si>
    <t>ANDRE LUIZ BRESSAN ALVARENGA</t>
  </si>
  <si>
    <t>T G SILVA</t>
  </si>
  <si>
    <t>média simples</t>
  </si>
  <si>
    <t>_____________________________________________________</t>
  </si>
  <si>
    <t>Responsável pela Análise Crítica</t>
  </si>
  <si>
    <t>Responsável pela Pesquisa</t>
  </si>
  <si>
    <t>PRÓTESE ODONTOLÓGICA TOTAL - consiste no processo de criação e produção de próteses que substituem parcialmente a ausência de dentes na arcada dentária de um paciente. Esse serviço é direcionado a indivíduos que apresentam a perda de alguns dentes e necessitam de uma solução protética para restabelecer a função mastigatória, estética e a harmonia da oclusão dental. O procedimento inicia-se com uma avaliação detalhada da condição bucal do paciente, incluindo moldagens e registros para garantir a precisão na fabricação da prótese. A confecção de Prótese Dentária Total envolve a utilização de materiais resistentes e duráveis, visando proporcionar ao paciente uma restauração que se integre naturalmente ao seu sorriso e que seja funcional no dia a dia. Durante o processo, são considerados diversos fatores, como a cor, forma e tamanho dos dentes artificiais, de modo a criar uma prótese que se assemelhe aos dentes naturais do paciente. A prótese parcial é projetada para se encaixar de maneira segura na boca, proporcionando conforto e estabilidade ao usuário.</t>
  </si>
  <si>
    <t>PRÓTESE PARCIAL REMOVÍVEL COM INFRAESTRUTURA METÁLICA</t>
  </si>
  <si>
    <t>////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</si>
</sst>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theme="1"/>
      <name val="Algerian"/>
      <family val="5"/>
    </font>
    <font>
      <b/>
      <sz val="8"/>
      <name val="Calibri"/>
      <family val="2"/>
    </font>
    <font>
      <b/>
      <sz val="11"/>
      <name val="Calibri"/>
      <family val="2"/>
    </font>
    <font>
      <b/>
      <sz val="8"/>
      <name val="Calibri"/>
      <family val="2"/>
    </font>
    <font>
      <sz val="8"/>
      <name val="Calibri"/>
      <family val="2"/>
    </font>
    <font>
      <sz val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9.9948118533890809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BFBFBF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 diagonalUp="1"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thin">
        <color auto="1"/>
      </diagonal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73">
    <xf numFmtId="0" fontId="0" fillId="0" borderId="0" xfId="0"/>
    <xf numFmtId="0" fontId="2" fillId="0" borderId="0" xfId="0" applyFont="1" applyAlignment="1">
      <alignment vertical="center"/>
    </xf>
    <xf numFmtId="0" fontId="0" fillId="0" borderId="1" xfId="0" applyBorder="1"/>
    <xf numFmtId="0" fontId="0" fillId="0" borderId="13" xfId="0" applyBorder="1"/>
    <xf numFmtId="164" fontId="0" fillId="0" borderId="1" xfId="0" applyNumberFormat="1" applyBorder="1" applyAlignment="1">
      <alignment horizontal="left" vertical="center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0" fillId="5" borderId="1" xfId="0" applyFont="1" applyFill="1" applyBorder="1" applyAlignment="1">
      <alignment vertical="center" wrapText="1"/>
    </xf>
    <xf numFmtId="14" fontId="11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right" vertical="center"/>
    </xf>
    <xf numFmtId="2" fontId="14" fillId="0" borderId="1" xfId="0" applyNumberFormat="1" applyFont="1" applyBorder="1" applyAlignment="1">
      <alignment horizontal="right" vertical="center"/>
    </xf>
    <xf numFmtId="2" fontId="0" fillId="0" borderId="1" xfId="0" applyNumberFormat="1" applyBorder="1" applyAlignment="1">
      <alignment horizontal="left" vertical="center"/>
    </xf>
    <xf numFmtId="3" fontId="14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left" vertical="center"/>
    </xf>
    <xf numFmtId="164" fontId="16" fillId="0" borderId="1" xfId="0" applyNumberFormat="1" applyFont="1" applyBorder="1" applyAlignment="1">
      <alignment horizontal="left" vertical="center"/>
    </xf>
    <xf numFmtId="0" fontId="17" fillId="0" borderId="1" xfId="0" applyFont="1" applyBorder="1" applyAlignment="1">
      <alignment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1" xfId="0" applyFont="1" applyBorder="1" applyAlignment="1">
      <alignment vertical="center" wrapText="1"/>
    </xf>
    <xf numFmtId="0" fontId="8" fillId="0" borderId="12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14" fontId="11" fillId="0" borderId="10" xfId="0" applyNumberFormat="1" applyFont="1" applyBorder="1" applyAlignment="1">
      <alignment horizontal="center" vertical="center" wrapText="1"/>
    </xf>
    <xf numFmtId="14" fontId="11" fillId="0" borderId="11" xfId="0" applyNumberFormat="1" applyFont="1" applyBorder="1" applyAlignment="1">
      <alignment horizontal="center" vertical="center" wrapText="1"/>
    </xf>
    <xf numFmtId="14" fontId="11" fillId="0" borderId="12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 vertical="center"/>
    </xf>
    <xf numFmtId="0" fontId="1" fillId="0" borderId="10" xfId="0" applyFont="1" applyBorder="1" applyAlignment="1">
      <alignment horizontal="left" wrapText="1"/>
    </xf>
    <xf numFmtId="0" fontId="1" fillId="0" borderId="11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left" vertical="top"/>
    </xf>
    <xf numFmtId="0" fontId="4" fillId="0" borderId="8" xfId="0" applyFont="1" applyBorder="1" applyAlignment="1">
      <alignment horizontal="left" vertical="top"/>
    </xf>
    <xf numFmtId="0" fontId="4" fillId="0" borderId="9" xfId="0" applyFont="1" applyBorder="1" applyAlignment="1">
      <alignment horizontal="left" vertical="top"/>
    </xf>
    <xf numFmtId="0" fontId="4" fillId="0" borderId="5" xfId="0" applyFont="1" applyBorder="1" applyAlignment="1">
      <alignment horizontal="left" vertical="top"/>
    </xf>
    <xf numFmtId="0" fontId="4" fillId="0" borderId="0" xfId="0" applyFont="1" applyAlignment="1">
      <alignment horizontal="left" vertical="top"/>
    </xf>
    <xf numFmtId="0" fontId="4" fillId="0" borderId="6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3" xfId="0" applyBorder="1" applyAlignment="1">
      <alignment horizontal="center"/>
    </xf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9" fontId="16" fillId="0" borderId="1" xfId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left"/>
    </xf>
    <xf numFmtId="2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2">
    <cellStyle name="Normal" xfId="0" builtinId="0"/>
    <cellStyle name="Porcentagem" xfId="1" builtinId="5"/>
  </cellStyles>
  <dxfs count="8">
    <dxf>
      <font>
        <color rgb="FF00B0F0"/>
      </font>
    </dxf>
    <dxf>
      <font>
        <color rgb="FFFF0000"/>
      </font>
    </dxf>
    <dxf>
      <font>
        <color rgb="FF00B0F0"/>
      </font>
    </dxf>
    <dxf>
      <font>
        <color rgb="FFFF0000"/>
      </font>
    </dxf>
    <dxf>
      <font>
        <color rgb="FFFF0000"/>
      </font>
    </dxf>
    <dxf>
      <font>
        <color rgb="FF0070C0"/>
      </font>
    </dxf>
    <dxf>
      <font>
        <color rgb="FFFF0000"/>
      </font>
    </dxf>
    <dxf>
      <font>
        <color rgb="FF0070C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s://ru.wikipedia.org/wiki/%D0%9A%D0%B0%D0%B0%D1%80%D0%B0%D0%BF%D0%BE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2512358</xdr:colOff>
      <xdr:row>0</xdr:row>
      <xdr:rowOff>135589</xdr:rowOff>
    </xdr:from>
    <xdr:to>
      <xdr:col>1</xdr:col>
      <xdr:colOff>3798233</xdr:colOff>
      <xdr:row>0</xdr:row>
      <xdr:rowOff>1192864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CE8A3C6-921D-4473-8848-1027BD5608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2"/>
            </a:ext>
          </a:extLst>
        </a:blip>
        <a:stretch>
          <a:fillRect/>
        </a:stretch>
      </xdr:blipFill>
      <xdr:spPr>
        <a:xfrm>
          <a:off x="3117476" y="135589"/>
          <a:ext cx="1285875" cy="1057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A122F-F63B-435B-92EA-BFC48A232F29}">
  <dimension ref="A1:M29"/>
  <sheetViews>
    <sheetView showGridLines="0" tabSelected="1" topLeftCell="A8" zoomScaleNormal="100" workbookViewId="0">
      <selection activeCell="L10" sqref="L10"/>
    </sheetView>
  </sheetViews>
  <sheetFormatPr defaultRowHeight="15" x14ac:dyDescent="0.25"/>
  <cols>
    <col min="2" max="2" width="70" customWidth="1"/>
    <col min="3" max="3" width="10.140625" customWidth="1"/>
    <col min="6" max="6" width="9.28515625" customWidth="1"/>
    <col min="11" max="11" width="10.5703125" customWidth="1"/>
    <col min="12" max="12" width="12.140625" customWidth="1"/>
    <col min="13" max="13" width="13" customWidth="1"/>
  </cols>
  <sheetData>
    <row r="1" spans="1:13" ht="100.5" customHeight="1" x14ac:dyDescent="0.25">
      <c r="A1" s="25" t="s">
        <v>24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.75" x14ac:dyDescent="0.25">
      <c r="A2" s="5"/>
      <c r="B2" s="5"/>
      <c r="C2" s="5"/>
      <c r="D2" s="5"/>
      <c r="E2" s="5"/>
      <c r="F2" s="5"/>
      <c r="G2" s="5"/>
      <c r="H2" s="5"/>
      <c r="I2" s="5"/>
      <c r="J2" s="5"/>
      <c r="K2" s="5"/>
    </row>
    <row r="3" spans="1:13" x14ac:dyDescent="0.25">
      <c r="A3" s="23" t="s">
        <v>25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</row>
    <row r="4" spans="1:13" x14ac:dyDescent="0.25">
      <c r="A4" s="30" t="s">
        <v>26</v>
      </c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</row>
    <row r="5" spans="1:13" x14ac:dyDescent="0.25">
      <c r="A5" s="29" t="s">
        <v>27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</row>
    <row r="6" spans="1:13" ht="21.75" customHeight="1" x14ac:dyDescent="0.25">
      <c r="A6" s="31" t="s">
        <v>54</v>
      </c>
      <c r="B6" s="32"/>
      <c r="C6" s="32"/>
      <c r="D6" s="32"/>
      <c r="E6" s="32"/>
      <c r="F6" s="32"/>
      <c r="G6" s="32"/>
      <c r="H6" s="32"/>
      <c r="I6" s="32"/>
      <c r="J6" s="32"/>
      <c r="K6" s="32"/>
      <c r="L6" s="32"/>
      <c r="M6" s="33"/>
    </row>
    <row r="7" spans="1:13" ht="24" customHeight="1" x14ac:dyDescent="0.25">
      <c r="A7" s="31" t="s">
        <v>53</v>
      </c>
      <c r="B7" s="32"/>
      <c r="C7" s="32"/>
      <c r="D7" s="32"/>
      <c r="E7" s="32"/>
      <c r="F7" s="32"/>
      <c r="G7" s="32"/>
      <c r="H7" s="32"/>
      <c r="I7" s="32"/>
      <c r="J7" s="32"/>
      <c r="K7" s="32"/>
      <c r="L7" s="32"/>
      <c r="M7" s="33"/>
    </row>
    <row r="8" spans="1:13" ht="39" customHeight="1" x14ac:dyDescent="0.25">
      <c r="A8" s="26" t="s">
        <v>28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8"/>
      <c r="M8" s="6" t="s">
        <v>29</v>
      </c>
    </row>
    <row r="9" spans="1:13" ht="118.5" customHeight="1" x14ac:dyDescent="0.25">
      <c r="A9" s="7" t="s">
        <v>30</v>
      </c>
      <c r="B9" s="7" t="s">
        <v>31</v>
      </c>
      <c r="C9" s="8" t="s">
        <v>52</v>
      </c>
      <c r="D9" s="8" t="s">
        <v>57</v>
      </c>
      <c r="E9" s="8" t="s">
        <v>58</v>
      </c>
      <c r="F9" s="8" t="s">
        <v>59</v>
      </c>
      <c r="G9" s="8" t="s">
        <v>60</v>
      </c>
      <c r="H9" s="8" t="s">
        <v>61</v>
      </c>
      <c r="I9" s="8" t="s">
        <v>62</v>
      </c>
      <c r="J9" s="8" t="s">
        <v>63</v>
      </c>
      <c r="K9" s="8" t="s">
        <v>50</v>
      </c>
      <c r="L9" s="8" t="s">
        <v>51</v>
      </c>
      <c r="M9" s="7" t="s">
        <v>32</v>
      </c>
    </row>
    <row r="10" spans="1:13" ht="174" customHeight="1" x14ac:dyDescent="0.25">
      <c r="A10" s="15">
        <v>1</v>
      </c>
      <c r="B10" s="22" t="s">
        <v>68</v>
      </c>
      <c r="C10" s="19">
        <v>400</v>
      </c>
      <c r="D10" s="16">
        <v>470</v>
      </c>
      <c r="E10" s="16" t="s">
        <v>70</v>
      </c>
      <c r="F10" s="16">
        <v>430</v>
      </c>
      <c r="G10" s="16">
        <v>530</v>
      </c>
      <c r="H10" s="16">
        <v>440</v>
      </c>
      <c r="I10" s="16">
        <v>440</v>
      </c>
      <c r="J10" s="16">
        <v>405</v>
      </c>
      <c r="K10" s="16">
        <f>AVERAGE(D10:J10)</f>
        <v>452.5</v>
      </c>
      <c r="L10" s="17">
        <f>PRODUCT(K10,C10)</f>
        <v>181000</v>
      </c>
      <c r="M10" s="15" t="s">
        <v>64</v>
      </c>
    </row>
    <row r="11" spans="1:13" x14ac:dyDescent="0.25">
      <c r="A11" s="15">
        <v>2</v>
      </c>
      <c r="B11" s="22" t="s">
        <v>69</v>
      </c>
      <c r="C11" s="19">
        <v>400</v>
      </c>
      <c r="D11" s="16">
        <v>421.19</v>
      </c>
      <c r="E11" s="16">
        <v>398</v>
      </c>
      <c r="F11" s="16">
        <v>430</v>
      </c>
      <c r="G11" s="16">
        <v>420</v>
      </c>
      <c r="H11" s="16">
        <v>575</v>
      </c>
      <c r="I11" s="16">
        <v>575</v>
      </c>
      <c r="J11" s="16">
        <v>350</v>
      </c>
      <c r="K11" s="16">
        <f>AVERAGE(D11:J11)</f>
        <v>452.74142857142857</v>
      </c>
      <c r="L11" s="17">
        <v>181096.4</v>
      </c>
      <c r="M11" s="15" t="s">
        <v>64</v>
      </c>
    </row>
    <row r="12" spans="1:13" ht="30.75" customHeight="1" x14ac:dyDescent="0.25">
      <c r="A12" s="37" t="s">
        <v>33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6">
        <v>362096.4</v>
      </c>
      <c r="M12" s="36"/>
    </row>
    <row r="13" spans="1:13" x14ac:dyDescent="0.25">
      <c r="A13" s="10" t="s">
        <v>34</v>
      </c>
      <c r="B13" s="10"/>
      <c r="C13" s="10"/>
      <c r="D13" s="10"/>
      <c r="E13" s="10"/>
      <c r="F13" s="10"/>
      <c r="G13" s="10"/>
      <c r="H13" s="10"/>
      <c r="I13" s="10"/>
      <c r="J13" s="10"/>
    </row>
    <row r="14" spans="1:13" x14ac:dyDescent="0.25">
      <c r="A14" s="34"/>
      <c r="B14" s="34"/>
      <c r="C14" s="9" t="s">
        <v>35</v>
      </c>
      <c r="D14" s="9" t="s">
        <v>36</v>
      </c>
      <c r="E14" s="11"/>
      <c r="F14" s="11"/>
      <c r="G14" s="11"/>
      <c r="H14" s="11"/>
      <c r="I14" s="11"/>
      <c r="J14" s="11"/>
    </row>
    <row r="15" spans="1:13" x14ac:dyDescent="0.25">
      <c r="A15" s="35" t="s">
        <v>37</v>
      </c>
      <c r="B15" s="35"/>
      <c r="C15" s="6" t="s">
        <v>38</v>
      </c>
      <c r="D15" s="6"/>
      <c r="E15" s="10"/>
      <c r="F15" s="10"/>
      <c r="G15" s="10"/>
      <c r="H15" s="10"/>
      <c r="I15" s="10"/>
      <c r="J15" s="10"/>
    </row>
    <row r="16" spans="1:13" x14ac:dyDescent="0.25">
      <c r="A16" s="35" t="s">
        <v>39</v>
      </c>
      <c r="B16" s="35"/>
      <c r="C16" s="6"/>
      <c r="D16" s="6" t="s">
        <v>38</v>
      </c>
      <c r="E16" s="10"/>
      <c r="F16" s="10"/>
      <c r="G16" s="10"/>
      <c r="H16" s="10"/>
      <c r="I16" s="10"/>
      <c r="J16" s="10"/>
    </row>
    <row r="17" spans="1:10" x14ac:dyDescent="0.25">
      <c r="A17" s="10" t="s">
        <v>34</v>
      </c>
      <c r="B17" s="10"/>
      <c r="C17" s="10"/>
      <c r="D17" s="10"/>
      <c r="E17" s="10"/>
      <c r="F17" s="10"/>
      <c r="G17" s="10"/>
      <c r="H17" s="10"/>
      <c r="I17" s="10"/>
      <c r="J17" s="10"/>
    </row>
    <row r="18" spans="1:10" x14ac:dyDescent="0.25">
      <c r="A18" s="12" t="s">
        <v>40</v>
      </c>
      <c r="B18" s="13">
        <v>46043</v>
      </c>
      <c r="C18" s="10"/>
      <c r="D18" s="10"/>
      <c r="E18" s="10"/>
      <c r="F18" s="10"/>
      <c r="G18" s="10"/>
      <c r="H18" s="10"/>
      <c r="I18" s="10"/>
      <c r="J18" s="10"/>
    </row>
    <row r="19" spans="1:10" ht="15" customHeight="1" x14ac:dyDescent="0.25">
      <c r="A19" s="10" t="s">
        <v>34</v>
      </c>
      <c r="B19" s="10"/>
      <c r="C19" s="10"/>
      <c r="D19" s="40" t="s">
        <v>41</v>
      </c>
      <c r="E19" s="40"/>
      <c r="F19" s="40"/>
      <c r="G19" s="40"/>
      <c r="H19" s="40"/>
      <c r="I19" s="40"/>
      <c r="J19" s="40"/>
    </row>
    <row r="20" spans="1:10" x14ac:dyDescent="0.25">
      <c r="A20" s="14"/>
      <c r="B20" s="14"/>
      <c r="C20" s="40" t="s">
        <v>49</v>
      </c>
      <c r="D20" s="40"/>
      <c r="E20" s="40"/>
      <c r="F20" s="40"/>
      <c r="G20" s="40"/>
      <c r="H20" s="40"/>
      <c r="I20" s="40"/>
      <c r="J20" s="40"/>
    </row>
    <row r="21" spans="1:10" x14ac:dyDescent="0.25">
      <c r="A21" s="10" t="s">
        <v>34</v>
      </c>
      <c r="B21" s="10"/>
      <c r="C21" s="10"/>
      <c r="D21" s="10"/>
      <c r="E21" s="10"/>
      <c r="F21" s="10"/>
      <c r="G21" s="10"/>
      <c r="H21" s="10"/>
      <c r="I21" s="10"/>
      <c r="J21" s="10"/>
    </row>
    <row r="22" spans="1:10" x14ac:dyDescent="0.25">
      <c r="A22" s="39" t="s">
        <v>42</v>
      </c>
      <c r="B22" s="39"/>
      <c r="C22" s="39"/>
      <c r="D22" s="39"/>
      <c r="E22" s="39"/>
      <c r="F22" s="39"/>
      <c r="G22" s="39"/>
      <c r="H22" s="39"/>
      <c r="I22" s="39"/>
      <c r="J22" s="39"/>
    </row>
    <row r="23" spans="1:10" x14ac:dyDescent="0.25">
      <c r="A23" s="39" t="s">
        <v>43</v>
      </c>
      <c r="B23" s="39"/>
      <c r="C23" s="39"/>
      <c r="D23" s="39"/>
      <c r="E23" s="39"/>
      <c r="F23" s="39"/>
      <c r="G23" s="39"/>
      <c r="H23" s="39"/>
      <c r="I23" s="39"/>
      <c r="J23" s="39"/>
    </row>
    <row r="24" spans="1:10" x14ac:dyDescent="0.25">
      <c r="A24" s="39" t="s">
        <v>44</v>
      </c>
      <c r="B24" s="39"/>
      <c r="C24" s="39"/>
      <c r="D24" s="39"/>
      <c r="E24" s="39"/>
      <c r="F24" s="39"/>
      <c r="G24" s="39"/>
      <c r="H24" s="39"/>
      <c r="I24" s="39"/>
      <c r="J24" s="39"/>
    </row>
    <row r="25" spans="1:10" x14ac:dyDescent="0.25">
      <c r="A25" s="10" t="s">
        <v>34</v>
      </c>
      <c r="B25" s="10"/>
      <c r="C25" s="10"/>
      <c r="D25" s="10"/>
      <c r="E25" s="10"/>
      <c r="F25" s="10"/>
      <c r="G25" s="10"/>
      <c r="H25" s="10"/>
      <c r="I25" s="10"/>
      <c r="J25" s="10"/>
    </row>
    <row r="26" spans="1:10" x14ac:dyDescent="0.25">
      <c r="A26" s="38" t="s">
        <v>45</v>
      </c>
      <c r="B26" s="38"/>
      <c r="C26" s="38"/>
      <c r="D26" s="38"/>
      <c r="E26" s="38"/>
      <c r="F26" s="38"/>
      <c r="G26" s="38"/>
      <c r="H26" s="38"/>
      <c r="I26" s="38"/>
      <c r="J26" s="38"/>
    </row>
    <row r="27" spans="1:10" x14ac:dyDescent="0.25">
      <c r="A27" s="39" t="s">
        <v>46</v>
      </c>
      <c r="B27" s="39"/>
      <c r="C27" s="39"/>
      <c r="D27" s="39"/>
      <c r="E27" s="39"/>
      <c r="F27" s="39"/>
      <c r="G27" s="39"/>
      <c r="H27" s="39"/>
      <c r="I27" s="39"/>
      <c r="J27" s="39"/>
    </row>
    <row r="28" spans="1:10" x14ac:dyDescent="0.25">
      <c r="A28" s="39" t="s">
        <v>47</v>
      </c>
      <c r="B28" s="39"/>
      <c r="C28" s="39"/>
      <c r="D28" s="39"/>
      <c r="E28" s="39"/>
      <c r="F28" s="39"/>
      <c r="G28" s="39"/>
      <c r="H28" s="39"/>
      <c r="I28" s="39"/>
      <c r="J28" s="39"/>
    </row>
    <row r="29" spans="1:10" x14ac:dyDescent="0.25">
      <c r="A29" s="39" t="s">
        <v>48</v>
      </c>
      <c r="B29" s="39"/>
      <c r="C29" s="39"/>
      <c r="D29" s="39"/>
      <c r="E29" s="39"/>
      <c r="F29" s="39"/>
      <c r="G29" s="39"/>
      <c r="H29" s="39"/>
      <c r="I29" s="39"/>
      <c r="J29" s="39"/>
    </row>
  </sheetData>
  <mergeCells count="21">
    <mergeCell ref="A26:J26"/>
    <mergeCell ref="A27:J27"/>
    <mergeCell ref="A28:J28"/>
    <mergeCell ref="A29:J29"/>
    <mergeCell ref="D19:J19"/>
    <mergeCell ref="C20:J20"/>
    <mergeCell ref="A22:J22"/>
    <mergeCell ref="A23:J23"/>
    <mergeCell ref="A24:J24"/>
    <mergeCell ref="A14:B14"/>
    <mergeCell ref="A15:B15"/>
    <mergeCell ref="A16:B16"/>
    <mergeCell ref="L12:M12"/>
    <mergeCell ref="A12:K12"/>
    <mergeCell ref="A3:M3"/>
    <mergeCell ref="A1:M1"/>
    <mergeCell ref="A8:L8"/>
    <mergeCell ref="A5:M5"/>
    <mergeCell ref="A4:M4"/>
    <mergeCell ref="A7:M7"/>
    <mergeCell ref="A6:M6"/>
  </mergeCells>
  <pageMargins left="0.23622047244094491" right="0.23622047244094491" top="0.74803149606299213" bottom="0.74803149606299213" header="0.31496062992125984" footer="0.31496062992125984"/>
  <pageSetup paperSize="9" scale="5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582874-6F3A-4554-8552-3DC4660AFE30}">
  <dimension ref="A1:N48"/>
  <sheetViews>
    <sheetView showGridLines="0" zoomScale="85" zoomScaleNormal="85" workbookViewId="0">
      <selection activeCell="O47" sqref="O47"/>
    </sheetView>
  </sheetViews>
  <sheetFormatPr defaultRowHeight="15" x14ac:dyDescent="0.25"/>
  <cols>
    <col min="4" max="4" width="9.7109375" customWidth="1"/>
  </cols>
  <sheetData>
    <row r="1" spans="1:14" ht="15" customHeight="1" x14ac:dyDescent="0.25">
      <c r="A1" s="52" t="s">
        <v>23</v>
      </c>
      <c r="B1" s="52"/>
      <c r="C1" s="52"/>
      <c r="D1" s="52"/>
      <c r="E1" s="52"/>
      <c r="F1" s="52"/>
      <c r="G1" s="52"/>
      <c r="H1" s="52"/>
      <c r="I1" s="52"/>
      <c r="J1" s="52"/>
      <c r="K1" s="1"/>
    </row>
    <row r="2" spans="1:14" ht="27" customHeight="1" x14ac:dyDescent="0.25">
      <c r="A2" s="52"/>
      <c r="B2" s="52"/>
      <c r="C2" s="52"/>
      <c r="D2" s="52"/>
      <c r="E2" s="52"/>
      <c r="F2" s="52"/>
      <c r="G2" s="52"/>
      <c r="H2" s="52"/>
      <c r="I2" s="52"/>
      <c r="J2" s="52"/>
      <c r="K2" s="1"/>
    </row>
    <row r="3" spans="1:14" ht="17.25" customHeight="1" x14ac:dyDescent="0.25">
      <c r="A3" s="59" t="s">
        <v>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1"/>
    </row>
    <row r="4" spans="1:14" ht="17.25" customHeight="1" x14ac:dyDescent="0.25">
      <c r="A4" s="56" t="s">
        <v>1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7"/>
      <c r="M4" s="57"/>
      <c r="N4" s="58"/>
    </row>
    <row r="5" spans="1:14" ht="17.25" customHeight="1" x14ac:dyDescent="0.25">
      <c r="A5" s="56" t="s">
        <v>2</v>
      </c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8"/>
    </row>
    <row r="6" spans="1:14" ht="17.25" customHeight="1" x14ac:dyDescent="0.25">
      <c r="A6" s="56" t="s">
        <v>3</v>
      </c>
      <c r="B6" s="57"/>
      <c r="C6" s="57"/>
      <c r="D6" s="57"/>
      <c r="E6" s="57"/>
      <c r="F6" s="57"/>
      <c r="G6" s="57"/>
      <c r="H6" s="57"/>
      <c r="I6" s="57"/>
      <c r="J6" s="57"/>
      <c r="K6" s="57"/>
      <c r="L6" s="57"/>
      <c r="M6" s="57"/>
      <c r="N6" s="58"/>
    </row>
    <row r="7" spans="1:14" ht="17.25" customHeight="1" x14ac:dyDescent="0.25">
      <c r="A7" s="56" t="s">
        <v>4</v>
      </c>
      <c r="B7" s="57"/>
      <c r="C7" s="57"/>
      <c r="D7" s="57"/>
      <c r="E7" s="57"/>
      <c r="F7" s="57"/>
      <c r="G7" s="57"/>
      <c r="H7" s="57"/>
      <c r="I7" s="57"/>
      <c r="J7" s="57"/>
      <c r="K7" s="57"/>
      <c r="L7" s="57"/>
      <c r="M7" s="57"/>
      <c r="N7" s="58"/>
    </row>
    <row r="8" spans="1:14" ht="17.25" customHeight="1" x14ac:dyDescent="0.25">
      <c r="A8" s="56" t="s">
        <v>5</v>
      </c>
      <c r="B8" s="57"/>
      <c r="C8" s="57"/>
      <c r="D8" s="57"/>
      <c r="E8" s="57"/>
      <c r="F8" s="57"/>
      <c r="G8" s="57"/>
      <c r="H8" s="57"/>
      <c r="I8" s="57"/>
      <c r="J8" s="57"/>
      <c r="K8" s="57"/>
      <c r="L8" s="57"/>
      <c r="M8" s="57"/>
      <c r="N8" s="58"/>
    </row>
    <row r="9" spans="1:14" ht="17.25" customHeight="1" x14ac:dyDescent="0.25">
      <c r="A9" s="56" t="s">
        <v>6</v>
      </c>
      <c r="B9" s="57"/>
      <c r="C9" s="57"/>
      <c r="D9" s="57"/>
      <c r="E9" s="57"/>
      <c r="F9" s="57"/>
      <c r="G9" s="57"/>
      <c r="H9" s="57"/>
      <c r="I9" s="57"/>
      <c r="J9" s="57"/>
      <c r="K9" s="57"/>
      <c r="L9" s="57"/>
      <c r="M9" s="57"/>
      <c r="N9" s="58"/>
    </row>
    <row r="10" spans="1:14" ht="17.25" customHeight="1" x14ac:dyDescent="0.25">
      <c r="A10" s="53" t="s">
        <v>7</v>
      </c>
      <c r="B10" s="54"/>
      <c r="C10" s="54"/>
      <c r="D10" s="54"/>
      <c r="E10" s="54"/>
      <c r="F10" s="54"/>
      <c r="G10" s="54"/>
      <c r="H10" s="54"/>
      <c r="I10" s="54"/>
      <c r="J10" s="54"/>
      <c r="K10" s="54"/>
      <c r="L10" s="54"/>
      <c r="M10" s="54"/>
      <c r="N10" s="55"/>
    </row>
    <row r="11" spans="1:14" x14ac:dyDescent="0.25">
      <c r="A11" s="49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1"/>
    </row>
    <row r="12" spans="1:14" ht="14.25" customHeight="1" x14ac:dyDescent="0.25">
      <c r="A12" s="46" t="s">
        <v>55</v>
      </c>
      <c r="B12" s="47"/>
      <c r="C12" s="47"/>
      <c r="D12" s="47"/>
      <c r="E12" s="47"/>
      <c r="F12" s="47"/>
      <c r="G12" s="47"/>
      <c r="H12" s="47"/>
      <c r="I12" s="47"/>
      <c r="J12" s="47"/>
      <c r="K12" s="47"/>
      <c r="L12" s="47"/>
      <c r="M12" s="47"/>
      <c r="N12" s="48"/>
    </row>
    <row r="13" spans="1:14" ht="17.25" customHeight="1" x14ac:dyDescent="0.25">
      <c r="A13" s="45" t="s">
        <v>8</v>
      </c>
      <c r="B13" s="45"/>
      <c r="C13" s="45"/>
      <c r="D13" s="4">
        <v>470</v>
      </c>
      <c r="E13" s="4"/>
      <c r="F13" s="4"/>
      <c r="G13" s="4"/>
      <c r="H13" s="4"/>
      <c r="I13" s="18"/>
      <c r="J13" s="18"/>
      <c r="K13" s="18"/>
      <c r="L13" s="18"/>
      <c r="M13" s="18"/>
      <c r="N13" s="18"/>
    </row>
    <row r="14" spans="1:14" ht="16.5" customHeight="1" x14ac:dyDescent="0.25">
      <c r="A14" s="45" t="s">
        <v>9</v>
      </c>
      <c r="B14" s="45"/>
      <c r="C14" s="45"/>
      <c r="D14" s="4"/>
      <c r="E14" s="4"/>
      <c r="F14" s="4"/>
      <c r="G14" s="4"/>
      <c r="H14" s="4"/>
      <c r="I14" s="18"/>
      <c r="J14" s="18"/>
      <c r="K14" s="18"/>
      <c r="L14" s="18"/>
      <c r="M14" s="18"/>
      <c r="N14" s="18"/>
    </row>
    <row r="15" spans="1:14" ht="17.25" customHeight="1" x14ac:dyDescent="0.25">
      <c r="A15" s="45" t="s">
        <v>10</v>
      </c>
      <c r="B15" s="45"/>
      <c r="C15" s="45"/>
      <c r="D15" s="21">
        <v>430</v>
      </c>
      <c r="E15" s="4"/>
      <c r="F15" s="4"/>
      <c r="G15" s="4"/>
      <c r="H15" s="4"/>
      <c r="I15" s="18"/>
      <c r="J15" s="18"/>
      <c r="K15" s="18"/>
      <c r="L15" s="18"/>
      <c r="M15" s="18"/>
      <c r="N15" s="18"/>
    </row>
    <row r="16" spans="1:14" ht="17.25" customHeight="1" x14ac:dyDescent="0.25">
      <c r="A16" s="45" t="s">
        <v>11</v>
      </c>
      <c r="B16" s="45"/>
      <c r="C16" s="45"/>
      <c r="D16" s="4">
        <v>405</v>
      </c>
      <c r="E16" s="4">
        <v>440</v>
      </c>
      <c r="F16" s="4">
        <v>530</v>
      </c>
      <c r="G16" s="4">
        <v>440</v>
      </c>
      <c r="H16" s="4"/>
      <c r="I16" s="18"/>
      <c r="J16" s="18"/>
      <c r="K16" s="18"/>
      <c r="L16" s="18"/>
      <c r="M16" s="18"/>
      <c r="N16" s="18"/>
    </row>
    <row r="17" spans="1:14" ht="18.75" customHeight="1" x14ac:dyDescent="0.25">
      <c r="A17" s="62" t="s">
        <v>19</v>
      </c>
      <c r="B17" s="62"/>
      <c r="C17" s="62"/>
      <c r="D17" s="62" t="s">
        <v>20</v>
      </c>
      <c r="E17" s="62"/>
      <c r="F17" s="62"/>
      <c r="G17" s="62" t="s">
        <v>12</v>
      </c>
      <c r="H17" s="62"/>
      <c r="I17" s="62"/>
      <c r="J17" s="62"/>
      <c r="K17" s="62" t="s">
        <v>21</v>
      </c>
      <c r="L17" s="62"/>
      <c r="M17" s="62"/>
      <c r="N17" s="62"/>
    </row>
    <row r="18" spans="1:14" ht="15" customHeight="1" x14ac:dyDescent="0.25">
      <c r="A18" s="66">
        <f>AVERAGE(D13:N16)</f>
        <v>452.5</v>
      </c>
      <c r="B18" s="62"/>
      <c r="C18" s="62"/>
      <c r="D18" s="67">
        <f>_xlfn.STDEV.S(D13:N16)</f>
        <v>43.330128086586591</v>
      </c>
      <c r="E18" s="67"/>
      <c r="F18" s="67"/>
      <c r="G18" s="68">
        <f>D18/A18</f>
        <v>9.5757189141627827E-2</v>
      </c>
      <c r="H18" s="68"/>
      <c r="I18" s="68"/>
      <c r="J18" s="68"/>
      <c r="K18" s="69" t="str">
        <f>IF(G18&lt;25%,"media simples","media saneada")</f>
        <v>media simples</v>
      </c>
      <c r="L18" s="69"/>
      <c r="M18" s="69"/>
      <c r="N18" s="69"/>
    </row>
    <row r="19" spans="1:14" x14ac:dyDescent="0.25">
      <c r="A19" s="64"/>
      <c r="B19" s="64"/>
      <c r="C19" s="64"/>
      <c r="D19" s="64"/>
      <c r="E19" s="64"/>
      <c r="F19" s="64"/>
      <c r="G19" s="64"/>
      <c r="H19" s="64"/>
      <c r="I19" s="64"/>
      <c r="J19" s="64"/>
      <c r="K19" s="64"/>
      <c r="L19" s="64"/>
      <c r="M19" s="64"/>
      <c r="N19" s="64"/>
    </row>
    <row r="20" spans="1:14" ht="17.25" customHeight="1" x14ac:dyDescent="0.25">
      <c r="A20" s="63" t="s">
        <v>13</v>
      </c>
      <c r="B20" s="63"/>
      <c r="C20" s="63"/>
      <c r="D20" s="63"/>
      <c r="E20" s="2"/>
      <c r="F20" s="64" t="s">
        <v>18</v>
      </c>
      <c r="G20" s="64"/>
      <c r="H20" s="2"/>
      <c r="I20" s="64" t="s">
        <v>17</v>
      </c>
      <c r="J20" s="64"/>
      <c r="K20" s="65"/>
      <c r="L20" s="65"/>
      <c r="M20" s="65"/>
      <c r="N20" s="65"/>
    </row>
    <row r="21" spans="1:14" ht="18.75" customHeight="1" x14ac:dyDescent="0.25">
      <c r="A21" s="65"/>
      <c r="B21" s="65"/>
      <c r="C21" s="65"/>
      <c r="D21" s="65"/>
      <c r="E21" s="65"/>
      <c r="F21" s="71"/>
      <c r="G21" s="71"/>
      <c r="H21" s="2"/>
      <c r="I21" s="71"/>
      <c r="J21" s="71"/>
      <c r="K21" s="65"/>
      <c r="L21" s="65"/>
      <c r="M21" s="65"/>
      <c r="N21" s="65"/>
    </row>
    <row r="22" spans="1:14" ht="20.25" customHeight="1" x14ac:dyDescent="0.25">
      <c r="A22" s="45" t="s">
        <v>15</v>
      </c>
      <c r="B22" s="45"/>
      <c r="C22" s="45"/>
      <c r="D22" s="45"/>
      <c r="E22" s="45"/>
      <c r="F22" s="20"/>
      <c r="G22" s="2"/>
      <c r="H22" s="2"/>
      <c r="I22" s="2"/>
      <c r="J22" s="2"/>
      <c r="K22" s="2"/>
      <c r="L22" s="2"/>
      <c r="M22" s="2"/>
      <c r="N22" s="2"/>
    </row>
    <row r="23" spans="1:14" x14ac:dyDescent="0.25">
      <c r="A23" s="64" t="s">
        <v>16</v>
      </c>
      <c r="B23" s="64"/>
      <c r="C23" s="64"/>
      <c r="D23" s="2"/>
      <c r="E23" s="64" t="s">
        <v>22</v>
      </c>
      <c r="F23" s="64"/>
      <c r="G23" s="64"/>
      <c r="H23" s="3"/>
      <c r="I23" s="64" t="s">
        <v>14</v>
      </c>
      <c r="J23" s="64"/>
      <c r="K23" s="64"/>
      <c r="L23" s="64"/>
      <c r="M23" s="64"/>
      <c r="N23" s="64"/>
    </row>
    <row r="24" spans="1:14" ht="18.75" customHeight="1" x14ac:dyDescent="0.25">
      <c r="A24" s="71"/>
      <c r="B24" s="71"/>
      <c r="C24" s="71"/>
      <c r="D24" s="71"/>
      <c r="E24" s="71"/>
      <c r="F24" s="71"/>
      <c r="G24" s="71"/>
      <c r="H24" s="3"/>
      <c r="I24" s="72"/>
      <c r="J24" s="72"/>
      <c r="K24" s="72"/>
      <c r="L24" s="72"/>
      <c r="M24" s="72"/>
      <c r="N24" s="72"/>
    </row>
    <row r="28" spans="1:14" ht="15" customHeight="1" x14ac:dyDescent="0.25">
      <c r="A28" s="70" t="s">
        <v>56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8"/>
    </row>
    <row r="29" spans="1:14" ht="17.25" customHeight="1" x14ac:dyDescent="0.25">
      <c r="A29" s="45" t="s">
        <v>8</v>
      </c>
      <c r="B29" s="45"/>
      <c r="C29" s="45"/>
      <c r="D29" s="4">
        <v>421.19</v>
      </c>
      <c r="E29" s="4"/>
      <c r="F29" s="4"/>
      <c r="G29" s="4"/>
      <c r="H29" s="4"/>
      <c r="I29" s="18"/>
      <c r="J29" s="18"/>
      <c r="K29" s="18"/>
      <c r="L29" s="18"/>
      <c r="M29" s="18"/>
      <c r="N29" s="18"/>
    </row>
    <row r="30" spans="1:14" ht="16.5" customHeight="1" x14ac:dyDescent="0.25">
      <c r="A30" s="45" t="s">
        <v>9</v>
      </c>
      <c r="B30" s="45"/>
      <c r="C30" s="45"/>
      <c r="D30" s="4">
        <v>398</v>
      </c>
      <c r="E30" s="4"/>
      <c r="F30" s="4"/>
      <c r="G30" s="4"/>
      <c r="H30" s="4"/>
      <c r="I30" s="18"/>
      <c r="J30" s="18"/>
      <c r="K30" s="18"/>
      <c r="L30" s="18"/>
      <c r="M30" s="18"/>
      <c r="N30" s="18"/>
    </row>
    <row r="31" spans="1:14" ht="17.25" customHeight="1" x14ac:dyDescent="0.25">
      <c r="A31" s="45" t="s">
        <v>10</v>
      </c>
      <c r="B31" s="45"/>
      <c r="C31" s="45"/>
      <c r="D31" s="21">
        <v>430</v>
      </c>
      <c r="E31" s="4"/>
      <c r="F31" s="4"/>
      <c r="G31" s="4"/>
      <c r="H31" s="4"/>
      <c r="I31" s="18"/>
      <c r="J31" s="18"/>
      <c r="K31" s="18"/>
      <c r="L31" s="18"/>
      <c r="M31" s="18"/>
      <c r="N31" s="18"/>
    </row>
    <row r="32" spans="1:14" ht="17.25" customHeight="1" x14ac:dyDescent="0.25">
      <c r="A32" s="45" t="s">
        <v>11</v>
      </c>
      <c r="B32" s="45"/>
      <c r="C32" s="45"/>
      <c r="D32" s="4">
        <v>350</v>
      </c>
      <c r="E32" s="4">
        <v>575</v>
      </c>
      <c r="F32" s="4">
        <v>420</v>
      </c>
      <c r="G32" s="4">
        <v>575</v>
      </c>
      <c r="H32" s="4"/>
      <c r="I32" s="18"/>
      <c r="J32" s="18"/>
      <c r="K32" s="18"/>
      <c r="L32" s="18"/>
      <c r="M32" s="18"/>
      <c r="N32" s="18"/>
    </row>
    <row r="33" spans="1:14" ht="18.75" customHeight="1" x14ac:dyDescent="0.25">
      <c r="A33" s="62" t="s">
        <v>19</v>
      </c>
      <c r="B33" s="62"/>
      <c r="C33" s="62"/>
      <c r="D33" s="62" t="s">
        <v>20</v>
      </c>
      <c r="E33" s="62"/>
      <c r="F33" s="62"/>
      <c r="G33" s="62" t="s">
        <v>12</v>
      </c>
      <c r="H33" s="62"/>
      <c r="I33" s="62"/>
      <c r="J33" s="62"/>
      <c r="K33" s="62" t="s">
        <v>21</v>
      </c>
      <c r="L33" s="62"/>
      <c r="M33" s="62"/>
      <c r="N33" s="62"/>
    </row>
    <row r="34" spans="1:14" ht="15" customHeight="1" x14ac:dyDescent="0.25">
      <c r="A34" s="66">
        <f>AVERAGE(D29:N32)</f>
        <v>452.74142857142857</v>
      </c>
      <c r="B34" s="62"/>
      <c r="C34" s="62"/>
      <c r="D34" s="67">
        <f>_xlfn.STDEV.S(D29:N32)</f>
        <v>87.589390611072616</v>
      </c>
      <c r="E34" s="67"/>
      <c r="F34" s="67"/>
      <c r="G34" s="68">
        <f>D34/A34</f>
        <v>0.19346449227642026</v>
      </c>
      <c r="H34" s="68"/>
      <c r="I34" s="68"/>
      <c r="J34" s="68"/>
      <c r="K34" s="69" t="str">
        <f>IF(G34&lt;25%,"media simples","media saneada")</f>
        <v>media simples</v>
      </c>
      <c r="L34" s="69"/>
      <c r="M34" s="69"/>
      <c r="N34" s="69"/>
    </row>
    <row r="35" spans="1:14" x14ac:dyDescent="0.25">
      <c r="A35" s="64"/>
      <c r="B35" s="64"/>
      <c r="C35" s="64"/>
      <c r="D35" s="64"/>
      <c r="E35" s="64"/>
      <c r="F35" s="64"/>
      <c r="G35" s="64"/>
      <c r="H35" s="64"/>
      <c r="I35" s="64"/>
      <c r="J35" s="64"/>
      <c r="K35" s="64"/>
      <c r="L35" s="64"/>
      <c r="M35" s="64"/>
      <c r="N35" s="64"/>
    </row>
    <row r="36" spans="1:14" ht="17.25" customHeight="1" x14ac:dyDescent="0.25">
      <c r="A36" s="63" t="s">
        <v>13</v>
      </c>
      <c r="B36" s="63"/>
      <c r="C36" s="63"/>
      <c r="D36" s="63"/>
      <c r="E36" s="2"/>
      <c r="F36" s="64" t="s">
        <v>18</v>
      </c>
      <c r="G36" s="64"/>
      <c r="H36" s="2"/>
      <c r="I36" s="64" t="s">
        <v>17</v>
      </c>
      <c r="J36" s="64"/>
      <c r="K36" s="65"/>
      <c r="L36" s="65"/>
      <c r="M36" s="65"/>
      <c r="N36" s="65"/>
    </row>
    <row r="37" spans="1:14" ht="18.75" customHeight="1" x14ac:dyDescent="0.25">
      <c r="A37" s="65"/>
      <c r="B37" s="65"/>
      <c r="C37" s="65"/>
      <c r="D37" s="65"/>
      <c r="E37" s="65"/>
      <c r="F37" s="71"/>
      <c r="G37" s="71"/>
      <c r="H37" s="2"/>
      <c r="I37" s="71"/>
      <c r="J37" s="71"/>
      <c r="K37" s="65"/>
      <c r="L37" s="65"/>
      <c r="M37" s="65"/>
      <c r="N37" s="65"/>
    </row>
    <row r="38" spans="1:14" ht="20.25" customHeight="1" x14ac:dyDescent="0.25">
      <c r="A38" s="45" t="s">
        <v>15</v>
      </c>
      <c r="B38" s="45"/>
      <c r="C38" s="45"/>
      <c r="D38" s="45"/>
      <c r="E38" s="45"/>
      <c r="F38" s="20"/>
      <c r="G38" s="2"/>
      <c r="H38" s="2"/>
      <c r="I38" s="2"/>
      <c r="J38" s="2"/>
      <c r="K38" s="2"/>
      <c r="L38" s="2"/>
      <c r="M38" s="2"/>
      <c r="N38" s="2"/>
    </row>
    <row r="39" spans="1:14" x14ac:dyDescent="0.25">
      <c r="A39" s="64" t="s">
        <v>16</v>
      </c>
      <c r="B39" s="64"/>
      <c r="C39" s="64"/>
      <c r="D39" s="2"/>
      <c r="E39" s="64" t="s">
        <v>22</v>
      </c>
      <c r="F39" s="64"/>
      <c r="G39" s="64"/>
      <c r="H39" s="3"/>
      <c r="I39" s="64" t="s">
        <v>14</v>
      </c>
      <c r="J39" s="64"/>
      <c r="K39" s="64"/>
      <c r="L39" s="64"/>
      <c r="M39" s="64"/>
      <c r="N39" s="64"/>
    </row>
    <row r="40" spans="1:14" ht="18.75" customHeight="1" x14ac:dyDescent="0.25">
      <c r="A40" s="71"/>
      <c r="B40" s="71"/>
      <c r="C40" s="71"/>
      <c r="D40" s="71"/>
      <c r="E40" s="71"/>
      <c r="F40" s="71"/>
      <c r="G40" s="71"/>
      <c r="H40" s="3"/>
      <c r="I40" s="72"/>
      <c r="J40" s="72"/>
      <c r="K40" s="72"/>
      <c r="L40" s="72"/>
      <c r="M40" s="72"/>
      <c r="N40" s="72"/>
    </row>
    <row r="42" spans="1:14" x14ac:dyDescent="0.25">
      <c r="A42" s="12" t="s">
        <v>40</v>
      </c>
      <c r="B42" s="41">
        <v>46043</v>
      </c>
      <c r="C42" s="42"/>
      <c r="D42" s="42"/>
      <c r="E42" s="42"/>
      <c r="F42" s="43"/>
    </row>
    <row r="43" spans="1:14" x14ac:dyDescent="0.25">
      <c r="I43" s="44" t="s">
        <v>65</v>
      </c>
      <c r="J43" s="44"/>
      <c r="K43" s="44"/>
      <c r="L43" s="44"/>
      <c r="M43" s="44"/>
      <c r="N43" s="44"/>
    </row>
    <row r="44" spans="1:14" x14ac:dyDescent="0.25">
      <c r="I44" s="44" t="s">
        <v>66</v>
      </c>
      <c r="J44" s="44"/>
      <c r="K44" s="44"/>
      <c r="L44" s="44"/>
      <c r="M44" s="44"/>
      <c r="N44" s="44"/>
    </row>
    <row r="47" spans="1:14" x14ac:dyDescent="0.25">
      <c r="I47" s="44" t="s">
        <v>65</v>
      </c>
      <c r="J47" s="44"/>
      <c r="K47" s="44"/>
      <c r="L47" s="44"/>
      <c r="M47" s="44"/>
      <c r="N47" s="44"/>
    </row>
    <row r="48" spans="1:14" x14ac:dyDescent="0.25">
      <c r="I48" s="44" t="s">
        <v>67</v>
      </c>
      <c r="J48" s="44"/>
      <c r="K48" s="44"/>
      <c r="L48" s="44"/>
      <c r="M48" s="44"/>
      <c r="N48" s="44"/>
    </row>
  </sheetData>
  <mergeCells count="73">
    <mergeCell ref="A37:E37"/>
    <mergeCell ref="F37:G37"/>
    <mergeCell ref="I37:J37"/>
    <mergeCell ref="K37:N37"/>
    <mergeCell ref="A38:E38"/>
    <mergeCell ref="A39:C39"/>
    <mergeCell ref="E39:G39"/>
    <mergeCell ref="I39:N39"/>
    <mergeCell ref="A40:C40"/>
    <mergeCell ref="D40:G40"/>
    <mergeCell ref="I40:N40"/>
    <mergeCell ref="A33:C33"/>
    <mergeCell ref="D33:F33"/>
    <mergeCell ref="G33:J33"/>
    <mergeCell ref="K33:N33"/>
    <mergeCell ref="A34:C34"/>
    <mergeCell ref="D34:F34"/>
    <mergeCell ref="G34:J34"/>
    <mergeCell ref="K34:N34"/>
    <mergeCell ref="A35:N35"/>
    <mergeCell ref="A36:D36"/>
    <mergeCell ref="F36:G36"/>
    <mergeCell ref="I36:J36"/>
    <mergeCell ref="K36:N36"/>
    <mergeCell ref="K21:N21"/>
    <mergeCell ref="A24:C24"/>
    <mergeCell ref="D24:G24"/>
    <mergeCell ref="I24:N24"/>
    <mergeCell ref="I23:N23"/>
    <mergeCell ref="F21:G21"/>
    <mergeCell ref="I21:J21"/>
    <mergeCell ref="A23:C23"/>
    <mergeCell ref="E23:G23"/>
    <mergeCell ref="A22:E22"/>
    <mergeCell ref="A21:E21"/>
    <mergeCell ref="A28:N28"/>
    <mergeCell ref="A29:C29"/>
    <mergeCell ref="A30:C30"/>
    <mergeCell ref="A31:C31"/>
    <mergeCell ref="A32:C32"/>
    <mergeCell ref="A17:C17"/>
    <mergeCell ref="D17:F17"/>
    <mergeCell ref="G17:J17"/>
    <mergeCell ref="K17:N17"/>
    <mergeCell ref="A20:D20"/>
    <mergeCell ref="F20:G20"/>
    <mergeCell ref="I20:J20"/>
    <mergeCell ref="K20:N20"/>
    <mergeCell ref="A18:C18"/>
    <mergeCell ref="D18:F18"/>
    <mergeCell ref="G18:J18"/>
    <mergeCell ref="K18:N18"/>
    <mergeCell ref="A19:N19"/>
    <mergeCell ref="A11:N11"/>
    <mergeCell ref="A1:J2"/>
    <mergeCell ref="A10:N10"/>
    <mergeCell ref="A9:N9"/>
    <mergeCell ref="A8:N8"/>
    <mergeCell ref="A3:N3"/>
    <mergeCell ref="A7:N7"/>
    <mergeCell ref="A6:N6"/>
    <mergeCell ref="A5:N5"/>
    <mergeCell ref="A4:N4"/>
    <mergeCell ref="A13:C13"/>
    <mergeCell ref="A16:C16"/>
    <mergeCell ref="A15:C15"/>
    <mergeCell ref="A14:C14"/>
    <mergeCell ref="A12:N12"/>
    <mergeCell ref="B42:F42"/>
    <mergeCell ref="I48:N48"/>
    <mergeCell ref="I47:N47"/>
    <mergeCell ref="I44:N44"/>
    <mergeCell ref="I43:N43"/>
  </mergeCells>
  <conditionalFormatting sqref="G18:J18">
    <cfRule type="cellIs" dxfId="7" priority="11" operator="lessThan">
      <formula>0.25</formula>
    </cfRule>
    <cfRule type="cellIs" dxfId="6" priority="12" operator="greaterThan">
      <formula>0.24</formula>
    </cfRule>
  </conditionalFormatting>
  <conditionalFormatting sqref="G34:J34">
    <cfRule type="cellIs" dxfId="5" priority="7" operator="lessThan">
      <formula>0.25</formula>
    </cfRule>
    <cfRule type="cellIs" dxfId="4" priority="8" operator="greaterThan">
      <formula>0.24</formula>
    </cfRule>
  </conditionalFormatting>
  <conditionalFormatting sqref="K18:N18">
    <cfRule type="containsText" dxfId="3" priority="9" operator="containsText" text="media saneada">
      <formula>NOT(ISERROR(SEARCH("media saneada",K18)))</formula>
    </cfRule>
    <cfRule type="containsText" dxfId="2" priority="10" operator="containsText" text="media simples">
      <formula>NOT(ISERROR(SEARCH("media simples",K18)))</formula>
    </cfRule>
  </conditionalFormatting>
  <conditionalFormatting sqref="K34:N34">
    <cfRule type="containsText" dxfId="1" priority="5" operator="containsText" text="media saneada">
      <formula>NOT(ISERROR(SEARCH("media saneada",K34)))</formula>
    </cfRule>
    <cfRule type="containsText" dxfId="0" priority="6" operator="containsText" text="media simples">
      <formula>NOT(ISERROR(SEARCH("media simples",K34)))</formula>
    </cfRule>
  </conditionalFormatting>
  <pageMargins left="0.23622047244094491" right="0.23622047244094491" top="0.74803149606299213" bottom="0.74803149606299213" header="0.31496062992125984" footer="0.31496062992125984"/>
  <pageSetup paperSize="9" scale="68" orientation="portrait" r:id="rId1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iHAdl6vPWUWAu0q8aiJOH2htRrjcc9hNvJBQopD7oiE=</DigestValue>
    </Reference>
    <Reference Type="http://www.w3.org/2000/09/xmldsig#Object" URI="#idOfficeObject">
      <DigestMethod Algorithm="http://www.w3.org/2001/04/xmlenc#sha256"/>
      <DigestValue>Um20c6my1yDVr29iKg+yJyybcSMEODevb8/kmv169iU=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4w7N15OZV1OIY3O+s5VgBNwPM+vzymG3MfmIBKfV1v0=</DigestValue>
    </Reference>
  </SignedInfo>
  <SignatureValue>K1LeM1QF4LzwIwvxEN4iFsxzjF9emxfeeacLtQ9phn4+EBKnXsW7mMUvNsl+CgIfDw0CTwRkDX6f
nuoCkekOWlAeyyNJScmBaWfTcWfGThG2he4BlmmEKA/HnHsMk+kebJ0MZQomSCq1p8A8wp23EPKr
ynLAojrSt2C6Vm8oOx5I1O0VN/HaUWnOoURB9uDn7QraDtet3w7eFO+3bzTRYiQd9KNiJuN42FN4
ZVUdKW8zh/BGKO2NtYvU/2GHN7dgRKzOAX3gelhU4tS//ugk51lvaSLt+/FGuYKM04ZtsD0B0ZCJ
536t2px1S2s9Kw4lIYkXcUSEWIzftBNlTrlnCg==</SignatureValue>
  <KeyInfo>
    <X509Data>
      <X509Certificate>MIIHKTCCBRGgAwIBAgIISkYlARBlhoswDQYJKoZIhvcNAQELBQAwZjELMAkGA1UEBhMCQlIxEzARBgNVBAoTCklDUC1CcmFzaWwxFTATBgNVBAsTDEFDIFNPTFVUSSB2NTErMCkGA1UEAxMiQUMgTUFYSU1VUyBURUNOT0xPR0lBIEUgRVZFTlRPUyB2NTAeFw0yNTAxMTUyMDA4MDBaFw0yODAxMTUyMDA4MDBaMIG/MQswCQYDVQQGEwJCUjETMBEGA1UEChMKSUNQLUJyYXNpbDErMCkGA1UECxMiQUMgTUFYSU1VUyBURUNOT0xPR0lBIEUgRVZFTlRPUyB2NTEXMBUGA1UECxMOMzc3NTA3MTUwMDAxNzExEzARBgNVBAsTClByZXNlbmNpYWwxGjAYBgNVBAsTEUNlcnRpZmljYWRvIFBGIEEzMSQwIgYDVQQDExtMVUNFTEVOQSBHQUxCSU06MjQ5NTk0NDgxNzIwggEiMA0GCSqGSIb3DQEBAQUAA4IBDwAwggEKAoIBAQC/2rqA779AHmINudufiZ0MeZxQXxL/mRbcitYymFxuym5y4W6pjsXcpLjBCuiVHjeBBhkHasuJowx2Ejq8NYMnDHoM8blcU9502b2J9ka8AcqcMrGW98z4cshAjT5+Zk05Ok2aDLHrkpJWBOcvLTi0nMy5q6fMPU1XDox+wwy/6kOrdD6CsPUzqFKKCylFr87ObYuJXchWUWWGix6jafr+d4HD6Qm+hrSdfk2SMTVDq8FhTCCO2TWw2cUzCXt5FMTbK3lkHrobam7/VA/ztLZvcZPSFgVILXiulS43ED79oFY0z/X1/SedSay4cNQSoJU9PnjIu8GgTDIv9FeREgkhAgMBAAGjggJ/MIICezAJBgNVHRMEAjAAMB8GA1UdIwQYMBaAFOqmW0CZRjIDMkIDw4zrUbWWTBMEMFgGCCsGAQUFBwEBBEwwSjBIBggrBgEFBQcwAoY8aHR0cDovL2NjZC5hY21heGltdXMuY29tLmJyL2xjci9hYy1tYXhpbXVzLXRlY25vbG9naWEtdjUucDdiMIGdBgNVHREEgZUwgZKBGGx1Y2VsZW5hZ2FsYmltQGdtYWlsLmNvbaA9BgVgTAEDAaA0EzIyOTA2MTk2MDI0OTU5NDQ4MTcyMDAwMDAwMDAwMDAwMDAwMDAwMDAyNS45NDFzc3Btc6AXBgVgTAEDBqAOEwwwMDAwMDAwMDAwMDCgHgYFYEwBAwWgFRMTMDAwMDAwMDAwMDAwMDAwMDAwMDBiBgNVHSAEWzBZMFcGB2BMAQIDgQUwTDBKBggrBgEFBQcCARY+aHR0cDovL2NjZC5hY21heGltdXMuY29tLmJyL2RvY3MvZHBjLWFjLW1heGltdXMtdGVjbm9sb2dpYS5wZGYwKQYDVR0lBCIwIAYIKwYBBQUHAwIGCCsGAQUFBwMEBgorBgEEAYI3FAICMIGUBgNVHR8EgYwwgYkwQqBAoD6GPGh0dHA6Ly9jY2QuYWNtYXhpbXVzLmNvbS5ici9sY3IvYWMtbWF4aW11cy10ZWNub2xvZ2lhLXY1LmNybDBDoEGgP4Y9aHR0cDovL2NjZDIuYWNtYXhpbXVzLmNvbS5ici9sY3IvYWMtbWF4aW11cy10ZWNub2xvZ2lhLXY1LmNybDAdBgNVHQ4EFgQUUYj0kUHnLAF2eQwSM9LjWd1UiFcwDgYDVR0PAQH/BAQDAgXgMA0GCSqGSIb3DQEBCwUAA4ICAQBFJMVnZ9eDDz0GXCOVloi4/87C5jEJvswpxfnMOI2D3VJ5Avdz2a7zoKzlSZYPKwLi1vd+NXZCaLIdlmh39qEtkL/ruqC92kAaj/3i07aoVL7qRpBMoLFhR6TX/L0jajtY36vkbTIBpemjI6xcHvQuf07nZY3zGkD/TFBy2Hfw/cMIQbpnaRljll5W8t09Z2Qzj4y81U6JWBLSzgoKP3H5bzQFEuKbJwFKXuPhLte0FoWBjJ3T67bUy6s80DCFYl88jSvMELynQpeGbzSsaadu05OfNK1UCdx7OqPe/zDrZredeaZXR9R7JtA/6dxOrX8wYrCskd5mQIte4Ldc3GYmU03FEfJIp8ovK3dXbg+PhG42aOgAexiT//ZmGVz2Cflcp0ZFGUmtPd+eVV5ywW7jbnhTBTl4zHoz6GZOxUW/Oa3Zde8ZywzWPu4cED7sfNmD/7jO+20gC1iSuSYjwEyMMN2iQNs8YTHq1HWJKmM6rfXBd7njGYMewZYe27KRP37nkxL3z/AiMn3uG0OYlX/HshNRMrE6JWY+6zHRYW9x9pw6lWVBVZk4Tj3hiCBdTSyRgGejVQv3D3l93fRDcxuqLkyARO2Drs5e38DYDDD3h6BWlfvKQBnUubS7Fbn02ONUE11EfJ4cvv1RhozHwQ6S2Ycur5gCGYyAkqrGXY+uw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vvsM58qzs+Qvvj9KGvAvpuE6byaWYl4UthLplyBKcQQ=</DigestValue>
      </Reference>
      <Reference URI="/xl/calcChain.xml?ContentType=application/vnd.openxmlformats-officedocument.spreadsheetml.calcChain+xml">
        <DigestMethod Algorithm="http://www.w3.org/2001/04/xmlenc#sha256"/>
        <DigestValue>tHI12rYbWILr+wu0oTWdc7rQd7XNacIjT7+1wvGzT54=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CrYOhaBxMyVqaWImYREv0TdwaZnEOD35cXnZnHuFbVk=</DigestValue>
      </Reference>
      <Reference URI="/xl/drawings/drawing1.xml?ContentType=application/vnd.openxmlformats-officedocument.drawing+xml">
        <DigestMethod Algorithm="http://www.w3.org/2001/04/xmlenc#sha256"/>
        <DigestValue>O+T0CyjrNlX8hJ3ViAL2ZYAH749xAYPiRdx2CyPLJzA=</DigestValue>
      </Reference>
      <Reference URI="/xl/media/image1.png?ContentType=image/png">
        <DigestMethod Algorithm="http://www.w3.org/2001/04/xmlenc#sha256"/>
        <DigestValue>FJ1pAZgaJsXbCDh0Iy8XJVYYYYh19msp71g6zlfxnoA=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1wmHI8+HVaAE+yt6PHDY3AbscvVYlvxV2GrlEpk4Egg=</DigestValue>
      </Reference>
      <Reference URI="/xl/printerSettings/printerSettings2.bin?ContentType=application/vnd.openxmlformats-officedocument.spreadsheetml.printerSettings">
        <DigestMethod Algorithm="http://www.w3.org/2001/04/xmlenc#sha256"/>
        <DigestValue>PLFKp1Z2rFn2d9C2VnwfOR83xyU0VTMTAfqIdZgcBPA=</DigestValue>
      </Reference>
      <Reference URI="/xl/sharedStrings.xml?ContentType=application/vnd.openxmlformats-officedocument.spreadsheetml.sharedStrings+xml">
        <DigestMethod Algorithm="http://www.w3.org/2001/04/xmlenc#sha256"/>
        <DigestValue>m5w6xevJjBcVujInZ15g9klvEfMmiZlqqjY/bGmgfvw=</DigestValue>
      </Reference>
      <Reference URI="/xl/styles.xml?ContentType=application/vnd.openxmlformats-officedocument.spreadsheetml.styles+xml">
        <DigestMethod Algorithm="http://www.w3.org/2001/04/xmlenc#sha256"/>
        <DigestValue>IxsmRfdwz/U9W7gcGrF7zYEDNOcMWgybWhaHxssH+IM=</DigestValue>
      </Reference>
      <Reference URI="/xl/theme/theme1.xml?ContentType=application/vnd.openxmlformats-officedocument.theme+xml">
        <DigestMethod Algorithm="http://www.w3.org/2001/04/xmlenc#sha256"/>
        <DigestValue>UjOvE6DspcGH4J48/R/wKpX04oXW2mCGbLigBn8v2Wg=</DigestValue>
      </Reference>
      <Reference URI="/xl/workbook.xml?ContentType=application/vnd.openxmlformats-officedocument.spreadsheetml.sheet.main+xml">
        <DigestMethod Algorithm="http://www.w3.org/2001/04/xmlenc#sha256"/>
        <DigestValue>hqxnZHK/TYqNwbH6pCF/QYaqlRpyb9lDkH9Yv1/V/Cc=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ie1t59T+oh4xR4rir291kA0PxL5MlUFD/HEFvVUbc9Y=</DigestValue>
      </Reference>
      <Reference URI="/xl/worksheets/sheet1.xml?ContentType=application/vnd.openxmlformats-officedocument.spreadsheetml.worksheet+xml">
        <DigestMethod Algorithm="http://www.w3.org/2001/04/xmlenc#sha256"/>
        <DigestValue>Pwlpj0Em5kaoQ/RsEw5ryomFFJ5YeU10XfzaLq57qfo=</DigestValue>
      </Reference>
      <Reference URI="/xl/worksheets/sheet2.xml?ContentType=application/vnd.openxmlformats-officedocument.spreadsheetml.worksheet+xml">
        <DigestMethod Algorithm="http://www.w3.org/2001/04/xmlenc#sha256"/>
        <DigestValue>WiOuB/ZwGqu7rnRjTNBCgicPfCEN/BDccXnRcdxb5Mg=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2026-03-16T15:34:46Z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16.0.17531/26</OfficeVersion>
          <ApplicationVersion>16.0.17531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2026-03-16T15:34:46Z</xd:SigningTime>
          <xd:SigningCertificate>
            <xd:Cert>
              <xd:CertDigest>
                <DigestMethod Algorithm="http://www.w3.org/2001/04/xmlenc#sha256"/>
                <DigestValue>YgSNG79NDGuu4CYnUUX+cFyBy8VeaDUs6ZabQU017vU=</DigestValue>
              </xd:CertDigest>
              <xd:IssuerSerial>
                <X509IssuerName>CN=AC MAXIMUS TECNOLOGIA E EVENTOS v5, OU=AC SOLUTI v5, O=ICP-Brasil, C=BR</X509IssuerName>
                <X509SerialNumber>5352005893676697227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JTCCBQ2gAwIBAgIBHTANBgkqhkiG9w0BAQ0FADBvMQswCQYDVQQGEwJCUjETMBEGA1UEChMKSUNQLUJyYXNpbDE0MDIGA1UECxMrQXV0b3JpZGFkZSBDZXJ0aWZpY2Fkb3JhIFJhaXogQnJhc2lsZWlyYSB2NTEVMBMGA1UEAxMMQUMgU09MVVRJIHY1MB4XDTIyMDIyNDE2MTMyM1oXDTI5MDMwMjExNTg1OVowZjELMAkGA1UEBhMCQlIxEzARBgNVBAoTCklDUC1CcmFzaWwxFTATBgNVBAsTDEFDIFNPTFVUSSB2NTErMCkGA1UEAxMiQUMgTUFYSU1VUyBURUNOT0xPR0lBIEUgRVZFTlRPUyB2NTCCAiIwDQYJKoZIhvcNAQEBBQADggIPADCCAgoCggIBAMUvxfkR/n2U/Wq7hNufK+BlIl/UUhRd7WTALYnwFEpofeAYqKYO6qMtuAKkXmAlyGPEtXvJUn30hjyIZdaA63dgropLtCfWo451sc2DswhmMukskCgztHIbp6cbWiPHYpPW5xOEEK+O3FNsXRViWU+TWiKk+tMUn5ytEMBP18PC2mj9zmyapUuFslCqjenw+RbcPdx6QevY9MZB1r3D7pf1eL7YTgvwP/v0L5O8MxoU6N8zK42TWUvHm8DxgkkHED0CH84gDZQIsLvslZsEkV2919eyQz+VrwhNvOwMHY5Sgr1T53KChEgBUi5W2DkUua/Xd8Mr6xM7dEwmxi+qxAf/bFeJQwk3G9Oekco/w2WZFFJpftNjE9td3B6tBZi+TqDQs4Pp7tyBzN1T6/gCOKeqYkiY6cFP1yw8D3JEeNdIGodYqwn2+6Mg22/01qhqYQV/jMDHR9gLy/YcgkzX4VPesdhEuTrko/DXR41x6pfffF6s+sPciu2/VEWOZBFoe3g8xRNR95DNuCicJ+VaWVMTPwHOHUX9kzb5e5o4m5Pr3PmPtXWnQAhwQokUNNNAYTXjZoXAOrLcvgfTok2iIrJo1wTPuyIKyGgTXoHH2reajs3Stl2ITvn6747TK2gk5/ASkAf/M3D10dYKXmct/eEi+O5g6BT5xmzC31OgEeotAgMBAAGjggHTMIIBzzAdBgNVHQ4EFgQU6qZbQJlGMgMyQgPDjOtRtZZMEwQwDwYDVR0TAQH/BAUwAwEB/zAfBgNVHSMEGDAWgBRKx5fcuFmtCgc7R1Um39WyJ656cTCB8QYDVR0gBIHpMIHmMEoGBmBMAQIEOTBAMD4GCCsGAQUFBwIBFjJodHRwczovL2NjZC5hY3NvbHV0aS5jb20uYnIvZG9jcy9kcGMtYWMtc29sdXRpLnBkZjBLBgdgTAECA4EFMEAwPgYIKwYBBQUHAgEWMmh0dHBzOi8vY2NkLmFjc29sdXRpLmNvbS5ici9kb2NzL2RwYy1hYy1zb2x1dGkucGRmMEsGB2BMAQIBgQ4wQDA+BggrBgEFBQcCARYyaHR0cHM6Ly9jY2QuYWNzb2x1dGkuY29tLmJyL2RvY3MvZHBjLWFjLXNvbHV0aS5wZGYweAYDVR0fBHEwbzA1oDOgMYYvaHR0cDovL2NjZC5hY3NvbHV0aS5jb20uYnIvbGNyL2FjLXNvbHV0aS12NS5jcmwwNqA0oDKGMGh0dHA6Ly9jY2QyLmFjc29sdXRpLmNvbS5ici9sY3IvYWMtc29sdXRpLXY1LmNybDAOBgNVHQ8BAf8EBAMCAQYwDQYJKoZIhvcNAQENBQADggIBAE6nxe9NePUA7ry+kUgbxcJUvewKHD3PIs/kXG9fiMjcInOzpGcmlRTUKLNQyKMn9IqaibxMnH5CLKqRwMJnwdJvsqaNR3GV6B9dTPi3bLct1a9vq9jflg6WbXy+p0keFcRYVyP0+F28NflaBgl3N32gMLDY52UyC+AwUxaQ/3wCBnm7EvvWnUsvn0gxzTJNTrKj89wMy8cmxibK6zPa/suxFGBBamYfccqWcCbDLwSbeo7OtS/9r08WpNsVx6gQVU93mOt11fuvg7d2xyAXCbbR4gysTvJ2yeOzQ0e27Olt+c/J4wSwXQDg5QjkxvMzQyLQQw4HzBc24rGqZOVB4VN+OdCcCYKrL9WQI+sl6pQRNij6/K6RC00xvr1Zbz+nmichA4hx7gvugHTj2YphS1aDG9X68vlVsdwvlJFRgEAppbSxacqNncRQePxljMrdLtaMgUtuTINFOv/o5By+l5dYzk3sJZiZ8C/no6k3x+48Rt2Uq5sHV6Yz9tHI74DOBcigZyKTwyIN3FoWRvFxvTAm0nTs2tEL5KFEx8ExSowWaKB0QAQrVfxTOkxnUVwiFQTifoIAmjKGP2HE7fjZnMI6HQJ1au/zuvtERGKPWEGK8w5LgHC5Ryd41yn0B06cJSJs90HqXsoGxiU6IViCWUXdoEUspLkPtLkXhCdxWfjf</xd:EncapsulatedX509Certificate>
            <xd:EncapsulatedX509Certificate>MIIGPjCCBCagAwIBAgIBCzANBgkqhkiG9w0BAQ0FADCBlzELMAkGA1UEBhMCQlIxEzARBgNVBAoMCklDUC1CcmFzaWwxPTA7BgNVBAsMNEluc3RpdHV0byBOYWNpb25hbCBkZSBUZWNub2xvZ2lhIGRhIEluZm9ybWFjYW8gLSBJVEkxNDAyBgNVBAMMK0F1dG9yaWRhZGUgQ2VydGlmaWNhZG9yYSBSYWl6IEJyYXNpbGVpcmEgdjUwHhcNMTgwNjI5MTg1NTIwWhcNMjkwMzAyMTIwMDIwWjBvMQswCQYDVQQGEwJCUjETMBEGA1UEChMKSUNQLUJyYXNpbDE0MDIGA1UECxMrQXV0b3JpZGFkZSBDZXJ0aWZpY2Fkb3JhIFJhaXogQnJhc2lsZWlyYSB2NTEVMBMGA1UEAxMMQUMgU09MVVRJIHY1MIICIjANBgkqhkiG9w0BAQEFAAOCAg8AMIICCgKCAgEAtoQbmI4YZawD53+Un9kiyaLa1Yf0OtZ1HtRX8dEJ/a8gMegdj8octdGAid1SKe7IMYRCN554iZldoDhfK7YLJxbjQaT/OfA7fRu6uA7z7joS34zdYhEN4P4EgL3DTCQPVzStjExIhu+qG0VV4cuZQ8n+jrRL653/liXqTwgVJd1YHZO/vQnjWWUmuANO1Gxp/cIRjASUenWfT0LV3Uiu9x9ZwYi/fS6eX7ihmpxVgRrzf717EcYZziVjNJj/wwLRbVs4pgz005d+W96iqxhi0Hb/f4rBYqYci9DwEFzYdvkkk62KbrbHw+lhpGXdQs+wHPYR8rh6nxdNwMuXLyF1UU9EXxy5TGsrbQmCdjWVDcJs2ViLDcmBHSdvLcgkOQYj7vCw5Mpfu+7s2veGa0H/U+FrdYSn4JXy9E78TNcRv5mV1y98eDR4iHSSJMPcPmn54QImkoXwch6t5EmmPEd1FpPD0bw5cs8Fm30GFkIH1245ANRI298V9s3qcR+hHTKianI7uFmrgZEPu8hl8rNnQmAo1q8XOShp8h9XB1xh6I9yETNX+LbaPsoZ7iFNbvQ6+TLxBzM6wcKaT9eW6DXscIRFviyqeLy2finG9IE9hGYVeWoLl2uGVqFr124HTLppej/0Wbfel7QjDL0I99u2vKviD14J+2E+UBLjsFgOf5UCAwEAAaOBuzCBuDAUBgNVHSAEDTALMAkGBWBMAQEuMAAwPwYDVR0fBDgwNjA0oDKgMIYuaHR0cDovL2FjcmFpei5pY3BicmFzaWwuZ292LmJyL0xDUmFjcmFpenY1LmNybDAfBgNVHSMEGDAWgBRpqL512cTvbOcTReRhbuVo+LZAXjAdBgNVHQ4EFgQUSseX3LhZrQoHO0dVJt/VsieuenEwDwYDVR0TAQH/BAUwAwEB/zAOBgNVHQ8BAf8EBAMCAQYwDQYJKoZIhvcNAQENBQADggIBAHTHprVP4HJFNsMWtG/1uj+CRSITHaIqKokRSoDFGRuxKLWNAXv1G59Ioyn0iiQimDUijBSVizNBHRFYpxs6J+0Ju9z8cHUWahqBkqhMLNNzPDjWCgxiBCGwMHvkSku1nJHkKf0Tbo7XL5GvZTE7rXY4phop6hqImfCPdaG9uoI2RENAuGF5Vsa/7I7x3pbKwQV78UbmrFfCoLrZB8e3pawY5JVxZU5PHyf59A+g8l9o5g7IqMtkKdpq2r52q/1SRaRZHWYwMc2o823nb57fjP+n21Ccxnve2j3a1lmsCbpvfwgkku9xTzOE3BhTSFYMUGeD7FUfSmztTxuvtYGG4dKqfHXYmKE/GHtrKwbj4zU9DNsItO4BXCGnJg+Cm/1qJAvCBT8NHMwPp82jvxc7JC3KSREmLFQfhj5ndMi0T/B0HWhOEpe30GeZQToRxjPjV68UBjURNzEybWMTQwPf5hx6TtxCQ1ogUNR9Em/qmt3EWxXB+JDv3CgjeCNgzQQ8AQHdAvRYDu7z8xNhTaE+SL9+Ctp1LS9O9n8Miu4ZwsG/WP0A36ftUQSZ9QizDue2iS4HCvK8qhBWmqq8bF5pnPWCXSxxj7x+rKo648BBJSKpd4B5sQW+YG43ONUuE6VmFio4ofrwjvf+xZVoghfkADeq6/5hsGNJsLzXDfr6hCDB</xd:EncapsulatedX509Certificate>
            <xd:EncapsulatedX509Certificate>MIIGoTCCBImgAwIBAgIBATANBgkqhkiG9w0BAQ0FADCBlzELMAkGA1UEBhMCQlIxEzARBgNVBAoMCklDUC1CcmFzaWwxPTA7BgNVBAsMNEluc3RpdHV0byBOYWNpb25hbCBkZSBUZWNub2xvZ2lhIGRhIEluZm9ybWFjYW8gLSBJVEkxNDAyBgNVBAMMK0F1dG9yaWRhZGUgQ2VydGlmaWNhZG9yYSBSYWl6IEJyYXNpbGVpcmEgdjUwHhcNMTYwMzAyMTMwMTM4WhcNMjkwMzAyMjM1OTM4WjCBlzELMAkGA1UEBhMCQlIxEzARBgNVBAoMCklDUC1CcmFzaWwxPTA7BgNVBAsMNEluc3RpdHV0byBOYWNpb25hbCBkZSBUZWNub2xvZ2lhIGRhIEluZm9ybWFjYW8gLSBJVEkxNDAyBgNVBAMMK0F1dG9yaWRhZGUgQ2VydGlmaWNhZG9yYSBSYWl6IEJyYXNpbGVpcmEgdjUwggIiMA0GCSqGSIb3DQEBAQUAA4ICDwAwggIKAoICAQD3LXgabUWsF+gUXw/6YODeF2XkqEyfk3VehdsIx+3/ERgdjCS/ouxYR0Epi2hdoMUVJDNf3XQfjAWXJyCoTneHYAl2McMdvoqtLB2ileQlJiis0fTtYTJayee9BAIdIrCor1Lc0vozXCpDtq5nTwhjIocaZtcuFsdrkl+nbfYxl5m7vjTkTMS6j8ffjmFzbNPDlJuV3Vy7AzapPVJrMl6UHPXCHMYMzl0KxR/47S5XGgmLYkYt8bNCHA3fg07y+Gtvgu+SNhMPwWKIgwhYw+9vErOnavRhOimYo4M2AwNpNK0OKLI7Im5V094jFp4Ty+mlmfQH00k8nkSUEN+1TGGkhv16c2hukbx9iCfbmk7im2hGKjQA8eH64VPYoS2qdKbPbd3xDDHN2croYKpy2U2oQTVBSf9hC3o6fKo3zp0U3dNiw7ZgWKS9UwP31Q0gwgB1orZgLuF+LIppHYwxcTG/AovNWa4sTPukMiX2L+p7uIHExTZJJU4YoDacQh/mfbPIz3261He4YFmQ35sfw3eKHQSOLyiVfev/n0l/r308PijEd+d+Hz5RmqIzS8jYXZIeJxym4mEjE1fKpeP56Ea52LlIJ8ZqsJ3xzHWu3WkAVz4hMqrX6BPMGW2IxOuEUQyIaCBg1lI6QLiPMHvo2/J7gu4YfqRcH6i27W3HyzamEQIDAQABo4H1MIHyME4GA1UdIARHMEUwQwYFYEwBAQAwOjA4BggrBgEFBQcCARYsaHR0cDovL2FjcmFpei5pY3BicmFzaWwuZ292LmJyL0RQQ2FjcmFpei5wZGYwPwYDVR0fBDgwNjA0oDKgMIYuaHR0cDovL2FjcmFpei5pY3BicmFzaWwuZ292LmJyL0xDUmFjcmFpenY1LmNybDAfBgNVHSMEGDAWgBRpqL512cTvbOcTReRhbuVo+LZAXjAdBgNVHQ4EFgQUaai+ddnE72znE0XkYW7laPi2QF4wDwYDVR0TAQH/BAUwAwEB/zAOBgNVHQ8BAf8EBAMCAQYwDQYJKoZIhvcNAQENBQADggIBABRt2/JiWapef7o/plhR4PxymlMIp/JeZ5F0BZ1XafmYpl5g6pRokFrIRMFXLyEhlgo51I05InyCc9Td6UXjlsOASTc/LRavyjB/8NcQjlRYDh6xf7OdP05mFcT/0+6bYRtNgsnUbr10pfsK/UzyUvQWbumGS57hCZrAZOyd9MzukiF/azAa6JfoZk2nDkEudKOY8tRyTpMmDzN5fufPSC3v7tSJUqTqo5z7roN/FmckRzGAYyz5XulbOc5/UsAT/tk+KP/clbbqd/hhevmmdJclLr9qWZZcOgzuFU2YsgProtVu0fFNXGr6KK9fu44pOHajmMsTXK3X7r/Pwh19kFRow5F3RQMUZC6Re0YLfXh+ypnUSCzA+uL4JPtHIGyvkbWiulkustpOKUSVwBPzvA2sQUOvqdbAR7C8jcHYFJMuK2HZFji7pxcWWab/NKsFcJ3sluDjmhizpQaxbYTfAVXu3q8yd0su/BHHhBpteyHvYyyz0Eb9LUysR2cMtWvfPU6vnoPgYvOGO1CziyGEsgKULkCH4o2Vgl1gQuKWO4V68rFW8a/jvq28sbY+y/Ao0I5ohpnBcQOAawiFbz6yJtObajYMuztDDP8oY656EuuJXBJhuKAJPI/7WDtgfV8ffOh/iQGQATVMtgDN0gv8bn5NdUX8UMNX1sHhU3H1UpoW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Subanexo X</vt:lpstr>
      <vt:lpstr>Análise Crítica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Alison Vilmar Coleti Faria</dc:creator>
  <cp:lastModifiedBy>Aline Coleti de Faria</cp:lastModifiedBy>
  <cp:lastPrinted>2026-02-04T15:03:50Z</cp:lastPrinted>
  <dcterms:created xsi:type="dcterms:W3CDTF">2025-04-08T15:36:31Z</dcterms:created>
  <dcterms:modified xsi:type="dcterms:W3CDTF">2026-02-04T15:05:48Z</dcterms:modified>
</cp:coreProperties>
</file>