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igs" ContentType="application/vnd.openxmlformats-package.digital-signature-origin"/>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S:\SMSL-COMPRAS\KLEBER\SISTEMA\"/>
    </mc:Choice>
  </mc:AlternateContent>
  <xr:revisionPtr revIDLastSave="0" documentId="8_{EF85EB51-26CE-4DE7-B9AB-8A6F49397482}" xr6:coauthVersionLast="47" xr6:coauthVersionMax="47" xr10:uidLastSave="{00000000-0000-0000-0000-000000000000}"/>
  <bookViews>
    <workbookView xWindow="-120" yWindow="-120" windowWidth="20730" windowHeight="11310" activeTab="1" xr2:uid="{F811A0EB-EF34-468A-9EE2-070AC57347FE}"/>
  </bookViews>
  <sheets>
    <sheet name="Subanexo X" sheetId="2" r:id="rId1"/>
    <sheet name="Análise Crítica"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2" i="2" l="1"/>
  <c r="N12" i="2" s="1"/>
  <c r="D68" i="1"/>
  <c r="G68" i="1" s="1"/>
  <c r="K68" i="1" s="1"/>
  <c r="A68" i="1"/>
  <c r="D50" i="1"/>
  <c r="A50" i="1"/>
  <c r="D34" i="1"/>
  <c r="A34" i="1"/>
  <c r="A18" i="1"/>
  <c r="D18" i="1"/>
  <c r="M11" i="2"/>
  <c r="N11" i="2" s="1"/>
  <c r="M13" i="2"/>
  <c r="N13" i="2" s="1"/>
  <c r="M10" i="2"/>
  <c r="N10" i="2" s="1"/>
  <c r="G50" i="1" l="1"/>
  <c r="K50" i="1" s="1"/>
  <c r="I37" i="1"/>
  <c r="I71" i="1"/>
  <c r="I53" i="1"/>
  <c r="I21" i="1"/>
  <c r="G34" i="1"/>
  <c r="K34" i="1" s="1"/>
  <c r="F71" i="1"/>
  <c r="F53" i="1"/>
  <c r="F37" i="1"/>
  <c r="F21" i="1"/>
  <c r="G18" i="1"/>
  <c r="K18" i="1" s="1"/>
  <c r="N14" i="2"/>
</calcChain>
</file>

<file path=xl/sharedStrings.xml><?xml version="1.0" encoding="utf-8"?>
<sst xmlns="http://schemas.openxmlformats.org/spreadsheetml/2006/main" count="150" uniqueCount="77">
  <si>
    <t>Método Matemático para Cálculo do valor Estimado;</t>
  </si>
  <si>
    <t>Se o Coeficiente de Variação for menor que 25%, a Média Aritmética será simples;</t>
  </si>
  <si>
    <t>Se o Coeficiente de Variação for maior que 25%, a Média Aritmética será Saneada.</t>
  </si>
  <si>
    <t>Conforma consta nos seguintes dispositivos legais:</t>
  </si>
  <si>
    <t>* IN – Seges/ME 65/2021, art. 6º, § 1º.</t>
  </si>
  <si>
    <t>* Acórdão 4952/2012 -TCU- Plenário.</t>
  </si>
  <si>
    <t>* Lei 14.133/2021, art. 6º, inciso XXIII, alínea “i”, e art. 18, § 1º, inciso VI</t>
  </si>
  <si>
    <t>O que estiver fora dessa faixa, será elimnado (Franklin, Brasil (2015, p. 42)).</t>
  </si>
  <si>
    <t>IN 75/2021 Art. 5 Incico I:</t>
  </si>
  <si>
    <t>IN 75/2021 Art. 5 Incico II:</t>
  </si>
  <si>
    <t>IN 75/2021 Art. 5 Incico III:</t>
  </si>
  <si>
    <t>IN 75/2021 Art. 5 Incico IV:</t>
  </si>
  <si>
    <t>Coeficiente de Variação:</t>
  </si>
  <si>
    <t>Novo Coeficiente de Variação:</t>
  </si>
  <si>
    <t xml:space="preserve">Preços Extremos: maiores/menores R$: </t>
  </si>
  <si>
    <t>Limite Superior R$:</t>
  </si>
  <si>
    <t>Limite Inferior R$:</t>
  </si>
  <si>
    <t xml:space="preserve">Média Aritmética R$: </t>
  </si>
  <si>
    <t xml:space="preserve">Desvio Padrão R$: </t>
  </si>
  <si>
    <t>Conclusão: Preço Estimado</t>
  </si>
  <si>
    <t xml:space="preserve">Novo Desvio padrão: </t>
  </si>
  <si>
    <t>Análise Crítica</t>
  </si>
  <si>
    <t xml:space="preserve"> PREFEITURA MUNICIPAL DE CAARAPÓ - MS                                                                                                                                                                                                                                                                                                                                                                                                                                                                                                                      secretaria municipal de suprimento e logística </t>
  </si>
  <si>
    <t>REGULAMENTO PARA A REMESSA OBRIGATÓRIA DE INFORMAÇÕES, DADOS E DOCUMENTOS AO TCE-MS</t>
  </si>
  <si>
    <t>MAPA DE COTAÇÃO COM VALIDAÇÃO DE PREÇO</t>
  </si>
  <si>
    <t>SUBANEXO X
PESQUISA DE PREÇOS COM MAPA COMPARATIVO</t>
  </si>
  <si>
    <t>FONTES UTILIZADAS</t>
  </si>
  <si>
    <t>Fórmula matemática adotada</t>
  </si>
  <si>
    <t>LOTE ¹</t>
  </si>
  <si>
    <t>ITEM</t>
  </si>
  <si>
    <t>MÉDIA ARITMÉTICA ²                                    &lt; 25% - SIMPLES        &gt;25% - SANEADA</t>
  </si>
  <si>
    <t xml:space="preserve">VALOR TOTAL DA MÉDIA DE PREÇOS </t>
  </si>
  <si>
    <t/>
  </si>
  <si>
    <t>SIM</t>
  </si>
  <si>
    <t>NÃO</t>
  </si>
  <si>
    <t>Todos os valores foram considerados para o cômputo do preço final?</t>
  </si>
  <si>
    <t>X</t>
  </si>
  <si>
    <t>Houve exclusão dos valores excessivamente elevados e/ou inexequíveis? ³</t>
  </si>
  <si>
    <t>Data:</t>
  </si>
  <si>
    <t>_______________________________________________________</t>
  </si>
  <si>
    <t>¹ Se Houver. Preencher esta coluna somente quando a licitação for por lote.</t>
  </si>
  <si>
    <t>² Incluir o nome do método matemático utilizado para a definição do valor estimado (parâmetro de preço). Ex. média aritmética, mediana, etc.</t>
  </si>
  <si>
    <t>³ Caso a resposta seja "Sim", indicar em negrito ou em destaque os valores desconsiderados na tabela principal.</t>
  </si>
  <si>
    <t>Importante:</t>
  </si>
  <si>
    <t>Deve ser encaminhado no formato "PDF" toda a Pesquisa de Preço que instruiu o processo na peça denominada "PESQUISA DE PREÇO COM MAPA COMPARATIVO".</t>
  </si>
  <si>
    <t>Nos casos de contratações públicas (Lei nº 13.303/2016) sob sigilo, basta a indicação do servidor responsável pela pesquisa.</t>
  </si>
  <si>
    <t>É vedado a inserção de imagem, figuras ou PDF  dentro da planilha.</t>
  </si>
  <si>
    <t xml:space="preserve">                Identificação do Servidor responsável pela pesquisa</t>
  </si>
  <si>
    <t>VALOR UNITÁRIO DE REFERÊNCIA</t>
  </si>
  <si>
    <t>VALOR TOTAL DE REFERÊNCIA</t>
  </si>
  <si>
    <t>QUANTIDADE</t>
  </si>
  <si>
    <t>PNCP PARTICIPACOES EIRELI</t>
  </si>
  <si>
    <t>Portal de compras BR - AZ TECNOLOGIA EM GESTAO LTDA</t>
  </si>
  <si>
    <t>média simples</t>
  </si>
  <si>
    <t>_____________________________________________________</t>
  </si>
  <si>
    <t xml:space="preserve">Responsável pela Análise Crítica </t>
  </si>
  <si>
    <t>Responsável pela Pesquisa</t>
  </si>
  <si>
    <t xml:space="preserve">       1°      Cáulculo da Média Saneada</t>
  </si>
  <si>
    <t xml:space="preserve">Média Saneada  R$: </t>
  </si>
  <si>
    <t>Item 1: FORNECIMENTO DE LICENÇA DE USO DE SOFTWARE DE GESTÃO PÚBLICA MUNICIPAL NO FORMATO SOFTWARE COMO SERVIÇO (SAAS), DESTINADO AO PROCESSAMENTO INTEGRADO DE DADOS E INFORMAÇÕES DAS DIVERSAS ÁREAS DE ATUAÇÃO DA PREFEITURA MUNICIPAL DE CAARAPÓ-MS, INCLUINDO SECRETARIAS MUNICIPAIS E FUNDOS MUNICIPAIS, CONFORME ESPECIFICAÇÕES E CONDIÇÕES CONTIDAS NO TERMO DE REFERÊNCIA</t>
  </si>
  <si>
    <t>Item 2: SERVIÇO DE IMPLANTAÇÃO, CONVERSÃO DE DADOS E TREINAMENTO PARA PREFEITURA E FUNDOS</t>
  </si>
  <si>
    <t>Item 3: SERVIÇO DE HOSPEDAGEM DE SISTEMA E BANCO DE DADOS - DATACENTER</t>
  </si>
  <si>
    <t>Item 4: SUPORTE TECNICO IN LOCO</t>
  </si>
  <si>
    <t>MUNICIPIO DE JOACABA</t>
  </si>
  <si>
    <t>MUNICIPIO DE GRAVATAI</t>
  </si>
  <si>
    <t>MUNICIPIO DE TOCANTINS</t>
  </si>
  <si>
    <t>MUNICIPIO DE BOM PROGRESSO</t>
  </si>
  <si>
    <t>LICITANET LICITACOES ELETRONICAS LTDA</t>
  </si>
  <si>
    <t>BOLSA NACIONAL DE COMPRAS</t>
  </si>
  <si>
    <t>STAF SISTEMAS LTDA (07.941.056/0001-90)</t>
  </si>
  <si>
    <t>FORNECIMENTO DE LICENÇA DE USO DE SOFTWARE DE GESTÃO PÚBLICA MUNICIPAL NO FORMATO SOFTWARE COMO SERVIÇO (SAAS), DESTINADO AO PROCESSAMENTO INTEGRADO DE DADOS E INFORMAÇÕES DAS DIVERSAS ÁREAS DE ATUAÇÃO DA PREFEITURA MUNICIPAL DE CAARAPÓ-MS, INCLUINDO SECRETARIAS MUNICIPAIS E FUNDOS MUNICIPAIS, CONFORME ESPECIFICAÇÕES E CONDIÇÕES CONTIDAS NO TERMO DE REFERÊNCIA</t>
  </si>
  <si>
    <t>SERVIÇO DE IMPLANTAÇÃO, CONVERSÃO DE DADOS E TREINAMENTO PARA PREFEITURA E FUNDOS</t>
  </si>
  <si>
    <t>SERVIÇO DE HOSPEDAGEM DE SISTEMA E BANCO DE DADOS - DATACENTER</t>
  </si>
  <si>
    <t>SUPORTE TECNICO IN LOCO</t>
  </si>
  <si>
    <t>OBJETO: CONTRATAÇÃO DE EMPRESA ESPECIALIZADA EM TECNOLOGIA DA INFORMAÇÃO PARA FORNECIMENTO DE LICENÇA DE USO DE SOFTWARE DE GESTÃO PÚBLICA MUNICIPAL NO FORMATO SOFTWARE COMO SERVIÇO (SAAS), DESTINADO AO PROCESSAMENTO INTEGRADO DE DADOS E INFORMAÇÕES DAS DIVERSAS ÁREAS DE ATUAÇÃO DA PREFEITURA MUNICIPAL DE CAARAPÓ-MS, INCLUINDO SECRETARIAS MUNICIPAIS E DEMAIS ÓRGÃOS DA ADMINISTRAÇÃO PÚBLICA</t>
  </si>
  <si>
    <t xml:space="preserve">UNIDADE GESTORA: SECRETARIA MUNICIPAL DE GOVERNO E ADMINISTRAÇÃO.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</si>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</sst>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7" x14ac:knownFonts="1">
    <font>
      <sz val="11"/>
      <color theme="1"/>
      <name val="Calibri"/>
      <family val="2"/>
      <scheme val="minor"/>
    </font>
    <font>
      <b/>
      <sz val="11"/>
      <color theme="1"/>
      <name val="Calibri"/>
      <family val="2"/>
      <scheme val="minor"/>
    </font>
    <font>
      <b/>
      <sz val="20"/>
      <color theme="1"/>
      <name val="Calibri"/>
      <family val="2"/>
      <scheme val="minor"/>
    </font>
    <font>
      <b/>
      <sz val="13"/>
      <color theme="1"/>
      <name val="Calibri"/>
      <family val="2"/>
      <scheme val="minor"/>
    </font>
    <font>
      <sz val="13"/>
      <color theme="1"/>
      <name val="Calibri"/>
      <family val="2"/>
      <scheme val="minor"/>
    </font>
    <font>
      <sz val="11"/>
      <color theme="1"/>
      <name val="Calibri"/>
      <family val="2"/>
      <scheme val="minor"/>
    </font>
    <font>
      <sz val="11"/>
      <color rgb="FF00B0F0"/>
      <name val="Calibri"/>
      <family val="2"/>
      <scheme val="minor"/>
    </font>
    <font>
      <sz val="11"/>
      <color theme="1"/>
      <name val="Algerian"/>
      <family val="5"/>
    </font>
    <font>
      <b/>
      <sz val="8"/>
      <name val="Calibri"/>
      <family val="2"/>
    </font>
    <font>
      <b/>
      <sz val="11"/>
      <name val="Calibri"/>
      <family val="2"/>
    </font>
    <font>
      <b/>
      <sz val="8"/>
      <name val="Calibri"/>
      <family val="2"/>
    </font>
    <font>
      <sz val="8"/>
      <name val="Calibri"/>
      <family val="2"/>
    </font>
    <font>
      <sz val="8"/>
      <color theme="1"/>
      <name val="Calibri"/>
      <family val="2"/>
      <scheme val="minor"/>
    </font>
    <font>
      <sz val="8"/>
      <name val="Calibri"/>
      <family val="2"/>
      <scheme val="minor"/>
    </font>
    <font>
      <sz val="11"/>
      <color rgb="FFFF0000"/>
      <name val="Calibri"/>
      <family val="2"/>
      <scheme val="minor"/>
    </font>
    <font>
      <sz val="11"/>
      <name val="Calibri"/>
      <family val="2"/>
      <scheme val="minor"/>
    </font>
    <font>
      <sz val="9"/>
      <name val="Arial"/>
      <family val="2"/>
    </font>
  </fonts>
  <fills count="6">
    <fill>
      <patternFill patternType="none"/>
    </fill>
    <fill>
      <patternFill patternType="gray125"/>
    </fill>
    <fill>
      <patternFill patternType="solid">
        <fgColor theme="2" tint="-9.9948118533890809E-2"/>
        <bgColor indexed="64"/>
      </patternFill>
    </fill>
    <fill>
      <patternFill patternType="solid">
        <fgColor theme="2"/>
        <bgColor indexed="64"/>
      </patternFill>
    </fill>
    <fill>
      <patternFill patternType="solid">
        <fgColor theme="2" tint="-9.9978637043366805E-2"/>
        <bgColor indexed="64"/>
      </patternFill>
    </fill>
    <fill>
      <patternFill patternType="solid">
        <fgColor rgb="FFBFBFBF"/>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s>
  <cellStyleXfs count="2">
    <xf numFmtId="0" fontId="0" fillId="0" borderId="0"/>
    <xf numFmtId="9" fontId="5" fillId="0" borderId="0" applyFont="0" applyFill="0" applyBorder="0" applyAlignment="0" applyProtection="0"/>
  </cellStyleXfs>
  <cellXfs count="75">
    <xf numFmtId="0" fontId="0" fillId="0" borderId="0" xfId="0"/>
    <xf numFmtId="0" fontId="2" fillId="0" borderId="0" xfId="0" applyFont="1" applyAlignment="1">
      <alignment vertical="center"/>
    </xf>
    <xf numFmtId="0" fontId="0" fillId="0" borderId="1" xfId="0" applyBorder="1"/>
    <xf numFmtId="0" fontId="0" fillId="0" borderId="13" xfId="0" applyBorder="1"/>
    <xf numFmtId="164" fontId="0" fillId="0" borderId="1" xfId="0" applyNumberFormat="1" applyBorder="1" applyAlignment="1">
      <alignment horizontal="left" vertical="center"/>
    </xf>
    <xf numFmtId="0" fontId="7" fillId="0" borderId="0" xfId="0" applyFont="1" applyAlignment="1">
      <alignment horizontal="center" wrapText="1"/>
    </xf>
    <xf numFmtId="0" fontId="10" fillId="0" borderId="1" xfId="0" applyFont="1" applyBorder="1" applyAlignment="1">
      <alignment horizontal="center" vertical="center" wrapText="1"/>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textRotation="90" wrapText="1"/>
    </xf>
    <xf numFmtId="0" fontId="11" fillId="0" borderId="1" xfId="0" applyFont="1" applyBorder="1" applyAlignment="1">
      <alignment horizontal="center" vertical="center" wrapText="1"/>
    </xf>
    <xf numFmtId="0" fontId="11" fillId="0" borderId="0" xfId="0" applyFont="1" applyAlignment="1">
      <alignment vertical="center" wrapText="1"/>
    </xf>
    <xf numFmtId="0" fontId="0" fillId="0" borderId="0" xfId="0" applyAlignment="1">
      <alignment horizontal="center" vertical="center" wrapText="1"/>
    </xf>
    <xf numFmtId="0" fontId="10" fillId="5" borderId="1" xfId="0" applyFont="1" applyFill="1" applyBorder="1" applyAlignment="1">
      <alignment vertical="center" wrapText="1"/>
    </xf>
    <xf numFmtId="14" fontId="11"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12" fillId="0" borderId="1" xfId="0" applyFont="1" applyBorder="1" applyAlignment="1">
      <alignment horizontal="center" vertical="center"/>
    </xf>
    <xf numFmtId="164" fontId="12" fillId="0" borderId="1" xfId="0" applyNumberFormat="1" applyFont="1" applyBorder="1" applyAlignment="1">
      <alignment horizontal="right" vertical="center"/>
    </xf>
    <xf numFmtId="2" fontId="13" fillId="0" borderId="1" xfId="0" applyNumberFormat="1" applyFont="1" applyBorder="1" applyAlignment="1">
      <alignment horizontal="right" vertical="center"/>
    </xf>
    <xf numFmtId="2" fontId="0" fillId="0" borderId="1" xfId="0" applyNumberFormat="1" applyBorder="1" applyAlignment="1">
      <alignment horizontal="left" vertical="center"/>
    </xf>
    <xf numFmtId="3" fontId="13" fillId="0" borderId="1" xfId="0" applyNumberFormat="1" applyFont="1" applyBorder="1" applyAlignment="1">
      <alignment horizontal="center" vertical="center" wrapText="1"/>
    </xf>
    <xf numFmtId="164" fontId="14" fillId="0" borderId="1" xfId="0" applyNumberFormat="1" applyFont="1" applyBorder="1" applyAlignment="1">
      <alignment horizontal="left" vertical="center"/>
    </xf>
    <xf numFmtId="164" fontId="15" fillId="0" borderId="1" xfId="0" applyNumberFormat="1" applyFont="1" applyBorder="1" applyAlignment="1">
      <alignment horizontal="left" vertical="center"/>
    </xf>
    <xf numFmtId="0" fontId="16" fillId="0" borderId="1" xfId="0" applyFont="1" applyBorder="1" applyAlignment="1">
      <alignment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7" fillId="0" borderId="0" xfId="0" applyFont="1" applyAlignment="1">
      <alignment horizontal="center"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8" fillId="0" borderId="10" xfId="0" applyFont="1" applyBorder="1" applyAlignment="1">
      <alignment vertical="center" wrapText="1"/>
    </xf>
    <xf numFmtId="0" fontId="8" fillId="0" borderId="11" xfId="0" applyFont="1" applyBorder="1" applyAlignment="1">
      <alignment vertical="center" wrapText="1"/>
    </xf>
    <xf numFmtId="0" fontId="8" fillId="0" borderId="12" xfId="0" applyFont="1" applyBorder="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4" fontId="11" fillId="0" borderId="1" xfId="0" applyNumberFormat="1" applyFont="1" applyBorder="1" applyAlignment="1">
      <alignment horizontal="center" vertical="center" wrapText="1"/>
    </xf>
    <xf numFmtId="0" fontId="10" fillId="0" borderId="0" xfId="0" applyFont="1" applyAlignment="1">
      <alignment vertical="center" wrapText="1"/>
    </xf>
    <xf numFmtId="0" fontId="11" fillId="0" borderId="0" xfId="0" applyFont="1" applyAlignment="1">
      <alignment vertical="center" wrapText="1"/>
    </xf>
    <xf numFmtId="0" fontId="11" fillId="0" borderId="0" xfId="0" applyFont="1" applyAlignment="1">
      <alignment horizontal="center" vertical="center" wrapText="1"/>
    </xf>
    <xf numFmtId="0" fontId="0" fillId="0" borderId="1" xfId="0" applyBorder="1" applyAlignment="1">
      <alignment horizontal="left" vertical="center"/>
    </xf>
    <xf numFmtId="0" fontId="1" fillId="0" borderId="10" xfId="0" applyFont="1" applyBorder="1" applyAlignment="1">
      <alignment horizontal="left" wrapText="1"/>
    </xf>
    <xf numFmtId="0" fontId="1" fillId="0" borderId="11" xfId="0" applyFont="1" applyBorder="1" applyAlignment="1">
      <alignment horizontal="left"/>
    </xf>
    <xf numFmtId="0" fontId="1" fillId="0" borderId="12" xfId="0" applyFont="1" applyBorder="1" applyAlignment="1">
      <alignment horizontal="left"/>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2" fillId="0" borderId="0" xfId="0" applyFont="1" applyAlignment="1">
      <alignment horizontal="center" vertical="center"/>
    </xf>
    <xf numFmtId="0" fontId="4" fillId="0" borderId="7" xfId="0" applyFont="1" applyBorder="1" applyAlignment="1">
      <alignment horizontal="left" vertical="top"/>
    </xf>
    <xf numFmtId="0" fontId="4" fillId="0" borderId="8" xfId="0" applyFont="1" applyBorder="1" applyAlignment="1">
      <alignment horizontal="left" vertical="top"/>
    </xf>
    <xf numFmtId="0" fontId="4" fillId="0" borderId="9" xfId="0" applyFont="1" applyBorder="1" applyAlignment="1">
      <alignment horizontal="left" vertical="top"/>
    </xf>
    <xf numFmtId="0" fontId="4" fillId="0" borderId="5" xfId="0" applyFont="1" applyBorder="1" applyAlignment="1">
      <alignment horizontal="left" vertical="top"/>
    </xf>
    <xf numFmtId="0" fontId="4" fillId="0" borderId="0" xfId="0" applyFont="1" applyAlignment="1">
      <alignment horizontal="left" vertical="top"/>
    </xf>
    <xf numFmtId="0" fontId="4" fillId="0" borderId="6" xfId="0" applyFont="1" applyBorder="1" applyAlignment="1">
      <alignment horizontal="left" vertical="top"/>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0" borderId="4" xfId="0" applyFont="1" applyBorder="1" applyAlignment="1">
      <alignment horizontal="left" vertical="top"/>
    </xf>
    <xf numFmtId="0" fontId="0" fillId="0" borderId="1" xfId="0" applyBorder="1" applyAlignment="1">
      <alignment horizontal="center" vertical="center"/>
    </xf>
    <xf numFmtId="0" fontId="1" fillId="0" borderId="1" xfId="0" applyFont="1" applyBorder="1" applyAlignment="1">
      <alignment horizontal="center"/>
    </xf>
    <xf numFmtId="0" fontId="0" fillId="0" borderId="1" xfId="0" applyBorder="1" applyAlignment="1">
      <alignment horizontal="center"/>
    </xf>
    <xf numFmtId="0" fontId="0" fillId="0" borderId="13" xfId="0" applyBorder="1" applyAlignment="1">
      <alignment horizontal="center"/>
    </xf>
    <xf numFmtId="164" fontId="0" fillId="0" borderId="1" xfId="0" applyNumberFormat="1" applyBorder="1" applyAlignment="1">
      <alignment horizontal="center" vertical="center"/>
    </xf>
    <xf numFmtId="2" fontId="0" fillId="0" borderId="1" xfId="0" applyNumberFormat="1" applyBorder="1" applyAlignment="1">
      <alignment horizontal="center" vertical="center"/>
    </xf>
    <xf numFmtId="9" fontId="15" fillId="0" borderId="1" xfId="1" applyFont="1" applyBorder="1" applyAlignment="1">
      <alignment horizontal="center" vertical="center"/>
    </xf>
    <xf numFmtId="0" fontId="6" fillId="0" borderId="1" xfId="0" applyFont="1" applyBorder="1" applyAlignment="1">
      <alignment horizontal="center" vertical="center"/>
    </xf>
    <xf numFmtId="2" fontId="0" fillId="0" borderId="1" xfId="0" applyNumberFormat="1" applyBorder="1" applyAlignment="1">
      <alignment horizontal="center"/>
    </xf>
    <xf numFmtId="10" fontId="0" fillId="0" borderId="1" xfId="0" applyNumberFormat="1" applyBorder="1" applyAlignment="1">
      <alignment horizontal="center"/>
    </xf>
    <xf numFmtId="14" fontId="11" fillId="0" borderId="10" xfId="0" applyNumberFormat="1" applyFont="1" applyBorder="1" applyAlignment="1">
      <alignment horizontal="center" vertical="center" wrapText="1"/>
    </xf>
    <xf numFmtId="14" fontId="11" fillId="0" borderId="11" xfId="0" applyNumberFormat="1" applyFont="1" applyBorder="1" applyAlignment="1">
      <alignment horizontal="center" vertical="center" wrapText="1"/>
    </xf>
    <xf numFmtId="14" fontId="11" fillId="0" borderId="12" xfId="0" applyNumberFormat="1" applyFont="1" applyBorder="1" applyAlignment="1">
      <alignment horizontal="center" vertical="center" wrapText="1"/>
    </xf>
    <xf numFmtId="0" fontId="0" fillId="0" borderId="0" xfId="0" applyAlignment="1">
      <alignment horizontal="center"/>
    </xf>
    <xf numFmtId="0" fontId="8" fillId="0" borderId="1" xfId="0" applyFont="1" applyBorder="1" applyAlignment="1">
      <alignment horizontal="center" vertical="center" wrapText="1"/>
    </xf>
    <xf numFmtId="2" fontId="0" fillId="0" borderId="0" xfId="0" applyNumberFormat="1" applyBorder="1" applyAlignment="1">
      <alignment horizontal="center"/>
    </xf>
    <xf numFmtId="0" fontId="0" fillId="0" borderId="0" xfId="0" applyBorder="1"/>
    <xf numFmtId="10" fontId="0" fillId="0" borderId="0" xfId="0" applyNumberFormat="1" applyBorder="1" applyAlignment="1">
      <alignment horizontal="center"/>
    </xf>
  </cellXfs>
  <cellStyles count="2">
    <cellStyle name="Normal" xfId="0" builtinId="0"/>
    <cellStyle name="Porcentagem" xfId="1" builtinId="5"/>
  </cellStyles>
  <dxfs count="96">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
      <font>
        <color rgb="FF00B0F0"/>
      </font>
    </dxf>
    <dxf>
      <font>
        <color rgb="FFFF0000"/>
      </font>
    </dxf>
    <dxf>
      <font>
        <b/>
        <i val="0"/>
        <color rgb="FFFF0000"/>
      </font>
    </dxf>
    <dxf>
      <font>
        <b/>
        <i val="0"/>
        <color rgb="FF00B0F0"/>
      </font>
    </dxf>
    <dxf>
      <font>
        <color rgb="FFFF0000"/>
      </font>
    </dxf>
    <dxf>
      <font>
        <color rgb="FF0070C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https://ru.wikipedia.org/wiki/%D0%9A%D0%B0%D0%B0%D1%80%D0%B0%D0%BF%D0%BE"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2422711</xdr:colOff>
      <xdr:row>0</xdr:row>
      <xdr:rowOff>34737</xdr:rowOff>
    </xdr:from>
    <xdr:to>
      <xdr:col>1</xdr:col>
      <xdr:colOff>3708586</xdr:colOff>
      <xdr:row>0</xdr:row>
      <xdr:rowOff>1092012</xdr:rowOff>
    </xdr:to>
    <xdr:pic>
      <xdr:nvPicPr>
        <xdr:cNvPr id="2" name="Imagem 1">
          <a:extLst>
            <a:ext uri="{FF2B5EF4-FFF2-40B4-BE49-F238E27FC236}">
              <a16:creationId xmlns:a16="http://schemas.microsoft.com/office/drawing/2014/main" id="{6CE8A3C6-921D-4473-8848-1027BD56084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3027829" y="34737"/>
          <a:ext cx="1285875" cy="1057275"/>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2A122F-F63B-435B-92EA-BFC48A232F29}">
  <dimension ref="A1:O30"/>
  <sheetViews>
    <sheetView showGridLines="0" topLeftCell="A13" zoomScale="85" zoomScaleNormal="85" workbookViewId="0">
      <selection activeCell="B32" sqref="B32"/>
    </sheetView>
  </sheetViews>
  <sheetFormatPr defaultRowHeight="15" x14ac:dyDescent="0.25"/>
  <cols>
    <col min="2" max="2" width="71.5703125" customWidth="1"/>
    <col min="3" max="3" width="10.140625" customWidth="1"/>
    <col min="6" max="6" width="9.28515625" customWidth="1"/>
    <col min="13" max="13" width="10.5703125" customWidth="1"/>
    <col min="14" max="14" width="12.140625" customWidth="1"/>
    <col min="15" max="15" width="13" customWidth="1"/>
  </cols>
  <sheetData>
    <row r="1" spans="1:15" ht="90.75" customHeight="1" x14ac:dyDescent="0.25">
      <c r="A1" s="25" t="s">
        <v>22</v>
      </c>
      <c r="B1" s="25"/>
      <c r="C1" s="25"/>
      <c r="D1" s="25"/>
      <c r="E1" s="25"/>
      <c r="F1" s="25"/>
      <c r="G1" s="25"/>
      <c r="H1" s="25"/>
      <c r="I1" s="25"/>
      <c r="J1" s="25"/>
      <c r="K1" s="25"/>
      <c r="L1" s="25"/>
      <c r="M1" s="25"/>
      <c r="N1" s="25"/>
      <c r="O1" s="25"/>
    </row>
    <row r="2" spans="1:15" ht="12" customHeight="1" x14ac:dyDescent="0.25">
      <c r="A2" s="5"/>
      <c r="B2" s="5"/>
      <c r="C2" s="5"/>
      <c r="D2" s="5"/>
      <c r="E2" s="5"/>
      <c r="F2" s="5"/>
      <c r="G2" s="5"/>
      <c r="H2" s="5"/>
      <c r="I2" s="5"/>
      <c r="J2" s="5"/>
      <c r="K2" s="5"/>
      <c r="L2" s="5"/>
      <c r="M2" s="5"/>
    </row>
    <row r="3" spans="1:15" ht="9" customHeight="1" x14ac:dyDescent="0.25">
      <c r="A3" s="23" t="s">
        <v>23</v>
      </c>
      <c r="B3" s="24"/>
      <c r="C3" s="24"/>
      <c r="D3" s="24"/>
      <c r="E3" s="24"/>
      <c r="F3" s="24"/>
      <c r="G3" s="24"/>
      <c r="H3" s="24"/>
      <c r="I3" s="24"/>
      <c r="J3" s="24"/>
      <c r="K3" s="24"/>
      <c r="L3" s="24"/>
      <c r="M3" s="24"/>
      <c r="N3" s="24"/>
      <c r="O3" s="24"/>
    </row>
    <row r="4" spans="1:15" x14ac:dyDescent="0.25">
      <c r="A4" s="30" t="s">
        <v>24</v>
      </c>
      <c r="B4" s="30"/>
      <c r="C4" s="30"/>
      <c r="D4" s="30"/>
      <c r="E4" s="30"/>
      <c r="F4" s="30"/>
      <c r="G4" s="30"/>
      <c r="H4" s="30"/>
      <c r="I4" s="30"/>
      <c r="J4" s="30"/>
      <c r="K4" s="30"/>
      <c r="L4" s="30"/>
      <c r="M4" s="30"/>
      <c r="N4" s="30"/>
      <c r="O4" s="30"/>
    </row>
    <row r="5" spans="1:15" x14ac:dyDescent="0.25">
      <c r="A5" s="29" t="s">
        <v>25</v>
      </c>
      <c r="B5" s="29"/>
      <c r="C5" s="29"/>
      <c r="D5" s="29"/>
      <c r="E5" s="29"/>
      <c r="F5" s="29"/>
      <c r="G5" s="29"/>
      <c r="H5" s="29"/>
      <c r="I5" s="29"/>
      <c r="J5" s="29"/>
      <c r="K5" s="29"/>
      <c r="L5" s="29"/>
      <c r="M5" s="29"/>
      <c r="N5" s="29"/>
      <c r="O5" s="29"/>
    </row>
    <row r="6" spans="1:15" ht="21.75" customHeight="1" x14ac:dyDescent="0.25">
      <c r="A6" s="31" t="s">
        <v>75</v>
      </c>
      <c r="B6" s="32"/>
      <c r="C6" s="32"/>
      <c r="D6" s="32"/>
      <c r="E6" s="32"/>
      <c r="F6" s="32"/>
      <c r="G6" s="32"/>
      <c r="H6" s="32"/>
      <c r="I6" s="32"/>
      <c r="J6" s="32"/>
      <c r="K6" s="32"/>
      <c r="L6" s="32"/>
      <c r="M6" s="32"/>
      <c r="N6" s="32"/>
      <c r="O6" s="33"/>
    </row>
    <row r="7" spans="1:15" ht="45" customHeight="1" x14ac:dyDescent="0.25">
      <c r="A7" s="31" t="s">
        <v>74</v>
      </c>
      <c r="B7" s="32"/>
      <c r="C7" s="32"/>
      <c r="D7" s="32"/>
      <c r="E7" s="32"/>
      <c r="F7" s="32"/>
      <c r="G7" s="32"/>
      <c r="H7" s="32"/>
      <c r="I7" s="32"/>
      <c r="J7" s="32"/>
      <c r="K7" s="32"/>
      <c r="L7" s="32"/>
      <c r="M7" s="32"/>
      <c r="N7" s="32"/>
      <c r="O7" s="33"/>
    </row>
    <row r="8" spans="1:15" ht="39" customHeight="1" x14ac:dyDescent="0.25">
      <c r="A8" s="26" t="s">
        <v>26</v>
      </c>
      <c r="B8" s="27"/>
      <c r="C8" s="27"/>
      <c r="D8" s="27"/>
      <c r="E8" s="27"/>
      <c r="F8" s="27"/>
      <c r="G8" s="27"/>
      <c r="H8" s="27"/>
      <c r="I8" s="27"/>
      <c r="J8" s="27"/>
      <c r="K8" s="27"/>
      <c r="L8" s="27"/>
      <c r="M8" s="27"/>
      <c r="N8" s="28"/>
      <c r="O8" s="6" t="s">
        <v>27</v>
      </c>
    </row>
    <row r="9" spans="1:15" ht="132.75" customHeight="1" x14ac:dyDescent="0.25">
      <c r="A9" s="7" t="s">
        <v>28</v>
      </c>
      <c r="B9" s="7" t="s">
        <v>29</v>
      </c>
      <c r="C9" s="8" t="s">
        <v>50</v>
      </c>
      <c r="D9" s="8" t="s">
        <v>51</v>
      </c>
      <c r="E9" s="8" t="s">
        <v>63</v>
      </c>
      <c r="F9" s="8" t="s">
        <v>64</v>
      </c>
      <c r="G9" s="8" t="s">
        <v>65</v>
      </c>
      <c r="H9" s="8" t="s">
        <v>66</v>
      </c>
      <c r="I9" s="8" t="s">
        <v>68</v>
      </c>
      <c r="J9" s="8" t="s">
        <v>52</v>
      </c>
      <c r="K9" s="8" t="s">
        <v>67</v>
      </c>
      <c r="L9" s="8" t="s">
        <v>69</v>
      </c>
      <c r="M9" s="8" t="s">
        <v>48</v>
      </c>
      <c r="N9" s="8" t="s">
        <v>49</v>
      </c>
      <c r="O9" s="7" t="s">
        <v>30</v>
      </c>
    </row>
    <row r="10" spans="1:15" ht="76.5" customHeight="1" x14ac:dyDescent="0.25">
      <c r="A10" s="15">
        <v>1</v>
      </c>
      <c r="B10" s="22" t="s">
        <v>70</v>
      </c>
      <c r="C10" s="19">
        <v>12</v>
      </c>
      <c r="D10" s="16">
        <v>95256</v>
      </c>
      <c r="E10" s="16" t="s">
        <v>76</v>
      </c>
      <c r="F10" s="16" t="s">
        <v>76</v>
      </c>
      <c r="G10" s="16">
        <v>84000</v>
      </c>
      <c r="H10" s="16" t="s">
        <v>76</v>
      </c>
      <c r="I10" s="16">
        <v>102000</v>
      </c>
      <c r="J10" s="16" t="s">
        <v>76</v>
      </c>
      <c r="K10" s="16" t="s">
        <v>76</v>
      </c>
      <c r="L10" s="16">
        <v>96819.24</v>
      </c>
      <c r="M10" s="16">
        <f>AVERAGE(D10:L10)</f>
        <v>94518.81</v>
      </c>
      <c r="N10" s="17">
        <f>PRODUCT(M10,C10)</f>
        <v>1134225.72</v>
      </c>
      <c r="O10" s="15" t="s">
        <v>53</v>
      </c>
    </row>
    <row r="11" spans="1:15" ht="33" customHeight="1" x14ac:dyDescent="0.25">
      <c r="A11" s="15">
        <v>2</v>
      </c>
      <c r="B11" s="22" t="s">
        <v>71</v>
      </c>
      <c r="C11" s="19">
        <v>1</v>
      </c>
      <c r="D11" s="16">
        <v>91904.43</v>
      </c>
      <c r="E11" s="16" t="s">
        <v>76</v>
      </c>
      <c r="F11" s="16">
        <v>98000</v>
      </c>
      <c r="G11" s="16" t="s">
        <v>76</v>
      </c>
      <c r="H11" s="16" t="s">
        <v>76</v>
      </c>
      <c r="I11" s="16" t="s">
        <v>76</v>
      </c>
      <c r="J11" s="16">
        <v>96168</v>
      </c>
      <c r="K11" s="16" t="s">
        <v>76</v>
      </c>
      <c r="L11" s="16">
        <v>95000</v>
      </c>
      <c r="M11" s="16">
        <f>AVERAGE(D11:L11)</f>
        <v>95268.107499999998</v>
      </c>
      <c r="N11" s="17">
        <f>PRODUCT(M11,C11)</f>
        <v>95268.107499999998</v>
      </c>
      <c r="O11" s="15" t="s">
        <v>53</v>
      </c>
    </row>
    <row r="12" spans="1:15" ht="23.25" customHeight="1" x14ac:dyDescent="0.25">
      <c r="A12" s="15">
        <v>3</v>
      </c>
      <c r="B12" s="22" t="s">
        <v>72</v>
      </c>
      <c r="C12" s="19">
        <v>12</v>
      </c>
      <c r="D12" s="16">
        <v>3000</v>
      </c>
      <c r="E12" s="16">
        <v>3150</v>
      </c>
      <c r="F12" s="16" t="s">
        <v>76</v>
      </c>
      <c r="G12" s="16" t="s">
        <v>76</v>
      </c>
      <c r="H12" s="16" t="s">
        <v>76</v>
      </c>
      <c r="I12" s="16" t="s">
        <v>76</v>
      </c>
      <c r="J12" s="16" t="s">
        <v>76</v>
      </c>
      <c r="K12" s="16">
        <v>3630</v>
      </c>
      <c r="L12" s="16">
        <v>3200</v>
      </c>
      <c r="M12" s="16">
        <f>AVERAGE(D12:L12)</f>
        <v>3245</v>
      </c>
      <c r="N12" s="17">
        <f>PRODUCT(M12,C12)</f>
        <v>38940</v>
      </c>
      <c r="O12" s="15" t="s">
        <v>53</v>
      </c>
    </row>
    <row r="13" spans="1:15" ht="20.25" customHeight="1" x14ac:dyDescent="0.25">
      <c r="A13" s="15">
        <v>4</v>
      </c>
      <c r="B13" s="22" t="s">
        <v>73</v>
      </c>
      <c r="C13" s="19">
        <v>300</v>
      </c>
      <c r="D13" s="16">
        <v>209.27</v>
      </c>
      <c r="E13" s="16" t="s">
        <v>76</v>
      </c>
      <c r="F13" s="16" t="s">
        <v>76</v>
      </c>
      <c r="G13" s="16" t="s">
        <v>76</v>
      </c>
      <c r="H13" s="16">
        <v>180</v>
      </c>
      <c r="I13" s="16" t="s">
        <v>76</v>
      </c>
      <c r="J13" s="16" t="s">
        <v>76</v>
      </c>
      <c r="K13" s="16">
        <v>224.35</v>
      </c>
      <c r="L13" s="16">
        <v>180</v>
      </c>
      <c r="M13" s="16">
        <f>AVERAGE(D13:L13)</f>
        <v>198.405</v>
      </c>
      <c r="N13" s="17">
        <f>PRODUCT(M13,C13)</f>
        <v>59521.5</v>
      </c>
      <c r="O13" s="15" t="s">
        <v>53</v>
      </c>
    </row>
    <row r="14" spans="1:15" ht="24" customHeight="1" x14ac:dyDescent="0.25">
      <c r="A14" s="71" t="s">
        <v>31</v>
      </c>
      <c r="B14" s="71"/>
      <c r="C14" s="71"/>
      <c r="D14" s="71"/>
      <c r="E14" s="71"/>
      <c r="F14" s="71"/>
      <c r="G14" s="71"/>
      <c r="H14" s="71"/>
      <c r="I14" s="71"/>
      <c r="J14" s="71"/>
      <c r="K14" s="71"/>
      <c r="L14" s="71"/>
      <c r="M14" s="71"/>
      <c r="N14" s="36">
        <f>SUM(N10:N13)</f>
        <v>1327955.3274999999</v>
      </c>
      <c r="O14" s="36"/>
    </row>
    <row r="15" spans="1:15" x14ac:dyDescent="0.25">
      <c r="A15" s="10" t="s">
        <v>32</v>
      </c>
      <c r="B15" s="10"/>
      <c r="C15" s="10"/>
      <c r="D15" s="10"/>
      <c r="E15" s="10"/>
      <c r="F15" s="10"/>
      <c r="G15" s="10"/>
      <c r="H15" s="10"/>
      <c r="I15" s="10"/>
      <c r="J15" s="10"/>
      <c r="K15" s="10"/>
      <c r="L15" s="10"/>
    </row>
    <row r="16" spans="1:15" x14ac:dyDescent="0.25">
      <c r="A16" s="34"/>
      <c r="B16" s="34"/>
      <c r="C16" s="9" t="s">
        <v>33</v>
      </c>
      <c r="D16" s="9" t="s">
        <v>34</v>
      </c>
      <c r="E16" s="11"/>
      <c r="F16" s="11"/>
      <c r="G16" s="11"/>
      <c r="H16" s="11"/>
      <c r="I16" s="11"/>
      <c r="J16" s="11"/>
      <c r="K16" s="11"/>
      <c r="L16" s="11"/>
    </row>
    <row r="17" spans="1:12" x14ac:dyDescent="0.25">
      <c r="A17" s="35" t="s">
        <v>35</v>
      </c>
      <c r="B17" s="35"/>
      <c r="C17" s="6" t="s">
        <v>36</v>
      </c>
      <c r="D17" s="6"/>
      <c r="E17" s="10"/>
      <c r="F17" s="10"/>
      <c r="G17" s="10"/>
      <c r="H17" s="10"/>
      <c r="I17" s="10"/>
      <c r="J17" s="10"/>
      <c r="K17" s="10"/>
      <c r="L17" s="10"/>
    </row>
    <row r="18" spans="1:12" x14ac:dyDescent="0.25">
      <c r="A18" s="35" t="s">
        <v>37</v>
      </c>
      <c r="B18" s="35"/>
      <c r="C18" s="6"/>
      <c r="D18" s="6" t="s">
        <v>36</v>
      </c>
      <c r="E18" s="10"/>
      <c r="F18" s="10"/>
      <c r="G18" s="10"/>
      <c r="H18" s="10"/>
      <c r="I18" s="10"/>
      <c r="J18" s="10"/>
      <c r="K18" s="10"/>
      <c r="L18" s="10"/>
    </row>
    <row r="19" spans="1:12" x14ac:dyDescent="0.25">
      <c r="A19" s="10" t="s">
        <v>32</v>
      </c>
      <c r="B19" s="10"/>
      <c r="C19" s="10"/>
      <c r="D19" s="10"/>
      <c r="E19" s="10"/>
      <c r="F19" s="10"/>
      <c r="G19" s="10"/>
      <c r="H19" s="10"/>
      <c r="I19" s="10"/>
      <c r="J19" s="10"/>
      <c r="K19" s="10"/>
      <c r="L19" s="10"/>
    </row>
    <row r="20" spans="1:12" x14ac:dyDescent="0.25">
      <c r="A20" s="12" t="s">
        <v>38</v>
      </c>
      <c r="B20" s="13">
        <v>46164</v>
      </c>
      <c r="C20" s="10"/>
      <c r="D20" s="10"/>
      <c r="E20" s="10"/>
      <c r="F20" s="10"/>
      <c r="G20" s="10"/>
      <c r="H20" s="10"/>
      <c r="I20" s="10"/>
      <c r="J20" s="10"/>
      <c r="K20" s="10"/>
      <c r="L20" s="10"/>
    </row>
    <row r="21" spans="1:12" ht="15" customHeight="1" x14ac:dyDescent="0.25">
      <c r="A21" s="10" t="s">
        <v>32</v>
      </c>
      <c r="B21" s="10"/>
      <c r="C21" s="10"/>
      <c r="D21" s="39" t="s">
        <v>39</v>
      </c>
      <c r="E21" s="39"/>
      <c r="F21" s="39"/>
      <c r="G21" s="39"/>
      <c r="H21" s="39"/>
      <c r="I21" s="39"/>
      <c r="J21" s="39"/>
      <c r="K21" s="39"/>
      <c r="L21" s="39"/>
    </row>
    <row r="22" spans="1:12" x14ac:dyDescent="0.25">
      <c r="A22" s="14"/>
      <c r="B22" s="14"/>
      <c r="C22" s="39" t="s">
        <v>47</v>
      </c>
      <c r="D22" s="39"/>
      <c r="E22" s="39"/>
      <c r="F22" s="39"/>
      <c r="G22" s="39"/>
      <c r="H22" s="39"/>
      <c r="I22" s="39"/>
      <c r="J22" s="39"/>
      <c r="K22" s="39"/>
      <c r="L22" s="39"/>
    </row>
    <row r="23" spans="1:12" x14ac:dyDescent="0.25">
      <c r="A23" s="38" t="s">
        <v>40</v>
      </c>
      <c r="B23" s="38"/>
      <c r="C23" s="38"/>
      <c r="D23" s="38"/>
      <c r="E23" s="38"/>
      <c r="F23" s="38"/>
      <c r="G23" s="38"/>
      <c r="H23" s="38"/>
      <c r="I23" s="38"/>
      <c r="J23" s="38"/>
      <c r="K23" s="38"/>
      <c r="L23" s="38"/>
    </row>
    <row r="24" spans="1:12" x14ac:dyDescent="0.25">
      <c r="A24" s="38" t="s">
        <v>41</v>
      </c>
      <c r="B24" s="38"/>
      <c r="C24" s="38"/>
      <c r="D24" s="38"/>
      <c r="E24" s="38"/>
      <c r="F24" s="38"/>
      <c r="G24" s="38"/>
      <c r="H24" s="38"/>
      <c r="I24" s="38"/>
      <c r="J24" s="38"/>
      <c r="K24" s="38"/>
      <c r="L24" s="38"/>
    </row>
    <row r="25" spans="1:12" x14ac:dyDescent="0.25">
      <c r="A25" s="38" t="s">
        <v>42</v>
      </c>
      <c r="B25" s="38"/>
      <c r="C25" s="38"/>
      <c r="D25" s="38"/>
      <c r="E25" s="38"/>
      <c r="F25" s="38"/>
      <c r="G25" s="38"/>
      <c r="H25" s="38"/>
      <c r="I25" s="38"/>
      <c r="J25" s="38"/>
      <c r="K25" s="38"/>
      <c r="L25" s="38"/>
    </row>
    <row r="26" spans="1:12" x14ac:dyDescent="0.25">
      <c r="A26" s="10" t="s">
        <v>32</v>
      </c>
      <c r="B26" s="10"/>
      <c r="C26" s="10"/>
      <c r="D26" s="10"/>
      <c r="E26" s="10"/>
      <c r="F26" s="10"/>
      <c r="G26" s="10"/>
      <c r="H26" s="10"/>
      <c r="I26" s="10"/>
      <c r="J26" s="10"/>
      <c r="K26" s="10"/>
      <c r="L26" s="10"/>
    </row>
    <row r="27" spans="1:12" x14ac:dyDescent="0.25">
      <c r="A27" s="37" t="s">
        <v>43</v>
      </c>
      <c r="B27" s="37"/>
      <c r="C27" s="37"/>
      <c r="D27" s="37"/>
      <c r="E27" s="37"/>
      <c r="F27" s="37"/>
      <c r="G27" s="37"/>
      <c r="H27" s="37"/>
      <c r="I27" s="37"/>
      <c r="J27" s="37"/>
      <c r="K27" s="37"/>
      <c r="L27" s="37"/>
    </row>
    <row r="28" spans="1:12" x14ac:dyDescent="0.25">
      <c r="A28" s="38" t="s">
        <v>44</v>
      </c>
      <c r="B28" s="38"/>
      <c r="C28" s="38"/>
      <c r="D28" s="38"/>
      <c r="E28" s="38"/>
      <c r="F28" s="38"/>
      <c r="G28" s="38"/>
      <c r="H28" s="38"/>
      <c r="I28" s="38"/>
      <c r="J28" s="38"/>
      <c r="K28" s="38"/>
      <c r="L28" s="38"/>
    </row>
    <row r="29" spans="1:12" x14ac:dyDescent="0.25">
      <c r="A29" s="38" t="s">
        <v>45</v>
      </c>
      <c r="B29" s="38"/>
      <c r="C29" s="38"/>
      <c r="D29" s="38"/>
      <c r="E29" s="38"/>
      <c r="F29" s="38"/>
      <c r="G29" s="38"/>
      <c r="H29" s="38"/>
      <c r="I29" s="38"/>
      <c r="J29" s="38"/>
      <c r="K29" s="38"/>
      <c r="L29" s="38"/>
    </row>
    <row r="30" spans="1:12" x14ac:dyDescent="0.25">
      <c r="A30" s="38" t="s">
        <v>46</v>
      </c>
      <c r="B30" s="38"/>
      <c r="C30" s="38"/>
      <c r="D30" s="38"/>
      <c r="E30" s="38"/>
      <c r="F30" s="38"/>
      <c r="G30" s="38"/>
      <c r="H30" s="38"/>
      <c r="I30" s="38"/>
      <c r="J30" s="38"/>
      <c r="K30" s="38"/>
      <c r="L30" s="38"/>
    </row>
  </sheetData>
  <mergeCells count="21">
    <mergeCell ref="A27:L27"/>
    <mergeCell ref="A28:L28"/>
    <mergeCell ref="A29:L29"/>
    <mergeCell ref="A30:L30"/>
    <mergeCell ref="D21:L21"/>
    <mergeCell ref="C22:L22"/>
    <mergeCell ref="A23:L23"/>
    <mergeCell ref="A24:L24"/>
    <mergeCell ref="A25:L25"/>
    <mergeCell ref="A16:B16"/>
    <mergeCell ref="A17:B17"/>
    <mergeCell ref="A18:B18"/>
    <mergeCell ref="N14:O14"/>
    <mergeCell ref="A14:M14"/>
    <mergeCell ref="A3:O3"/>
    <mergeCell ref="A1:O1"/>
    <mergeCell ref="A8:N8"/>
    <mergeCell ref="A5:O5"/>
    <mergeCell ref="A4:O4"/>
    <mergeCell ref="A7:O7"/>
    <mergeCell ref="A6:O6"/>
  </mergeCells>
  <pageMargins left="0.23622047244094491" right="0.23622047244094491" top="0.74803149606299213" bottom="0.74803149606299213" header="0.31496062992125984" footer="0.31496062992125984"/>
  <pageSetup paperSize="9" scale="6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82874-6F3A-4554-8552-3DC4660AFE30}">
  <dimension ref="A1:N86"/>
  <sheetViews>
    <sheetView showGridLines="0" tabSelected="1" topLeftCell="A47" zoomScale="85" zoomScaleNormal="85" workbookViewId="0">
      <selection activeCell="A58" sqref="A58:XFD59"/>
    </sheetView>
  </sheetViews>
  <sheetFormatPr defaultRowHeight="15" x14ac:dyDescent="0.25"/>
  <cols>
    <col min="4" max="4" width="10.7109375" bestFit="1" customWidth="1"/>
  </cols>
  <sheetData>
    <row r="1" spans="1:14" ht="15" customHeight="1" x14ac:dyDescent="0.25">
      <c r="A1" s="47" t="s">
        <v>21</v>
      </c>
      <c r="B1" s="47"/>
      <c r="C1" s="47"/>
      <c r="D1" s="47"/>
      <c r="E1" s="47"/>
      <c r="F1" s="47"/>
      <c r="G1" s="47"/>
      <c r="H1" s="47"/>
      <c r="I1" s="47"/>
      <c r="J1" s="47"/>
      <c r="K1" s="1"/>
    </row>
    <row r="2" spans="1:14" ht="27" customHeight="1" x14ac:dyDescent="0.25">
      <c r="A2" s="47"/>
      <c r="B2" s="47"/>
      <c r="C2" s="47"/>
      <c r="D2" s="47"/>
      <c r="E2" s="47"/>
      <c r="F2" s="47"/>
      <c r="G2" s="47"/>
      <c r="H2" s="47"/>
      <c r="I2" s="47"/>
      <c r="J2" s="47"/>
      <c r="K2" s="1"/>
    </row>
    <row r="3" spans="1:14" ht="17.25" customHeight="1" x14ac:dyDescent="0.25">
      <c r="A3" s="54" t="s">
        <v>0</v>
      </c>
      <c r="B3" s="55"/>
      <c r="C3" s="55"/>
      <c r="D3" s="55"/>
      <c r="E3" s="55"/>
      <c r="F3" s="55"/>
      <c r="G3" s="55"/>
      <c r="H3" s="55"/>
      <c r="I3" s="55"/>
      <c r="J3" s="55"/>
      <c r="K3" s="55"/>
      <c r="L3" s="55"/>
      <c r="M3" s="55"/>
      <c r="N3" s="56"/>
    </row>
    <row r="4" spans="1:14" ht="17.25" customHeight="1" x14ac:dyDescent="0.25">
      <c r="A4" s="51" t="s">
        <v>1</v>
      </c>
      <c r="B4" s="52"/>
      <c r="C4" s="52"/>
      <c r="D4" s="52"/>
      <c r="E4" s="52"/>
      <c r="F4" s="52"/>
      <c r="G4" s="52"/>
      <c r="H4" s="52"/>
      <c r="I4" s="52"/>
      <c r="J4" s="52"/>
      <c r="K4" s="52"/>
      <c r="L4" s="52"/>
      <c r="M4" s="52"/>
      <c r="N4" s="53"/>
    </row>
    <row r="5" spans="1:14" ht="17.25" customHeight="1" x14ac:dyDescent="0.25">
      <c r="A5" s="51" t="s">
        <v>2</v>
      </c>
      <c r="B5" s="52"/>
      <c r="C5" s="52"/>
      <c r="D5" s="52"/>
      <c r="E5" s="52"/>
      <c r="F5" s="52"/>
      <c r="G5" s="52"/>
      <c r="H5" s="52"/>
      <c r="I5" s="52"/>
      <c r="J5" s="52"/>
      <c r="K5" s="52"/>
      <c r="L5" s="52"/>
      <c r="M5" s="52"/>
      <c r="N5" s="53"/>
    </row>
    <row r="6" spans="1:14" ht="17.25" customHeight="1" x14ac:dyDescent="0.25">
      <c r="A6" s="51" t="s">
        <v>3</v>
      </c>
      <c r="B6" s="52"/>
      <c r="C6" s="52"/>
      <c r="D6" s="52"/>
      <c r="E6" s="52"/>
      <c r="F6" s="52"/>
      <c r="G6" s="52"/>
      <c r="H6" s="52"/>
      <c r="I6" s="52"/>
      <c r="J6" s="52"/>
      <c r="K6" s="52"/>
      <c r="L6" s="52"/>
      <c r="M6" s="52"/>
      <c r="N6" s="53"/>
    </row>
    <row r="7" spans="1:14" ht="17.25" customHeight="1" x14ac:dyDescent="0.25">
      <c r="A7" s="51" t="s">
        <v>4</v>
      </c>
      <c r="B7" s="52"/>
      <c r="C7" s="52"/>
      <c r="D7" s="52"/>
      <c r="E7" s="52"/>
      <c r="F7" s="52"/>
      <c r="G7" s="52"/>
      <c r="H7" s="52"/>
      <c r="I7" s="52"/>
      <c r="J7" s="52"/>
      <c r="K7" s="52"/>
      <c r="L7" s="52"/>
      <c r="M7" s="52"/>
      <c r="N7" s="53"/>
    </row>
    <row r="8" spans="1:14" ht="17.25" customHeight="1" x14ac:dyDescent="0.25">
      <c r="A8" s="51" t="s">
        <v>5</v>
      </c>
      <c r="B8" s="52"/>
      <c r="C8" s="52"/>
      <c r="D8" s="52"/>
      <c r="E8" s="52"/>
      <c r="F8" s="52"/>
      <c r="G8" s="52"/>
      <c r="H8" s="52"/>
      <c r="I8" s="52"/>
      <c r="J8" s="52"/>
      <c r="K8" s="52"/>
      <c r="L8" s="52"/>
      <c r="M8" s="52"/>
      <c r="N8" s="53"/>
    </row>
    <row r="9" spans="1:14" ht="17.25" customHeight="1" x14ac:dyDescent="0.25">
      <c r="A9" s="51" t="s">
        <v>6</v>
      </c>
      <c r="B9" s="52"/>
      <c r="C9" s="52"/>
      <c r="D9" s="52"/>
      <c r="E9" s="52"/>
      <c r="F9" s="52"/>
      <c r="G9" s="52"/>
      <c r="H9" s="52"/>
      <c r="I9" s="52"/>
      <c r="J9" s="52"/>
      <c r="K9" s="52"/>
      <c r="L9" s="52"/>
      <c r="M9" s="52"/>
      <c r="N9" s="53"/>
    </row>
    <row r="10" spans="1:14" ht="17.25" customHeight="1" x14ac:dyDescent="0.25">
      <c r="A10" s="48" t="s">
        <v>7</v>
      </c>
      <c r="B10" s="49"/>
      <c r="C10" s="49"/>
      <c r="D10" s="49"/>
      <c r="E10" s="49"/>
      <c r="F10" s="49"/>
      <c r="G10" s="49"/>
      <c r="H10" s="49"/>
      <c r="I10" s="49"/>
      <c r="J10" s="49"/>
      <c r="K10" s="49"/>
      <c r="L10" s="49"/>
      <c r="M10" s="49"/>
      <c r="N10" s="50"/>
    </row>
    <row r="11" spans="1:14" x14ac:dyDescent="0.25">
      <c r="A11" s="44"/>
      <c r="B11" s="45"/>
      <c r="C11" s="45"/>
      <c r="D11" s="45"/>
      <c r="E11" s="45"/>
      <c r="F11" s="45"/>
      <c r="G11" s="45"/>
      <c r="H11" s="45"/>
      <c r="I11" s="45"/>
      <c r="J11" s="45"/>
      <c r="K11" s="45"/>
      <c r="L11" s="45"/>
      <c r="M11" s="45"/>
      <c r="N11" s="46"/>
    </row>
    <row r="12" spans="1:14" ht="61.5" customHeight="1" x14ac:dyDescent="0.25">
      <c r="A12" s="41" t="s">
        <v>59</v>
      </c>
      <c r="B12" s="42"/>
      <c r="C12" s="42"/>
      <c r="D12" s="42"/>
      <c r="E12" s="42"/>
      <c r="F12" s="42"/>
      <c r="G12" s="42"/>
      <c r="H12" s="42"/>
      <c r="I12" s="42"/>
      <c r="J12" s="42"/>
      <c r="K12" s="42"/>
      <c r="L12" s="42"/>
      <c r="M12" s="42"/>
      <c r="N12" s="43"/>
    </row>
    <row r="13" spans="1:14" ht="17.25" customHeight="1" x14ac:dyDescent="0.25">
      <c r="A13" s="40" t="s">
        <v>8</v>
      </c>
      <c r="B13" s="40"/>
      <c r="C13" s="40"/>
      <c r="D13" s="4">
        <v>95256</v>
      </c>
      <c r="E13" s="4"/>
      <c r="F13" s="4"/>
      <c r="G13" s="4"/>
      <c r="H13" s="4"/>
      <c r="I13" s="18"/>
      <c r="J13" s="18"/>
      <c r="K13" s="18"/>
      <c r="L13" s="18"/>
      <c r="M13" s="18"/>
      <c r="N13" s="18"/>
    </row>
    <row r="14" spans="1:14" ht="16.5" customHeight="1" x14ac:dyDescent="0.25">
      <c r="A14" s="40" t="s">
        <v>9</v>
      </c>
      <c r="B14" s="40"/>
      <c r="C14" s="40"/>
      <c r="D14" s="4">
        <v>84000</v>
      </c>
      <c r="E14" s="4"/>
      <c r="F14" s="4"/>
      <c r="G14" s="4"/>
      <c r="H14" s="4"/>
      <c r="I14" s="18"/>
      <c r="J14" s="18"/>
      <c r="K14" s="18"/>
      <c r="L14" s="18"/>
      <c r="M14" s="18"/>
      <c r="N14" s="18"/>
    </row>
    <row r="15" spans="1:14" ht="17.25" customHeight="1" x14ac:dyDescent="0.25">
      <c r="A15" s="40" t="s">
        <v>10</v>
      </c>
      <c r="B15" s="40"/>
      <c r="C15" s="40"/>
      <c r="D15" s="21">
        <v>102000</v>
      </c>
      <c r="E15" s="4"/>
      <c r="F15" s="4"/>
      <c r="G15" s="4"/>
      <c r="H15" s="4"/>
      <c r="I15" s="18"/>
      <c r="J15" s="18"/>
      <c r="K15" s="18"/>
      <c r="L15" s="18"/>
      <c r="M15" s="18"/>
      <c r="N15" s="18"/>
    </row>
    <row r="16" spans="1:14" ht="17.25" customHeight="1" x14ac:dyDescent="0.25">
      <c r="A16" s="40" t="s">
        <v>11</v>
      </c>
      <c r="B16" s="40"/>
      <c r="C16" s="40"/>
      <c r="D16" s="4">
        <v>96819.24</v>
      </c>
      <c r="E16" s="4"/>
      <c r="F16" s="4"/>
      <c r="G16" s="4"/>
      <c r="H16" s="4"/>
      <c r="I16" s="18"/>
      <c r="J16" s="18"/>
      <c r="K16" s="18"/>
      <c r="L16" s="18"/>
      <c r="M16" s="18"/>
      <c r="N16" s="18"/>
    </row>
    <row r="17" spans="1:14" ht="18.75" customHeight="1" x14ac:dyDescent="0.25">
      <c r="A17" s="57" t="s">
        <v>17</v>
      </c>
      <c r="B17" s="57"/>
      <c r="C17" s="57"/>
      <c r="D17" s="57" t="s">
        <v>18</v>
      </c>
      <c r="E17" s="57"/>
      <c r="F17" s="57"/>
      <c r="G17" s="57" t="s">
        <v>12</v>
      </c>
      <c r="H17" s="57"/>
      <c r="I17" s="57"/>
      <c r="J17" s="57"/>
      <c r="K17" s="57" t="s">
        <v>19</v>
      </c>
      <c r="L17" s="57"/>
      <c r="M17" s="57"/>
      <c r="N17" s="57"/>
    </row>
    <row r="18" spans="1:14" ht="15" customHeight="1" x14ac:dyDescent="0.25">
      <c r="A18" s="61">
        <f>AVERAGE(D13:N16)</f>
        <v>94518.81</v>
      </c>
      <c r="B18" s="57"/>
      <c r="C18" s="57"/>
      <c r="D18" s="62">
        <f>_xlfn.STDEV.S(D13:N16)</f>
        <v>7581.7543025608529</v>
      </c>
      <c r="E18" s="62"/>
      <c r="F18" s="62"/>
      <c r="G18" s="63">
        <f>D18/A18</f>
        <v>8.0214237806854036E-2</v>
      </c>
      <c r="H18" s="63"/>
      <c r="I18" s="63"/>
      <c r="J18" s="63"/>
      <c r="K18" s="64" t="str">
        <f>IF(G18&lt;25%,"media simples","media saneada")</f>
        <v>media simples</v>
      </c>
      <c r="L18" s="64"/>
      <c r="M18" s="64"/>
      <c r="N18" s="64"/>
    </row>
    <row r="19" spans="1:14" x14ac:dyDescent="0.25">
      <c r="A19" s="59"/>
      <c r="B19" s="59"/>
      <c r="C19" s="59"/>
      <c r="D19" s="59"/>
      <c r="E19" s="59"/>
      <c r="F19" s="59"/>
      <c r="G19" s="59"/>
      <c r="H19" s="59"/>
      <c r="I19" s="59"/>
      <c r="J19" s="59"/>
      <c r="K19" s="59"/>
      <c r="L19" s="59"/>
      <c r="M19" s="59"/>
      <c r="N19" s="59"/>
    </row>
    <row r="20" spans="1:14" ht="17.25" customHeight="1" x14ac:dyDescent="0.25">
      <c r="A20" s="58" t="s">
        <v>57</v>
      </c>
      <c r="B20" s="58"/>
      <c r="C20" s="58"/>
      <c r="D20" s="58"/>
      <c r="E20" s="2"/>
      <c r="F20" s="59" t="s">
        <v>16</v>
      </c>
      <c r="G20" s="59"/>
      <c r="H20" s="2"/>
      <c r="I20" s="59" t="s">
        <v>15</v>
      </c>
      <c r="J20" s="59"/>
      <c r="K20" s="60"/>
      <c r="L20" s="60"/>
      <c r="M20" s="60"/>
      <c r="N20" s="60"/>
    </row>
    <row r="21" spans="1:14" ht="18.75" customHeight="1" x14ac:dyDescent="0.25">
      <c r="A21" s="60"/>
      <c r="B21" s="60"/>
      <c r="C21" s="60"/>
      <c r="D21" s="60"/>
      <c r="E21" s="60"/>
      <c r="F21" s="65">
        <f>A18-D18</f>
        <v>86937.055697439151</v>
      </c>
      <c r="G21" s="65"/>
      <c r="H21" s="2"/>
      <c r="I21" s="65">
        <f>A18+D18</f>
        <v>102100.56430256084</v>
      </c>
      <c r="J21" s="65"/>
      <c r="K21" s="60"/>
      <c r="L21" s="60"/>
      <c r="M21" s="60"/>
      <c r="N21" s="60"/>
    </row>
    <row r="22" spans="1:14" ht="20.25" customHeight="1" x14ac:dyDescent="0.25">
      <c r="A22" s="40" t="s">
        <v>14</v>
      </c>
      <c r="B22" s="40"/>
      <c r="C22" s="40"/>
      <c r="D22" s="40"/>
      <c r="E22" s="40"/>
      <c r="F22" s="20"/>
      <c r="G22" s="2"/>
      <c r="H22" s="2"/>
      <c r="I22" s="2"/>
      <c r="J22" s="2"/>
      <c r="K22" s="2"/>
      <c r="L22" s="2"/>
      <c r="M22" s="2"/>
      <c r="N22" s="2"/>
    </row>
    <row r="23" spans="1:14" x14ac:dyDescent="0.25">
      <c r="A23" s="59" t="s">
        <v>58</v>
      </c>
      <c r="B23" s="59"/>
      <c r="C23" s="59"/>
      <c r="D23" s="2"/>
      <c r="E23" s="59" t="s">
        <v>20</v>
      </c>
      <c r="F23" s="59"/>
      <c r="G23" s="59"/>
      <c r="H23" s="3"/>
      <c r="I23" s="59" t="s">
        <v>13</v>
      </c>
      <c r="J23" s="59"/>
      <c r="K23" s="59"/>
      <c r="L23" s="59"/>
      <c r="M23" s="59"/>
      <c r="N23" s="59"/>
    </row>
    <row r="24" spans="1:14" ht="18.75" customHeight="1" x14ac:dyDescent="0.25">
      <c r="A24" s="65"/>
      <c r="B24" s="65"/>
      <c r="C24" s="65"/>
      <c r="D24" s="65"/>
      <c r="E24" s="65"/>
      <c r="F24" s="65"/>
      <c r="G24" s="65"/>
      <c r="H24" s="3"/>
      <c r="I24" s="66"/>
      <c r="J24" s="66"/>
      <c r="K24" s="66"/>
      <c r="L24" s="66"/>
      <c r="M24" s="66"/>
      <c r="N24" s="66"/>
    </row>
    <row r="28" spans="1:14" x14ac:dyDescent="0.25">
      <c r="A28" s="41" t="s">
        <v>60</v>
      </c>
      <c r="B28" s="42"/>
      <c r="C28" s="42"/>
      <c r="D28" s="42"/>
      <c r="E28" s="42"/>
      <c r="F28" s="42"/>
      <c r="G28" s="42"/>
      <c r="H28" s="42"/>
      <c r="I28" s="42"/>
      <c r="J28" s="42"/>
      <c r="K28" s="42"/>
      <c r="L28" s="42"/>
      <c r="M28" s="42"/>
      <c r="N28" s="43"/>
    </row>
    <row r="29" spans="1:14" x14ac:dyDescent="0.25">
      <c r="A29" s="40" t="s">
        <v>8</v>
      </c>
      <c r="B29" s="40"/>
      <c r="C29" s="40"/>
      <c r="D29" s="4">
        <v>91904.43</v>
      </c>
      <c r="E29" s="4"/>
      <c r="F29" s="4"/>
      <c r="G29" s="4"/>
      <c r="H29" s="4"/>
      <c r="I29" s="18"/>
      <c r="J29" s="18"/>
      <c r="K29" s="18"/>
      <c r="L29" s="18"/>
      <c r="M29" s="18"/>
      <c r="N29" s="18"/>
    </row>
    <row r="30" spans="1:14" x14ac:dyDescent="0.25">
      <c r="A30" s="40" t="s">
        <v>9</v>
      </c>
      <c r="B30" s="40"/>
      <c r="C30" s="40"/>
      <c r="D30" s="4">
        <v>98000</v>
      </c>
      <c r="E30" s="4"/>
      <c r="F30" s="4"/>
      <c r="G30" s="4"/>
      <c r="H30" s="4"/>
      <c r="I30" s="18"/>
      <c r="J30" s="18"/>
      <c r="K30" s="18"/>
      <c r="L30" s="18"/>
      <c r="M30" s="18"/>
      <c r="N30" s="18"/>
    </row>
    <row r="31" spans="1:14" x14ac:dyDescent="0.25">
      <c r="A31" s="40" t="s">
        <v>10</v>
      </c>
      <c r="B31" s="40"/>
      <c r="C31" s="40"/>
      <c r="D31" s="21">
        <v>96168</v>
      </c>
      <c r="E31" s="4"/>
      <c r="F31" s="4"/>
      <c r="G31" s="4"/>
      <c r="H31" s="4"/>
      <c r="I31" s="18"/>
      <c r="J31" s="18"/>
      <c r="K31" s="18"/>
      <c r="L31" s="18"/>
      <c r="M31" s="18"/>
      <c r="N31" s="18"/>
    </row>
    <row r="32" spans="1:14" x14ac:dyDescent="0.25">
      <c r="A32" s="40" t="s">
        <v>11</v>
      </c>
      <c r="B32" s="40"/>
      <c r="C32" s="40"/>
      <c r="D32" s="4">
        <v>95000</v>
      </c>
      <c r="E32" s="4"/>
      <c r="F32" s="4"/>
      <c r="G32" s="4"/>
      <c r="H32" s="4"/>
      <c r="I32" s="18"/>
      <c r="J32" s="18"/>
      <c r="K32" s="18"/>
      <c r="L32" s="18"/>
      <c r="M32" s="18"/>
      <c r="N32" s="18"/>
    </row>
    <row r="33" spans="1:14" x14ac:dyDescent="0.25">
      <c r="A33" s="57" t="s">
        <v>17</v>
      </c>
      <c r="B33" s="57"/>
      <c r="C33" s="57"/>
      <c r="D33" s="57" t="s">
        <v>18</v>
      </c>
      <c r="E33" s="57"/>
      <c r="F33" s="57"/>
      <c r="G33" s="57" t="s">
        <v>12</v>
      </c>
      <c r="H33" s="57"/>
      <c r="I33" s="57"/>
      <c r="J33" s="57"/>
      <c r="K33" s="57" t="s">
        <v>19</v>
      </c>
      <c r="L33" s="57"/>
      <c r="M33" s="57"/>
      <c r="N33" s="57"/>
    </row>
    <row r="34" spans="1:14" x14ac:dyDescent="0.25">
      <c r="A34" s="61">
        <f>AVERAGE(D29:N32)</f>
        <v>95268.107499999998</v>
      </c>
      <c r="B34" s="57"/>
      <c r="C34" s="57"/>
      <c r="D34" s="62">
        <f>_xlfn.STDEV.S(D29:N32)</f>
        <v>2559.8991580838397</v>
      </c>
      <c r="E34" s="62"/>
      <c r="F34" s="62"/>
      <c r="G34" s="63">
        <f>D34/A34</f>
        <v>2.6870473501153989E-2</v>
      </c>
      <c r="H34" s="63"/>
      <c r="I34" s="63"/>
      <c r="J34" s="63"/>
      <c r="K34" s="64" t="str">
        <f>IF(G34&lt;25%,"media simples","media saneada")</f>
        <v>media simples</v>
      </c>
      <c r="L34" s="64"/>
      <c r="M34" s="64"/>
      <c r="N34" s="64"/>
    </row>
    <row r="35" spans="1:14" x14ac:dyDescent="0.25">
      <c r="A35" s="59"/>
      <c r="B35" s="59"/>
      <c r="C35" s="59"/>
      <c r="D35" s="59"/>
      <c r="E35" s="59"/>
      <c r="F35" s="59"/>
      <c r="G35" s="59"/>
      <c r="H35" s="59"/>
      <c r="I35" s="59"/>
      <c r="J35" s="59"/>
      <c r="K35" s="59"/>
      <c r="L35" s="59"/>
      <c r="M35" s="59"/>
      <c r="N35" s="59"/>
    </row>
    <row r="36" spans="1:14" x14ac:dyDescent="0.25">
      <c r="A36" s="58" t="s">
        <v>57</v>
      </c>
      <c r="B36" s="58"/>
      <c r="C36" s="58"/>
      <c r="D36" s="58"/>
      <c r="E36" s="2"/>
      <c r="F36" s="59" t="s">
        <v>16</v>
      </c>
      <c r="G36" s="59"/>
      <c r="H36" s="2"/>
      <c r="I36" s="59" t="s">
        <v>15</v>
      </c>
      <c r="J36" s="59"/>
      <c r="K36" s="60"/>
      <c r="L36" s="60"/>
      <c r="M36" s="60"/>
      <c r="N36" s="60"/>
    </row>
    <row r="37" spans="1:14" x14ac:dyDescent="0.25">
      <c r="A37" s="60"/>
      <c r="B37" s="60"/>
      <c r="C37" s="60"/>
      <c r="D37" s="60"/>
      <c r="E37" s="60"/>
      <c r="F37" s="65">
        <f>A34-D34</f>
        <v>92708.208341916164</v>
      </c>
      <c r="G37" s="65"/>
      <c r="H37" s="2"/>
      <c r="I37" s="65">
        <f>A34+D34</f>
        <v>97828.006658083832</v>
      </c>
      <c r="J37" s="65"/>
      <c r="K37" s="60"/>
      <c r="L37" s="60"/>
      <c r="M37" s="60"/>
      <c r="N37" s="60"/>
    </row>
    <row r="38" spans="1:14" x14ac:dyDescent="0.25">
      <c r="A38" s="40" t="s">
        <v>14</v>
      </c>
      <c r="B38" s="40"/>
      <c r="C38" s="40"/>
      <c r="D38" s="40"/>
      <c r="E38" s="40"/>
      <c r="F38" s="20"/>
      <c r="G38" s="2"/>
      <c r="H38" s="2"/>
      <c r="I38" s="2"/>
      <c r="J38" s="2"/>
      <c r="K38" s="2"/>
      <c r="L38" s="2"/>
      <c r="M38" s="2"/>
      <c r="N38" s="2"/>
    </row>
    <row r="39" spans="1:14" x14ac:dyDescent="0.25">
      <c r="A39" s="59" t="s">
        <v>58</v>
      </c>
      <c r="B39" s="59"/>
      <c r="C39" s="59"/>
      <c r="D39" s="2"/>
      <c r="E39" s="59" t="s">
        <v>20</v>
      </c>
      <c r="F39" s="59"/>
      <c r="G39" s="59"/>
      <c r="H39" s="3"/>
      <c r="I39" s="59" t="s">
        <v>13</v>
      </c>
      <c r="J39" s="59"/>
      <c r="K39" s="59"/>
      <c r="L39" s="59"/>
      <c r="M39" s="59"/>
      <c r="N39" s="59"/>
    </row>
    <row r="40" spans="1:14" x14ac:dyDescent="0.25">
      <c r="A40" s="65"/>
      <c r="B40" s="65"/>
      <c r="C40" s="65"/>
      <c r="D40" s="65"/>
      <c r="E40" s="65"/>
      <c r="F40" s="65"/>
      <c r="G40" s="65"/>
      <c r="H40" s="3"/>
      <c r="I40" s="66"/>
      <c r="J40" s="66"/>
      <c r="K40" s="66"/>
      <c r="L40" s="66"/>
      <c r="M40" s="66"/>
      <c r="N40" s="66"/>
    </row>
    <row r="44" spans="1:14" x14ac:dyDescent="0.25">
      <c r="A44" s="41" t="s">
        <v>61</v>
      </c>
      <c r="B44" s="42"/>
      <c r="C44" s="42"/>
      <c r="D44" s="42"/>
      <c r="E44" s="42"/>
      <c r="F44" s="42"/>
      <c r="G44" s="42"/>
      <c r="H44" s="42"/>
      <c r="I44" s="42"/>
      <c r="J44" s="42"/>
      <c r="K44" s="42"/>
      <c r="L44" s="42"/>
      <c r="M44" s="42"/>
      <c r="N44" s="43"/>
    </row>
    <row r="45" spans="1:14" x14ac:dyDescent="0.25">
      <c r="A45" s="40" t="s">
        <v>8</v>
      </c>
      <c r="B45" s="40"/>
      <c r="C45" s="40"/>
      <c r="D45" s="21">
        <v>3000</v>
      </c>
      <c r="E45" s="21"/>
      <c r="F45" s="4"/>
      <c r="G45" s="4"/>
      <c r="H45" s="4"/>
      <c r="I45" s="18"/>
      <c r="J45" s="18"/>
      <c r="K45" s="18"/>
      <c r="L45" s="18"/>
      <c r="M45" s="18"/>
      <c r="N45" s="18"/>
    </row>
    <row r="46" spans="1:14" x14ac:dyDescent="0.25">
      <c r="A46" s="40" t="s">
        <v>9</v>
      </c>
      <c r="B46" s="40"/>
      <c r="C46" s="40"/>
      <c r="D46" s="21">
        <v>3150</v>
      </c>
      <c r="E46" s="21"/>
      <c r="F46" s="4"/>
      <c r="G46" s="4"/>
      <c r="H46" s="4"/>
      <c r="I46" s="18"/>
      <c r="J46" s="18"/>
      <c r="K46" s="18"/>
      <c r="L46" s="18"/>
      <c r="M46" s="18"/>
      <c r="N46" s="18"/>
    </row>
    <row r="47" spans="1:14" x14ac:dyDescent="0.25">
      <c r="A47" s="40" t="s">
        <v>10</v>
      </c>
      <c r="B47" s="40"/>
      <c r="C47" s="40"/>
      <c r="D47" s="21">
        <v>3630</v>
      </c>
      <c r="E47" s="21"/>
      <c r="F47" s="4"/>
      <c r="G47" s="4"/>
      <c r="H47" s="4"/>
      <c r="I47" s="18"/>
      <c r="J47" s="18"/>
      <c r="K47" s="18"/>
      <c r="L47" s="18"/>
      <c r="M47" s="18"/>
      <c r="N47" s="18"/>
    </row>
    <row r="48" spans="1:14" x14ac:dyDescent="0.25">
      <c r="A48" s="40" t="s">
        <v>11</v>
      </c>
      <c r="B48" s="40"/>
      <c r="C48" s="40"/>
      <c r="D48" s="21">
        <v>3200</v>
      </c>
      <c r="E48" s="21"/>
      <c r="F48" s="4"/>
      <c r="G48" s="4"/>
      <c r="H48" s="4"/>
      <c r="I48" s="18"/>
      <c r="J48" s="18"/>
      <c r="K48" s="18"/>
      <c r="L48" s="18"/>
      <c r="M48" s="18"/>
      <c r="N48" s="18"/>
    </row>
    <row r="49" spans="1:14" x14ac:dyDescent="0.25">
      <c r="A49" s="57" t="s">
        <v>17</v>
      </c>
      <c r="B49" s="57"/>
      <c r="C49" s="57"/>
      <c r="D49" s="57" t="s">
        <v>18</v>
      </c>
      <c r="E49" s="57"/>
      <c r="F49" s="57"/>
      <c r="G49" s="57" t="s">
        <v>12</v>
      </c>
      <c r="H49" s="57"/>
      <c r="I49" s="57"/>
      <c r="J49" s="57"/>
      <c r="K49" s="57" t="s">
        <v>19</v>
      </c>
      <c r="L49" s="57"/>
      <c r="M49" s="57"/>
      <c r="N49" s="57"/>
    </row>
    <row r="50" spans="1:14" x14ac:dyDescent="0.25">
      <c r="A50" s="61">
        <f>AVERAGE(D45:N48)</f>
        <v>3245</v>
      </c>
      <c r="B50" s="57"/>
      <c r="C50" s="57"/>
      <c r="D50" s="62">
        <f>_xlfn.STDEV.S(D45:N48)</f>
        <v>270.37011669191548</v>
      </c>
      <c r="E50" s="62"/>
      <c r="F50" s="62"/>
      <c r="G50" s="63">
        <f>D50/A50</f>
        <v>8.3318988194735127E-2</v>
      </c>
      <c r="H50" s="63"/>
      <c r="I50" s="63"/>
      <c r="J50" s="63"/>
      <c r="K50" s="64" t="str">
        <f>IF(G50&lt;25%,"media simples","media saneada")</f>
        <v>media simples</v>
      </c>
      <c r="L50" s="64"/>
      <c r="M50" s="64"/>
      <c r="N50" s="64"/>
    </row>
    <row r="51" spans="1:14" x14ac:dyDescent="0.25">
      <c r="A51" s="59"/>
      <c r="B51" s="59"/>
      <c r="C51" s="59"/>
      <c r="D51" s="59"/>
      <c r="E51" s="59"/>
      <c r="F51" s="59"/>
      <c r="G51" s="59"/>
      <c r="H51" s="59"/>
      <c r="I51" s="59"/>
      <c r="J51" s="59"/>
      <c r="K51" s="59"/>
      <c r="L51" s="59"/>
      <c r="M51" s="59"/>
      <c r="N51" s="59"/>
    </row>
    <row r="52" spans="1:14" x14ac:dyDescent="0.25">
      <c r="A52" s="58" t="s">
        <v>57</v>
      </c>
      <c r="B52" s="58"/>
      <c r="C52" s="58"/>
      <c r="D52" s="58"/>
      <c r="E52" s="2"/>
      <c r="F52" s="59" t="s">
        <v>16</v>
      </c>
      <c r="G52" s="59"/>
      <c r="H52" s="2"/>
      <c r="I52" s="59" t="s">
        <v>15</v>
      </c>
      <c r="J52" s="59"/>
      <c r="K52" s="60"/>
      <c r="L52" s="60"/>
      <c r="M52" s="60"/>
      <c r="N52" s="60"/>
    </row>
    <row r="53" spans="1:14" x14ac:dyDescent="0.25">
      <c r="A53" s="60"/>
      <c r="B53" s="60"/>
      <c r="C53" s="60"/>
      <c r="D53" s="60"/>
      <c r="E53" s="60"/>
      <c r="F53" s="65">
        <f>A50-D50</f>
        <v>2974.6298833080846</v>
      </c>
      <c r="G53" s="65"/>
      <c r="H53" s="2"/>
      <c r="I53" s="65">
        <f>A50+D50</f>
        <v>3515.3701166919154</v>
      </c>
      <c r="J53" s="65"/>
      <c r="K53" s="60"/>
      <c r="L53" s="60"/>
      <c r="M53" s="60"/>
      <c r="N53" s="60"/>
    </row>
    <row r="54" spans="1:14" x14ac:dyDescent="0.25">
      <c r="A54" s="40" t="s">
        <v>14</v>
      </c>
      <c r="B54" s="40"/>
      <c r="C54" s="40"/>
      <c r="D54" s="40"/>
      <c r="E54" s="40"/>
      <c r="F54" s="20"/>
      <c r="G54" s="2"/>
      <c r="H54" s="2"/>
      <c r="I54" s="2"/>
      <c r="J54" s="2"/>
      <c r="K54" s="2"/>
      <c r="L54" s="2"/>
      <c r="M54" s="2"/>
      <c r="N54" s="2"/>
    </row>
    <row r="55" spans="1:14" x14ac:dyDescent="0.25">
      <c r="A55" s="59" t="s">
        <v>58</v>
      </c>
      <c r="B55" s="59"/>
      <c r="C55" s="59"/>
      <c r="D55" s="2"/>
      <c r="E55" s="59" t="s">
        <v>20</v>
      </c>
      <c r="F55" s="59"/>
      <c r="G55" s="59"/>
      <c r="H55" s="3"/>
      <c r="I55" s="59" t="s">
        <v>13</v>
      </c>
      <c r="J55" s="59"/>
      <c r="K55" s="59"/>
      <c r="L55" s="59"/>
      <c r="M55" s="59"/>
      <c r="N55" s="59"/>
    </row>
    <row r="56" spans="1:14" x14ac:dyDescent="0.25">
      <c r="A56" s="65"/>
      <c r="B56" s="65"/>
      <c r="C56" s="65"/>
      <c r="D56" s="65"/>
      <c r="E56" s="65"/>
      <c r="F56" s="65"/>
      <c r="G56" s="65"/>
      <c r="H56" s="3"/>
      <c r="I56" s="66"/>
      <c r="J56" s="66"/>
      <c r="K56" s="66"/>
      <c r="L56" s="66"/>
      <c r="M56" s="66"/>
      <c r="N56" s="66"/>
    </row>
    <row r="57" spans="1:14" x14ac:dyDescent="0.25">
      <c r="A57" s="72"/>
      <c r="B57" s="72"/>
      <c r="C57" s="72"/>
      <c r="D57" s="72"/>
      <c r="E57" s="72"/>
      <c r="F57" s="72"/>
      <c r="G57" s="72"/>
      <c r="H57" s="73"/>
      <c r="I57" s="74"/>
      <c r="J57" s="74"/>
      <c r="K57" s="74"/>
      <c r="L57" s="74"/>
      <c r="M57" s="74"/>
      <c r="N57" s="74"/>
    </row>
    <row r="58" spans="1:14" x14ac:dyDescent="0.25">
      <c r="A58" s="72"/>
      <c r="B58" s="72"/>
      <c r="C58" s="72"/>
      <c r="D58" s="72"/>
      <c r="E58" s="72"/>
      <c r="F58" s="72"/>
      <c r="G58" s="72"/>
      <c r="H58" s="73"/>
      <c r="I58" s="74"/>
      <c r="J58" s="74"/>
      <c r="K58" s="74"/>
      <c r="L58" s="74"/>
      <c r="M58" s="74"/>
      <c r="N58" s="74"/>
    </row>
    <row r="59" spans="1:14" x14ac:dyDescent="0.25">
      <c r="A59" s="72"/>
      <c r="B59" s="72"/>
      <c r="C59" s="72"/>
      <c r="D59" s="72"/>
      <c r="E59" s="72"/>
      <c r="F59" s="72"/>
      <c r="G59" s="72"/>
      <c r="H59" s="73"/>
      <c r="I59" s="74"/>
      <c r="J59" s="74"/>
      <c r="K59" s="74"/>
      <c r="L59" s="74"/>
      <c r="M59" s="74"/>
      <c r="N59" s="74"/>
    </row>
    <row r="60" spans="1:14" x14ac:dyDescent="0.25">
      <c r="A60" s="72"/>
      <c r="B60" s="72"/>
      <c r="C60" s="72"/>
      <c r="D60" s="72"/>
      <c r="E60" s="72"/>
      <c r="F60" s="72"/>
      <c r="G60" s="72"/>
      <c r="H60" s="73"/>
      <c r="I60" s="74"/>
      <c r="J60" s="74"/>
      <c r="K60" s="74"/>
      <c r="L60" s="74"/>
      <c r="M60" s="74"/>
      <c r="N60" s="74"/>
    </row>
    <row r="62" spans="1:14" x14ac:dyDescent="0.25">
      <c r="A62" s="41" t="s">
        <v>62</v>
      </c>
      <c r="B62" s="42"/>
      <c r="C62" s="42"/>
      <c r="D62" s="42"/>
      <c r="E62" s="42"/>
      <c r="F62" s="42"/>
      <c r="G62" s="42"/>
      <c r="H62" s="42"/>
      <c r="I62" s="42"/>
      <c r="J62" s="42"/>
      <c r="K62" s="42"/>
      <c r="L62" s="42"/>
      <c r="M62" s="42"/>
      <c r="N62" s="43"/>
    </row>
    <row r="63" spans="1:14" x14ac:dyDescent="0.25">
      <c r="A63" s="40" t="s">
        <v>8</v>
      </c>
      <c r="B63" s="40"/>
      <c r="C63" s="40"/>
      <c r="D63" s="4">
        <v>209.27</v>
      </c>
      <c r="E63" s="4"/>
      <c r="F63" s="4"/>
      <c r="G63" s="4"/>
      <c r="H63" s="4"/>
      <c r="I63" s="18"/>
      <c r="J63" s="18"/>
      <c r="K63" s="18"/>
      <c r="L63" s="18"/>
      <c r="M63" s="18"/>
      <c r="N63" s="18"/>
    </row>
    <row r="64" spans="1:14" x14ac:dyDescent="0.25">
      <c r="A64" s="40" t="s">
        <v>9</v>
      </c>
      <c r="B64" s="40"/>
      <c r="C64" s="40"/>
      <c r="D64" s="4">
        <v>180</v>
      </c>
      <c r="E64" s="4"/>
      <c r="F64" s="4"/>
      <c r="G64" s="4"/>
      <c r="H64" s="4"/>
      <c r="I64" s="18"/>
      <c r="J64" s="18"/>
      <c r="K64" s="18"/>
      <c r="L64" s="18"/>
      <c r="M64" s="18"/>
      <c r="N64" s="18"/>
    </row>
    <row r="65" spans="1:14" x14ac:dyDescent="0.25">
      <c r="A65" s="40" t="s">
        <v>10</v>
      </c>
      <c r="B65" s="40"/>
      <c r="C65" s="40"/>
      <c r="D65" s="21">
        <v>224.35</v>
      </c>
      <c r="E65" s="4"/>
      <c r="F65" s="4"/>
      <c r="G65" s="4"/>
      <c r="H65" s="4"/>
      <c r="I65" s="18"/>
      <c r="J65" s="18"/>
      <c r="K65" s="18"/>
      <c r="L65" s="18"/>
      <c r="M65" s="18"/>
      <c r="N65" s="18"/>
    </row>
    <row r="66" spans="1:14" x14ac:dyDescent="0.25">
      <c r="A66" s="40" t="s">
        <v>11</v>
      </c>
      <c r="B66" s="40"/>
      <c r="C66" s="40"/>
      <c r="D66" s="4">
        <v>180</v>
      </c>
      <c r="E66" s="4"/>
      <c r="F66" s="4"/>
      <c r="G66" s="4"/>
      <c r="H66" s="4"/>
      <c r="I66" s="18"/>
      <c r="J66" s="18"/>
      <c r="K66" s="18"/>
      <c r="L66" s="18"/>
      <c r="M66" s="18"/>
      <c r="N66" s="18"/>
    </row>
    <row r="67" spans="1:14" x14ac:dyDescent="0.25">
      <c r="A67" s="57" t="s">
        <v>17</v>
      </c>
      <c r="B67" s="57"/>
      <c r="C67" s="57"/>
      <c r="D67" s="57" t="s">
        <v>18</v>
      </c>
      <c r="E67" s="57"/>
      <c r="F67" s="57"/>
      <c r="G67" s="57" t="s">
        <v>12</v>
      </c>
      <c r="H67" s="57"/>
      <c r="I67" s="57"/>
      <c r="J67" s="57"/>
      <c r="K67" s="57" t="s">
        <v>19</v>
      </c>
      <c r="L67" s="57"/>
      <c r="M67" s="57"/>
      <c r="N67" s="57"/>
    </row>
    <row r="68" spans="1:14" x14ac:dyDescent="0.25">
      <c r="A68" s="61">
        <f>AVERAGE(D63:N66)</f>
        <v>198.405</v>
      </c>
      <c r="B68" s="57"/>
      <c r="C68" s="57"/>
      <c r="D68" s="62">
        <f>_xlfn.STDEV.S(D63:N66)</f>
        <v>22.125997529301738</v>
      </c>
      <c r="E68" s="62"/>
      <c r="F68" s="62"/>
      <c r="G68" s="63">
        <f>D68/A68</f>
        <v>0.1115193544986353</v>
      </c>
      <c r="H68" s="63"/>
      <c r="I68" s="63"/>
      <c r="J68" s="63"/>
      <c r="K68" s="64" t="str">
        <f>IF(G68&lt;25%,"media simples","media saneada")</f>
        <v>media simples</v>
      </c>
      <c r="L68" s="64"/>
      <c r="M68" s="64"/>
      <c r="N68" s="64"/>
    </row>
    <row r="69" spans="1:14" x14ac:dyDescent="0.25">
      <c r="A69" s="59"/>
      <c r="B69" s="59"/>
      <c r="C69" s="59"/>
      <c r="D69" s="59"/>
      <c r="E69" s="59"/>
      <c r="F69" s="59"/>
      <c r="G69" s="59"/>
      <c r="H69" s="59"/>
      <c r="I69" s="59"/>
      <c r="J69" s="59"/>
      <c r="K69" s="59"/>
      <c r="L69" s="59"/>
      <c r="M69" s="59"/>
      <c r="N69" s="59"/>
    </row>
    <row r="70" spans="1:14" x14ac:dyDescent="0.25">
      <c r="A70" s="58" t="s">
        <v>57</v>
      </c>
      <c r="B70" s="58"/>
      <c r="C70" s="58"/>
      <c r="D70" s="58"/>
      <c r="E70" s="2"/>
      <c r="F70" s="59" t="s">
        <v>16</v>
      </c>
      <c r="G70" s="59"/>
      <c r="H70" s="2"/>
      <c r="I70" s="59" t="s">
        <v>15</v>
      </c>
      <c r="J70" s="59"/>
      <c r="K70" s="60"/>
      <c r="L70" s="60"/>
      <c r="M70" s="60"/>
      <c r="N70" s="60"/>
    </row>
    <row r="71" spans="1:14" x14ac:dyDescent="0.25">
      <c r="A71" s="60"/>
      <c r="B71" s="60"/>
      <c r="C71" s="60"/>
      <c r="D71" s="60"/>
      <c r="E71" s="60"/>
      <c r="F71" s="65">
        <f>A68-D68</f>
        <v>176.27900247069826</v>
      </c>
      <c r="G71" s="65"/>
      <c r="H71" s="2"/>
      <c r="I71" s="65">
        <f>A68+D68</f>
        <v>220.53099752930174</v>
      </c>
      <c r="J71" s="65"/>
      <c r="K71" s="60"/>
      <c r="L71" s="60"/>
      <c r="M71" s="60"/>
      <c r="N71" s="60"/>
    </row>
    <row r="72" spans="1:14" x14ac:dyDescent="0.25">
      <c r="A72" s="40" t="s">
        <v>14</v>
      </c>
      <c r="B72" s="40"/>
      <c r="C72" s="40"/>
      <c r="D72" s="40"/>
      <c r="E72" s="40"/>
      <c r="F72" s="20"/>
      <c r="G72" s="2"/>
      <c r="H72" s="2"/>
      <c r="I72" s="2"/>
      <c r="J72" s="2"/>
      <c r="K72" s="2"/>
      <c r="L72" s="2"/>
      <c r="M72" s="2"/>
      <c r="N72" s="2"/>
    </row>
    <row r="73" spans="1:14" x14ac:dyDescent="0.25">
      <c r="A73" s="59" t="s">
        <v>58</v>
      </c>
      <c r="B73" s="59"/>
      <c r="C73" s="59"/>
      <c r="D73" s="2"/>
      <c r="E73" s="59" t="s">
        <v>20</v>
      </c>
      <c r="F73" s="59"/>
      <c r="G73" s="59"/>
      <c r="H73" s="3"/>
      <c r="I73" s="59" t="s">
        <v>13</v>
      </c>
      <c r="J73" s="59"/>
      <c r="K73" s="59"/>
      <c r="L73" s="59"/>
      <c r="M73" s="59"/>
      <c r="N73" s="59"/>
    </row>
    <row r="74" spans="1:14" x14ac:dyDescent="0.25">
      <c r="A74" s="65"/>
      <c r="B74" s="65"/>
      <c r="C74" s="65"/>
      <c r="D74" s="65"/>
      <c r="E74" s="65"/>
      <c r="F74" s="65"/>
      <c r="G74" s="65"/>
      <c r="H74" s="3"/>
      <c r="I74" s="66"/>
      <c r="J74" s="66"/>
      <c r="K74" s="66"/>
      <c r="L74" s="66"/>
      <c r="M74" s="66"/>
      <c r="N74" s="66"/>
    </row>
    <row r="80" spans="1:14" x14ac:dyDescent="0.25">
      <c r="A80" s="12" t="s">
        <v>38</v>
      </c>
      <c r="B80" s="67">
        <v>46164</v>
      </c>
      <c r="C80" s="68"/>
      <c r="D80" s="68"/>
      <c r="E80" s="68"/>
      <c r="F80" s="69"/>
    </row>
    <row r="81" spans="9:14" x14ac:dyDescent="0.25">
      <c r="I81" s="70" t="s">
        <v>54</v>
      </c>
      <c r="J81" s="70"/>
      <c r="K81" s="70"/>
      <c r="L81" s="70"/>
      <c r="M81" s="70"/>
      <c r="N81" s="70"/>
    </row>
    <row r="82" spans="9:14" x14ac:dyDescent="0.25">
      <c r="I82" s="70" t="s">
        <v>55</v>
      </c>
      <c r="J82" s="70"/>
      <c r="K82" s="70"/>
      <c r="L82" s="70"/>
      <c r="M82" s="70"/>
      <c r="N82" s="70"/>
    </row>
    <row r="85" spans="9:14" x14ac:dyDescent="0.25">
      <c r="I85" s="70" t="s">
        <v>54</v>
      </c>
      <c r="J85" s="70"/>
      <c r="K85" s="70"/>
      <c r="L85" s="70"/>
      <c r="M85" s="70"/>
      <c r="N85" s="70"/>
    </row>
    <row r="86" spans="9:14" x14ac:dyDescent="0.25">
      <c r="I86" s="70" t="s">
        <v>56</v>
      </c>
      <c r="J86" s="70"/>
      <c r="K86" s="70"/>
      <c r="L86" s="70"/>
      <c r="M86" s="70"/>
      <c r="N86" s="70"/>
    </row>
  </sheetData>
  <mergeCells count="131">
    <mergeCell ref="A73:C73"/>
    <mergeCell ref="E73:G73"/>
    <mergeCell ref="I73:N73"/>
    <mergeCell ref="A74:C74"/>
    <mergeCell ref="D74:G74"/>
    <mergeCell ref="I74:N74"/>
    <mergeCell ref="A71:E71"/>
    <mergeCell ref="F71:G71"/>
    <mergeCell ref="I71:J71"/>
    <mergeCell ref="K71:N71"/>
    <mergeCell ref="A72:E72"/>
    <mergeCell ref="A69:N69"/>
    <mergeCell ref="A70:D70"/>
    <mergeCell ref="F70:G70"/>
    <mergeCell ref="I70:J70"/>
    <mergeCell ref="K70:N70"/>
    <mergeCell ref="A67:C67"/>
    <mergeCell ref="D67:F67"/>
    <mergeCell ref="G67:J67"/>
    <mergeCell ref="K67:N67"/>
    <mergeCell ref="A68:C68"/>
    <mergeCell ref="D68:F68"/>
    <mergeCell ref="G68:J68"/>
    <mergeCell ref="K68:N68"/>
    <mergeCell ref="A62:N62"/>
    <mergeCell ref="A63:C63"/>
    <mergeCell ref="A64:C64"/>
    <mergeCell ref="A65:C65"/>
    <mergeCell ref="A66:C66"/>
    <mergeCell ref="A55:C55"/>
    <mergeCell ref="E55:G55"/>
    <mergeCell ref="I55:N55"/>
    <mergeCell ref="A56:C56"/>
    <mergeCell ref="D56:G56"/>
    <mergeCell ref="I56:N56"/>
    <mergeCell ref="A53:E53"/>
    <mergeCell ref="F53:G53"/>
    <mergeCell ref="I53:J53"/>
    <mergeCell ref="K53:N53"/>
    <mergeCell ref="A54:E54"/>
    <mergeCell ref="A51:N51"/>
    <mergeCell ref="A52:D52"/>
    <mergeCell ref="F52:G52"/>
    <mergeCell ref="I52:J52"/>
    <mergeCell ref="K52:N52"/>
    <mergeCell ref="A49:C49"/>
    <mergeCell ref="D49:F49"/>
    <mergeCell ref="G49:J49"/>
    <mergeCell ref="K49:N49"/>
    <mergeCell ref="A50:C50"/>
    <mergeCell ref="D50:F50"/>
    <mergeCell ref="G50:J50"/>
    <mergeCell ref="K50:N50"/>
    <mergeCell ref="A44:N44"/>
    <mergeCell ref="A45:C45"/>
    <mergeCell ref="A46:C46"/>
    <mergeCell ref="A47:C47"/>
    <mergeCell ref="A48:C48"/>
    <mergeCell ref="E39:G39"/>
    <mergeCell ref="I39:N39"/>
    <mergeCell ref="A40:C40"/>
    <mergeCell ref="D40:G40"/>
    <mergeCell ref="A35:N35"/>
    <mergeCell ref="A36:D36"/>
    <mergeCell ref="F36:G36"/>
    <mergeCell ref="I36:J36"/>
    <mergeCell ref="K36:N36"/>
    <mergeCell ref="A37:E37"/>
    <mergeCell ref="F37:G37"/>
    <mergeCell ref="I37:J37"/>
    <mergeCell ref="K37:N37"/>
    <mergeCell ref="A38:E38"/>
    <mergeCell ref="A39:C39"/>
    <mergeCell ref="I40:N40"/>
    <mergeCell ref="A33:C33"/>
    <mergeCell ref="D33:F33"/>
    <mergeCell ref="G33:J33"/>
    <mergeCell ref="K33:N33"/>
    <mergeCell ref="A34:C34"/>
    <mergeCell ref="D34:F34"/>
    <mergeCell ref="G34:J34"/>
    <mergeCell ref="K34:N34"/>
    <mergeCell ref="A28:N28"/>
    <mergeCell ref="A29:C29"/>
    <mergeCell ref="A30:C30"/>
    <mergeCell ref="A31:C31"/>
    <mergeCell ref="A32:C32"/>
    <mergeCell ref="B80:F80"/>
    <mergeCell ref="I86:N86"/>
    <mergeCell ref="I85:N85"/>
    <mergeCell ref="I82:N82"/>
    <mergeCell ref="I81:N81"/>
    <mergeCell ref="K21:N21"/>
    <mergeCell ref="A24:C24"/>
    <mergeCell ref="D24:G24"/>
    <mergeCell ref="I24:N24"/>
    <mergeCell ref="I23:N23"/>
    <mergeCell ref="F21:G21"/>
    <mergeCell ref="I21:J21"/>
    <mergeCell ref="A23:C23"/>
    <mergeCell ref="E23:G23"/>
    <mergeCell ref="A22:E22"/>
    <mergeCell ref="A21:E21"/>
    <mergeCell ref="A17:C17"/>
    <mergeCell ref="D17:F17"/>
    <mergeCell ref="G17:J17"/>
    <mergeCell ref="K17:N17"/>
    <mergeCell ref="A20:D20"/>
    <mergeCell ref="F20:G20"/>
    <mergeCell ref="I20:J20"/>
    <mergeCell ref="K20:N20"/>
    <mergeCell ref="A18:C18"/>
    <mergeCell ref="D18:F18"/>
    <mergeCell ref="G18:J18"/>
    <mergeCell ref="K18:N18"/>
    <mergeCell ref="A19:N19"/>
    <mergeCell ref="A11:N11"/>
    <mergeCell ref="A1:J2"/>
    <mergeCell ref="A10:N10"/>
    <mergeCell ref="A9:N9"/>
    <mergeCell ref="A8:N8"/>
    <mergeCell ref="A3:N3"/>
    <mergeCell ref="A7:N7"/>
    <mergeCell ref="A6:N6"/>
    <mergeCell ref="A5:N5"/>
    <mergeCell ref="A4:N4"/>
    <mergeCell ref="A13:C13"/>
    <mergeCell ref="A16:C16"/>
    <mergeCell ref="A15:C15"/>
    <mergeCell ref="A14:C14"/>
    <mergeCell ref="A12:N12"/>
  </mergeCells>
  <conditionalFormatting sqref="D13:N16">
    <cfRule type="cellIs" dxfId="31" priority="27" operator="lessThan">
      <formula>$F$21</formula>
    </cfRule>
    <cfRule type="cellIs" dxfId="30" priority="28" operator="greaterThan">
      <formula>$I$21</formula>
    </cfRule>
  </conditionalFormatting>
  <conditionalFormatting sqref="G18:J18">
    <cfRule type="cellIs" dxfId="29" priority="39" operator="lessThan">
      <formula>0.25</formula>
    </cfRule>
    <cfRule type="cellIs" dxfId="28" priority="40" operator="greaterThan">
      <formula>0.24</formula>
    </cfRule>
  </conditionalFormatting>
  <conditionalFormatting sqref="I24:N24">
    <cfRule type="cellIs" dxfId="27" priority="25" operator="lessThan">
      <formula>0.25</formula>
    </cfRule>
    <cfRule type="cellIs" dxfId="26" priority="26" operator="greaterThan">
      <formula>0.24</formula>
    </cfRule>
  </conditionalFormatting>
  <conditionalFormatting sqref="K18:N18">
    <cfRule type="containsText" dxfId="25" priority="37" operator="containsText" text="media saneada">
      <formula>NOT(ISERROR(SEARCH("media saneada",K18)))</formula>
    </cfRule>
    <cfRule type="containsText" dxfId="24" priority="38" operator="containsText" text="media simples">
      <formula>NOT(ISERROR(SEARCH("media simples",K18)))</formula>
    </cfRule>
  </conditionalFormatting>
  <conditionalFormatting sqref="D29:N32">
    <cfRule type="cellIs" dxfId="23" priority="19" operator="lessThan">
      <formula>$F$21</formula>
    </cfRule>
    <cfRule type="cellIs" dxfId="22" priority="20" operator="greaterThan">
      <formula>$I$21</formula>
    </cfRule>
  </conditionalFormatting>
  <conditionalFormatting sqref="G34:J34">
    <cfRule type="cellIs" dxfId="21" priority="23" operator="lessThan">
      <formula>0.25</formula>
    </cfRule>
    <cfRule type="cellIs" dxfId="20" priority="24" operator="greaterThan">
      <formula>0.24</formula>
    </cfRule>
  </conditionalFormatting>
  <conditionalFormatting sqref="I40:N40">
    <cfRule type="cellIs" dxfId="19" priority="17" operator="lessThan">
      <formula>0.25</formula>
    </cfRule>
    <cfRule type="cellIs" dxfId="18" priority="18" operator="greaterThan">
      <formula>0.24</formula>
    </cfRule>
  </conditionalFormatting>
  <conditionalFormatting sqref="K34:N34">
    <cfRule type="containsText" dxfId="17" priority="21" operator="containsText" text="media saneada">
      <formula>NOT(ISERROR(SEARCH("media saneada",K34)))</formula>
    </cfRule>
    <cfRule type="containsText" dxfId="16" priority="22" operator="containsText" text="media simples">
      <formula>NOT(ISERROR(SEARCH("media simples",K34)))</formula>
    </cfRule>
  </conditionalFormatting>
  <conditionalFormatting sqref="E45:N48">
    <cfRule type="cellIs" dxfId="15" priority="11" operator="lessThan">
      <formula>$F$21</formula>
    </cfRule>
    <cfRule type="cellIs" dxfId="14" priority="12" operator="greaterThan">
      <formula>$I$21</formula>
    </cfRule>
  </conditionalFormatting>
  <conditionalFormatting sqref="G50:J50">
    <cfRule type="cellIs" dxfId="13" priority="15" operator="lessThan">
      <formula>0.25</formula>
    </cfRule>
    <cfRule type="cellIs" dxfId="12" priority="16" operator="greaterThan">
      <formula>0.24</formula>
    </cfRule>
  </conditionalFormatting>
  <conditionalFormatting sqref="I56:N60">
    <cfRule type="cellIs" dxfId="11" priority="9" operator="lessThan">
      <formula>0.25</formula>
    </cfRule>
    <cfRule type="cellIs" dxfId="10" priority="10" operator="greaterThan">
      <formula>0.24</formula>
    </cfRule>
  </conditionalFormatting>
  <conditionalFormatting sqref="K50:N50">
    <cfRule type="containsText" dxfId="9" priority="13" operator="containsText" text="media saneada">
      <formula>NOT(ISERROR(SEARCH("media saneada",K50)))</formula>
    </cfRule>
    <cfRule type="containsText" dxfId="8" priority="14" operator="containsText" text="media simples">
      <formula>NOT(ISERROR(SEARCH("media simples",K50)))</formula>
    </cfRule>
  </conditionalFormatting>
  <conditionalFormatting sqref="E63:N66">
    <cfRule type="cellIs" dxfId="7" priority="3" operator="lessThan">
      <formula>$F$21</formula>
    </cfRule>
    <cfRule type="cellIs" dxfId="6" priority="4" operator="greaterThan">
      <formula>$I$21</formula>
    </cfRule>
  </conditionalFormatting>
  <conditionalFormatting sqref="G68:J68">
    <cfRule type="cellIs" dxfId="5" priority="7" operator="lessThan">
      <formula>0.25</formula>
    </cfRule>
    <cfRule type="cellIs" dxfId="4" priority="8" operator="greaterThan">
      <formula>0.24</formula>
    </cfRule>
  </conditionalFormatting>
  <conditionalFormatting sqref="I74:N74">
    <cfRule type="cellIs" dxfId="3" priority="1" operator="lessThan">
      <formula>0.25</formula>
    </cfRule>
    <cfRule type="cellIs" dxfId="2" priority="2" operator="greaterThan">
      <formula>0.24</formula>
    </cfRule>
  </conditionalFormatting>
  <conditionalFormatting sqref="K68:N68">
    <cfRule type="containsText" dxfId="1" priority="5" operator="containsText" text="media saneada">
      <formula>NOT(ISERROR(SEARCH("media saneada",K68)))</formula>
    </cfRule>
    <cfRule type="containsText" dxfId="0" priority="6" operator="containsText" text="media simples">
      <formula>NOT(ISERROR(SEARCH("media simples",K68)))</formula>
    </cfRule>
  </conditionalFormatting>
  <pageMargins left="0.23622047244094491" right="0.23622047244094491" top="1.1811023622047245" bottom="1.1811023622047245" header="0.31496062992125984" footer="0.31496062992125984"/>
  <pageSetup paperSize="9" scale="68" orientation="portrait"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HCOC/EhcARdmdu61Yk0/YMI4JKUCOreAyiqFMrDOk3s=</DigestValue>
    </Reference>
    <Reference Type="http://www.w3.org/2000/09/xmldsig#Object" URI="#idOfficeObject">
      <DigestMethod Algorithm="http://www.w3.org/2001/04/xmlenc#sha256"/>
      <DigestValue>6rvlN6A2nOXUMps1dQSGIF8buh6oq8G3jCDbRWCqEtE=</DigestValue>
    </Reference>
    <Reference Type="http://uri.etsi.org/01903#SignedProperties" URI="#idSignedProperties">
      <Transforms>
        <Transform Algorithm="http://www.w3.org/TR/2001/REC-xml-c14n-20010315"/>
      </Transforms>
      <DigestMethod Algorithm="http://www.w3.org/2001/04/xmlenc#sha256"/>
      <DigestValue>ZcfNd4yMOIJguFZ5qvsKhTbg368bCAVmkwjrox+OHRk=</DigestValue>
    </Reference>
  </SignedInfo>
  <SignatureValue>oN9FihfbO+CIRa3Ztwkz9HJukRkRM6IjdPhWn66ajX9foKqOMV1JBFs6axPdpkgcmdYnZYZbYvMg
inlwbrraIr+FaaopX0ZGond6zzd8S+H4uQ1T8mMSSEyZ7tWGPGeisSqZGIhb/K9wY9k+cApiGjoE
ald2mjbMvBkTn2D99HhQPjBTUu3ENZdwbDlFxYojYSiNFtPt3BVY+Q5oApu4iWfQhODOBR1sdjqD
DMYodqN5kpWGF0uaVV9kT57LqwdIi9HDiU3Ud4TwjM37GSxec/uFzr3fhfOvRIraO3xtO3IXPRkL
W3dyoUPTPnnnh/ZorHZUtQND7rcoFP+kQfTH0A==</SignatureValue>
  <KeyInfo>
    <X509Data>
      <X509Certificate>MIIHMDCCBRigAwIBAgIISkYlARBOOrcwDQYJKoZIhvcNAQELBQAwZjELMAkGA1UEBhMCQlIxEzARBgNVBAoTCklDUC1CcmFzaWwxFTATBgNVBAsTDEFDIFNPTFVUSSB2NTErMCkGA1UEAxMiQUMgTUFYSU1VUyBURUNOT0xPR0lBIEUgRVZFTlRPUyB2NTAeFw0yNTAxMTMxMTIxMDBaFw0yODAxMTMxMTIxMDBaMIHLMQswCQYDVQQGEwJCUjETMBEGA1UEChMKSUNQLUJyYXNpbDErMCkGA1UECxMiQUMgTUFYSU1VUyBURUNOT0xPR0lBIEUgRVZFTlRPUyB2NTEXMBUGA1UECxMOMzc3NTA3MTUwMDAxNzExGTAXBgNVBAsTEFZpZGVvY29uZmVyZW5jaWExGjAYBgNVBAsTEUNlcnRpZmljYWRvIFBGIEEzMSowKAYDVQQDEyFDTEVPTklDRSBWSUVJUkEgTE9QRVM6ODM2OTMwMDkxMDQwggEiMA0GCSqGSIb3DQEBAQUAA4IBDwAwggEKAoIBAQC86p1Y+mI4QKKGCfJXkjUtShwGZBMRDPqnIfdlh60hIuTVhAcwmHHSikjj0xVJo8CzD6z9Ahdn/oXllqzx3Jx5+aTzrCAmDvyLxloa9f7AsDfpWHyEMrljkkoSNsNHaQld5Ca1wt6dlClTOFdnCOlIfDQqI467YCip20qqf5J7/6+Ia6VgD2JtSOer72LczFGr0DqNpe1X8QO0dvCBiL2bmmaYnLDcQB/pULZtWFhgVoRySe+dFvGwQv1CFglNyZ2BMjX9w2/pSZdHwsKpBSFpcPXHsoD3Q96SUTb52QG9YfvLrEsW+RVnm650aT/pmhzvAKfu/cYLNcvQxXk61nLxAgMBAAGjggJ6MIICdjAJBgNVHRMEAjAAMB8GA1UdIwQYMBaAFOqmW0CZRjIDMkIDw4zrUbWWTBMEMFgGCCsGAQUFBwEBBEwwSjBIBggrBgEFBQcwAoY8aHR0cDovL2NjZC5hY21heGltdXMuY29tLmJyL2xjci9hYy1tYXhpbXVzLXRlY25vbG9naWEtdjUucDdiMIGYBgNVHREEgZAwgY2BGGNsZW9fY2FhcmFwb0Bob3RtYWlsLmNvbaA4BgVgTAEDAaAvEy0wMjAzMTk3ODgzNjkzMDA5MTA0MDAwMDAwMDAwMDAwMDAwMDAwMDAwMDAwMDCgFwYFYEwBAwagDhMMMDAwMDAwMDAwMDAwoB4GBWBMAQMFoBUTEzAwMDAwMDAwMDAwMDAwMDAwMDAwYgYDVR0gBFswWTBXBgdgTAECA4EFMEwwSgYIKwYBBQUHAgEWPmh0dHA6Ly9jY2QuYWNtYXhpbXVzLmNvbS5ici9kb2NzL2RwYy1hYy1tYXhpbXVzLXRlY25vbG9naWEucGRmMCkGA1UdJQQiMCAGCCsGAQUFBwMCBggrBgEFBQcDBAYKKwYBBAGCNxQCAjCBlAYDVR0fBIGMMIGJMEKgQKA+hjxodHRwOi8vY2NkLmFjbWF4aW11cy5jb20uYnIvbGNyL2FjLW1heGltdXMtdGVjbm9sb2dpYS12NS5jcmwwQ6BBoD+GPWh0dHA6Ly9jY2QyLmFjbWF4aW11cy5jb20uYnIvbGNyL2FjLW1heGltdXMtdGVjbm9sb2dpYS12NS5jcmwwHQYDVR0OBBYEFA4bAmCfytgzYavG4d2m5XDYDdV5MA4GA1UdDwEB/wQEAwIF4DANBgkqhkiG9w0BAQsFAAOCAgEAuaYaYSXhTGsGSwJNnzYmQBPciqXE3Wz90hQGGCqgL4uuqJYHXWSr5VnDyB/HuLPXEv3nrJZYpJI7H1NOEjW7vIoeBPfqRPEqIsS9ftIoXHVBOBDkvv3BvtoySw3L+33ml6TCA7n4yVGbM8LaCoLdmP7vHqbFtMTh90kAxyYmTHQtOgGmPj2Q1XD0HKvwF/zXMLGEk7HqxIKTVdMbKnqc2vyZFeHRkhP+XOoGolcHZHqrd36AJ/NnbP4KpaPX95vIwsJsya1QNE6fJ1StI67GckzwDa+qAcaLixjBXQRilfITX4jZMNSngimpzJ3JAcKnfJWT7phGl+Y55ZK9IK6X1S8eD3ivJjBGwxgyjWwwFJGsfIeFEAngwbJS8tk7oNr43HNoVIl6e0X5Qjpnt6Qy0xaEfHNQXvuSlCBs9Mr7HvG+RIroQ2mb7GbWX0t68zkz5WcZR2jlK8WMRiirHZsuQjCiPpEh2XrDGoErbi4SRxvCSHnlhK7LRKs5m/HuCqx89R0snw66eCEGR5Jqgvp6R3f43G+JYlFUuXvkOrdD2yp2TMrPQoF4saZLxzjqjk8Jb9UcQt5hXPBwXdIsa0/siCFKEqR7/+5ToYsYv3p7Fy87z9sCcdI9KMVN1BHon7A3oVmRu85mMNv6B36lFjTWtG60lu42VMo++/Cq414/1gA=</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5"/>
            <mdssi:RelationshipReference xmlns:mdssi="http://schemas.openxmlformats.org/package/2006/digital-signature" SourceId="rId4"/>
            <mdssi:RelationshipReference xmlns:mdssi="http://schemas.openxmlformats.org/package/2006/digital-signature" SourceId="rId3"/>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6"/>
          </Transform>
          <Transform Algorithm="http://www.w3.org/TR/2001/REC-xml-c14n-20010315"/>
        </Transforms>
        <DigestMethod Algorithm="http://www.w3.org/2001/04/xmlenc#sha256"/>
        <DigestValue>vvsM58qzs+Qvvj9KGvAvpuE6byaWYl4UthLplyBKcQQ=</DigestValue>
      </Reference>
      <Reference URI="/xl/calcChain.xml?ContentType=application/vnd.openxmlformats-officedocument.spreadsheetml.calcChain+xml">
        <DigestMethod Algorithm="http://www.w3.org/2001/04/xmlenc#sha256"/>
        <DigestValue>r8aYtCbl2RapO16Z3wqWfJYbW4CuJA9GleM6XE4w//0=</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CrYOhaBxMyVqaWImYREv0TdwaZnEOD35cXnZnHuFbVk=</DigestValue>
      </Reference>
      <Reference URI="/xl/drawings/drawing1.xml?ContentType=application/vnd.openxmlformats-officedocument.drawing+xml">
        <DigestMethod Algorithm="http://www.w3.org/2001/04/xmlenc#sha256"/>
        <DigestValue>hl4UMCwhfiqxdhxs15CHfvkZGWZf+aQ4/k0DLkOm7no=</DigestValue>
      </Reference>
      <Reference URI="/xl/media/image1.png?ContentType=image/png">
        <DigestMethod Algorithm="http://www.w3.org/2001/04/xmlenc#sha256"/>
        <DigestValue>FJ1pAZgaJsXbCDh0Iy8XJVYYYYh19msp71g6zlfxnoA=</DigestValue>
      </Reference>
      <Reference URI="/xl/printerSettings/printerSettings1.bin?ContentType=application/vnd.openxmlformats-officedocument.spreadsheetml.printerSettings">
        <DigestMethod Algorithm="http://www.w3.org/2001/04/xmlenc#sha256"/>
        <DigestValue>1wmHI8+HVaAE+yt6PHDY3AbscvVYlvxV2GrlEpk4Egg=</DigestValue>
      </Reference>
      <Reference URI="/xl/printerSettings/printerSettings2.bin?ContentType=application/vnd.openxmlformats-officedocument.spreadsheetml.printerSettings">
        <DigestMethod Algorithm="http://www.w3.org/2001/04/xmlenc#sha256"/>
        <DigestValue>PLFKp1Z2rFn2d9C2VnwfOR83xyU0VTMTAfqIdZgcBPA=</DigestValue>
      </Reference>
      <Reference URI="/xl/sharedStrings.xml?ContentType=application/vnd.openxmlformats-officedocument.spreadsheetml.sharedStrings+xml">
        <DigestMethod Algorithm="http://www.w3.org/2001/04/xmlenc#sha256"/>
        <DigestValue>UvTQVKbFVP3c5RdDjbDshSXuOfShmFmIpUV5kY8rK+A=</DigestValue>
      </Reference>
      <Reference URI="/xl/styles.xml?ContentType=application/vnd.openxmlformats-officedocument.spreadsheetml.styles+xml">
        <DigestMethod Algorithm="http://www.w3.org/2001/04/xmlenc#sha256"/>
        <DigestValue>SCh7dmV5fSP0jFH+/qhEzEW34sBRCeWcUM8e9m1dav8=</DigestValue>
      </Reference>
      <Reference URI="/xl/theme/theme1.xml?ContentType=application/vnd.openxmlformats-officedocument.theme+xml">
        <DigestMethod Algorithm="http://www.w3.org/2001/04/xmlenc#sha256"/>
        <DigestValue>UjOvE6DspcGH4J48/R/wKpX04oXW2mCGbLigBn8v2Wg=</DigestValue>
      </Reference>
      <Reference URI="/xl/workbook.xml?ContentType=application/vnd.openxmlformats-officedocument.spreadsheetml.sheet.main+xml">
        <DigestMethod Algorithm="http://www.w3.org/2001/04/xmlenc#sha256"/>
        <DigestValue>p7R/7qfG20M+LAk567ow5fEXLQVO9rO7UQ4pA0HZoj8=</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1"/>
            <mdssi:RelationshipReference xmlns:mdssi="http://schemas.openxmlformats.org/package/2006/digital-signature" SourceId="rId2"/>
          </Transform>
          <Transform Algorithm="http://www.w3.org/TR/2001/REC-xml-c14n-20010315"/>
        </Transforms>
        <DigestMethod Algorithm="http://www.w3.org/2001/04/xmlenc#sha256"/>
        <DigestValue>AkNhP713P2yRa4Dh2ARGFlwE9QoRTO7fyLFTfcPffHI=</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sheet1.xml?ContentType=application/vnd.openxmlformats-officedocument.spreadsheetml.worksheet+xml">
        <DigestMethod Algorithm="http://www.w3.org/2001/04/xmlenc#sha256"/>
        <DigestValue>bwoUtwyd+MgRDT49IbnsAxx5IZIRCYLUQFNnyF55a9E=</DigestValue>
      </Reference>
      <Reference URI="/xl/worksheets/sheet2.xml?ContentType=application/vnd.openxmlformats-officedocument.spreadsheetml.worksheet+xml">
        <DigestMethod Algorithm="http://www.w3.org/2001/04/xmlenc#sha256"/>
        <DigestValue>sEsb/dUdR12SJJfZ+lSjail0fNkT/P/0nvAH1ojeRnY=</DigestValue>
      </Reference>
    </Manifest>
    <SignatureProperties>
      <SignatureProperty Id="idSignatureTime" Target="#idPackageSignature">
        <mdssi:SignatureTime xmlns:mdssi="http://schemas.openxmlformats.org/package/2006/digital-signature">
          <mdssi:Format>YYYY-MM-DDThh:mm:ssTZD</mdssi:Format>
          <mdssi:Value>2026-06-02T18:15:24Z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16.0.20026/27</OfficeVersion>
          <ApplicationVersion>16.0.20026</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2026-06-02T18:15:24Z</xd:SigningTime>
          <xd:SigningCertificate>
            <xd:Cert>
              <xd:CertDigest>
                <DigestMethod Algorithm="http://www.w3.org/2001/04/xmlenc#sha256"/>
                <DigestValue>sBpaBufCVncA3kgzOGMifLyDzWXJ58CeOJaLkxi5ePM=</DigestValue>
              </xd:CertDigest>
              <xd:IssuerSerial>
                <X509IssuerName>CN=AC MAXIMUS TECNOLOGIA E EVENTOS v5, OU=AC SOLUTI v5, O=ICP-Brasil, C=BR</X509IssuerName>
                <X509SerialNumber>5352005893675170487</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n2U/Wq7hNufK+BlIl/UUhRd7WTALYnwFEpofeAYqKYO6qMtuAKkXmAlyGPEtXvJUn30hjyIZdaA63dgropLtCfWo451sc2DswhmMukskCgztHIbp6cbWiPHYpPW5xOEEK+O3FNsXRViWU+TWiKk+tMUn5ytEMBP18PC2mj9zmyapUuFslCqjenw+RbcPdx6QevY9MZB1r3D7pf1eL7YTgvwP/v0L5O8MxoU6N8zK42TWUvHm8DxgkkHED0CH84gDZQIsLvslZsEkV2919eyQz+VrwhNvOwMHY5Sgr1T53KChEgBUi5W2DkUua/Xd8Mr6xM7dEwmxi+qxAf/bFeJQwk3G9Oekco/w2WZFFJpftNjE9td3B6tBZi+TqDQs4Pp7tyBzN1T6/gCOKeqYkiY6cFP1yw8D3JEeNdIGodYqwn2+6Mg22/01qhqYQV/jMDHR9gLy/YcgkzX4VPesdhEuTrko/DXR41x6pfffF6s+sPciu2/VEWOZBFoe3g8xRNR95DNuCicJ+VaWVMTPwHOHUX9kzb5e5o4m5Pr3PmPtXWnQAhwQokUNNNAYTXjZoXAOrLcvgfTok2iIrJo1wTPuyIKyGgTXoHH2reajs3Stl2ITvn6747TK2gk5/ASkAf/M3D10dYKXmct/eEi+O5g6BT5xmzC31OgEeotAgMBAAGjggHTMIIBzzAdBgNVHQ4EFgQU6qZbQJlGMgMyQgPDjOtRtZZMEwQwDwYDVR0TAQH/BAUwAwEB/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kUgbxcJUvewKHD3PIs/kXG9fiMjcInOzpGcmlRTUKLNQyKMn9IqaibxMnH5CLKqRwMJnwdJvsqaNR3GV6B9dTPi3bLct1a9vq9jflg6WbXy+p0keFcRYVyP0+F28NflaBgl3N32gMLDY52UyC+AwUxaQ/3wCBnm7EvvWnUsvn0gxzTJNTrKj89wMy8cmxibK6zPa/suxFGBBamYfccqWcCbDLwSbeo7OtS/9r08WpNsVx6gQVU93mOt11fuvg7d2xyAXCbbR4gysTvJ2yeOzQ0e27Olt+c/J4wSwXQDg5QjkxvMzQyLQQw4HzBc24rGqZOVB4VN+OdCcCYKrL9WQI+sl6pQRNij6/K6RC00xvr1Zbz+nmichA4hx7gvugHTj2YphS1aDG9X68vlVsdwvlJFRgEAppbSxacqNncRQePxljMrdLtaMgUtuTINFOv/o5By+l5dYzk3sJZiZ8C/no6k3x+48Rt2Uq5sHV6Yz9tHI74DOBcigZyKTwyIN3FoWRvFxvTAm0nTs2tEL5KFEx8ExSowWaKB0QAQrVfxTOkxnUVwiFQTifoIAmjKGP2HE7fjZnMI6HQJ1au/zuvtERGKPWEGK8w5LgHC5Ryd41yn0B06cJSJs90HqXsoGxiU6IViCWUXdoEUspLkPtLkXhCdxWfjf</xd:EncapsulatedX509Certificate>
            <xd:EncapsulatedX509Certificate>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Un9kiyaLa1Yf0OtZ1HtRX8dEJ/a8gMegdj8octdGAid1SKe7IMYRCN554iZldoDhfK7YLJxbjQaT/OfA7fRu6uA7z7joS34zdYhEN4P4EgL3DTCQPVzStjExIhu+qG0VV4cuZQ8n+jrRL653/liXqTwgVJd1YHZO/vQnjWWUmuANO1Gxp/cIRjASUenWfT0LV3Uiu9x9ZwYi/fS6eX7ihmpxVgRrzf717EcYZziVjNJj/wwLRbVs4pgz005d+W96iqxhi0Hb/f4rBYqYci9DwEFzYdvkkk62KbrbHw+lhpGXdQs+wHPYR8rh6nxdNwMuXLyF1UU9EXxy5TGsrbQmCdjWVDcJs2ViLDcmBHSdvLcgkOQYj7vCw5Mpfu+7s2veGa0H/U+FrdYSn4JXy9E78TNcRv5mV1y98eDR4iHSSJMPcPmn54QImkoXwch6t5EmmPEd1FpPD0bw5cs8Fm30GFkIH1245ANRI298V9s3qcR+hHTKianI7uFmrgZEPu8hl8rNnQmAo1q8XOShp8h9XB1xh6I9yETNX+LbaPsoZ7iFNbvQ6+TLxBzM6wcKaT9eW6DXscIRFviyqeLy2finG9IE9hGYVeWoLl2uGVqFr124HTLppej/0Wbfel7QjDL0I99u2vKviD14J+2E+UBLjsFgOf5UCAwEAAaOBuzCBuDAUBgNVHSAEDTALMAkGBWBMAQEuMAAwPwYDVR0fBDgwNjA0oDKgMIYuaHR0cDovL2FjcmFpei5pY3BicmFzaWwuZ292LmJyL0xDUmFjcmFpenY1LmNybDAfBgNVHSMEGDAWgBRpqL512cTvbOcTReRhbuVo+LZAXjAdBgNVHQ4EFgQUSseX3LhZrQoHO0dVJt/VsieuenEwDwYDVR0TAQH/BAUwAwEB/zAOBgNVHQ8BAf8EBAMCAQYwDQYJKoZIhvcNAQENBQADggIBAHTHprVP4HJFNsMWtG/1uj+CRSITHaIqKokRSoDFGRuxKLWNAXv1G59Ioyn0iiQimDUijBSVizNBHRFYpxs6J+0Ju9z8cHUWahqBkqhMLNNzPDjWCgxiBCGwMHvkSku1nJHkKf0Tbo7XL5GvZTE7rXY4phop6hqImfCPdaG9uoI2RENAuGF5Vsa/7I7x3pbKwQV78UbmrFfCoLrZB8e3pawY5JVxZU5PHyf59A+g8l9o5g7IqMtkKdpq2r52q/1SRaRZHWYwMc2o823nb57fjP+n21Ccxnve2j3a1lmsCbpvfwgkku9xTzOE3BhTSFYMUGeD7FUfSmztTxuvtYGG4dKqfHXYmKE/GHtrKwbj4zU9DNsItO4BXCGnJg+Cm/1qJAvCBT8NHMwPp82jvxc7JC3KSREmLFQfhj5ndMi0T/B0HWhOEpe30GeZQToRxjPjV68UBjURNzEybWMTQwPf5hx6TtxCQ1ogUNR9Em/qmt3EWxXB+JDv3CgjeCNgzQQ8AQHdAvRYDu7z8xNhTaE+SL9+Ctp1LS9O9n8Miu4ZwsG/WP0A36ftUQSZ9QizDue2iS4HCvK8qhBWmqq8bF5pnPWCXSxxj7x+rKo648BBJSKpd4B5sQW+YG43ONUuE6VmFio4ofrwjvf+xZVoghfkADeq6/5hsGNJsLzXDfr6hCDB</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Subanexo X</vt:lpstr>
      <vt:lpstr>Análise Crítica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Alison Vilmar Coleti Faria</dc:creator>
  <cp:lastModifiedBy>Kleber Rorato Pereira</cp:lastModifiedBy>
  <cp:lastPrinted>2026-05-22T18:49:16Z</cp:lastPrinted>
  <dcterms:created xsi:type="dcterms:W3CDTF">2025-04-08T15:36:31Z</dcterms:created>
  <dcterms:modified xsi:type="dcterms:W3CDTF">2026-05-22T18:51:08Z</dcterms:modified>
</cp:coreProperties>
</file>