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S:\SMSL-COMPRAS-LICITA\SUBANEXO X\Ano 2026\MEMORANDO Nº 127 - MATERIAL DE LIMPEZA\"/>
    </mc:Choice>
  </mc:AlternateContent>
  <xr:revisionPtr revIDLastSave="0" documentId="13_ncr:1_{A3EF0747-50FD-49DD-AE56-C9FDD5C0068B}" xr6:coauthVersionLast="47" xr6:coauthVersionMax="47" xr10:uidLastSave="{00000000-0000-0000-0000-000000000000}"/>
  <bookViews>
    <workbookView xWindow="-24120" yWindow="-120" windowWidth="24240" windowHeight="13140" xr2:uid="{F811A0EB-EF34-468A-9EE2-070AC57347FE}"/>
  </bookViews>
  <sheets>
    <sheet name="Subanexo X" sheetId="2" r:id="rId1"/>
    <sheet name="Análise Crítica"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7" i="2" l="1"/>
  <c r="Z10" i="2"/>
  <c r="AA16" i="2"/>
  <c r="AA49" i="2"/>
  <c r="AA54" i="2"/>
  <c r="AA61" i="2"/>
  <c r="AA68" i="2"/>
  <c r="AA80" i="2"/>
  <c r="AA82" i="2"/>
  <c r="AA84" i="2"/>
  <c r="Z11" i="2"/>
  <c r="Z12" i="2"/>
  <c r="Z94" i="2"/>
  <c r="D1367" i="1"/>
  <c r="G1367" i="1" s="1"/>
  <c r="K1367" i="1" s="1"/>
  <c r="A1367" i="1"/>
  <c r="Z39" i="2"/>
  <c r="Z34" i="2"/>
  <c r="Z92" i="2"/>
  <c r="Z89" i="2"/>
  <c r="Z88" i="2"/>
  <c r="Z87" i="2"/>
  <c r="Z86" i="2"/>
  <c r="Z83" i="2"/>
  <c r="Z85" i="2"/>
  <c r="Z90" i="2"/>
  <c r="Z91" i="2"/>
  <c r="Z93" i="2"/>
  <c r="Z75" i="2"/>
  <c r="Z69" i="2"/>
  <c r="Z68" i="2"/>
  <c r="Z67" i="2"/>
  <c r="Z66" i="2"/>
  <c r="Z65" i="2"/>
  <c r="Z64" i="2"/>
  <c r="Z61" i="2"/>
  <c r="Z60" i="2"/>
  <c r="Z59" i="2"/>
  <c r="Z57" i="2"/>
  <c r="Z54" i="2"/>
  <c r="Z48" i="2"/>
  <c r="Z47" i="2"/>
  <c r="Z38" i="2"/>
  <c r="Z37" i="2"/>
  <c r="Z36" i="2"/>
  <c r="D1341" i="1"/>
  <c r="A1341" i="1"/>
  <c r="D1293" i="1"/>
  <c r="I1293" i="1" s="1"/>
  <c r="A1293" i="1"/>
  <c r="D1277" i="1"/>
  <c r="I1277" i="1" s="1"/>
  <c r="A1277" i="1"/>
  <c r="D1261" i="1"/>
  <c r="I1261" i="1" s="1"/>
  <c r="A1261" i="1"/>
  <c r="D1245" i="1"/>
  <c r="A1245" i="1"/>
  <c r="I1245" i="1" s="1"/>
  <c r="D1351" i="1"/>
  <c r="A1351" i="1"/>
  <c r="D1335" i="1"/>
  <c r="A1335" i="1"/>
  <c r="D1319" i="1"/>
  <c r="A1319" i="1"/>
  <c r="D1303" i="1"/>
  <c r="A1303" i="1"/>
  <c r="D1287" i="1"/>
  <c r="G1287" i="1" s="1"/>
  <c r="K1287" i="1" s="1"/>
  <c r="A1287" i="1"/>
  <c r="D1271" i="1"/>
  <c r="A1271" i="1"/>
  <c r="D1255" i="1"/>
  <c r="A1255" i="1"/>
  <c r="D1239" i="1"/>
  <c r="A1239" i="1"/>
  <c r="I1341" i="1" l="1"/>
  <c r="G1303" i="1"/>
  <c r="K1303" i="1" s="1"/>
  <c r="G1239" i="1"/>
  <c r="K1239" i="1" s="1"/>
  <c r="G1351" i="1"/>
  <c r="K1351" i="1" s="1"/>
  <c r="G1271" i="1"/>
  <c r="K1271" i="1" s="1"/>
  <c r="G1255" i="1"/>
  <c r="K1255" i="1" s="1"/>
  <c r="G1319" i="1"/>
  <c r="K1319" i="1" s="1"/>
  <c r="G1335" i="1"/>
  <c r="K1335" i="1" s="1"/>
  <c r="I1338" i="1"/>
  <c r="I1290" i="1"/>
  <c r="I1274" i="1"/>
  <c r="I1258" i="1"/>
  <c r="I1242" i="1"/>
  <c r="F1338" i="1"/>
  <c r="F1290" i="1"/>
  <c r="F1274" i="1"/>
  <c r="F1258" i="1"/>
  <c r="F1242" i="1"/>
  <c r="D1197" i="1" l="1"/>
  <c r="I1197" i="1" s="1"/>
  <c r="A1197" i="1"/>
  <c r="D1069" i="1"/>
  <c r="I1069" i="1" s="1"/>
  <c r="A1069" i="1"/>
  <c r="D973" i="1"/>
  <c r="A973" i="1"/>
  <c r="D957" i="1"/>
  <c r="A957" i="1"/>
  <c r="D941" i="1"/>
  <c r="A941" i="1"/>
  <c r="D925" i="1"/>
  <c r="I925" i="1" s="1"/>
  <c r="A925" i="1"/>
  <c r="D909" i="1"/>
  <c r="A909" i="1"/>
  <c r="D893" i="1"/>
  <c r="A893" i="1"/>
  <c r="D845" i="1"/>
  <c r="I845" i="1" s="1"/>
  <c r="A845" i="1"/>
  <c r="D829" i="1"/>
  <c r="A829" i="1"/>
  <c r="D813" i="1"/>
  <c r="A813" i="1"/>
  <c r="D781" i="1"/>
  <c r="A781" i="1"/>
  <c r="D733" i="1"/>
  <c r="A733" i="1"/>
  <c r="D637" i="1"/>
  <c r="I637" i="1" s="1"/>
  <c r="A637" i="1"/>
  <c r="D621" i="1"/>
  <c r="A621" i="1"/>
  <c r="D1223" i="1"/>
  <c r="A1223" i="1"/>
  <c r="D1207" i="1"/>
  <c r="A1207" i="1"/>
  <c r="D1191" i="1"/>
  <c r="I1194" i="1" s="1"/>
  <c r="A1191" i="1"/>
  <c r="D1175" i="1"/>
  <c r="A1175" i="1"/>
  <c r="D1159" i="1"/>
  <c r="A1159" i="1"/>
  <c r="D1143" i="1"/>
  <c r="A1143" i="1"/>
  <c r="D1127" i="1"/>
  <c r="G1127" i="1" s="1"/>
  <c r="K1127" i="1" s="1"/>
  <c r="A1127" i="1"/>
  <c r="D1111" i="1"/>
  <c r="A1111" i="1"/>
  <c r="D1095" i="1"/>
  <c r="A1095" i="1"/>
  <c r="D1079" i="1"/>
  <c r="A1079" i="1"/>
  <c r="D1063" i="1"/>
  <c r="G1063" i="1" s="1"/>
  <c r="K1063" i="1" s="1"/>
  <c r="A1063" i="1"/>
  <c r="D1047" i="1"/>
  <c r="A1047" i="1"/>
  <c r="D1031" i="1"/>
  <c r="A1031" i="1"/>
  <c r="D1015" i="1"/>
  <c r="A1015" i="1"/>
  <c r="D999" i="1"/>
  <c r="G999" i="1" s="1"/>
  <c r="K999" i="1" s="1"/>
  <c r="A999" i="1"/>
  <c r="D983" i="1"/>
  <c r="A983" i="1"/>
  <c r="D967" i="1"/>
  <c r="A967" i="1"/>
  <c r="D951" i="1"/>
  <c r="A951" i="1"/>
  <c r="D935" i="1"/>
  <c r="G935" i="1" s="1"/>
  <c r="K935" i="1" s="1"/>
  <c r="A935" i="1"/>
  <c r="D919" i="1"/>
  <c r="A919" i="1"/>
  <c r="D903" i="1"/>
  <c r="A903" i="1"/>
  <c r="D887" i="1"/>
  <c r="A887" i="1"/>
  <c r="D871" i="1"/>
  <c r="G871" i="1" s="1"/>
  <c r="K871" i="1" s="1"/>
  <c r="A871" i="1"/>
  <c r="D855" i="1"/>
  <c r="A855" i="1"/>
  <c r="D839" i="1"/>
  <c r="A839" i="1"/>
  <c r="D823" i="1"/>
  <c r="A823" i="1"/>
  <c r="D807" i="1"/>
  <c r="F810" i="1" s="1"/>
  <c r="A807" i="1"/>
  <c r="D791" i="1"/>
  <c r="A791" i="1"/>
  <c r="D775" i="1"/>
  <c r="A775" i="1"/>
  <c r="D759" i="1"/>
  <c r="A759" i="1"/>
  <c r="D743" i="1"/>
  <c r="G743" i="1" s="1"/>
  <c r="K743" i="1" s="1"/>
  <c r="A743" i="1"/>
  <c r="D727" i="1"/>
  <c r="A727" i="1"/>
  <c r="D711" i="1"/>
  <c r="A711" i="1"/>
  <c r="D695" i="1"/>
  <c r="A695" i="1"/>
  <c r="D679" i="1"/>
  <c r="G679" i="1" s="1"/>
  <c r="K679" i="1" s="1"/>
  <c r="A679" i="1"/>
  <c r="D663" i="1"/>
  <c r="A663" i="1"/>
  <c r="D647" i="1"/>
  <c r="A647" i="1"/>
  <c r="D631" i="1"/>
  <c r="A631" i="1"/>
  <c r="D615" i="1"/>
  <c r="G615" i="1" s="1"/>
  <c r="K615" i="1" s="1"/>
  <c r="A615" i="1"/>
  <c r="D599" i="1"/>
  <c r="A599" i="1"/>
  <c r="I781" i="1" l="1"/>
  <c r="I893" i="1"/>
  <c r="I957" i="1"/>
  <c r="I813" i="1"/>
  <c r="G695" i="1"/>
  <c r="K695" i="1" s="1"/>
  <c r="G887" i="1"/>
  <c r="K887" i="1" s="1"/>
  <c r="G1143" i="1"/>
  <c r="K1143" i="1" s="1"/>
  <c r="I909" i="1"/>
  <c r="G1015" i="1"/>
  <c r="K1015" i="1" s="1"/>
  <c r="I973" i="1"/>
  <c r="I906" i="1"/>
  <c r="I733" i="1"/>
  <c r="G823" i="1"/>
  <c r="K823" i="1" s="1"/>
  <c r="G1207" i="1"/>
  <c r="K1207" i="1" s="1"/>
  <c r="G631" i="1"/>
  <c r="K631" i="1" s="1"/>
  <c r="G951" i="1"/>
  <c r="K951" i="1" s="1"/>
  <c r="I829" i="1"/>
  <c r="I621" i="1"/>
  <c r="I941" i="1"/>
  <c r="G759" i="1"/>
  <c r="K759" i="1" s="1"/>
  <c r="G1079" i="1"/>
  <c r="K1079" i="1" s="1"/>
  <c r="G647" i="1"/>
  <c r="K647" i="1" s="1"/>
  <c r="G775" i="1"/>
  <c r="K775" i="1" s="1"/>
  <c r="G903" i="1"/>
  <c r="K903" i="1" s="1"/>
  <c r="G1031" i="1"/>
  <c r="K1031" i="1" s="1"/>
  <c r="G1159" i="1"/>
  <c r="K1159" i="1" s="1"/>
  <c r="G599" i="1"/>
  <c r="K599" i="1" s="1"/>
  <c r="G663" i="1"/>
  <c r="K663" i="1" s="1"/>
  <c r="G983" i="1"/>
  <c r="K983" i="1" s="1"/>
  <c r="G711" i="1"/>
  <c r="K711" i="1" s="1"/>
  <c r="G839" i="1"/>
  <c r="K839" i="1" s="1"/>
  <c r="G1095" i="1"/>
  <c r="K1095" i="1" s="1"/>
  <c r="G1223" i="1"/>
  <c r="K1223" i="1" s="1"/>
  <c r="I1066" i="1"/>
  <c r="F1066" i="1"/>
  <c r="G967" i="1"/>
  <c r="K967" i="1" s="1"/>
  <c r="F970" i="1"/>
  <c r="I954" i="1"/>
  <c r="I938" i="1"/>
  <c r="I922" i="1"/>
  <c r="G919" i="1"/>
  <c r="K919" i="1" s="1"/>
  <c r="F922" i="1"/>
  <c r="F906" i="1"/>
  <c r="F890" i="1"/>
  <c r="I890" i="1"/>
  <c r="I842" i="1"/>
  <c r="F826" i="1"/>
  <c r="I826" i="1"/>
  <c r="F778" i="1"/>
  <c r="I778" i="1"/>
  <c r="I730" i="1"/>
  <c r="F634" i="1"/>
  <c r="I634" i="1"/>
  <c r="I618" i="1"/>
  <c r="G1191" i="1"/>
  <c r="K1191" i="1" s="1"/>
  <c r="G1175" i="1"/>
  <c r="K1175" i="1" s="1"/>
  <c r="F1194" i="1"/>
  <c r="G1111" i="1"/>
  <c r="K1111" i="1" s="1"/>
  <c r="G1047" i="1"/>
  <c r="K1047" i="1" s="1"/>
  <c r="I970" i="1"/>
  <c r="F954" i="1"/>
  <c r="F938" i="1"/>
  <c r="G855" i="1"/>
  <c r="K855" i="1" s="1"/>
  <c r="G807" i="1"/>
  <c r="K807" i="1" s="1"/>
  <c r="I810" i="1"/>
  <c r="G791" i="1"/>
  <c r="K791" i="1" s="1"/>
  <c r="F842" i="1"/>
  <c r="G727" i="1"/>
  <c r="K727" i="1" s="1"/>
  <c r="F730" i="1"/>
  <c r="F618" i="1"/>
  <c r="D493" i="1"/>
  <c r="A493" i="1"/>
  <c r="I477" i="1"/>
  <c r="D477" i="1"/>
  <c r="A477" i="1"/>
  <c r="D462" i="1"/>
  <c r="A462" i="1"/>
  <c r="D456" i="1"/>
  <c r="A456" i="1"/>
  <c r="D440" i="1"/>
  <c r="I440" i="1" s="1"/>
  <c r="A440" i="1"/>
  <c r="D392" i="1"/>
  <c r="I392" i="1" s="1"/>
  <c r="A392" i="1"/>
  <c r="D344" i="1"/>
  <c r="A344" i="1"/>
  <c r="D312" i="1"/>
  <c r="A312" i="1"/>
  <c r="D216" i="1"/>
  <c r="A216" i="1"/>
  <c r="D200" i="1"/>
  <c r="I200" i="1" s="1"/>
  <c r="A200" i="1"/>
  <c r="D184" i="1"/>
  <c r="A184" i="1"/>
  <c r="D168" i="1"/>
  <c r="A168" i="1"/>
  <c r="D88" i="1"/>
  <c r="A88" i="1"/>
  <c r="F459" i="1" l="1"/>
  <c r="I493" i="1"/>
  <c r="I168" i="1"/>
  <c r="I344" i="1"/>
  <c r="I312" i="1"/>
  <c r="I459" i="1"/>
  <c r="I216" i="1"/>
  <c r="I88" i="1"/>
  <c r="I184" i="1"/>
  <c r="I456" i="1"/>
  <c r="I462" i="1"/>
  <c r="D72" i="1"/>
  <c r="A72" i="1"/>
  <c r="D56" i="1"/>
  <c r="A56" i="1"/>
  <c r="D583" i="1"/>
  <c r="A583" i="1"/>
  <c r="D567" i="1"/>
  <c r="A567" i="1"/>
  <c r="D551" i="1"/>
  <c r="A551" i="1"/>
  <c r="D535" i="1"/>
  <c r="A535" i="1"/>
  <c r="D519" i="1"/>
  <c r="A519" i="1"/>
  <c r="D503" i="1"/>
  <c r="A503" i="1"/>
  <c r="D487" i="1"/>
  <c r="A487" i="1"/>
  <c r="D471" i="1"/>
  <c r="A471" i="1"/>
  <c r="D450" i="1"/>
  <c r="A450" i="1"/>
  <c r="D434" i="1"/>
  <c r="A434" i="1"/>
  <c r="D418" i="1"/>
  <c r="A418" i="1"/>
  <c r="D402" i="1"/>
  <c r="A402" i="1"/>
  <c r="D386" i="1"/>
  <c r="A386" i="1"/>
  <c r="D370" i="1"/>
  <c r="G370" i="1" s="1"/>
  <c r="K370" i="1" s="1"/>
  <c r="A370" i="1"/>
  <c r="D354" i="1"/>
  <c r="A354" i="1"/>
  <c r="D338" i="1"/>
  <c r="A338" i="1"/>
  <c r="D322" i="1"/>
  <c r="A322" i="1"/>
  <c r="D306" i="1"/>
  <c r="G306" i="1" s="1"/>
  <c r="K306" i="1" s="1"/>
  <c r="A306" i="1"/>
  <c r="D290" i="1"/>
  <c r="A290" i="1"/>
  <c r="D274" i="1"/>
  <c r="A274" i="1"/>
  <c r="D258" i="1"/>
  <c r="A258" i="1"/>
  <c r="D242" i="1"/>
  <c r="G242" i="1" s="1"/>
  <c r="K242" i="1" s="1"/>
  <c r="A242" i="1"/>
  <c r="D226" i="1"/>
  <c r="A226" i="1"/>
  <c r="D210" i="1"/>
  <c r="A210" i="1"/>
  <c r="D194" i="1"/>
  <c r="A194" i="1"/>
  <c r="D178" i="1"/>
  <c r="G178" i="1" s="1"/>
  <c r="K178" i="1" s="1"/>
  <c r="A178" i="1"/>
  <c r="D162" i="1"/>
  <c r="A162" i="1"/>
  <c r="D146" i="1"/>
  <c r="A146" i="1"/>
  <c r="D130" i="1"/>
  <c r="A130" i="1"/>
  <c r="D114" i="1"/>
  <c r="G114" i="1" s="1"/>
  <c r="K114" i="1" s="1"/>
  <c r="A114" i="1"/>
  <c r="D98" i="1"/>
  <c r="A98" i="1"/>
  <c r="D82" i="1"/>
  <c r="A82" i="1"/>
  <c r="D66" i="1"/>
  <c r="A66" i="1"/>
  <c r="D50" i="1"/>
  <c r="G50" i="1" s="1"/>
  <c r="K50" i="1" s="1"/>
  <c r="A50" i="1"/>
  <c r="D34" i="1"/>
  <c r="A34" i="1"/>
  <c r="Z33" i="2"/>
  <c r="Z30" i="2"/>
  <c r="Z28" i="2"/>
  <c r="Z27" i="2"/>
  <c r="Z22" i="2"/>
  <c r="Z21" i="2"/>
  <c r="Z20" i="2"/>
  <c r="Z19" i="2"/>
  <c r="Z14" i="2"/>
  <c r="Z13" i="2"/>
  <c r="Z15" i="2"/>
  <c r="Z16" i="2"/>
  <c r="Z18" i="2"/>
  <c r="Z23" i="2"/>
  <c r="Z24" i="2"/>
  <c r="Z25" i="2"/>
  <c r="Z26" i="2"/>
  <c r="Z29" i="2"/>
  <c r="Z32" i="2"/>
  <c r="Z35" i="2"/>
  <c r="Z40" i="2"/>
  <c r="Z41" i="2"/>
  <c r="Z42" i="2"/>
  <c r="Z43" i="2"/>
  <c r="Z44" i="2"/>
  <c r="Z45" i="2"/>
  <c r="Z46" i="2"/>
  <c r="Z49" i="2"/>
  <c r="Z50" i="2"/>
  <c r="Z51" i="2"/>
  <c r="Z52" i="2"/>
  <c r="Z53" i="2"/>
  <c r="Z55" i="2"/>
  <c r="Z56" i="2"/>
  <c r="Z58" i="2"/>
  <c r="Z63" i="2"/>
  <c r="Z70" i="2"/>
  <c r="Z72" i="2"/>
  <c r="Z73" i="2"/>
  <c r="Z74" i="2"/>
  <c r="Z76" i="2"/>
  <c r="Z77" i="2"/>
  <c r="Z78" i="2"/>
  <c r="Z79" i="2"/>
  <c r="Z80" i="2"/>
  <c r="Z81" i="2"/>
  <c r="Z82" i="2"/>
  <c r="Z84" i="2"/>
  <c r="A11" i="2"/>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18" i="1"/>
  <c r="D18" i="1"/>
  <c r="G434" i="1" l="1"/>
  <c r="K434" i="1" s="1"/>
  <c r="G210" i="1"/>
  <c r="K210" i="1" s="1"/>
  <c r="G274" i="1"/>
  <c r="K274" i="1" s="1"/>
  <c r="G338" i="1"/>
  <c r="K338" i="1" s="1"/>
  <c r="G471" i="1"/>
  <c r="K471" i="1" s="1"/>
  <c r="G354" i="1"/>
  <c r="K354" i="1" s="1"/>
  <c r="I72" i="1"/>
  <c r="G226" i="1"/>
  <c r="K226" i="1" s="1"/>
  <c r="G418" i="1"/>
  <c r="K418" i="1" s="1"/>
  <c r="G567" i="1"/>
  <c r="K567" i="1" s="1"/>
  <c r="G162" i="1"/>
  <c r="K162" i="1" s="1"/>
  <c r="G551" i="1"/>
  <c r="K551" i="1" s="1"/>
  <c r="G290" i="1"/>
  <c r="K290" i="1" s="1"/>
  <c r="G535" i="1"/>
  <c r="K535" i="1" s="1"/>
  <c r="G503" i="1"/>
  <c r="K503" i="1" s="1"/>
  <c r="I490" i="1"/>
  <c r="G194" i="1"/>
  <c r="K194" i="1" s="1"/>
  <c r="G258" i="1"/>
  <c r="K258" i="1" s="1"/>
  <c r="G322" i="1"/>
  <c r="K322" i="1" s="1"/>
  <c r="G386" i="1"/>
  <c r="K386" i="1" s="1"/>
  <c r="G583" i="1"/>
  <c r="K583" i="1" s="1"/>
  <c r="I474" i="1"/>
  <c r="G519" i="1"/>
  <c r="K519" i="1" s="1"/>
  <c r="G487" i="1"/>
  <c r="K487" i="1" s="1"/>
  <c r="F453" i="1"/>
  <c r="I453" i="1"/>
  <c r="I437" i="1"/>
  <c r="I389" i="1"/>
  <c r="I341" i="1"/>
  <c r="F309" i="1"/>
  <c r="I309" i="1"/>
  <c r="I213" i="1"/>
  <c r="I197" i="1"/>
  <c r="I181" i="1"/>
  <c r="F181" i="1"/>
  <c r="F165" i="1"/>
  <c r="I165" i="1"/>
  <c r="G130" i="1"/>
  <c r="K130" i="1" s="1"/>
  <c r="I117" i="1"/>
  <c r="I85" i="1"/>
  <c r="F85" i="1"/>
  <c r="I69" i="1"/>
  <c r="G66" i="1"/>
  <c r="K66" i="1" s="1"/>
  <c r="I56" i="1"/>
  <c r="G34" i="1"/>
  <c r="K34" i="1" s="1"/>
  <c r="F490" i="1"/>
  <c r="F474" i="1"/>
  <c r="F437" i="1"/>
  <c r="G402" i="1"/>
  <c r="K402" i="1" s="1"/>
  <c r="G450" i="1"/>
  <c r="K450" i="1" s="1"/>
  <c r="F341" i="1"/>
  <c r="F389" i="1"/>
  <c r="F213" i="1"/>
  <c r="G146" i="1"/>
  <c r="K146" i="1" s="1"/>
  <c r="F197" i="1"/>
  <c r="F117" i="1"/>
  <c r="G98" i="1"/>
  <c r="K98" i="1" s="1"/>
  <c r="G82" i="1"/>
  <c r="K82" i="1" s="1"/>
  <c r="F69" i="1"/>
  <c r="G18" i="1"/>
  <c r="K18" i="1" s="1"/>
</calcChain>
</file>

<file path=xl/sharedStrings.xml><?xml version="1.0" encoding="utf-8"?>
<sst xmlns="http://schemas.openxmlformats.org/spreadsheetml/2006/main" count="3048" uniqueCount="254">
  <si>
    <t>Método Matemático para Cálculo do valor Estimado;</t>
  </si>
  <si>
    <t>Se o Coeficiente de Variação for menor que 25%, a Média Aritmética será simples;</t>
  </si>
  <si>
    <t>Se o Coeficiente de Variação for maior que 25%, a Média Aritmética será Saneada.</t>
  </si>
  <si>
    <t>Conforma consta nos seguintes dispositivos legais:</t>
  </si>
  <si>
    <t>* IN – Seges/ME 65/2021, art. 6º, § 1º.</t>
  </si>
  <si>
    <t>* Acórdão 4952/2012 -TCU- Plenário.</t>
  </si>
  <si>
    <t>* Lei 14.133/2021, art. 6º, inciso XXIII, alínea “i”, e art. 18, § 1º, inciso VI</t>
  </si>
  <si>
    <t>O que estiver fora dessa faixa, será elimnado (Franklin, Brasil (2015, p. 42)).</t>
  </si>
  <si>
    <t>IN 75/2021 Art. 5 Incico I:</t>
  </si>
  <si>
    <t>IN 75/2021 Art. 5 Incico II:</t>
  </si>
  <si>
    <t>IN 75/2021 Art. 5 Incico III:</t>
  </si>
  <si>
    <t>IN 75/2021 Art. 5 Incico IV:</t>
  </si>
  <si>
    <t>Coeficiente de Variação:</t>
  </si>
  <si>
    <t>Novo Coeficiente de Variação:</t>
  </si>
  <si>
    <t xml:space="preserve">Preços Extremos: maiores/menores R$: </t>
  </si>
  <si>
    <t>Limite Superior R$:</t>
  </si>
  <si>
    <t>Limite Inferior R$:</t>
  </si>
  <si>
    <t xml:space="preserve">Média Aritmética R$: </t>
  </si>
  <si>
    <t xml:space="preserve">Desvio Padrão R$: </t>
  </si>
  <si>
    <t>Conclusão: Preço Estimado</t>
  </si>
  <si>
    <t xml:space="preserve">Novo Desvio padrão: </t>
  </si>
  <si>
    <t>Análise Crítica</t>
  </si>
  <si>
    <t xml:space="preserve"> PREFEITURA MUNICIPAL DE CAARAPÓ - MS                                                                                                                                                                                                                                                                                                                                                                                                                                                                                                                      secretaria municipal de suprimento e logística </t>
  </si>
  <si>
    <t>REGULAMENTO PARA A REMESSA OBRIGATÓRIA DE INFORMAÇÕES, DADOS E DOCUMENTOS AO TCE-MS</t>
  </si>
  <si>
    <t>MAPA DE COTAÇÃO COM VALIDAÇÃO DE PREÇO</t>
  </si>
  <si>
    <t>SUBANEXO X
PESQUISA DE PREÇOS COM MAPA COMPARATIVO</t>
  </si>
  <si>
    <t>FONTES UTILIZADAS</t>
  </si>
  <si>
    <t>Fórmula matemática adotada</t>
  </si>
  <si>
    <t>LOTE ¹</t>
  </si>
  <si>
    <t>ITEM</t>
  </si>
  <si>
    <t>MÉDIA ARITMÉTICA ²                                    &lt; 25% - SIMPLES        &gt;25% - SANEADA</t>
  </si>
  <si>
    <t xml:space="preserve">VALOR TOTAL DA MÉDIA DE PREÇOS </t>
  </si>
  <si>
    <t/>
  </si>
  <si>
    <t>SIM</t>
  </si>
  <si>
    <t>NÃO</t>
  </si>
  <si>
    <t>Todos os valores foram considerados para o cômputo do preço final?</t>
  </si>
  <si>
    <t>X</t>
  </si>
  <si>
    <t>Houve exclusão dos valores excessivamente elevados e/ou inexequíveis? ³</t>
  </si>
  <si>
    <t>Data:</t>
  </si>
  <si>
    <t>_______________________________________________________</t>
  </si>
  <si>
    <t>¹ Se Houver. Preencher esta coluna somente quando a licitação for por lote.</t>
  </si>
  <si>
    <t>² Incluir o nome do método matemático utilizado para a definição do valor estimado (parâmetro de preço). Ex. média aritmética, mediana, etc.</t>
  </si>
  <si>
    <t>³ Caso a resposta seja "Sim", indicar em negrito ou em destaque os valores desconsiderados na tabela principal.</t>
  </si>
  <si>
    <t>Importante:</t>
  </si>
  <si>
    <t>Deve ser encaminhado no formato "PDF" toda a Pesquisa de Preço que instruiu o processo na peça denominada "PESQUISA DE PREÇO COM MAPA COMPARATIVO".</t>
  </si>
  <si>
    <t>Nos casos de contratações públicas (Lei nº 13.303/2016) sob sigilo, basta a indicação do servidor responsável pela pesquisa.</t>
  </si>
  <si>
    <t>É vedado a inserção de imagem, figuras ou PDF  dentro da planilha.</t>
  </si>
  <si>
    <t xml:space="preserve">                Identificação do Servidor responsável pela pesquisa</t>
  </si>
  <si>
    <t>VALOR UNITÁRIO DE REFERÊNCIA</t>
  </si>
  <si>
    <t>VALOR TOTAL DE REFERÊNCIA</t>
  </si>
  <si>
    <t>QUANTIDADE</t>
  </si>
  <si>
    <t>PNCP PARTICIPACOES EIRELI</t>
  </si>
  <si>
    <t>CONTROLADORIA-GERAL DA UNIAO</t>
  </si>
  <si>
    <t>Portal de compras BR - AZ TECNOLOGIA EM GESTAO LTDA</t>
  </si>
  <si>
    <t xml:space="preserve">       1°      Cáulculo da Média Saneada</t>
  </si>
  <si>
    <t xml:space="preserve">Média Saneada  R$: </t>
  </si>
  <si>
    <t>MUNICIPIO DE RIO VERDE DE MATO GROSSO</t>
  </si>
  <si>
    <t>MUNICIPIO DE IVINHEMMAA</t>
  </si>
  <si>
    <t>MUNICIPIO DE BATAYPORA</t>
  </si>
  <si>
    <t>MUNICIPIO DE BODOQUENA</t>
  </si>
  <si>
    <t>MUNICIPIO DE GUIA LOPES DA LAGUNA</t>
  </si>
  <si>
    <t>MUNICÍPIO DE NOVA ANDRADINA</t>
  </si>
  <si>
    <t>MUNICIPIO DE ANGÉLICA</t>
  </si>
  <si>
    <t>MUNICIPIO DE ANASTACIO</t>
  </si>
  <si>
    <t>MUNICIPIO DE ARAL MOREIRA</t>
  </si>
  <si>
    <t>MUNICIPIO DE FOZ DO JORDAO</t>
  </si>
  <si>
    <t>MUNICIPIO DE DEODAPOLIS</t>
  </si>
  <si>
    <t>PREFEITURA MUNICIPAL DE SETE QUEDAS</t>
  </si>
  <si>
    <t>PREFEITURA MUNICIPAL DE DOURADINA</t>
  </si>
  <si>
    <t>LICITANET</t>
  </si>
  <si>
    <t>Portal de Compras Públicas - ECUSTOMIZE CONSULTORIA EM SOFTWARE S.A</t>
  </si>
  <si>
    <t>MCP COMERCIO E DISTRIBUIDORA DE ALIMENTOS LTDA</t>
  </si>
  <si>
    <t>BOLSA DE LICITACOES E LEILOES DO BRASIL</t>
  </si>
  <si>
    <t>BOLSA NACIONAL DE COMPRAS</t>
  </si>
  <si>
    <t>PORTAL DE COMPRAS DO GOVERNO FEDERAL</t>
  </si>
  <si>
    <t>ÁGUA SANITÁRIA, CLORO ATIVO DE 2,0% A 2,5% - EMBALAGEM 01 LITRO. COMPOSIÇÃO: HIPOCLORITO DE SÓDIO, CARBONATO DE SÓDIO, VEÍCULO (PRINCÍPIO ATIVO). DA MARCA CANDURA, YPÊ OU SIMILAR/SUPERIOR.</t>
  </si>
  <si>
    <t>ALCOOL 70%, ANTISSÉPTICO, LÍQUIDO, COMPOSTO POR ÁLCOOL ETÍLICO E ÁGUA. PRINCÍPIO ATIVO: ÁLCOOL ETÍLICO 70% P/P. EMBALAGEM DE 1 LITRO.</t>
  </si>
  <si>
    <t>ALCOOL ETILICO 70% DE 1 LITRO</t>
  </si>
  <si>
    <t>ALCOOL ETÍLICO HIDRATADO 46,2 ° INPM EM EMBALAGEM PLÁSTICA DE 1 LT</t>
  </si>
  <si>
    <t>ALCOOL GEL 70°INPM, PARA AS MÃOS COM EMOLIENTES E HIDRATANTES NA FÓRMULA, QUE NÃO DEIXE AS MÃOS GRUDENTAS OU COM RESÍDUOS, COM VÁLVULA PUMP - EMBALAGEM DE 500g</t>
  </si>
  <si>
    <t>AMACIANTE COMPOSTO POR CLORETO DIALQUIL DIMETIL AMONIO EM EMBALAGEM PLÁSTICA DE 2 LITROS, CORANTE ESSENCIA E ÁGUA</t>
  </si>
  <si>
    <t>ANTIMOFO COM GATILHO DE SPRAY 330 ML</t>
  </si>
  <si>
    <t>BACIA REDONDA EM PLÁSTICO GRANDE RESISTENTE MEDINDO 435X175MM DE 14 LITROS</t>
  </si>
  <si>
    <t>BALDE DE 12 LTS DE PEDREIRO</t>
  </si>
  <si>
    <t>BRILHO ALUMINIO COMPOSTO POR TENSOATIVO ANIÔNICO TENSOATIVO NÃO TÔNICO, CONSERVANTE, UMECTANTE ADITIVO, CORANTE E VEÍCULO, COMPONENTE ATIVO: ÁCIDO DODECIL BENZENO SULFÔNICO O PRODUTO DEVE ESTAR NOTIFICADO NA ANVISA.</t>
  </si>
  <si>
    <t>CERA EM PASTA INCOLOR</t>
  </si>
  <si>
    <t>CERA LIQUIDA INCOLOR DE 1 LITRO, COMPOSIÇÃO :CERA DE CARNAUBA, PARAFINA, RESINA FUMÁRICA CÊRA DE POLIETILENIO, EMULSIFICANTES, PERFUME, CONSERVANTE E ÁGUA.</t>
  </si>
  <si>
    <t>COADOR DE PANO GRANDE de 20 x 25cm</t>
  </si>
  <si>
    <t>COPO DESCARTAVEL PARA CAFÉ MATERIAL POLIESTIRENO ATÓXICO.</t>
  </si>
  <si>
    <t>COPO DESCARTAVEL- 180 ML-MATERIAL POLIESTIRENO ATÓXICO EMB C/100 UNIDADES</t>
  </si>
  <si>
    <t>CREME DENTAL 90 GRAMAS</t>
  </si>
  <si>
    <t>DESINFETANTE - EMBALAGEM DE 500ML. COMPOSIÇÃO: CLORETO DE N-ALQUI DIMETIL BENZIL AMÔNIO, CLORETO DE DIDECIL DIMETIL AMÔNIO 0,46% P/P, NONILFENOL ETOXILADO, FRAGÂNCIA, OPACIFICANTE, SEQUESTRANTE, ÁGUA. DA MARCA MINUANO, SOL OU SIMILAR/SUPERIOR.</t>
  </si>
  <si>
    <t>DESODORIZADOR DE AMBIENTE COM 400 ML/28 G DE JASMIM E OUTROS</t>
  </si>
  <si>
    <t>DETERGENTE LÍQUIDO (TIPO SOLUPAN) TAMBOR DE 200 LITROS CONCENTRADO DILUIÇÃO DE 1/40 LITROS PARA LIMPEZA DE VEÍCULOS</t>
  </si>
  <si>
    <t>DETERGENTE LÍQUIDO, NEUTRO - EMBALAGEM DE 500ML COMPOSIÇÃO: TENSOATIVOS ANIÔNICOS, SEQUESTRANTES, CONSERVANTES, ESPESSANTE, COADJUVANTE, CORANTE, FRAGÂNCIA E ÁGUA. COMPONENTE ATIVO: LINEAR AQUIL BENZENO SULFONATO DE SÓDIO. DA MARCA YPÊ OU SIMILAR/SUPERIOR.</t>
  </si>
  <si>
    <t>DETERGENTE ÁCIDO AUTOMOTIVO (TIPO INTERCAP) TAMBOR DE 200 LITROS CONCENTRADO DILUIÇÃO DE 1/40 LITROS PARA LIMPEZA DE VEÍCULOS</t>
  </si>
  <si>
    <t>ESCOVA PARA LAVAR ROUPA</t>
  </si>
  <si>
    <t>ESCOVA SANITÁRIA COM CABO</t>
  </si>
  <si>
    <t>ESPONJA DE BANHO ESPUMA DE POLIURETANO, FIBRAS SINTÉTICAS</t>
  </si>
  <si>
    <t>ESPONJA DE LÃ AÇO FINO COMPOSTO POR AÇO CARBONO CONTENDO 8 UNIDADE EM CADA PACOTE - FARDO COM 14 PACOTES.</t>
  </si>
  <si>
    <t>ESPONJA DE FIBRA SINTÉTICA, DUPLA FACE, PARA USO GERAL DE LIMPEZA, MEDINDO APROXIMADAMENTE DE100X71X18MM, LADO AMARELO:ESPUMA DE POLIURETANO COM BACTERICIDA LADO VERDE: FIBRA SINTÉTICA COM ABRASIVO</t>
  </si>
  <si>
    <t>FLANELA PEQUENA PCT C/ 12 UNIDADES TAMANHO 28X38CM</t>
  </si>
  <si>
    <t>FOSFORO - PACOTE C/ 10 UNIDADES</t>
  </si>
  <si>
    <t>GUARDANAPO DE PAPEL , FOLHAS BRANCAS, SIMPLES GOFRADO MEDINDO 21X22 CM</t>
  </si>
  <si>
    <t>LIMPA PEDRA - EMBALAGEM DE 2 LITROS</t>
  </si>
  <si>
    <t>LIMPA VIDRO - ACONDICIONADO EM EMBALAGEM DE 500ML - COMPOSIÇÃO LAURIL ETER SULFATO DE SÓDIO, COADJUVANTES, CORANTE, ÁGUA</t>
  </si>
  <si>
    <t>LIMPADOR MULTIUSO - EMBALAGEM DE 500ML. COMPOSIÇÃO: ALQUIL BENZENO SULFATO DE SÓDIO, LAURAMINA ÓXIDA, ALCALINIZANTE, COADJUVANTE, CONSERVANTE, AGENTES DE CONTROLE DE PH, FRAGÂNCIA, ÁGUA. DA MARCA VEJA OU SIMILAR/SUPERIOR.</t>
  </si>
  <si>
    <t>LIXEIRA 100 LITROS - EM PLÁSTICO RESISTENTE COM TAMPA</t>
  </si>
  <si>
    <t>LIXEIRA 15 LITROS - EM PLÁSTICO COM TAMPA</t>
  </si>
  <si>
    <t>LIXEIRA 50 L COM PEDAL E TAMPA EM PLÁTICO RÍGIDO SEM SOLDA OU EMENDAS. EM POLIETILENO DE ALTA DENSIDADE. DOBRADIÇA TRASEIRA FIXADA EM SUPORTE E PRESO À LIXEIRA POR 04 PARAFUSOS. CHAPA DA DOBRADIÇA ARREBITADA NA TAMPA MEDIDA EXTERNA : 71,0 X 44,5 X 37,0 MEDIDA INTERNA: 60,0 X 39,0 X 24,0 CAPACIDADE: 50 LITROS</t>
  </si>
  <si>
    <t>LIXEIRA COM PEDAL DE 100 LITROS: INJETADA EM POLIPROPILENO COM APLICAÇÃO DE PROTEÇÃO UV. - A HASTE E PEDAL SÃO CONFECCIONADOS COM PLÁSTICO RESISTENTE. CAPACIDADE: 15 LITROS, ALTA RESISTÊNCIA DESIGN ARROJADO, TAMPA COM SISTEMA DE ABERTURA FECHAMENTO ATRAVÉS DE PEDAL, COM 2 RODAS QUE FACILITA A LOCOMOÇÃO DO CESTO. MEDIDAS APRO: 92,7 CM (ALTURA) X 55,5 CM (LARGURA) X 53 CM (PROFUNDIDADE), CORES VARIADAS.</t>
  </si>
  <si>
    <t>LIXEIRA 10 LITROS - EM PLÁSTICO COM TAMPA</t>
  </si>
  <si>
    <t>LUVA CIRURGICA DESCARTÁVEL ESTÉRIL, EM LATEX, TAM. 7,0 PAR, LUBRIFICADA COM PÓ BIOABSORVÍVEL, ESTERIL</t>
  </si>
  <si>
    <t>LUVA CIRÚRGICA DESCARTÁVEL ESTÉRIL, EM LÁTEX, TAM. 6,5 PAR, LUBRIFICADA COM PÓ BIOABSORVÍVEL.</t>
  </si>
  <si>
    <t>LUVA DE COURO EM VAQUETA</t>
  </si>
  <si>
    <t>LUVA DE LÁTEX (FLOCADA) PARA LIMPEZA FORRADAS COM FLOCOS DE ALGODÃO, ANTIDERRAPANTES, ANATÔMICAS, LÁTEX NATURAL TAMANHO P</t>
  </si>
  <si>
    <t>LUVA DE LÁTEX (FLOCADA) PARA LIMPEZA FORRADAS COM FLOCOS DE ALGODÃO, ANTIDERRAPANTES, ANATÔMICAS, LÁTEX NATURAL TAMANHO M</t>
  </si>
  <si>
    <t>LUVA DE LÁTEX P/LIMPEZA TAMANHO G 100% LATEX, INTERIOR LUBRIFICADO COM PÓ BIOABSORSÍVEL</t>
  </si>
  <si>
    <t>LUVA DE LÁTEX P/LIMPEZA TAMANHO M 100% LATEX, INTERIOR LUBRIFICADO COM PÓ BIOABSORSÍVEL</t>
  </si>
  <si>
    <t>MULTIINSETICIDA DE 300 ML( COMBATE MOSQUITOS, PERNILONGOS, BARATAS, ARANHAS, PULGAS E MOSCAS)</t>
  </si>
  <si>
    <t>PANO DE PRATO 100% ALGODÃO MEDINDO 35CMX62CM</t>
  </si>
  <si>
    <t>PAPEL HIGIENICO PACOTE C/ 4 UNIDADES - COR BRANCO, FOLHA SIMPLES, PICOTADO E GOFRADO (TEXTURIZADO), NÃO RECICLADO, ALTA ABSORÇÃO TIPO MACIO, 100% FIBRA CELULÓSICA VIRGEM,ROLOS 30 M X10CM. (A EMBALAGEM DEVERÁ CONTER A MARCA DO FABRICANTE, DIMENSÃO E INDICAÇÃO DE NÃO RECICLADO)</t>
  </si>
  <si>
    <t>PAPEL TOALHA C/1000 FOLHAS (INTER FOLHA) 22,5 X 21 CM</t>
  </si>
  <si>
    <t>PEDRA SANITÁRIA PERFUMADA</t>
  </si>
  <si>
    <t>POTE DE PLÁSTICO RESISTENTE COM TAMPA DE 10 LITROS</t>
  </si>
  <si>
    <t>PRENDEDOR DE ROUPA DE MADEIRA</t>
  </si>
  <si>
    <t>PÁ PARA LIXO DE ALUMÍNIO COM CABO DE MADEIRA DE 60CM</t>
  </si>
  <si>
    <t>PÁ PARA LIXO DE PLÁSTICO C/CABO</t>
  </si>
  <si>
    <t>QUEROSENE DE 1L, PRODUTO INFLAMÁVEL DE 100% HIDROCARBONATO ALIFÁTICO</t>
  </si>
  <si>
    <t>RODO COM CABO PARA ENCERAR E PASSADOR DE CERA COM ESPUMA DE NO MINIMO 40CM</t>
  </si>
  <si>
    <t>RODO GRANDE COM CABO, CORPO DE MADEIRA, C/ 2 LÂMINAS EM BORRACHA REFORÇADA, MACIA, MEDINDO 60CM, O CABO DE MADEIRA 1,20 M</t>
  </si>
  <si>
    <t>RODO GRANDE DE ALUMÍNIO COM BORRACHA REFORÇADA MEDINDO 60CM, COM CABO DE ALUMÍNIO DE 1,20M</t>
  </si>
  <si>
    <t>RODO GRANDE DE PLÁSTICO C/ CABO</t>
  </si>
  <si>
    <t>RODO MÉDIO DE ALUMÍNIO COM BORRACHA REFORÇADA, MACIA, MEDINDO 40CM, O CABO 1,20 M</t>
  </si>
  <si>
    <t>SABÃO EM BARRA GLICERINADO DE 200 G, CONTENDO ÁCIDOS GRAXOS DE COCO/ BABAÇU,SABÃO DE ÁCIDOS GRAXOS DE SEBO ÁCIDOS GRAXOS DE SOJA,CLORETO DE SÓDIO, GLICERINA , SIICATO DE SÓDIO E ÁGUA, O PRODUTO DEVE ESTAR NOTIFICADO NA ANVISA.</t>
  </si>
  <si>
    <t>SABONETE - SABÃO BASE DE SÓDIO, ÁGUA, CARBONATO DE CÁLCIO PERFUME, GLICERINA CLORETO DE SÓDIO, ÓLEO DE SEMENTE DE GIRASSOL, CARBONATO DE SÓDIO DIÓXIDO DE ÓLE0 DE PEQUI (E) ÓLEO DEBURITI ( E) EXTRATO DE ACEROLA (E), EXTRATO DE KIWI, ÁCIDO ETIDRÔNICO, EDTA TETRASSÓDICO, BHT, CI15510, CI 11680 DE 90GR.</t>
  </si>
  <si>
    <t>SABONETE LÍQUIDO, NEUTRO, SEM PERFUME, ASPECTO FÍSICO VISCOSO. A EMBALAGEM DEVERÁ CONTER EXTERNAMENTE OS DADOS DE IDENTIFICAÇÃO, PROCEDÊNCIA, NÚMERO DO LOTE, VALIDADE E NÚMERO DE REGISTRO NO MINISTÉRIO DA SAÚDE. A VALIDADE NÃO DEVE SER INFERIOR A TRÊS MESES NA DATA DA ENTREGA. EMBALAGEM DE 5 LITROS</t>
  </si>
  <si>
    <t>SABONETE LÍQUIDO, ASPECTO FÍSICO LÍQUIDO CREMOSO PEROLADO, BOMBONA 5 LITROS</t>
  </si>
  <si>
    <t>SABÃO EM BARRA GLICERINADO NEUTRO, EMBALAGEM DE 900G (CONTENDO 5 BARRAS DE 180G). COMPOSIÇÃO: SABÃO DE ÁCIDOS GRAXOS LÁURICOS, SABÃO DE ÁCIDOS GRAXOS ESTEÁRICOS, SABÃO DE ÁCIDOS GRAXOS DE OLEICOS, COADJUVANTE, GLICERINA, AGENTE ANTI-REDEPOSITANTE, ÁGUA. DA MARCA YPÊ OU SIMILAR/SUPERIOR.</t>
  </si>
  <si>
    <t>SABÃO EM PÓ - EMBALAGEM 1KG. COMPOSIÇÃO: TENSOATIVO ANIÔNICO, ALCALINIZANTE, SEQUESTRANTE, CARGA, COADJUVANTES, BRANQUEADOR ÓPTICO, CORANTE, ENZIMAS, AGENTE ATIRREDEPOSITANTE, FRAGÂNCIA E ÁGUA. COMPONENTE ATIVO: LINEAR AQUIL BENZENOSULFONATO DE SÓDIO. DA MARCA TIXAM YPÊ OU SIMILAR/SUPERIOR.</t>
  </si>
  <si>
    <t>SACO ESTÉRIL PARA COLETA DE AMOSTRAS SÓLIDAS E LÍQUIDAS. FABRICADO EM POLIETILENO TRANSPARENTE, COM TARJA BRANCA PARA ANOTAÇÃO E INDICAÇÃO DE CORTE PARA A ABERTURA CORRETA DO SACO. DEVE TER 12 CENTÍMETROS DE LARGURA (BOCA), 25 CENTÍMETROS DE COMPRIMENTO. EMBALAGEM CONTENDO 500 SACOS. PRAZO DE VALIDADE INDETERMINADO. PRODUTO DESCARTÁVEL. DEVE ACOMPANHAR LAUDO PARA VALIDAR SEU PROCESSO DE QUALIDADE</t>
  </si>
  <si>
    <t>SACO PLÁSTICO, PARA LIXO, CAPACIDADE PARA 100 LITROS, CONFECCIONADO EM POLIETILENO REFORÇADO, MATERIAL RESISTENTE_ PACOTE COM 100 UNIDADES.</t>
  </si>
  <si>
    <t>SACO PLÁSTICO, PARA LIXO, CAPACIDADE PARA 30 LITROS, CONFECCIONADO EM POLIETILENO REFORÇADO, MATERIAL RESISTENTE. PACOTE COM 100 UNIDADES</t>
  </si>
  <si>
    <t>SACO PLÁSTICO, PARA LIXO, CAPACIDADE PARA 50 LITROS, CONFECCIONADO EM POLIETILENO REFORÇADO, MATERIAL RESISTENTE. PACOTE COM 100 UNIDADES</t>
  </si>
  <si>
    <t>SACO PLÁSTICO, PARA LIXO HOSPITALAR BRANCO, CAPACIDADE PARA 100 LITROS MATERIAL RESISTENTE MICRA 06_ Pacote c/ 100 und.</t>
  </si>
  <si>
    <t>SACO PLÁSTICO, PARA LIXO HOSPITALAR BRANCO, CAPACIDADE PARA 40 LITROS MATERIAL RESISTENTE MICRA 06_ Pacote c/ 100 und.</t>
  </si>
  <si>
    <t>SACO PLÁSTICO, PARA LIXO HOSPITALAR BRANCO, CAPACIDADE PARA 60 LITROS MATERIAL RESISTENTE MICRA 06_ Pacote c/ 100 und.</t>
  </si>
  <si>
    <t>SACOS PLÁSTICOS, EM BOBINA PICOTADA, FABRICADA COM MATÉRIA PRIMA 100% VIRGEM, PARA ACONDICIONAR ALIMENTOS, MEDINDO 30 CM x 40 CM, PODENDO TER DE 500 UNIDADES, DE BOA QUALIDADE E MATERIAL RESISTENTE</t>
  </si>
  <si>
    <t>SAPONÁCEO EM PÓ COMPOSTO POR ACOLINIZANTES , AGENTE ABRASIVO, ESSÊNCIA E TENSOATIVO BIODEGRADÁVEL</t>
  </si>
  <si>
    <t>SODA CAUSTICA EMBALAGEM 1KG</t>
  </si>
  <si>
    <t>TOALHA DE BANHO FELPUDA MEDINDO NO MÍNIMO 70 CM X 1,30 METROS</t>
  </si>
  <si>
    <t>TOALHA DE ROSTO ESPECIAL 100% ALGODÃO TAM. 50 X 90 CM - CORES VARIADAS</t>
  </si>
  <si>
    <t>TOALHA, ALTA ABSORÇÃO DE UMIDADE, MEDINDO 70CM x 130CM - PARA LIMPEZA DE CHÃO</t>
  </si>
  <si>
    <t>TOUCA DESCARTÁVEL DE TNT NA COR BRANCA TAM. ÚNICO PACOTE C/ 100 UNID.</t>
  </si>
  <si>
    <t>VASSOURA CAIPIRA COM CABO DE MADEIRA MEDINDO 1,20 M</t>
  </si>
  <si>
    <t>VASSOURA DE PLÁSTICO PARA JARDIM COM 21 PALHA COM CABO</t>
  </si>
  <si>
    <t>VASSOURA NYLON COM CABO DE MADEIRA MEDINDO 1,20 M</t>
  </si>
  <si>
    <t>VASSOURA PARA LIMPEZA DE TETO COM CABO DE 2,00 METROS</t>
  </si>
  <si>
    <t>VASSOURÕES</t>
  </si>
  <si>
    <t>Item 1: ÁGUA SANITÁRIA, CLORO ATIVO DE 2,0% A 2,5% - EMBALAGEM 01 LITRO. COMPOSIÇÃO: HIPOCLORITO DE
SÓDIO, CARBONATO DE SÓDIO, VEÍCULO (PRINCÍPIO ATIVO). DA MARCA CANDURA, YPÊ OU
SIMILAR/SUPERIOR.</t>
  </si>
  <si>
    <t>Item 2: ALCOOL 70%, ANTISSÉPTICO, LÍQUIDO, COMPOSTO POR ÁLCOOL ETÍLICO E ÁGUA. PRINCÍPIO ATIVO: ÁLCOOL ETÍLICO 70% P/P. EMBALAGEM DE 1 LITRO.</t>
  </si>
  <si>
    <t>Item 3: ALCOOL ETILICO 70% DE 1 LITRO</t>
  </si>
  <si>
    <t>Item 4: ALCOOL ETÍLICO HIDRATADO 46,2 ° INPM EM EMBALAGEM PLÁSTICA DE 1 LT</t>
  </si>
  <si>
    <t>Item 5: ALCOOL GEL 70°INPM, PARA AS MÃOS COM EMOLIENTES E HIDRATANTES NA FÓRMULA, QUE NÃO DEIXE AS MÃOS GRUDENTAS OU COM RESÍDUOS, COM VÁLVULA PUMP - EMBALAGEM DE 500g</t>
  </si>
  <si>
    <t>Item 6: AMACIANTE COMPOSTO POR CLORETO DIALQUIL DIMETIL AMONIO EM EMBALAGEM PLÁSTICA DE 2 LITROS, CORANTE ESSENCIA E ÁGUA</t>
  </si>
  <si>
    <t>Item 7: ANTIMOFO COM GATILHO DE SPRAY 330 ML</t>
  </si>
  <si>
    <t>Item 8: BACIA REDONDA EM PLÁSTICO GRANDE RESISTENTE MEDINDO 435X175MM DE 14 LITROS</t>
  </si>
  <si>
    <t>Item 9: BALDE DE 12 LTS DE PEDREIRO</t>
  </si>
  <si>
    <t>Item 10: BRILHO ALUMINIO COMPOSTO POR TENSOATIVO ANIÔNICO TENSOATIVO NÃO TÔNICO, CONSERVANTE, UMECTANTE ADITIVO, CORANTE E VEÍCULO, COMPONENTE ATIVO: ÁCIDO DODECIL BENZENO SULFÔNICO O PRODUTO DEVE ESTAR NOTIFICADO NA ANVISA.</t>
  </si>
  <si>
    <t>Item 11: CERA EM PASTA INCOLOR</t>
  </si>
  <si>
    <t>Item 12: CERA LIQUIDA INCOLOR DE 1 LITRO, COMPOSIÇÃO :CERA DE CARNAUBA, PARAFINA, RESINA FUMÁRICA CÊRA DE POLIETILENIO, EMULSIFICANTES, PERFUME, CONSERVANTE E ÁGUA.</t>
  </si>
  <si>
    <t>Item 13: COADOR DE PANO GRANDE de 20 x 25cm</t>
  </si>
  <si>
    <t>Item 14: COPO DESCARTAVEL PARA CAFÉ MATERIAL POLIESTIRENO ATÓXICO.</t>
  </si>
  <si>
    <t>Item 15: COPO DESCARTAVEL- 180 ML-MATERIAL POLIESTIRENO ATÓXICO EMB C/100 UNIDADES</t>
  </si>
  <si>
    <t>Item 16: CREME DENTAL 90 GRAMAS</t>
  </si>
  <si>
    <t>Item 17: DESINFETANTE - EMBALAGEM DE 500ML. COMPOSIÇÃO: CLORETO DE N-ALQUI DIMETIL BENZIL AMÔNIO, CLORETO DE DIDECIL DIMETIL AMÔNIO 0,46% P/P, NONILFENOL ETOXILADO, FRAGÂNCIA, OPACIFICANTE, SEQUESTRANTE, ÁGUA. DA MARCA MINUANO, SOL OU SIMILAR/SUPERIOR.</t>
  </si>
  <si>
    <t>Item 18: DESODORIZADOR DE AMBIENTE COM 400 ML/28 G DE JASMIM E OUTROS</t>
  </si>
  <si>
    <t>Item 19: DETERGENTE LÍQUIDO (TIPO SOLUPAN) TAMBOR DE 200 LITROS CONCENTRADO DILUIÇÃO DE 1/40 LITROS PARA LIMPEZA DE VEÍCULOS</t>
  </si>
  <si>
    <t>Item 20: DETERGENTE LÍQUIDO, NEUTRO - EMBALAGEM DE 500ML COMPOSIÇÃO: TENSOATIVOS ANIÔNICOS, SEQUESTRANTES, CONSERVANTES, ESPESSANTE, COADJUVANTE, CORANTE, FRAGÂNCIA E ÁGUA. COMPONENTE ATIVO: LINEAR AQUIL BENZENO SULFONATO DE SÓDIO. DA MARCA YPÊ OU SIMILAR/SUPERIOR.</t>
  </si>
  <si>
    <t xml:space="preserve">Item 21: DETERGENTE ÁCIDO AUTOMOTIVO (TIPO INTERCAP) TAMBOR DE 200 LITROS CONCENTRADO DILUIÇÃO DE 1/40 LITROS PARA LIMPEZA DE VEÍCULOS: </t>
  </si>
  <si>
    <t>Item 22: ESCOVA PARA LAVAR ROUPA</t>
  </si>
  <si>
    <t>Item 23: ESCOVA SANITÁRIA COM CABO</t>
  </si>
  <si>
    <t>Item 24: ESPONJA DE BANHO ESPUMA DE POLIURETANO, FIBRAS SINTÉTICAS</t>
  </si>
  <si>
    <t>Item 25: ESPONJA DE LÃ AÇO FINO COMPOSTO POR AÇO CARBONO CONTENDO 8 UNIDADE EM CADA PACOTE - FARDO COM 14 PACOTES.</t>
  </si>
  <si>
    <t>Item 26: ESPONJA DE FIBRA SINTÉTICA, DUPLA FACE, PARA USO GERAL DE LIMPEZA, MEDINDO APROXIMADAMENTE DE100X71X18MM, LADO AMARELO:ESPUMA DE POLIURETANO COM BACTERICIDA LADO VERDE: FIBRA SINTÉTICA COM ABRASIVO</t>
  </si>
  <si>
    <t>Item 27: FLANELA PEQUENA PCT C/ 12 UNIDADES TAMANHO 28X38CM</t>
  </si>
  <si>
    <t>Item 28: FOSFORO - PACOTE C/ 10 UNIDADES</t>
  </si>
  <si>
    <t xml:space="preserve">       2°      Cáulculo da Média Saneada</t>
  </si>
  <si>
    <t>Item 29: GUARDANAPO DE PAPEL , FOLHAS BRANCAS, SIMPLES GOFRADO MEDINDO 21X22 CM</t>
  </si>
  <si>
    <t>Item 30: LIMPA PEDRA - EMBALAGEM DE 2 LITROS</t>
  </si>
  <si>
    <t>Item 31: LIMPA VIDRO - ACONDICIONADO EM EMBALAGEM DE 500ML - COMPOSIÇÃO LAURIL ETER SULFATO DE SÓDIO, COADJUVANTES, CORANTE, ÁGUA</t>
  </si>
  <si>
    <t>Item 32: LIMPADOR MULTIUSO - EMBALAGEM DE 500ML. COMPOSIÇÃO: ALQUIL BENZENO SULFATO DE SÓDIO, LAURAMINA ÓXIDA, ALCALINIZANTE, COADJUVANTE, CONSERVANTE, AGENTES DE CONTROLE DE PH, FRAGÂNCIA, ÁGUA. DA MARCA VEJA OU SIMILAR/SUPERIOR.</t>
  </si>
  <si>
    <t>Item 33: LIXEIRA 100 LITROS - EM PLÁSTICO RESISTENTE COM TAMPA</t>
  </si>
  <si>
    <t>Item 34: LIXEIRA 15 LITROS - EM PLÁSTICO COM TAMPA</t>
  </si>
  <si>
    <t>Item 35: LIXEIRA 50 L COM PEDAL E TAMPA EM PLÁTICO RÍGIDO SEM SOLDA OU EMENDAS. EM POLIETILENO DE ALTA DENSIDADE. DOBRADIÇA TRASEIRA FIXADA EM SUPORTE E PRESO À LIXEIRA POR 04 PARAFUSOS. CHAPA DA DOBRADIÇA ARREBITADA NA TAMPA MEDIDA EXTERNA : 71,0 X 44,5 X 37,0 MEDIDA INTERNA: 60,0 X 39,0 X 24,0 CAPACIDADE: 50 LITROS</t>
  </si>
  <si>
    <t>Item 36: LIXEIRA COM PEDAL DE 100 LITROS: INJETADA EM POLIPROPILENO COM APLICAÇÃO DE PROTEÇÃO UV. - A HASTE E PEDAL SÃO CONFECCIONADOS COM PLÁSTICO RESISTENTE. CAPACIDADE: 15 LITROS, ALTA RESISTÊNCIA DESIGN ARROJADO, TAMPA COM SISTEMA DE ABERTURA FECHAMENTO ATRAVÉS DE PEDAL, COM 2 RODAS QUE FACILITA A LOCOMOÇÃO DO CESTO. MEDIDAS APRO: 92,7 CM (ALTURA) X 55,5 CM (LARGURA) X 53 CM (PROFUNDIDADE), CORES VARIADAS.</t>
  </si>
  <si>
    <t>Item 37: LIXEIRA 10 LITROS - EM PLÁSTICO COM TAMPA</t>
  </si>
  <si>
    <t>Item 38: LUVA CIRURGICA DESCARTÁVEL ESTÉRIL, EM LATEX, TAM. 7,0 PAR, LUBRIFICADA COM PÓ BIOABSORVÍVEL, ESTERIL</t>
  </si>
  <si>
    <t>Item 39: LUVA CIRÚRGICA DESCARTÁVEL ESTÉRIL, EM LÁTEX, TAM. 6,5 PAR, LUBRIFICADA COM PÓ BIOABSORVÍVEL</t>
  </si>
  <si>
    <t>Item 40: LUVA DE COURO EM VAQUETA</t>
  </si>
  <si>
    <t>Item 41: LUVA DE LÁTEX (FLOCADA) PARA LIMPEZA FORRADAS COM FLOCOS DE ALGODÃO, ANTIDERRAPANTES, ANATÔMICAS, LÁTEX NATURAL TAMANHO P</t>
  </si>
  <si>
    <t>Item 42: LUVA DE LÁTEX (FLOCADA) PARA LIMPEZA FORRADAS COM FLOCOS DE ALGODÃO, ANTIDERRAOANTES, ANATÔMICAS, LATÉX NATURAL, TAMANHO M.</t>
  </si>
  <si>
    <t>Item 43: LUVA DE LÁTEX P/LIMPEZA TAMANHO G 100% LATEX, INTERIOR LUBRIFICADO COM PÓ BIOABSORSÍVEL</t>
  </si>
  <si>
    <t>Item 44: LUVA DE LÁTEX P/LIMPEZA TAMANHO M 100% LATEX, INTERIOR LUBRIFICADO COM PÓ BIOABSORSÍVEL</t>
  </si>
  <si>
    <t>Item 45: MULTIINSETICIDA DE 300 ML( COMBATE MOSQUITOS, PERNILONGOS, BARATAS, ARANHAS, PULGAS E MOSCAS)</t>
  </si>
  <si>
    <t>Item 46: PANO DE PRATO 100% ALGODÃO MEDINDO 35CMX62CM</t>
  </si>
  <si>
    <t>Item 47: PAPEL HIGIENICO PACOTE C/ 4 UNIDADES - COR BRANCO, FOLHA SIMPLES, PICOTADO E GOFRADO (TEXTURIZADO), NÃO RECICLADO, ALTA ABSORÇÃO TIPO MACIO, 100% FIBRA CELULÓSICA VIRGEM, ROLOS 30 M X10CM. (A EMBALAGEM DEVERÁ CONTER A MARCA DO FABRICANTE, DIMENSÃO E INDICAÇÃO DE NÃO RECICLADO)</t>
  </si>
  <si>
    <t>Item 48: PAPEL TOALHA C/1000 FOLHAS (INTER FOLHA) 22,5 X 21 CM</t>
  </si>
  <si>
    <t>Item 49: PEDRA SANITÁRIA PERFUMADA</t>
  </si>
  <si>
    <t>Item 50: POTE DE PLÁSTICO RESISTENTE COM TAMPA DE 10 LITROS</t>
  </si>
  <si>
    <t>Item 51: PRENDEDOR DE ROUPA DE MADEIRA</t>
  </si>
  <si>
    <t>Item 52: PÁ PARA LIXO DE ALUMÍNIO COM CABO DE MADEIRA DE 60CM</t>
  </si>
  <si>
    <t>Item 53: PÁ PARA LIXO DE PLÁSTICO C/CABO</t>
  </si>
  <si>
    <t>Item 54: QUEROSENE DE 1L, PRODUTO INFLAMÁVEL DE 100% HIDROCARBONATO ALIFÁTICO</t>
  </si>
  <si>
    <t>Item 55: RODO COM CABO PARA ENCERAR E PASSADOR DE CERA COM ESPUMA DE NO MINIMO 40CM</t>
  </si>
  <si>
    <t>Item 56: RODO GRANDE COM CABO, CORPO DE MADEIRA, C/ 2 LÂMINAS EM BORRACHA REFORÇADA, MACIA, MEDINDO 60CM, O CABO DE MADEIRA 1,20 M</t>
  </si>
  <si>
    <t>Item 57: RODO GRANDE DE ALUMÍNIO COM BORRACHA REFORÇADA MEDINDO 60CM, COM CABO DE ALUMÍNIO DE 1,20M</t>
  </si>
  <si>
    <t>Item 58: RODO GRANDE DE PLÁSTICO C/ CABO</t>
  </si>
  <si>
    <t>Item 59: RODO MÉDIO DE ALUMÍNIO COM BORRACHA REFORÇADA, MACIA, MEDINDO 40CM, O CABO 1,20 M</t>
  </si>
  <si>
    <t>Item 60: SABÃO EM BARRA GLICERINADO DE 200 G, CONTENDO ÁCIDOS GRAXOS DE COCO/ BABAÇU,SABÃO DE ÁCIDOS GRAXOS DE SEBO ÁCIDOS GRAXOS DE SOJA,CLORETO DE SÓDIO, GLICERINA , SIICATO DE SÓDIO E ÁGUA, O PRODUTO DEVE ESTAR NOTIFICADO NA ANVISA.</t>
  </si>
  <si>
    <t>Item 61: SABONETE - SABÃO BASE DE SÓDIO, ÁGUA, CARBONATO DE CÁLCIO PERFUME, GLICERINA CLORETO DE SÓDIO, ÓLEO DE SEMENTE DE GIRASSOL, CARBONATO DE SÓDIO DIÓXIDO DE ÓLE0 DE PEQUI (E) ÓLEO DEBURITI ( E) EXTRATO DE ACEROLA (E), EXTRATO DE KIWI, ÁCIDO ETIDRÔNICO, EDTA TETRASSÓDICO, BHT, CI15510, CI 11680 DE 90GR.</t>
  </si>
  <si>
    <t>Item 62: SABONETE LÍQUIDO, NEUTRO, SEM PERFUME, ASPECTO FÍSICO VISCOSO. A EMBALAGEM DEVERÁ CONTER EXTERNAMENTE OS DADOS DE IDENTIFICAÇÃO, PROCEDÊNCIA, NÚMERO DO LOTE, VALIDADE E NÚMERO DE REGISTRO NO MINISTÉRIO DA SAÚDE. A VALIDADE NÃO DEVE SER INFERIOR A TRÊS MESES NA DATA DA ENTREGA. EMBALAGEM DE 5 LITROS</t>
  </si>
  <si>
    <t>Item 63: SABONETE LÍQUIDO, ASPECTO FÍSICO LÍQUIDO CREMOSO PEROLADO, BOMBONA 5 LITROS</t>
  </si>
  <si>
    <t>Item 64: SABÃO EM BARRA GLICERINADO NEUTRO, EMBALAGEM DE 900G (CONTENDO 5 BARRAS DE 180G). COMPOSIÇÃO: SABÃO DE ÁCIDOS GRAXOS LÁURICOS, SABÃO DE ÁCIDOS GRAXOS ESTEÁRICOS, SABÃO DE ÁCIDOS GRAXOS DE OLEICOS, COADJUVANTE, GLICERINA, AGENTE ANTI-REDEPOSITANTE, ÁGUA. DA MARCA YPÊ OU SIMILAR/SUPERIOR.</t>
  </si>
  <si>
    <t>Item 65: SABÃO EM PÓ - EMBALAGEM 1KG. COMPOSIÇÃO: TENSOATIVO ANIÔNICO, ALCALINIZANTE, SEQUESTRANTE, CARGA, COADJUVANTES, BRANQUEADOR ÓPTICO, CORANTE, ENZIMAS, AGENTE ATIRREDEPOSITANTE, FRAGÂNCIA E ÁGUA. COMPONENTE ATIVO: LINEAR AQUIL BENZENOSULFONATO DE SÓDIO. DA MARCA TIXAM YPÊ OU SIMILAR/SUPERIOR.</t>
  </si>
  <si>
    <t>Item 66: SACO ESTÉRIL PARA COLETA DE AMOSTRAS SÓLIDAS E LÍQUIDAS. FABRICADO EM POLIETILENO TRANSPARENTE, COM TARJA BRANCA PARA ANOTAÇÃO E INDICAÇÃO DE CORTE PARA A ABERTURA CORRETA DO SACO. DEVE TER 12 CENTÍMETROS DE LARGURA (BOCA), 25 CENTÍMETROS DE COMPRIMENTO. EMBALAGEM CONTENDO 500 SACOS. PRAZO DE VALIDADE INDETERMINADO. PRODUTO DESCARTÁVEL. DEVE ACOMPANHAR LAUDO PARA VALIDAR SEU PROCESSO DE QUALIDADE.</t>
  </si>
  <si>
    <t>Item 67: SACO PLÁSTICO, PARA LIXO, CAPACIDADE PARA 100 LITROS, CONFECCIONADO EM POLIETILENO REFORÇADO, MATERIAL RESISTENTE_ PACOTE COM 100 UNIDADES.</t>
  </si>
  <si>
    <t>Item 68: SACO PLÁSTICO, PARA LIXO, CAPACIDADE PARA 30 LITROS, CONFECCIONADO EM POLIETILENO REFORÇADO, MATERIAL RESISTENTE. PACOTE COM 100 UNIDADES</t>
  </si>
  <si>
    <t>Item 69: SACO PLÁSTICO, PARA LIXO, CAPACIDADE PARA 50 LITROS, CONFECCIONADO EM POLIETILENO REFORÇADO, MATERIAL RESISTENTE. PACOTE COM 100 UNIDADES</t>
  </si>
  <si>
    <t>Item 70: SACO PLÁSTICO, PARA LIXO HOSPITALAR BRANCO, CAPACIDADE PARA 100 LITROS MATERIAL RESISTENTE MICRA 06_ Pacote c/ 100 und.</t>
  </si>
  <si>
    <t>Item 71: SACO PLÁSTICO, PARA LIXO HOSPITALAR BRANCO, CAPACIDADE PARA 40 LITROS MATERIAL RESISTENTE MICRA 06_ Pacote c/ 100 und.</t>
  </si>
  <si>
    <t>Item 72: SACO PLÁSTICO, PARA LIXO HOSPITALAR BRANCO, CAPACIDADE PARA 60 LITROS MATERIAL RESISTENTE MICRA 06_ Pacote c/ 100 und.</t>
  </si>
  <si>
    <t>Item 73: SACOS PLÁSTICOS, EM BOBINA PICOTADA, FABRICADA COM MATÉRIA PRIMA 100% VIRGEM, PARA ACONDICIONAR ALIMENTOS, MEDINDO 30 CM x 40 CM, PODENDO TER DE 500 UNIDADES, DE BOA QUALIDADE E MATERIAL RESISTENTE</t>
  </si>
  <si>
    <t>Item 74: SAPONÁCEO EM PÓ COMPOSTO POR ACOLINIZANTES , AGENTE ABRASIVO, ESSÊNCIA E TENSOATIVO BIODEGRADÁVEL</t>
  </si>
  <si>
    <t>Item 75: SODA CAUSTICA EMBALAGEM 1KG</t>
  </si>
  <si>
    <t>Item 76: TOALHA DE BANHO FELPUDA MEDINDO NO MÍNIMO 70 CM X 1,30 METROS</t>
  </si>
  <si>
    <t>_____________________________________________________</t>
  </si>
  <si>
    <t xml:space="preserve">Responsável pela Análise Crítica </t>
  </si>
  <si>
    <t>Responsável pela Pesquisa</t>
  </si>
  <si>
    <t>Item 77: TOALHA DE ROSTO ESPECIAL 100% ALGODÃO TAM. 50 X 90 CM - CORES VARIADAS</t>
  </si>
  <si>
    <t>Item 78: TOALHA, ALTA ABSORÇÃO DE UMIDADE, MEDINDO 70CM x 130CM - PARA LIMPEZA DE CHÃO</t>
  </si>
  <si>
    <t>Item 79: TOUCA DESCARTÁVEL DE TNT NA COR BRANCA TAM. ÚNICO PACOTE C/ 100 UNID.</t>
  </si>
  <si>
    <t>Item 80: VASSOURA CAIPIRA COM CABO DE MADEIRA MEDINDO 1,20 M</t>
  </si>
  <si>
    <t>Item 81: VASSOURA DE PLÁSTICO PARA JARDIM COM 21 PALHA COM CABO</t>
  </si>
  <si>
    <t>Item 82: VASSOURA NYLON COM CABO DE MADEIRA MEDINDO 1,20 M</t>
  </si>
  <si>
    <t>Item83: VASSOURA PARA LIMPEZA DE TETO COM CABO DE 2,00 METROS</t>
  </si>
  <si>
    <t>Item 84: VASSOURÕES</t>
  </si>
  <si>
    <t>SIMPLES</t>
  </si>
  <si>
    <t>SANEADA</t>
  </si>
  <si>
    <t>/////</t>
  </si>
  <si>
    <t>PAPEL HIGIÊNICO FOLHA SIMPLES C/ 300M X 10CM - FARDO COM 8 UNIDADES</t>
  </si>
  <si>
    <t>Item 85: PAPEL HIGIÊNICO FOLHA SIMPLES C/ 300M X 10CM - FARDO COM 8 UNIDADES</t>
  </si>
  <si>
    <t>OBJETO: ESCOLHA DA PROPOSTA MAIS VANTAJOSA PARA FUTURA E EVENTUAL AQUISIÇÃO DE MATERIAL DE LIMPEZA, PARA ATENDER DIVERSOS DEPARTAMENTOS E UNIDADES ADMINISTRATIVAS, CONFORME SOLICITAÇÃO DAS SECRETARIAS MUNICIPAIS E DOS FUNDOS MUNICIPAIS DE SAÚDE E DE ASSISTÊNCIA SOCIAL</t>
  </si>
  <si>
    <t>UNIDADE GESTORA: SECRETARIAS MUNICIPAIS E DOS FUNDOS MUNICIPAIS DE SAÚDE E DE ASSISTÊNCIA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</si>
</sst>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0" x14ac:knownFonts="1">
    <font>
      <sz val="11"/>
      <color theme="1"/>
      <name val="Calibri"/>
      <family val="2"/>
      <scheme val="minor"/>
    </font>
    <font>
      <b/>
      <sz val="11"/>
      <color theme="1"/>
      <name val="Calibri"/>
      <family val="2"/>
      <scheme val="minor"/>
    </font>
    <font>
      <b/>
      <sz val="20"/>
      <color theme="1"/>
      <name val="Calibri"/>
      <family val="2"/>
      <scheme val="minor"/>
    </font>
    <font>
      <b/>
      <sz val="13"/>
      <color theme="1"/>
      <name val="Calibri"/>
      <family val="2"/>
      <scheme val="minor"/>
    </font>
    <font>
      <sz val="13"/>
      <color theme="1"/>
      <name val="Calibri"/>
      <family val="2"/>
      <scheme val="minor"/>
    </font>
    <font>
      <sz val="11"/>
      <color theme="1"/>
      <name val="Calibri"/>
      <family val="2"/>
      <scheme val="minor"/>
    </font>
    <font>
      <sz val="11"/>
      <color rgb="FF00B0F0"/>
      <name val="Calibri"/>
      <family val="2"/>
      <scheme val="minor"/>
    </font>
    <font>
      <sz val="11"/>
      <color theme="1"/>
      <name val="Algerian"/>
      <family val="5"/>
    </font>
    <font>
      <b/>
      <sz val="8"/>
      <name val="Calibri"/>
      <family val="2"/>
    </font>
    <font>
      <b/>
      <sz val="11"/>
      <name val="Calibri"/>
      <family val="2"/>
    </font>
    <font>
      <b/>
      <sz val="8"/>
      <name val="Calibri"/>
      <family val="2"/>
    </font>
    <font>
      <sz val="8"/>
      <name val="Calibri"/>
      <family val="2"/>
    </font>
    <font>
      <sz val="8"/>
      <name val="Calibri"/>
      <family val="2"/>
    </font>
    <font>
      <sz val="8"/>
      <color theme="1"/>
      <name val="Calibri"/>
      <family val="2"/>
      <scheme val="minor"/>
    </font>
    <font>
      <sz val="8"/>
      <name val="Calibri"/>
      <family val="2"/>
      <scheme val="minor"/>
    </font>
    <font>
      <sz val="11"/>
      <color rgb="FFFF0000"/>
      <name val="Calibri"/>
      <family val="2"/>
      <scheme val="minor"/>
    </font>
    <font>
      <sz val="11"/>
      <name val="Calibri"/>
      <family val="2"/>
      <scheme val="minor"/>
    </font>
    <font>
      <sz val="9"/>
      <name val="Arial"/>
      <family val="2"/>
    </font>
    <font>
      <b/>
      <sz val="8"/>
      <color theme="1"/>
      <name val="Calibri"/>
      <family val="2"/>
      <scheme val="minor"/>
    </font>
    <font>
      <b/>
      <sz val="11"/>
      <color rgb="FFFF0000"/>
      <name val="Calibri"/>
      <family val="2"/>
      <scheme val="minor"/>
    </font>
  </fonts>
  <fills count="6">
    <fill>
      <patternFill patternType="none"/>
    </fill>
    <fill>
      <patternFill patternType="gray125"/>
    </fill>
    <fill>
      <patternFill patternType="solid">
        <fgColor theme="2" tint="-9.9948118533890809E-2"/>
        <bgColor indexed="64"/>
      </patternFill>
    </fill>
    <fill>
      <patternFill patternType="solid">
        <fgColor theme="2"/>
        <bgColor indexed="64"/>
      </patternFill>
    </fill>
    <fill>
      <patternFill patternType="solid">
        <fgColor theme="2" tint="-9.9978637043366805E-2"/>
        <bgColor indexed="64"/>
      </patternFill>
    </fill>
    <fill>
      <patternFill patternType="solid">
        <fgColor rgb="FFBFBFBF"/>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s>
  <cellStyleXfs count="2">
    <xf numFmtId="0" fontId="0" fillId="0" borderId="0"/>
    <xf numFmtId="9" fontId="5" fillId="0" borderId="0" applyFont="0" applyFill="0" applyBorder="0" applyAlignment="0" applyProtection="0"/>
  </cellStyleXfs>
  <cellXfs count="78">
    <xf numFmtId="0" fontId="0" fillId="0" borderId="0" xfId="0"/>
    <xf numFmtId="0" fontId="2" fillId="0" borderId="0" xfId="0" applyFont="1" applyAlignment="1">
      <alignment vertical="center"/>
    </xf>
    <xf numFmtId="0" fontId="0" fillId="0" borderId="1" xfId="0" applyBorder="1"/>
    <xf numFmtId="0" fontId="0" fillId="0" borderId="13" xfId="0" applyBorder="1"/>
    <xf numFmtId="164" fontId="0" fillId="0" borderId="1" xfId="0" applyNumberFormat="1" applyBorder="1" applyAlignment="1">
      <alignment horizontal="left" vertical="center"/>
    </xf>
    <xf numFmtId="0" fontId="7" fillId="0" borderId="0" xfId="0" applyFont="1" applyAlignment="1">
      <alignment horizontal="center" wrapText="1"/>
    </xf>
    <xf numFmtId="0" fontId="10" fillId="0" borderId="1" xfId="0" applyFont="1" applyBorder="1" applyAlignment="1">
      <alignment horizontal="center" vertical="center" wrapText="1"/>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0" xfId="0" applyFont="1" applyAlignment="1">
      <alignment vertical="center" wrapText="1"/>
    </xf>
    <xf numFmtId="0" fontId="0" fillId="0" borderId="0" xfId="0" applyAlignment="1">
      <alignment horizontal="center" vertical="center" wrapText="1"/>
    </xf>
    <xf numFmtId="0" fontId="10" fillId="5" borderId="1" xfId="0" applyFont="1" applyFill="1" applyBorder="1" applyAlignment="1">
      <alignment vertical="center" wrapText="1"/>
    </xf>
    <xf numFmtId="14" fontId="11" fillId="0" borderId="1" xfId="0" applyNumberFormat="1" applyFont="1" applyBorder="1" applyAlignment="1">
      <alignment horizontal="center" vertical="center" wrapText="1"/>
    </xf>
    <xf numFmtId="0" fontId="11" fillId="0" borderId="0" xfId="0" applyFont="1" applyAlignment="1">
      <alignment horizontal="center" vertical="center" wrapText="1"/>
    </xf>
    <xf numFmtId="0" fontId="13" fillId="0" borderId="1" xfId="0" applyFont="1" applyBorder="1" applyAlignment="1">
      <alignment horizontal="center" vertical="center"/>
    </xf>
    <xf numFmtId="164" fontId="13" fillId="0" borderId="1" xfId="0" applyNumberFormat="1" applyFont="1" applyBorder="1" applyAlignment="1">
      <alignment horizontal="right" vertical="center"/>
    </xf>
    <xf numFmtId="2" fontId="14" fillId="0" borderId="1" xfId="0" applyNumberFormat="1" applyFont="1" applyBorder="1" applyAlignment="1">
      <alignment horizontal="right" vertical="center"/>
    </xf>
    <xf numFmtId="2" fontId="0" fillId="0" borderId="1" xfId="0" applyNumberFormat="1" applyBorder="1" applyAlignment="1">
      <alignment horizontal="left" vertical="center"/>
    </xf>
    <xf numFmtId="3" fontId="14" fillId="0" borderId="1" xfId="0" applyNumberFormat="1" applyFont="1" applyBorder="1" applyAlignment="1">
      <alignment horizontal="center" vertical="center" wrapText="1"/>
    </xf>
    <xf numFmtId="164" fontId="15" fillId="0" borderId="1" xfId="0" applyNumberFormat="1" applyFont="1" applyBorder="1" applyAlignment="1">
      <alignment horizontal="left" vertical="center"/>
    </xf>
    <xf numFmtId="164" fontId="16" fillId="0" borderId="1" xfId="0" applyNumberFormat="1" applyFont="1" applyBorder="1" applyAlignment="1">
      <alignment horizontal="left" vertical="center"/>
    </xf>
    <xf numFmtId="0" fontId="17" fillId="0" borderId="1" xfId="0" applyFont="1" applyBorder="1" applyAlignment="1">
      <alignment vertical="center" wrapText="1"/>
    </xf>
    <xf numFmtId="164" fontId="18" fillId="0" borderId="1" xfId="0" applyNumberFormat="1" applyFont="1" applyBorder="1" applyAlignment="1">
      <alignment horizontal="right" vertical="center"/>
    </xf>
    <xf numFmtId="164" fontId="19" fillId="0" borderId="1" xfId="0" applyNumberFormat="1" applyFont="1" applyBorder="1" applyAlignment="1">
      <alignment horizontal="left" vertical="center"/>
    </xf>
    <xf numFmtId="0" fontId="8" fillId="5" borderId="1" xfId="0" applyFont="1" applyFill="1" applyBorder="1" applyAlignment="1">
      <alignment vertical="center" wrapText="1"/>
    </xf>
    <xf numFmtId="0" fontId="8" fillId="0" borderId="1" xfId="0" applyFont="1" applyBorder="1" applyAlignment="1">
      <alignment horizontal="center" vertical="center" wrapText="1"/>
    </xf>
    <xf numFmtId="2" fontId="13" fillId="0" borderId="1" xfId="0" applyNumberFormat="1" applyFont="1" applyBorder="1" applyAlignment="1">
      <alignment horizontal="right" vertical="center"/>
    </xf>
    <xf numFmtId="0" fontId="17" fillId="0" borderId="0" xfId="0" applyFont="1"/>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horizontal="center" vertical="center" wrapText="1"/>
    </xf>
    <xf numFmtId="0" fontId="9" fillId="3"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12" xfId="0" applyFont="1" applyBorder="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4" fontId="11"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0" fillId="0" borderId="0" xfId="0" applyFont="1" applyAlignment="1">
      <alignment vertical="center" wrapText="1"/>
    </xf>
    <xf numFmtId="0" fontId="11" fillId="0" borderId="0" xfId="0" applyFont="1" applyAlignment="1">
      <alignment vertical="center" wrapText="1"/>
    </xf>
    <xf numFmtId="0" fontId="11" fillId="0" borderId="0" xfId="0" applyFont="1" applyAlignment="1">
      <alignment horizontal="center" vertical="center" wrapText="1"/>
    </xf>
    <xf numFmtId="9" fontId="16" fillId="0" borderId="1" xfId="1" applyFont="1" applyBorder="1" applyAlignment="1">
      <alignment horizontal="center" vertical="center"/>
    </xf>
    <xf numFmtId="0" fontId="6" fillId="0" borderId="1" xfId="0" applyFont="1" applyBorder="1" applyAlignment="1">
      <alignment horizontal="center" vertical="center"/>
    </xf>
    <xf numFmtId="0" fontId="0" fillId="0" borderId="1" xfId="0" applyBorder="1" applyAlignment="1">
      <alignment horizontal="center"/>
    </xf>
    <xf numFmtId="0" fontId="1" fillId="0" borderId="1" xfId="0" applyFont="1" applyBorder="1" applyAlignment="1">
      <alignment horizontal="center"/>
    </xf>
    <xf numFmtId="0" fontId="0" fillId="0" borderId="13" xfId="0" applyBorder="1" applyAlignment="1">
      <alignment horizontal="center"/>
    </xf>
    <xf numFmtId="2" fontId="0" fillId="0" borderId="1" xfId="0" applyNumberFormat="1" applyBorder="1" applyAlignment="1">
      <alignment horizontal="center"/>
    </xf>
    <xf numFmtId="0" fontId="0" fillId="0" borderId="1" xfId="0" applyBorder="1" applyAlignment="1">
      <alignment horizontal="left" vertical="center"/>
    </xf>
    <xf numFmtId="10" fontId="0" fillId="0" borderId="1" xfId="0" applyNumberFormat="1" applyBorder="1" applyAlignment="1">
      <alignment horizontal="center"/>
    </xf>
    <xf numFmtId="14" fontId="11" fillId="0" borderId="10" xfId="0" applyNumberFormat="1" applyFont="1" applyBorder="1" applyAlignment="1">
      <alignment horizontal="center" vertical="center" wrapText="1"/>
    </xf>
    <xf numFmtId="14" fontId="11" fillId="0" borderId="11" xfId="0" applyNumberFormat="1" applyFont="1" applyBorder="1" applyAlignment="1">
      <alignment horizontal="center" vertical="center" wrapText="1"/>
    </xf>
    <xf numFmtId="14" fontId="11" fillId="0" borderId="12" xfId="0" applyNumberFormat="1" applyFont="1" applyBorder="1" applyAlignment="1">
      <alignment horizontal="center" vertical="center" wrapText="1"/>
    </xf>
    <xf numFmtId="0" fontId="0" fillId="0" borderId="0" xfId="0" applyAlignment="1">
      <alignment horizontal="center"/>
    </xf>
    <xf numFmtId="0" fontId="1" fillId="0" borderId="10" xfId="0" applyFont="1" applyBorder="1" applyAlignment="1">
      <alignment horizontal="left" wrapText="1"/>
    </xf>
    <xf numFmtId="0" fontId="1" fillId="0" borderId="11" xfId="0" applyFont="1" applyBorder="1" applyAlignment="1">
      <alignment horizontal="left"/>
    </xf>
    <xf numFmtId="0" fontId="1" fillId="0" borderId="12" xfId="0" applyFont="1" applyBorder="1" applyAlignment="1">
      <alignment horizontal="left"/>
    </xf>
    <xf numFmtId="0" fontId="0" fillId="0" borderId="1" xfId="0" applyBorder="1" applyAlignment="1">
      <alignment horizontal="center" vertical="center"/>
    </xf>
    <xf numFmtId="164" fontId="0" fillId="0" borderId="1" xfId="0" applyNumberFormat="1" applyBorder="1" applyAlignment="1">
      <alignment horizontal="center" vertical="center"/>
    </xf>
    <xf numFmtId="2" fontId="0" fillId="0" borderId="1" xfId="0" applyNumberFormat="1" applyBorder="1" applyAlignment="1">
      <alignment horizontal="center" vertic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2" fillId="0" borderId="0" xfId="0" applyFont="1" applyAlignment="1">
      <alignment horizontal="center" vertical="center"/>
    </xf>
    <xf numFmtId="0" fontId="4" fillId="0" borderId="7"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4" fillId="0" borderId="5" xfId="0" applyFont="1" applyBorder="1" applyAlignment="1">
      <alignment horizontal="left" vertical="top"/>
    </xf>
    <xf numFmtId="0" fontId="4" fillId="0" borderId="0" xfId="0" applyFont="1" applyAlignment="1">
      <alignment horizontal="left" vertical="top"/>
    </xf>
    <xf numFmtId="0" fontId="4" fillId="0" borderId="6" xfId="0" applyFont="1" applyBorder="1" applyAlignment="1">
      <alignment horizontal="left" vertical="top"/>
    </xf>
    <xf numFmtId="0" fontId="3" fillId="0" borderId="2" xfId="0" applyFont="1" applyBorder="1" applyAlignment="1">
      <alignment horizontal="left" vertical="top"/>
    </xf>
    <xf numFmtId="0" fontId="3" fillId="0" borderId="3" xfId="0" applyFont="1" applyBorder="1" applyAlignment="1">
      <alignment horizontal="left" vertical="top"/>
    </xf>
    <xf numFmtId="0" fontId="3" fillId="0" borderId="4" xfId="0" applyFont="1" applyBorder="1" applyAlignment="1">
      <alignment horizontal="left" vertical="top"/>
    </xf>
  </cellXfs>
  <cellStyles count="2">
    <cellStyle name="Normal" xfId="0" builtinId="0"/>
    <cellStyle name="Porcentagem" xfId="1" builtinId="5"/>
  </cellStyles>
  <dxfs count="600">
    <dxf>
      <font>
        <b/>
        <i val="0"/>
        <color rgb="FFFF0000"/>
      </font>
    </dxf>
    <dxf>
      <font>
        <b/>
        <i val="0"/>
        <color rgb="FFFF0000"/>
      </font>
    </dxf>
    <dxf>
      <font>
        <color rgb="FF00B0F0"/>
      </font>
    </dxf>
    <dxf>
      <font>
        <color rgb="FFFF000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00B0F0"/>
      </font>
    </dxf>
    <dxf>
      <font>
        <color rgb="FFFF0000"/>
      </font>
    </dxf>
    <dxf>
      <font>
        <color rgb="FF00B0F0"/>
      </font>
    </dxf>
    <dxf>
      <font>
        <color rgb="FFFF0000"/>
      </font>
    </dxf>
    <dxf>
      <font>
        <color rgb="FFFF0000"/>
      </font>
    </dxf>
    <dxf>
      <font>
        <color rgb="FF00B0F0"/>
      </font>
    </dxf>
    <dxf>
      <font>
        <color rgb="FF00B0F0"/>
      </font>
    </dxf>
    <dxf>
      <font>
        <color rgb="FFFF0000"/>
      </font>
    </dxf>
    <dxf>
      <font>
        <color rgb="FF00B0F0"/>
      </font>
    </dxf>
    <dxf>
      <font>
        <color rgb="FFFF0000"/>
      </font>
    </dxf>
    <dxf>
      <font>
        <color rgb="FF00B0F0"/>
      </font>
    </dxf>
    <dxf>
      <font>
        <color rgb="FFFF0000"/>
      </font>
    </dxf>
    <dxf>
      <font>
        <color rgb="FFFF0000"/>
      </font>
    </dxf>
    <dxf>
      <font>
        <color rgb="FF00B0F0"/>
      </font>
    </dxf>
    <dxf>
      <font>
        <color rgb="FFFF0000"/>
      </font>
    </dxf>
    <dxf>
      <font>
        <color rgb="FF00B0F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FF0000"/>
      </font>
    </dxf>
    <dxf>
      <font>
        <color rgb="FF00B0F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00B0F0"/>
      </font>
    </dxf>
    <dxf>
      <font>
        <color rgb="FFFF0000"/>
      </font>
    </dxf>
    <dxf>
      <font>
        <color rgb="FF00B0F0"/>
      </font>
    </dxf>
    <dxf>
      <font>
        <color rgb="FFFF0000"/>
      </font>
    </dxf>
    <dxf>
      <font>
        <b/>
        <i val="0"/>
        <color rgb="FFFF0000"/>
      </font>
    </dxf>
    <dxf>
      <font>
        <b/>
        <i val="0"/>
        <color rgb="FFFF0000"/>
      </font>
    </dxf>
    <dxf>
      <font>
        <color rgb="FF00B0F0"/>
      </font>
    </dxf>
    <dxf>
      <font>
        <color rgb="FFFF0000"/>
      </font>
    </dxf>
    <dxf>
      <font>
        <color rgb="FF00B0F0"/>
      </font>
    </dxf>
    <dxf>
      <font>
        <color rgb="FFFF0000"/>
      </font>
    </dxf>
    <dxf>
      <font>
        <color rgb="FF00B0F0"/>
      </font>
    </dxf>
    <dxf>
      <font>
        <color rgb="FFFF0000"/>
      </font>
    </dxf>
    <dxf>
      <font>
        <color rgb="FF00B0F0"/>
      </font>
    </dxf>
    <dxf>
      <font>
        <color rgb="FFFF0000"/>
      </font>
    </dxf>
    <dxf>
      <font>
        <color rgb="FFFF0000"/>
      </font>
    </dxf>
    <dxf>
      <font>
        <color rgb="FF00B0F0"/>
      </font>
    </dxf>
    <dxf>
      <font>
        <color rgb="FF00B0F0"/>
      </font>
    </dxf>
    <dxf>
      <font>
        <color rgb="FFFF0000"/>
      </font>
    </dxf>
    <dxf>
      <font>
        <color rgb="FF00B0F0"/>
      </font>
    </dxf>
    <dxf>
      <font>
        <color rgb="FFFF0000"/>
      </font>
    </dxf>
    <dxf>
      <font>
        <color rgb="FFFF0000"/>
      </font>
    </dxf>
    <dxf>
      <font>
        <color rgb="FF00B0F0"/>
      </font>
    </dxf>
    <dxf>
      <font>
        <color rgb="FFFF0000"/>
      </font>
    </dxf>
    <dxf>
      <font>
        <color rgb="FF00B0F0"/>
      </font>
    </dxf>
    <dxf>
      <font>
        <color rgb="FF00B0F0"/>
      </font>
    </dxf>
    <dxf>
      <font>
        <color rgb="FFFF0000"/>
      </font>
    </dxf>
    <dxf>
      <font>
        <color rgb="FFFF0000"/>
      </font>
    </dxf>
    <dxf>
      <font>
        <color rgb="FF00B0F0"/>
      </font>
    </dxf>
    <dxf>
      <font>
        <color rgb="FFFF0000"/>
      </font>
    </dxf>
    <dxf>
      <font>
        <color rgb="FF00B0F0"/>
      </font>
    </dxf>
    <dxf>
      <font>
        <color rgb="FF00B0F0"/>
      </font>
    </dxf>
    <dxf>
      <font>
        <color rgb="FFFF0000"/>
      </font>
    </dxf>
    <dxf>
      <font>
        <color rgb="FF00B0F0"/>
      </font>
    </dxf>
    <dxf>
      <font>
        <color rgb="FFFF0000"/>
      </font>
    </dxf>
    <dxf>
      <font>
        <b/>
        <i val="0"/>
        <color rgb="FFFF0000"/>
      </font>
    </dxf>
    <dxf>
      <font>
        <b/>
        <i val="0"/>
        <color rgb="FFFF0000"/>
      </font>
    </dxf>
    <dxf>
      <font>
        <color rgb="FFFF0000"/>
      </font>
    </dxf>
    <dxf>
      <font>
        <color rgb="FF00B0F0"/>
      </font>
    </dxf>
    <dxf>
      <font>
        <color rgb="FF00B0F0"/>
      </font>
    </dxf>
    <dxf>
      <font>
        <color rgb="FFFF0000"/>
      </font>
    </dxf>
    <dxf>
      <font>
        <color rgb="FF00B0F0"/>
      </font>
    </dxf>
    <dxf>
      <font>
        <color rgb="FFFF0000"/>
      </font>
    </dxf>
    <dxf>
      <font>
        <color rgb="FF00B0F0"/>
      </font>
    </dxf>
    <dxf>
      <font>
        <color rgb="FFFF0000"/>
      </font>
    </dxf>
    <dxf>
      <font>
        <color rgb="FFFF0000"/>
      </font>
    </dxf>
    <dxf>
      <font>
        <color rgb="FF00B0F0"/>
      </font>
    </dxf>
    <dxf>
      <font>
        <color rgb="FF00B0F0"/>
      </font>
    </dxf>
    <dxf>
      <font>
        <color rgb="FFFF0000"/>
      </font>
    </dxf>
    <dxf>
      <font>
        <color rgb="FF00B0F0"/>
      </font>
    </dxf>
    <dxf>
      <font>
        <color rgb="FFFF0000"/>
      </font>
    </dxf>
    <dxf>
      <font>
        <color rgb="FFFF0000"/>
      </font>
    </dxf>
    <dxf>
      <font>
        <color rgb="FF00B0F0"/>
      </font>
    </dxf>
    <dxf>
      <font>
        <color rgb="FF00B0F0"/>
      </font>
    </dxf>
    <dxf>
      <font>
        <color rgb="FFFF0000"/>
      </font>
    </dxf>
    <dxf>
      <font>
        <color rgb="FF00B0F0"/>
      </font>
    </dxf>
    <dxf>
      <font>
        <color rgb="FFFF0000"/>
      </font>
    </dxf>
    <dxf>
      <font>
        <color rgb="FF00B0F0"/>
      </font>
    </dxf>
    <dxf>
      <font>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FF0000"/>
      </font>
    </dxf>
    <dxf>
      <font>
        <b/>
        <i val="0"/>
        <color rgb="FF00B0F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FF0000"/>
      </font>
    </dxf>
    <dxf>
      <font>
        <b/>
        <i val="0"/>
        <color rgb="FF00B0F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00B0F0"/>
      </font>
    </dxf>
    <dxf>
      <font>
        <b/>
        <i val="0"/>
        <color rgb="FFFF0000"/>
      </font>
    </dxf>
    <dxf>
      <font>
        <b/>
        <i val="0"/>
        <color rgb="FFFF000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FF000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00B0F0"/>
      </font>
    </dxf>
    <dxf>
      <font>
        <b/>
        <i val="0"/>
        <color rgb="FFFF0000"/>
      </font>
    </dxf>
    <dxf>
      <font>
        <b/>
        <i val="0"/>
        <color rgb="FFFF0000"/>
      </font>
    </dxf>
    <dxf>
      <font>
        <b/>
        <i val="0"/>
        <color rgb="FF00B0F0"/>
      </font>
    </dxf>
    <dxf>
      <font>
        <b/>
        <i val="0"/>
        <color rgb="FFFF0000"/>
      </font>
    </dxf>
    <dxf>
      <font>
        <b/>
        <i val="0"/>
        <color rgb="FF00B0F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rgb="FF0070C0"/>
      </font>
    </dxf>
    <dxf>
      <font>
        <color rgb="FFFF000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0070C0"/>
      </font>
    </dxf>
    <dxf>
      <font>
        <color rgb="FFFF000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0070C0"/>
      </font>
    </dxf>
    <dxf>
      <font>
        <color rgb="FFFF000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FF0000"/>
      </font>
    </dxf>
    <dxf>
      <font>
        <color rgb="FF0070C0"/>
      </font>
    </dxf>
    <dxf>
      <font>
        <color rgb="FF0070C0"/>
      </font>
    </dxf>
    <dxf>
      <font>
        <color rgb="FFFF0000"/>
      </font>
    </dxf>
    <dxf>
      <font>
        <color rgb="FFFF0000"/>
      </font>
    </dxf>
    <dxf>
      <font>
        <color rgb="FF0070C0"/>
      </font>
    </dxf>
    <dxf>
      <font>
        <color rgb="FF0070C0"/>
      </font>
    </dxf>
    <dxf>
      <font>
        <color rgb="FFFF0000"/>
      </font>
    </dxf>
    <dxf>
      <font>
        <color rgb="FFFF0000"/>
      </font>
    </dxf>
    <dxf>
      <font>
        <color rgb="FF0070C0"/>
      </font>
    </dxf>
    <dxf>
      <font>
        <color rgb="FFFF0000"/>
      </font>
    </dxf>
    <dxf>
      <font>
        <color rgb="FF0070C0"/>
      </font>
    </dxf>
    <dxf>
      <font>
        <color rgb="FFFF0000"/>
      </font>
    </dxf>
    <dxf>
      <font>
        <color rgb="FF0070C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FF0000"/>
      </font>
    </dxf>
    <dxf>
      <font>
        <color rgb="FF0070C0"/>
      </font>
    </dxf>
    <dxf>
      <font>
        <color rgb="FF0070C0"/>
      </font>
    </dxf>
    <dxf>
      <font>
        <color rgb="FFFF0000"/>
      </font>
    </dxf>
    <dxf>
      <font>
        <color rgb="FFFF0000"/>
      </font>
    </dxf>
    <dxf>
      <font>
        <color rgb="FF0070C0"/>
      </font>
    </dxf>
    <dxf>
      <font>
        <color rgb="FF0070C0"/>
      </font>
    </dxf>
    <dxf>
      <font>
        <color rgb="FFFF0000"/>
      </font>
    </dxf>
    <dxf>
      <font>
        <color rgb="FF0070C0"/>
      </font>
    </dxf>
    <dxf>
      <font>
        <color rgb="FFFF0000"/>
      </font>
    </dxf>
    <dxf>
      <font>
        <color rgb="FFFF0000"/>
      </font>
    </dxf>
    <dxf>
      <font>
        <color rgb="FF0070C0"/>
      </font>
    </dxf>
    <dxf>
      <font>
        <color rgb="FF0070C0"/>
      </font>
    </dxf>
    <dxf>
      <font>
        <color rgb="FFFF0000"/>
      </font>
    </dxf>
    <dxf>
      <font>
        <color rgb="FF0070C0"/>
      </font>
    </dxf>
    <dxf>
      <font>
        <color rgb="FFFF0000"/>
      </font>
    </dxf>
    <dxf>
      <font>
        <color rgb="FFFF0000"/>
      </font>
    </dxf>
    <dxf>
      <font>
        <color rgb="FF0070C0"/>
      </font>
    </dxf>
    <dxf>
      <font>
        <color rgb="FFFF0000"/>
      </font>
    </dxf>
    <dxf>
      <font>
        <color rgb="FF0070C0"/>
      </font>
    </dxf>
    <dxf>
      <font>
        <color rgb="FF0070C0"/>
      </font>
    </dxf>
    <dxf>
      <font>
        <color rgb="FFFF0000"/>
      </font>
    </dxf>
    <dxf>
      <font>
        <color rgb="FF0070C0"/>
      </font>
    </dxf>
    <dxf>
      <font>
        <color rgb="FFFF0000"/>
      </font>
    </dxf>
    <dxf>
      <font>
        <color rgb="FFFF0000"/>
      </font>
    </dxf>
    <dxf>
      <font>
        <color rgb="FF0070C0"/>
      </font>
    </dxf>
    <dxf>
      <font>
        <color rgb="FFFF0000"/>
      </font>
    </dxf>
    <dxf>
      <font>
        <color rgb="FF0070C0"/>
      </font>
    </dxf>
    <dxf>
      <font>
        <color rgb="FF0070C0"/>
      </font>
    </dxf>
    <dxf>
      <font>
        <color rgb="FFFF0000"/>
      </font>
    </dxf>
    <dxf>
      <font>
        <color rgb="FF0070C0"/>
      </font>
    </dxf>
    <dxf>
      <font>
        <color rgb="FFFF0000"/>
      </font>
    </dxf>
    <dxf>
      <font>
        <color rgb="FF0070C0"/>
      </font>
    </dxf>
    <dxf>
      <font>
        <color rgb="FFFF0000"/>
      </font>
    </dxf>
    <dxf>
      <font>
        <color rgb="FFFF0000"/>
      </font>
    </dxf>
    <dxf>
      <font>
        <color rgb="FF0070C0"/>
      </font>
    </dxf>
    <dxf>
      <font>
        <color rgb="FF0070C0"/>
      </font>
    </dxf>
    <dxf>
      <font>
        <color rgb="FFFF0000"/>
      </font>
    </dxf>
    <dxf>
      <font>
        <color rgb="FF0070C0"/>
      </font>
    </dxf>
    <dxf>
      <font>
        <color rgb="FFFF0000"/>
      </font>
    </dxf>
    <dxf>
      <font>
        <color rgb="FF0070C0"/>
      </font>
    </dxf>
    <dxf>
      <font>
        <color rgb="FFFF0000"/>
      </font>
    </dxf>
    <dxf>
      <font>
        <color rgb="FFFF0000"/>
      </font>
    </dxf>
    <dxf>
      <font>
        <color rgb="FF0070C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FF0000"/>
      </font>
    </dxf>
    <dxf>
      <font>
        <color rgb="FF0070C0"/>
      </font>
    </dxf>
    <dxf>
      <font>
        <color rgb="FF0070C0"/>
      </font>
    </dxf>
    <dxf>
      <font>
        <color rgb="FFFF0000"/>
      </font>
    </dxf>
    <dxf>
      <font>
        <color rgb="FFFF0000"/>
      </font>
    </dxf>
    <dxf>
      <font>
        <color rgb="FF0070C0"/>
      </font>
    </dxf>
    <dxf>
      <font>
        <color rgb="FF0070C0"/>
      </font>
    </dxf>
    <dxf>
      <font>
        <color rgb="FFFF0000"/>
      </font>
    </dxf>
    <dxf>
      <font>
        <color rgb="FFFF0000"/>
      </font>
    </dxf>
    <dxf>
      <font>
        <color rgb="FF0070C0"/>
      </font>
    </dxf>
    <dxf>
      <font>
        <color rgb="FF0070C0"/>
      </font>
    </dxf>
    <dxf>
      <font>
        <color rgb="FFFF000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FF0000"/>
      </font>
    </dxf>
    <dxf>
      <font>
        <color rgb="FF0070C0"/>
      </font>
    </dxf>
    <dxf>
      <font>
        <color rgb="FFFF0000"/>
      </font>
    </dxf>
    <dxf>
      <font>
        <color rgb="FF0070C0"/>
      </font>
    </dxf>
    <dxf>
      <font>
        <color rgb="FF0070C0"/>
      </font>
    </dxf>
    <dxf>
      <font>
        <color rgb="FFFF0000"/>
      </font>
    </dxf>
    <dxf>
      <font>
        <color rgb="FFFF0000"/>
      </font>
    </dxf>
    <dxf>
      <font>
        <color rgb="FF0070C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https://ru.wikipedia.org/wiki/%D0%9A%D0%B0%D0%B0%D1%80%D0%B0%D0%BF%D0%BE"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2422711</xdr:colOff>
      <xdr:row>0</xdr:row>
      <xdr:rowOff>34737</xdr:rowOff>
    </xdr:from>
    <xdr:to>
      <xdr:col>4</xdr:col>
      <xdr:colOff>4949</xdr:colOff>
      <xdr:row>0</xdr:row>
      <xdr:rowOff>1092012</xdr:rowOff>
    </xdr:to>
    <xdr:pic>
      <xdr:nvPicPr>
        <xdr:cNvPr id="2" name="Imagem 1">
          <a:extLst>
            <a:ext uri="{FF2B5EF4-FFF2-40B4-BE49-F238E27FC236}">
              <a16:creationId xmlns:a16="http://schemas.microsoft.com/office/drawing/2014/main" id="{6CE8A3C6-921D-4473-8848-1027BD5608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3027829" y="34737"/>
          <a:ext cx="1285875" cy="105727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A122F-F63B-435B-92EA-BFC48A232F29}">
  <sheetPr>
    <pageSetUpPr fitToPage="1"/>
  </sheetPr>
  <dimension ref="A1:AB112"/>
  <sheetViews>
    <sheetView showGridLines="0" tabSelected="1" topLeftCell="A92" zoomScale="120" zoomScaleNormal="120" workbookViewId="0">
      <pane xSplit="2" topLeftCell="F1" activePane="topRight" state="frozen"/>
      <selection activeCell="A2" sqref="A2"/>
      <selection pane="topRight" activeCell="B94" sqref="B94"/>
    </sheetView>
  </sheetViews>
  <sheetFormatPr defaultRowHeight="15" x14ac:dyDescent="0.25"/>
  <cols>
    <col min="2" max="2" width="30.85546875" customWidth="1"/>
    <col min="3" max="3" width="10.140625" customWidth="1"/>
    <col min="5" max="20" width="9.28515625" customWidth="1"/>
    <col min="26" max="27" width="18.42578125" customWidth="1"/>
    <col min="28" max="28" width="13" customWidth="1"/>
  </cols>
  <sheetData>
    <row r="1" spans="1:28" ht="100.5" customHeight="1" x14ac:dyDescent="0.25">
      <c r="A1" s="34" t="s">
        <v>22</v>
      </c>
      <c r="B1" s="34"/>
      <c r="C1" s="34"/>
      <c r="D1" s="34"/>
      <c r="E1" s="34"/>
      <c r="F1" s="34"/>
      <c r="G1" s="34"/>
      <c r="H1" s="34"/>
      <c r="I1" s="34"/>
      <c r="J1" s="34"/>
      <c r="K1" s="34"/>
      <c r="L1" s="34"/>
      <c r="M1" s="34"/>
      <c r="N1" s="34"/>
      <c r="O1" s="34"/>
      <c r="P1" s="34"/>
      <c r="Q1" s="34"/>
      <c r="R1" s="34"/>
      <c r="S1" s="34"/>
      <c r="T1" s="34"/>
      <c r="U1" s="34"/>
      <c r="V1" s="34"/>
      <c r="W1" s="34"/>
      <c r="X1" s="34"/>
      <c r="Y1" s="34"/>
      <c r="Z1" s="34"/>
      <c r="AA1" s="34"/>
      <c r="AB1" s="34"/>
    </row>
    <row r="2" spans="1:28" ht="15.75" x14ac:dyDescent="0.25">
      <c r="A2" s="5"/>
      <c r="B2" s="5"/>
      <c r="C2" s="5"/>
      <c r="D2" s="5"/>
      <c r="E2" s="5"/>
      <c r="F2" s="5"/>
      <c r="G2" s="5"/>
      <c r="H2" s="5"/>
      <c r="I2" s="5"/>
      <c r="J2" s="5"/>
      <c r="K2" s="5"/>
      <c r="L2" s="5"/>
      <c r="M2" s="5"/>
      <c r="N2" s="5"/>
      <c r="O2" s="5"/>
      <c r="P2" s="5"/>
      <c r="Q2" s="5"/>
      <c r="R2" s="5"/>
      <c r="S2" s="5"/>
      <c r="T2" s="5"/>
      <c r="U2" s="5"/>
      <c r="V2" s="5"/>
      <c r="W2" s="5"/>
      <c r="X2" s="5"/>
      <c r="Y2" s="5"/>
      <c r="Z2" s="5"/>
    </row>
    <row r="3" spans="1:28" x14ac:dyDescent="0.25">
      <c r="A3" s="32" t="s">
        <v>23</v>
      </c>
      <c r="B3" s="33"/>
      <c r="C3" s="33"/>
      <c r="D3" s="33"/>
      <c r="E3" s="33"/>
      <c r="F3" s="33"/>
      <c r="G3" s="33"/>
      <c r="H3" s="33"/>
      <c r="I3" s="33"/>
      <c r="J3" s="33"/>
      <c r="K3" s="33"/>
      <c r="L3" s="33"/>
      <c r="M3" s="33"/>
      <c r="N3" s="33"/>
      <c r="O3" s="33"/>
      <c r="P3" s="33"/>
      <c r="Q3" s="33"/>
      <c r="R3" s="33"/>
      <c r="S3" s="33"/>
      <c r="T3" s="33"/>
      <c r="U3" s="33"/>
      <c r="V3" s="33"/>
      <c r="W3" s="33"/>
      <c r="X3" s="33"/>
      <c r="Y3" s="33"/>
      <c r="Z3" s="33"/>
      <c r="AA3" s="33"/>
      <c r="AB3" s="33"/>
    </row>
    <row r="4" spans="1:28" x14ac:dyDescent="0.25">
      <c r="A4" s="36" t="s">
        <v>24</v>
      </c>
      <c r="B4" s="36"/>
      <c r="C4" s="36"/>
      <c r="D4" s="36"/>
      <c r="E4" s="36"/>
      <c r="F4" s="36"/>
      <c r="G4" s="36"/>
      <c r="H4" s="36"/>
      <c r="I4" s="36"/>
      <c r="J4" s="36"/>
      <c r="K4" s="36"/>
      <c r="L4" s="36"/>
      <c r="M4" s="36"/>
      <c r="N4" s="36"/>
      <c r="O4" s="36"/>
      <c r="P4" s="36"/>
      <c r="Q4" s="36"/>
      <c r="R4" s="36"/>
      <c r="S4" s="36"/>
      <c r="T4" s="36"/>
      <c r="U4" s="36"/>
      <c r="V4" s="36"/>
      <c r="W4" s="36"/>
      <c r="X4" s="36"/>
      <c r="Y4" s="36"/>
      <c r="Z4" s="36"/>
      <c r="AA4" s="36"/>
      <c r="AB4" s="36"/>
    </row>
    <row r="5" spans="1:28" x14ac:dyDescent="0.25">
      <c r="A5" s="35" t="s">
        <v>25</v>
      </c>
      <c r="B5" s="35"/>
      <c r="C5" s="35"/>
      <c r="D5" s="35"/>
      <c r="E5" s="35"/>
      <c r="F5" s="35"/>
      <c r="G5" s="35"/>
      <c r="H5" s="35"/>
      <c r="I5" s="35"/>
      <c r="J5" s="35"/>
      <c r="K5" s="35"/>
      <c r="L5" s="35"/>
      <c r="M5" s="35"/>
      <c r="N5" s="35"/>
      <c r="O5" s="35"/>
      <c r="P5" s="35"/>
      <c r="Q5" s="35"/>
      <c r="R5" s="35"/>
      <c r="S5" s="35"/>
      <c r="T5" s="35"/>
      <c r="U5" s="35"/>
      <c r="V5" s="35"/>
      <c r="W5" s="35"/>
      <c r="X5" s="35"/>
      <c r="Y5" s="35"/>
      <c r="Z5" s="35"/>
      <c r="AA5" s="35"/>
      <c r="AB5" s="35"/>
    </row>
    <row r="6" spans="1:28" ht="21.75" customHeight="1" x14ac:dyDescent="0.25">
      <c r="A6" s="37" t="s">
        <v>253</v>
      </c>
      <c r="B6" s="38"/>
      <c r="C6" s="38"/>
      <c r="D6" s="38"/>
      <c r="E6" s="38"/>
      <c r="F6" s="38"/>
      <c r="G6" s="38"/>
      <c r="H6" s="38"/>
      <c r="I6" s="38"/>
      <c r="J6" s="38"/>
      <c r="K6" s="38"/>
      <c r="L6" s="38"/>
      <c r="M6" s="38"/>
      <c r="N6" s="38"/>
      <c r="O6" s="38"/>
      <c r="P6" s="38"/>
      <c r="Q6" s="38"/>
      <c r="R6" s="38"/>
      <c r="S6" s="38"/>
      <c r="T6" s="38"/>
      <c r="U6" s="38"/>
      <c r="V6" s="38"/>
      <c r="W6" s="38"/>
      <c r="X6" s="38"/>
      <c r="Y6" s="38"/>
      <c r="Z6" s="38"/>
      <c r="AA6" s="38"/>
      <c r="AB6" s="39"/>
    </row>
    <row r="7" spans="1:28" ht="62.25" customHeight="1" x14ac:dyDescent="0.25">
      <c r="A7" s="37" t="s">
        <v>252</v>
      </c>
      <c r="B7" s="38"/>
      <c r="C7" s="38"/>
      <c r="D7" s="38"/>
      <c r="E7" s="38"/>
      <c r="F7" s="38"/>
      <c r="G7" s="38"/>
      <c r="H7" s="38"/>
      <c r="I7" s="38"/>
      <c r="J7" s="38"/>
      <c r="K7" s="38"/>
      <c r="L7" s="38"/>
      <c r="M7" s="38"/>
      <c r="N7" s="38"/>
      <c r="O7" s="38"/>
      <c r="P7" s="38"/>
      <c r="Q7" s="38"/>
      <c r="R7" s="38"/>
      <c r="S7" s="38"/>
      <c r="T7" s="38"/>
      <c r="U7" s="38"/>
      <c r="V7" s="38"/>
      <c r="W7" s="38"/>
      <c r="X7" s="38"/>
      <c r="Y7" s="38"/>
      <c r="Z7" s="38"/>
      <c r="AA7" s="38"/>
      <c r="AB7" s="39"/>
    </row>
    <row r="8" spans="1:28" ht="42" customHeight="1" x14ac:dyDescent="0.25">
      <c r="A8" s="29" t="s">
        <v>26</v>
      </c>
      <c r="B8" s="30"/>
      <c r="C8" s="30"/>
      <c r="D8" s="30"/>
      <c r="E8" s="30"/>
      <c r="F8" s="30"/>
      <c r="G8" s="30"/>
      <c r="H8" s="30"/>
      <c r="I8" s="30"/>
      <c r="J8" s="30"/>
      <c r="K8" s="30"/>
      <c r="L8" s="30"/>
      <c r="M8" s="30"/>
      <c r="N8" s="30"/>
      <c r="O8" s="30"/>
      <c r="P8" s="30"/>
      <c r="Q8" s="30"/>
      <c r="R8" s="30"/>
      <c r="S8" s="30"/>
      <c r="T8" s="30"/>
      <c r="U8" s="30"/>
      <c r="V8" s="30"/>
      <c r="W8" s="30"/>
      <c r="X8" s="30"/>
      <c r="Y8" s="30"/>
      <c r="Z8" s="30"/>
      <c r="AA8" s="31"/>
      <c r="AB8" s="6" t="s">
        <v>27</v>
      </c>
    </row>
    <row r="9" spans="1:28" ht="118.5" customHeight="1" x14ac:dyDescent="0.25">
      <c r="A9" s="7" t="s">
        <v>28</v>
      </c>
      <c r="B9" s="7" t="s">
        <v>29</v>
      </c>
      <c r="C9" s="8" t="s">
        <v>50</v>
      </c>
      <c r="D9" s="8" t="s">
        <v>51</v>
      </c>
      <c r="E9" s="8" t="s">
        <v>56</v>
      </c>
      <c r="F9" s="8" t="s">
        <v>57</v>
      </c>
      <c r="G9" s="8" t="s">
        <v>58</v>
      </c>
      <c r="H9" s="8" t="s">
        <v>59</v>
      </c>
      <c r="I9" s="8" t="s">
        <v>60</v>
      </c>
      <c r="J9" s="8" t="s">
        <v>61</v>
      </c>
      <c r="K9" s="8" t="s">
        <v>62</v>
      </c>
      <c r="L9" s="8" t="s">
        <v>63</v>
      </c>
      <c r="M9" s="8" t="s">
        <v>64</v>
      </c>
      <c r="N9" s="8" t="s">
        <v>65</v>
      </c>
      <c r="O9" s="8" t="s">
        <v>66</v>
      </c>
      <c r="P9" s="8" t="s">
        <v>67</v>
      </c>
      <c r="Q9" s="8" t="s">
        <v>68</v>
      </c>
      <c r="R9" s="8" t="s">
        <v>69</v>
      </c>
      <c r="S9" s="8" t="s">
        <v>70</v>
      </c>
      <c r="T9" s="8" t="s">
        <v>72</v>
      </c>
      <c r="U9" s="8" t="s">
        <v>52</v>
      </c>
      <c r="V9" s="8" t="s">
        <v>53</v>
      </c>
      <c r="W9" s="8" t="s">
        <v>73</v>
      </c>
      <c r="X9" s="8" t="s">
        <v>74</v>
      </c>
      <c r="Y9" s="8" t="s">
        <v>71</v>
      </c>
      <c r="Z9" s="8" t="s">
        <v>48</v>
      </c>
      <c r="AA9" s="8" t="s">
        <v>49</v>
      </c>
      <c r="AB9" s="7" t="s">
        <v>30</v>
      </c>
    </row>
    <row r="10" spans="1:28" ht="42.75" customHeight="1" x14ac:dyDescent="0.25">
      <c r="A10" s="15">
        <v>1</v>
      </c>
      <c r="B10" s="22" t="s">
        <v>75</v>
      </c>
      <c r="C10" s="19">
        <v>12020</v>
      </c>
      <c r="D10" s="16">
        <v>6.5</v>
      </c>
      <c r="E10" s="16">
        <v>5.4</v>
      </c>
      <c r="F10" s="16" t="s">
        <v>249</v>
      </c>
      <c r="G10" s="16" t="s">
        <v>249</v>
      </c>
      <c r="H10" s="16" t="s">
        <v>249</v>
      </c>
      <c r="I10" s="16" t="s">
        <v>249</v>
      </c>
      <c r="J10" s="16" t="s">
        <v>249</v>
      </c>
      <c r="K10" s="16" t="s">
        <v>249</v>
      </c>
      <c r="L10" s="16" t="s">
        <v>249</v>
      </c>
      <c r="M10" s="16" t="s">
        <v>249</v>
      </c>
      <c r="N10" s="16" t="s">
        <v>249</v>
      </c>
      <c r="O10" s="16" t="s">
        <v>249</v>
      </c>
      <c r="P10" s="16" t="s">
        <v>249</v>
      </c>
      <c r="Q10" s="16" t="s">
        <v>249</v>
      </c>
      <c r="R10" s="16" t="s">
        <v>249</v>
      </c>
      <c r="S10" s="16">
        <v>5.35</v>
      </c>
      <c r="T10" s="16">
        <v>4.9000000000000004</v>
      </c>
      <c r="U10" s="16">
        <v>5.07</v>
      </c>
      <c r="V10" s="16" t="s">
        <v>249</v>
      </c>
      <c r="W10" s="16">
        <v>5.65</v>
      </c>
      <c r="X10" s="16" t="s">
        <v>249</v>
      </c>
      <c r="Y10" s="16">
        <v>6.5</v>
      </c>
      <c r="Z10" s="27">
        <f>AVERAGE(D10:Y10)</f>
        <v>5.6242857142857137</v>
      </c>
      <c r="AA10" s="17">
        <v>67552.399999999994</v>
      </c>
      <c r="AB10" s="15" t="s">
        <v>247</v>
      </c>
    </row>
    <row r="11" spans="1:28" ht="29.25" customHeight="1" x14ac:dyDescent="0.25">
      <c r="A11" s="15">
        <f>A10+1</f>
        <v>2</v>
      </c>
      <c r="B11" s="22" t="s">
        <v>76</v>
      </c>
      <c r="C11" s="19">
        <v>8350</v>
      </c>
      <c r="D11" s="16">
        <v>9.9</v>
      </c>
      <c r="E11" s="16" t="s">
        <v>249</v>
      </c>
      <c r="F11" s="16">
        <v>9.48</v>
      </c>
      <c r="G11" s="16" t="s">
        <v>249</v>
      </c>
      <c r="H11" s="16" t="s">
        <v>249</v>
      </c>
      <c r="I11" s="16" t="s">
        <v>249</v>
      </c>
      <c r="J11" s="16" t="s">
        <v>249</v>
      </c>
      <c r="K11" s="16" t="s">
        <v>249</v>
      </c>
      <c r="L11" s="16" t="s">
        <v>249</v>
      </c>
      <c r="M11" s="16" t="s">
        <v>249</v>
      </c>
      <c r="N11" s="16" t="s">
        <v>249</v>
      </c>
      <c r="O11" s="16" t="s">
        <v>249</v>
      </c>
      <c r="P11" s="16" t="s">
        <v>249</v>
      </c>
      <c r="Q11" s="16" t="s">
        <v>249</v>
      </c>
      <c r="R11" s="16" t="s">
        <v>249</v>
      </c>
      <c r="S11" s="16">
        <v>9.52</v>
      </c>
      <c r="T11" s="16">
        <v>8.9499999999999993</v>
      </c>
      <c r="U11" s="16">
        <v>9.4</v>
      </c>
      <c r="V11" s="16">
        <v>8.99</v>
      </c>
      <c r="W11" s="16" t="s">
        <v>249</v>
      </c>
      <c r="X11" s="16" t="s">
        <v>249</v>
      </c>
      <c r="Y11" s="16">
        <v>9.9</v>
      </c>
      <c r="Z11" s="27">
        <f t="shared" ref="Z11:Z12" si="0">AVERAGE(D11:Y11)</f>
        <v>9.4485714285714284</v>
      </c>
      <c r="AA11" s="17">
        <v>78907.5</v>
      </c>
      <c r="AB11" s="15" t="s">
        <v>247</v>
      </c>
    </row>
    <row r="12" spans="1:28" ht="18.75" customHeight="1" x14ac:dyDescent="0.25">
      <c r="A12" s="15">
        <f t="shared" ref="A12:A75" si="1">A11+1</f>
        <v>3</v>
      </c>
      <c r="B12" s="22" t="s">
        <v>77</v>
      </c>
      <c r="C12" s="19">
        <v>1600</v>
      </c>
      <c r="D12" s="16">
        <v>10.5</v>
      </c>
      <c r="E12" s="16" t="s">
        <v>249</v>
      </c>
      <c r="F12" s="16" t="s">
        <v>249</v>
      </c>
      <c r="G12" s="16" t="s">
        <v>249</v>
      </c>
      <c r="H12" s="16" t="s">
        <v>249</v>
      </c>
      <c r="I12" s="16" t="s">
        <v>249</v>
      </c>
      <c r="J12" s="16" t="s">
        <v>249</v>
      </c>
      <c r="K12" s="16" t="s">
        <v>249</v>
      </c>
      <c r="L12" s="16" t="s">
        <v>249</v>
      </c>
      <c r="M12" s="16" t="s">
        <v>249</v>
      </c>
      <c r="N12" s="16" t="s">
        <v>249</v>
      </c>
      <c r="O12" s="16" t="s">
        <v>249</v>
      </c>
      <c r="P12" s="16" t="s">
        <v>249</v>
      </c>
      <c r="Q12" s="16">
        <v>10.07</v>
      </c>
      <c r="R12" s="16" t="s">
        <v>249</v>
      </c>
      <c r="S12" s="16">
        <v>9.52</v>
      </c>
      <c r="T12" s="16">
        <v>9.99</v>
      </c>
      <c r="U12" s="16">
        <v>10.46</v>
      </c>
      <c r="V12" s="16" t="s">
        <v>249</v>
      </c>
      <c r="W12" s="16" t="s">
        <v>249</v>
      </c>
      <c r="X12" s="16" t="s">
        <v>249</v>
      </c>
      <c r="Y12" s="16">
        <v>10.5</v>
      </c>
      <c r="Z12" s="27">
        <f t="shared" si="0"/>
        <v>10.173333333333334</v>
      </c>
      <c r="AA12" s="17">
        <v>16272</v>
      </c>
      <c r="AB12" s="15" t="s">
        <v>247</v>
      </c>
    </row>
    <row r="13" spans="1:28" ht="19.5" customHeight="1" x14ac:dyDescent="0.25">
      <c r="A13" s="15">
        <f t="shared" si="1"/>
        <v>4</v>
      </c>
      <c r="B13" s="22" t="s">
        <v>78</v>
      </c>
      <c r="C13" s="19">
        <v>200</v>
      </c>
      <c r="D13" s="16">
        <v>4.5</v>
      </c>
      <c r="E13" s="16">
        <v>5.8</v>
      </c>
      <c r="F13" s="16" t="s">
        <v>249</v>
      </c>
      <c r="G13" s="16" t="s">
        <v>249</v>
      </c>
      <c r="H13" s="16" t="s">
        <v>249</v>
      </c>
      <c r="I13" s="16" t="s">
        <v>249</v>
      </c>
      <c r="J13" s="16" t="s">
        <v>249</v>
      </c>
      <c r="K13" s="16" t="s">
        <v>249</v>
      </c>
      <c r="L13" s="16" t="s">
        <v>249</v>
      </c>
      <c r="M13" s="16" t="s">
        <v>249</v>
      </c>
      <c r="N13" s="16" t="s">
        <v>249</v>
      </c>
      <c r="O13" s="16" t="s">
        <v>249</v>
      </c>
      <c r="P13" s="16" t="s">
        <v>249</v>
      </c>
      <c r="Q13" s="16" t="s">
        <v>249</v>
      </c>
      <c r="R13" s="16" t="s">
        <v>249</v>
      </c>
      <c r="S13" s="16">
        <v>5.0999999999999996</v>
      </c>
      <c r="T13" s="16">
        <v>4.9800000000000004</v>
      </c>
      <c r="U13" s="16" t="s">
        <v>249</v>
      </c>
      <c r="V13" s="16" t="s">
        <v>249</v>
      </c>
      <c r="W13" s="16" t="s">
        <v>249</v>
      </c>
      <c r="X13" s="16" t="s">
        <v>249</v>
      </c>
      <c r="Y13" s="23">
        <v>13</v>
      </c>
      <c r="Z13" s="27">
        <f>AVERAGE(D13:X13)</f>
        <v>5.0950000000000006</v>
      </c>
      <c r="AA13" s="17">
        <v>1020</v>
      </c>
      <c r="AB13" s="15" t="s">
        <v>248</v>
      </c>
    </row>
    <row r="14" spans="1:28" ht="40.5" customHeight="1" x14ac:dyDescent="0.25">
      <c r="A14" s="15">
        <f t="shared" si="1"/>
        <v>5</v>
      </c>
      <c r="B14" s="22" t="s">
        <v>79</v>
      </c>
      <c r="C14" s="19">
        <v>300</v>
      </c>
      <c r="D14" s="16">
        <v>5.99</v>
      </c>
      <c r="E14" s="16" t="s">
        <v>249</v>
      </c>
      <c r="F14" s="16" t="s">
        <v>249</v>
      </c>
      <c r="G14" s="16" t="s">
        <v>249</v>
      </c>
      <c r="H14" s="16" t="s">
        <v>249</v>
      </c>
      <c r="I14" s="16" t="s">
        <v>249</v>
      </c>
      <c r="J14" s="16" t="s">
        <v>249</v>
      </c>
      <c r="K14" s="16" t="s">
        <v>249</v>
      </c>
      <c r="L14" s="16" t="s">
        <v>249</v>
      </c>
      <c r="M14" s="16" t="s">
        <v>249</v>
      </c>
      <c r="N14" s="16" t="s">
        <v>249</v>
      </c>
      <c r="O14" s="16" t="s">
        <v>249</v>
      </c>
      <c r="P14" s="16" t="s">
        <v>249</v>
      </c>
      <c r="Q14" s="16" t="s">
        <v>249</v>
      </c>
      <c r="R14" s="16" t="s">
        <v>249</v>
      </c>
      <c r="S14" s="16">
        <v>5.75</v>
      </c>
      <c r="T14" s="16">
        <v>5.99</v>
      </c>
      <c r="U14" s="16">
        <v>5.9</v>
      </c>
      <c r="V14" s="16">
        <v>5.96</v>
      </c>
      <c r="W14" s="16">
        <v>6.48</v>
      </c>
      <c r="X14" s="16" t="s">
        <v>249</v>
      </c>
      <c r="Y14" s="23">
        <v>20</v>
      </c>
      <c r="Z14" s="27">
        <f>AVERAGE(D14:X14)</f>
        <v>6.0116666666666676</v>
      </c>
      <c r="AA14" s="17">
        <v>1803</v>
      </c>
      <c r="AB14" s="15" t="s">
        <v>248</v>
      </c>
    </row>
    <row r="15" spans="1:28" ht="27" customHeight="1" x14ac:dyDescent="0.25">
      <c r="A15" s="15">
        <f t="shared" si="1"/>
        <v>6</v>
      </c>
      <c r="B15" s="22" t="s">
        <v>80</v>
      </c>
      <c r="C15" s="19">
        <v>2028</v>
      </c>
      <c r="D15" s="16">
        <v>13.99</v>
      </c>
      <c r="E15" s="16" t="s">
        <v>249</v>
      </c>
      <c r="F15" s="16" t="s">
        <v>249</v>
      </c>
      <c r="G15" s="16" t="s">
        <v>249</v>
      </c>
      <c r="H15" s="16" t="s">
        <v>249</v>
      </c>
      <c r="I15" s="16" t="s">
        <v>249</v>
      </c>
      <c r="J15" s="16" t="s">
        <v>249</v>
      </c>
      <c r="K15" s="16" t="s">
        <v>249</v>
      </c>
      <c r="L15" s="16" t="s">
        <v>249</v>
      </c>
      <c r="M15" s="16" t="s">
        <v>249</v>
      </c>
      <c r="N15" s="16" t="s">
        <v>249</v>
      </c>
      <c r="O15" s="16" t="s">
        <v>249</v>
      </c>
      <c r="P15" s="16" t="s">
        <v>249</v>
      </c>
      <c r="Q15" s="16" t="s">
        <v>249</v>
      </c>
      <c r="R15" s="16" t="s">
        <v>249</v>
      </c>
      <c r="S15" s="16">
        <v>13.78</v>
      </c>
      <c r="T15" s="16">
        <v>13.79</v>
      </c>
      <c r="U15" s="16" t="s">
        <v>249</v>
      </c>
      <c r="V15" s="16" t="s">
        <v>249</v>
      </c>
      <c r="W15" s="16">
        <v>12.14</v>
      </c>
      <c r="X15" s="16" t="s">
        <v>249</v>
      </c>
      <c r="Y15" s="16">
        <v>14</v>
      </c>
      <c r="Z15" s="27">
        <f t="shared" ref="Z15:Z74" si="2">AVERAGE(D15:Y15)</f>
        <v>13.540000000000001</v>
      </c>
      <c r="AA15" s="17">
        <v>27459.119999999999</v>
      </c>
      <c r="AB15" s="15" t="s">
        <v>247</v>
      </c>
    </row>
    <row r="16" spans="1:28" ht="18.75" customHeight="1" x14ac:dyDescent="0.25">
      <c r="A16" s="15">
        <f t="shared" si="1"/>
        <v>7</v>
      </c>
      <c r="B16" s="22" t="s">
        <v>81</v>
      </c>
      <c r="C16" s="19">
        <v>30</v>
      </c>
      <c r="D16" s="16" t="s">
        <v>249</v>
      </c>
      <c r="E16" s="16" t="s">
        <v>249</v>
      </c>
      <c r="F16" s="16" t="s">
        <v>249</v>
      </c>
      <c r="G16" s="16" t="s">
        <v>249</v>
      </c>
      <c r="H16" s="16" t="s">
        <v>249</v>
      </c>
      <c r="I16" s="16" t="s">
        <v>249</v>
      </c>
      <c r="J16" s="16" t="s">
        <v>249</v>
      </c>
      <c r="K16" s="16" t="s">
        <v>249</v>
      </c>
      <c r="L16" s="16" t="s">
        <v>249</v>
      </c>
      <c r="M16" s="16" t="s">
        <v>249</v>
      </c>
      <c r="N16" s="16" t="s">
        <v>249</v>
      </c>
      <c r="O16" s="16" t="s">
        <v>249</v>
      </c>
      <c r="P16" s="16" t="s">
        <v>249</v>
      </c>
      <c r="Q16" s="16" t="s">
        <v>249</v>
      </c>
      <c r="R16" s="16" t="s">
        <v>249</v>
      </c>
      <c r="S16" s="16" t="s">
        <v>249</v>
      </c>
      <c r="T16" s="16" t="s">
        <v>249</v>
      </c>
      <c r="U16" s="16" t="s">
        <v>249</v>
      </c>
      <c r="V16" s="16" t="s">
        <v>249</v>
      </c>
      <c r="W16" s="16" t="s">
        <v>249</v>
      </c>
      <c r="X16" s="16" t="s">
        <v>249</v>
      </c>
      <c r="Y16" s="16">
        <v>35</v>
      </c>
      <c r="Z16" s="27">
        <f t="shared" si="2"/>
        <v>35</v>
      </c>
      <c r="AA16" s="17">
        <f t="shared" ref="AA16:AA68" si="3">PRODUCT(Z16,C16)</f>
        <v>1050</v>
      </c>
      <c r="AB16" s="15" t="s">
        <v>247</v>
      </c>
    </row>
    <row r="17" spans="1:28" ht="24" x14ac:dyDescent="0.25">
      <c r="A17" s="15">
        <f t="shared" si="1"/>
        <v>8</v>
      </c>
      <c r="B17" s="22" t="s">
        <v>82</v>
      </c>
      <c r="C17" s="19">
        <v>60</v>
      </c>
      <c r="D17" s="16">
        <v>34</v>
      </c>
      <c r="E17" s="16" t="s">
        <v>249</v>
      </c>
      <c r="F17" s="16" t="s">
        <v>249</v>
      </c>
      <c r="G17" s="16" t="s">
        <v>249</v>
      </c>
      <c r="H17" s="16" t="s">
        <v>249</v>
      </c>
      <c r="I17" s="16" t="s">
        <v>249</v>
      </c>
      <c r="J17" s="16" t="s">
        <v>249</v>
      </c>
      <c r="K17" s="16" t="s">
        <v>249</v>
      </c>
      <c r="L17" s="16" t="s">
        <v>249</v>
      </c>
      <c r="M17" s="16" t="s">
        <v>249</v>
      </c>
      <c r="N17" s="16" t="s">
        <v>249</v>
      </c>
      <c r="O17" s="16" t="s">
        <v>249</v>
      </c>
      <c r="P17" s="16" t="s">
        <v>249</v>
      </c>
      <c r="Q17" s="16" t="s">
        <v>249</v>
      </c>
      <c r="R17" s="16" t="s">
        <v>249</v>
      </c>
      <c r="S17" s="16" t="s">
        <v>249</v>
      </c>
      <c r="T17" s="16">
        <v>33.200000000000003</v>
      </c>
      <c r="U17" s="16">
        <v>34</v>
      </c>
      <c r="V17" s="16" t="s">
        <v>249</v>
      </c>
      <c r="W17" s="16">
        <v>36</v>
      </c>
      <c r="X17" s="16" t="s">
        <v>249</v>
      </c>
      <c r="Y17" s="16">
        <v>35</v>
      </c>
      <c r="Z17" s="27">
        <v>34.4</v>
      </c>
      <c r="AA17" s="17">
        <f t="shared" si="3"/>
        <v>2064</v>
      </c>
      <c r="AB17" s="15" t="s">
        <v>247</v>
      </c>
    </row>
    <row r="18" spans="1:28" x14ac:dyDescent="0.25">
      <c r="A18" s="15">
        <f t="shared" si="1"/>
        <v>9</v>
      </c>
      <c r="B18" s="22" t="s">
        <v>83</v>
      </c>
      <c r="C18" s="19">
        <v>845</v>
      </c>
      <c r="D18" s="16">
        <v>20</v>
      </c>
      <c r="E18" s="16" t="s">
        <v>249</v>
      </c>
      <c r="F18" s="16" t="s">
        <v>249</v>
      </c>
      <c r="G18" s="16" t="s">
        <v>249</v>
      </c>
      <c r="H18" s="16" t="s">
        <v>249</v>
      </c>
      <c r="I18" s="16" t="s">
        <v>249</v>
      </c>
      <c r="J18" s="16" t="s">
        <v>249</v>
      </c>
      <c r="K18" s="16" t="s">
        <v>249</v>
      </c>
      <c r="L18" s="16" t="s">
        <v>249</v>
      </c>
      <c r="M18" s="16" t="s">
        <v>249</v>
      </c>
      <c r="N18" s="16" t="s">
        <v>249</v>
      </c>
      <c r="O18" s="16" t="s">
        <v>249</v>
      </c>
      <c r="P18" s="16" t="s">
        <v>249</v>
      </c>
      <c r="Q18" s="16" t="s">
        <v>249</v>
      </c>
      <c r="R18" s="16" t="s">
        <v>249</v>
      </c>
      <c r="S18" s="16">
        <v>16</v>
      </c>
      <c r="T18" s="16">
        <v>17.62</v>
      </c>
      <c r="U18" s="16">
        <v>18</v>
      </c>
      <c r="V18" s="16" t="s">
        <v>249</v>
      </c>
      <c r="W18" s="16">
        <v>18.45</v>
      </c>
      <c r="X18" s="16" t="s">
        <v>249</v>
      </c>
      <c r="Y18" s="16">
        <v>20</v>
      </c>
      <c r="Z18" s="27">
        <f t="shared" si="2"/>
        <v>18.345000000000002</v>
      </c>
      <c r="AA18" s="17">
        <v>15505.75</v>
      </c>
      <c r="AB18" s="15" t="s">
        <v>247</v>
      </c>
    </row>
    <row r="19" spans="1:28" ht="48" x14ac:dyDescent="0.25">
      <c r="A19" s="15">
        <f t="shared" si="1"/>
        <v>10</v>
      </c>
      <c r="B19" s="22" t="s">
        <v>84</v>
      </c>
      <c r="C19" s="19">
        <v>6620</v>
      </c>
      <c r="D19" s="16">
        <v>8.1</v>
      </c>
      <c r="E19" s="16" t="s">
        <v>249</v>
      </c>
      <c r="F19" s="16" t="s">
        <v>249</v>
      </c>
      <c r="G19" s="16" t="s">
        <v>249</v>
      </c>
      <c r="H19" s="16">
        <v>9.4</v>
      </c>
      <c r="I19" s="16" t="s">
        <v>249</v>
      </c>
      <c r="J19" s="16" t="s">
        <v>249</v>
      </c>
      <c r="K19" s="16" t="s">
        <v>249</v>
      </c>
      <c r="L19" s="16" t="s">
        <v>249</v>
      </c>
      <c r="M19" s="16" t="s">
        <v>249</v>
      </c>
      <c r="N19" s="16" t="s">
        <v>249</v>
      </c>
      <c r="O19" s="16" t="s">
        <v>249</v>
      </c>
      <c r="P19" s="16" t="s">
        <v>249</v>
      </c>
      <c r="Q19" s="16" t="s">
        <v>249</v>
      </c>
      <c r="R19" s="16" t="s">
        <v>249</v>
      </c>
      <c r="S19" s="16" t="s">
        <v>249</v>
      </c>
      <c r="T19" s="16" t="s">
        <v>249</v>
      </c>
      <c r="U19" s="16">
        <v>8.4700000000000006</v>
      </c>
      <c r="V19" s="16" t="s">
        <v>249</v>
      </c>
      <c r="W19" s="16">
        <v>8.5</v>
      </c>
      <c r="X19" s="16" t="s">
        <v>249</v>
      </c>
      <c r="Y19" s="23">
        <v>15</v>
      </c>
      <c r="Z19" s="27">
        <f>AVERAGE(D19:X19)</f>
        <v>8.6174999999999997</v>
      </c>
      <c r="AA19" s="17">
        <v>57064.4</v>
      </c>
      <c r="AB19" s="15" t="s">
        <v>248</v>
      </c>
    </row>
    <row r="20" spans="1:28" x14ac:dyDescent="0.25">
      <c r="A20" s="15">
        <f t="shared" si="1"/>
        <v>11</v>
      </c>
      <c r="B20" s="22" t="s">
        <v>85</v>
      </c>
      <c r="C20" s="19">
        <v>600</v>
      </c>
      <c r="D20" s="16">
        <v>18.989999999999998</v>
      </c>
      <c r="E20" s="16" t="s">
        <v>249</v>
      </c>
      <c r="F20" s="16" t="s">
        <v>249</v>
      </c>
      <c r="G20" s="16" t="s">
        <v>249</v>
      </c>
      <c r="H20" s="16" t="s">
        <v>249</v>
      </c>
      <c r="I20" s="16" t="s">
        <v>249</v>
      </c>
      <c r="J20" s="16" t="s">
        <v>249</v>
      </c>
      <c r="K20" s="16" t="s">
        <v>249</v>
      </c>
      <c r="L20" s="16" t="s">
        <v>249</v>
      </c>
      <c r="M20" s="16" t="s">
        <v>249</v>
      </c>
      <c r="N20" s="16" t="s">
        <v>249</v>
      </c>
      <c r="O20" s="16" t="s">
        <v>249</v>
      </c>
      <c r="P20" s="16" t="s">
        <v>249</v>
      </c>
      <c r="Q20" s="16" t="s">
        <v>249</v>
      </c>
      <c r="R20" s="16" t="s">
        <v>249</v>
      </c>
      <c r="S20" s="16">
        <v>17.399999999999999</v>
      </c>
      <c r="T20" s="16">
        <v>19.5</v>
      </c>
      <c r="U20" s="16">
        <v>18.7</v>
      </c>
      <c r="V20" s="16" t="s">
        <v>249</v>
      </c>
      <c r="W20" s="16" t="s">
        <v>249</v>
      </c>
      <c r="X20" s="16">
        <v>18.7</v>
      </c>
      <c r="Y20" s="23">
        <v>70</v>
      </c>
      <c r="Z20" s="27">
        <f>AVERAGE(D20:X20)</f>
        <v>18.658000000000001</v>
      </c>
      <c r="AA20" s="17">
        <v>11196</v>
      </c>
      <c r="AB20" s="15" t="s">
        <v>248</v>
      </c>
    </row>
    <row r="21" spans="1:28" ht="36" x14ac:dyDescent="0.25">
      <c r="A21" s="15">
        <f t="shared" si="1"/>
        <v>12</v>
      </c>
      <c r="B21" s="22" t="s">
        <v>86</v>
      </c>
      <c r="C21" s="19">
        <v>1200</v>
      </c>
      <c r="D21" s="16">
        <v>13.2</v>
      </c>
      <c r="E21" s="16" t="s">
        <v>249</v>
      </c>
      <c r="F21" s="16" t="s">
        <v>249</v>
      </c>
      <c r="G21" s="16" t="s">
        <v>249</v>
      </c>
      <c r="H21" s="16" t="s">
        <v>249</v>
      </c>
      <c r="I21" s="16" t="s">
        <v>249</v>
      </c>
      <c r="J21" s="16" t="s">
        <v>249</v>
      </c>
      <c r="K21" s="16" t="s">
        <v>249</v>
      </c>
      <c r="L21" s="16" t="s">
        <v>249</v>
      </c>
      <c r="M21" s="16" t="s">
        <v>249</v>
      </c>
      <c r="N21" s="16" t="s">
        <v>249</v>
      </c>
      <c r="O21" s="16" t="s">
        <v>249</v>
      </c>
      <c r="P21" s="16" t="s">
        <v>249</v>
      </c>
      <c r="Q21" s="16" t="s">
        <v>249</v>
      </c>
      <c r="R21" s="16">
        <v>12.49</v>
      </c>
      <c r="S21" s="16">
        <v>14.49</v>
      </c>
      <c r="T21" s="16" t="s">
        <v>249</v>
      </c>
      <c r="U21" s="16" t="s">
        <v>249</v>
      </c>
      <c r="V21" s="16" t="s">
        <v>249</v>
      </c>
      <c r="W21" s="16">
        <v>14.03</v>
      </c>
      <c r="X21" s="16" t="s">
        <v>249</v>
      </c>
      <c r="Y21" s="23">
        <v>50</v>
      </c>
      <c r="Z21" s="27">
        <f>AVERAGE(D21:X21)</f>
        <v>13.5525</v>
      </c>
      <c r="AA21" s="17">
        <v>16260</v>
      </c>
      <c r="AB21" s="15" t="s">
        <v>248</v>
      </c>
    </row>
    <row r="22" spans="1:28" x14ac:dyDescent="0.25">
      <c r="A22" s="15">
        <f t="shared" si="1"/>
        <v>13</v>
      </c>
      <c r="B22" s="22" t="s">
        <v>87</v>
      </c>
      <c r="C22" s="19">
        <v>455</v>
      </c>
      <c r="D22" s="16">
        <v>5.85</v>
      </c>
      <c r="E22" s="16" t="s">
        <v>249</v>
      </c>
      <c r="F22" s="16" t="s">
        <v>249</v>
      </c>
      <c r="G22" s="16" t="s">
        <v>249</v>
      </c>
      <c r="H22" s="16" t="s">
        <v>249</v>
      </c>
      <c r="I22" s="16" t="s">
        <v>249</v>
      </c>
      <c r="J22" s="16">
        <v>5</v>
      </c>
      <c r="K22" s="16" t="s">
        <v>249</v>
      </c>
      <c r="L22" s="16" t="s">
        <v>249</v>
      </c>
      <c r="M22" s="16" t="s">
        <v>249</v>
      </c>
      <c r="N22" s="16" t="s">
        <v>249</v>
      </c>
      <c r="O22" s="16" t="s">
        <v>249</v>
      </c>
      <c r="P22" s="16" t="s">
        <v>249</v>
      </c>
      <c r="Q22" s="16" t="s">
        <v>249</v>
      </c>
      <c r="R22" s="16" t="s">
        <v>249</v>
      </c>
      <c r="S22" s="16">
        <v>5.5</v>
      </c>
      <c r="T22" s="16">
        <v>5.9</v>
      </c>
      <c r="U22" s="16" t="s">
        <v>249</v>
      </c>
      <c r="V22" s="16" t="s">
        <v>249</v>
      </c>
      <c r="W22" s="16">
        <v>5.87</v>
      </c>
      <c r="X22" s="16" t="s">
        <v>249</v>
      </c>
      <c r="Y22" s="23">
        <v>50</v>
      </c>
      <c r="Z22" s="27">
        <f>AVERAGE(D22:X22)</f>
        <v>5.6240000000000006</v>
      </c>
      <c r="AA22" s="17">
        <v>2557.1</v>
      </c>
      <c r="AB22" s="15" t="s">
        <v>248</v>
      </c>
    </row>
    <row r="23" spans="1:28" x14ac:dyDescent="0.25">
      <c r="A23" s="15">
        <f t="shared" si="1"/>
        <v>14</v>
      </c>
      <c r="B23" s="22" t="s">
        <v>88</v>
      </c>
      <c r="C23" s="19">
        <v>2750</v>
      </c>
      <c r="D23" s="16">
        <v>4.5999999999999996</v>
      </c>
      <c r="E23" s="16" t="s">
        <v>249</v>
      </c>
      <c r="F23" s="16" t="s">
        <v>249</v>
      </c>
      <c r="G23" s="16" t="s">
        <v>249</v>
      </c>
      <c r="H23" s="16">
        <v>5.0999999999999996</v>
      </c>
      <c r="I23" s="16" t="s">
        <v>249</v>
      </c>
      <c r="J23" s="16" t="s">
        <v>249</v>
      </c>
      <c r="K23" s="16" t="s">
        <v>249</v>
      </c>
      <c r="L23" s="16" t="s">
        <v>249</v>
      </c>
      <c r="M23" s="16" t="s">
        <v>249</v>
      </c>
      <c r="N23" s="16" t="s">
        <v>249</v>
      </c>
      <c r="O23" s="16" t="s">
        <v>249</v>
      </c>
      <c r="P23" s="16" t="s">
        <v>249</v>
      </c>
      <c r="Q23" s="16" t="s">
        <v>249</v>
      </c>
      <c r="R23" s="16" t="s">
        <v>249</v>
      </c>
      <c r="S23" s="16" t="s">
        <v>249</v>
      </c>
      <c r="T23" s="16">
        <v>4.99</v>
      </c>
      <c r="U23" s="16">
        <v>4.4800000000000004</v>
      </c>
      <c r="V23" s="16" t="s">
        <v>249</v>
      </c>
      <c r="W23" s="16">
        <v>4.3</v>
      </c>
      <c r="X23" s="16">
        <v>4.75</v>
      </c>
      <c r="Y23" s="16">
        <v>5</v>
      </c>
      <c r="Z23" s="27">
        <f t="shared" si="2"/>
        <v>4.7457142857142856</v>
      </c>
      <c r="AA23" s="17">
        <v>13062.5</v>
      </c>
      <c r="AB23" s="15" t="s">
        <v>247</v>
      </c>
    </row>
    <row r="24" spans="1:28" ht="24" x14ac:dyDescent="0.25">
      <c r="A24" s="15">
        <f t="shared" si="1"/>
        <v>15</v>
      </c>
      <c r="B24" s="22" t="s">
        <v>89</v>
      </c>
      <c r="C24" s="19">
        <v>8875</v>
      </c>
      <c r="D24" s="16">
        <v>9</v>
      </c>
      <c r="E24" s="16">
        <v>7.99</v>
      </c>
      <c r="F24" s="16" t="s">
        <v>249</v>
      </c>
      <c r="G24" s="16" t="s">
        <v>249</v>
      </c>
      <c r="H24" s="16" t="s">
        <v>249</v>
      </c>
      <c r="I24" s="16" t="s">
        <v>249</v>
      </c>
      <c r="J24" s="16" t="s">
        <v>249</v>
      </c>
      <c r="K24" s="16" t="s">
        <v>249</v>
      </c>
      <c r="L24" s="16" t="s">
        <v>249</v>
      </c>
      <c r="M24" s="16" t="s">
        <v>249</v>
      </c>
      <c r="N24" s="16" t="s">
        <v>249</v>
      </c>
      <c r="O24" s="16" t="s">
        <v>249</v>
      </c>
      <c r="P24" s="16" t="s">
        <v>249</v>
      </c>
      <c r="Q24" s="16" t="s">
        <v>249</v>
      </c>
      <c r="R24" s="16" t="s">
        <v>249</v>
      </c>
      <c r="S24" s="16" t="s">
        <v>249</v>
      </c>
      <c r="T24" s="16">
        <v>8.5500000000000007</v>
      </c>
      <c r="U24" s="16">
        <v>8.83</v>
      </c>
      <c r="V24" s="16" t="s">
        <v>249</v>
      </c>
      <c r="W24" s="16">
        <v>8.3800000000000008</v>
      </c>
      <c r="X24" s="16" t="s">
        <v>249</v>
      </c>
      <c r="Y24" s="16">
        <v>10</v>
      </c>
      <c r="Z24" s="27">
        <f t="shared" si="2"/>
        <v>8.7916666666666679</v>
      </c>
      <c r="AA24" s="17">
        <v>78011.25</v>
      </c>
      <c r="AB24" s="15" t="s">
        <v>247</v>
      </c>
    </row>
    <row r="25" spans="1:28" x14ac:dyDescent="0.25">
      <c r="A25" s="15">
        <f t="shared" si="1"/>
        <v>16</v>
      </c>
      <c r="B25" s="22" t="s">
        <v>90</v>
      </c>
      <c r="C25" s="19">
        <v>200</v>
      </c>
      <c r="D25" s="16">
        <v>9.7100000000000009</v>
      </c>
      <c r="E25" s="16" t="s">
        <v>249</v>
      </c>
      <c r="F25" s="16" t="s">
        <v>249</v>
      </c>
      <c r="G25" s="16" t="s">
        <v>249</v>
      </c>
      <c r="H25" s="16" t="s">
        <v>249</v>
      </c>
      <c r="I25" s="16" t="s">
        <v>249</v>
      </c>
      <c r="J25" s="16" t="s">
        <v>249</v>
      </c>
      <c r="K25" s="16" t="s">
        <v>249</v>
      </c>
      <c r="L25" s="16" t="s">
        <v>249</v>
      </c>
      <c r="M25" s="16" t="s">
        <v>249</v>
      </c>
      <c r="N25" s="16" t="s">
        <v>249</v>
      </c>
      <c r="O25" s="16" t="s">
        <v>249</v>
      </c>
      <c r="P25" s="16" t="s">
        <v>249</v>
      </c>
      <c r="Q25" s="16" t="s">
        <v>249</v>
      </c>
      <c r="R25" s="16" t="s">
        <v>249</v>
      </c>
      <c r="S25" s="16">
        <v>7.99</v>
      </c>
      <c r="T25" s="16" t="s">
        <v>249</v>
      </c>
      <c r="U25" s="16" t="s">
        <v>249</v>
      </c>
      <c r="V25" s="16" t="s">
        <v>249</v>
      </c>
      <c r="W25" s="16">
        <v>7.92</v>
      </c>
      <c r="X25" s="16">
        <v>8.8000000000000007</v>
      </c>
      <c r="Y25" s="16">
        <v>9</v>
      </c>
      <c r="Z25" s="27">
        <f t="shared" si="2"/>
        <v>8.6840000000000011</v>
      </c>
      <c r="AA25" s="17">
        <v>1736</v>
      </c>
      <c r="AB25" s="15" t="s">
        <v>247</v>
      </c>
    </row>
    <row r="26" spans="1:28" ht="60" x14ac:dyDescent="0.25">
      <c r="A26" s="15">
        <f t="shared" si="1"/>
        <v>17</v>
      </c>
      <c r="B26" s="22" t="s">
        <v>91</v>
      </c>
      <c r="C26" s="19">
        <v>13420</v>
      </c>
      <c r="D26" s="16">
        <v>6.99</v>
      </c>
      <c r="E26" s="16" t="s">
        <v>249</v>
      </c>
      <c r="F26" s="16" t="s">
        <v>249</v>
      </c>
      <c r="G26" s="16" t="s">
        <v>249</v>
      </c>
      <c r="H26" s="16" t="s">
        <v>249</v>
      </c>
      <c r="I26" s="16" t="s">
        <v>249</v>
      </c>
      <c r="J26" s="16" t="s">
        <v>249</v>
      </c>
      <c r="K26" s="16">
        <v>6.75</v>
      </c>
      <c r="L26" s="16" t="s">
        <v>249</v>
      </c>
      <c r="M26" s="16" t="s">
        <v>249</v>
      </c>
      <c r="N26" s="16" t="s">
        <v>249</v>
      </c>
      <c r="O26" s="16" t="s">
        <v>249</v>
      </c>
      <c r="P26" s="16" t="s">
        <v>249</v>
      </c>
      <c r="Q26" s="16" t="s">
        <v>249</v>
      </c>
      <c r="R26" s="16" t="s">
        <v>249</v>
      </c>
      <c r="S26" s="16" t="s">
        <v>249</v>
      </c>
      <c r="T26" s="16">
        <v>6.67</v>
      </c>
      <c r="U26" s="16" t="s">
        <v>249</v>
      </c>
      <c r="V26" s="16" t="s">
        <v>249</v>
      </c>
      <c r="W26" s="16" t="s">
        <v>249</v>
      </c>
      <c r="X26" s="16" t="s">
        <v>249</v>
      </c>
      <c r="Y26" s="16">
        <v>7.5</v>
      </c>
      <c r="Z26" s="27">
        <f t="shared" si="2"/>
        <v>6.9775</v>
      </c>
      <c r="AA26" s="17">
        <v>93671.6</v>
      </c>
      <c r="AB26" s="15" t="s">
        <v>247</v>
      </c>
    </row>
    <row r="27" spans="1:28" ht="24" x14ac:dyDescent="0.25">
      <c r="A27" s="15">
        <f t="shared" si="1"/>
        <v>18</v>
      </c>
      <c r="B27" s="22" t="s">
        <v>92</v>
      </c>
      <c r="C27" s="19">
        <v>2490</v>
      </c>
      <c r="D27" s="16">
        <v>17.7</v>
      </c>
      <c r="E27" s="16" t="s">
        <v>249</v>
      </c>
      <c r="F27" s="16" t="s">
        <v>249</v>
      </c>
      <c r="G27" s="16" t="s">
        <v>249</v>
      </c>
      <c r="H27" s="16" t="s">
        <v>249</v>
      </c>
      <c r="I27" s="16" t="s">
        <v>249</v>
      </c>
      <c r="J27" s="16" t="s">
        <v>249</v>
      </c>
      <c r="K27" s="16" t="s">
        <v>249</v>
      </c>
      <c r="L27" s="16" t="s">
        <v>249</v>
      </c>
      <c r="M27" s="16" t="s">
        <v>249</v>
      </c>
      <c r="N27" s="16" t="s">
        <v>249</v>
      </c>
      <c r="O27" s="16" t="s">
        <v>249</v>
      </c>
      <c r="P27" s="16" t="s">
        <v>249</v>
      </c>
      <c r="Q27" s="16" t="s">
        <v>249</v>
      </c>
      <c r="R27" s="16" t="s">
        <v>249</v>
      </c>
      <c r="S27" s="16" t="s">
        <v>249</v>
      </c>
      <c r="T27" s="16">
        <v>17.100000000000001</v>
      </c>
      <c r="U27" s="16">
        <v>17.239999999999998</v>
      </c>
      <c r="V27" s="16" t="s">
        <v>249</v>
      </c>
      <c r="W27" s="16" t="s">
        <v>249</v>
      </c>
      <c r="X27" s="16" t="s">
        <v>249</v>
      </c>
      <c r="Y27" s="16">
        <v>19.899999999999999</v>
      </c>
      <c r="Z27" s="27">
        <f>AVERAGE(D27:Y27)</f>
        <v>17.984999999999999</v>
      </c>
      <c r="AA27" s="17">
        <v>44795.1</v>
      </c>
      <c r="AB27" s="15" t="s">
        <v>247</v>
      </c>
    </row>
    <row r="28" spans="1:28" ht="36" x14ac:dyDescent="0.25">
      <c r="A28" s="15">
        <f t="shared" si="1"/>
        <v>19</v>
      </c>
      <c r="B28" s="22" t="s">
        <v>93</v>
      </c>
      <c r="C28" s="19">
        <v>13</v>
      </c>
      <c r="D28" s="16">
        <v>940</v>
      </c>
      <c r="E28" s="16" t="s">
        <v>249</v>
      </c>
      <c r="F28" s="16" t="s">
        <v>249</v>
      </c>
      <c r="G28" s="16" t="s">
        <v>249</v>
      </c>
      <c r="H28" s="16" t="s">
        <v>249</v>
      </c>
      <c r="I28" s="16" t="s">
        <v>249</v>
      </c>
      <c r="J28" s="16" t="s">
        <v>249</v>
      </c>
      <c r="K28" s="16" t="s">
        <v>249</v>
      </c>
      <c r="L28" s="16" t="s">
        <v>249</v>
      </c>
      <c r="M28" s="16" t="s">
        <v>249</v>
      </c>
      <c r="N28" s="16" t="s">
        <v>249</v>
      </c>
      <c r="O28" s="16" t="s">
        <v>249</v>
      </c>
      <c r="P28" s="16" t="s">
        <v>249</v>
      </c>
      <c r="Q28" s="16" t="s">
        <v>249</v>
      </c>
      <c r="R28" s="16" t="s">
        <v>249</v>
      </c>
      <c r="S28" s="16" t="s">
        <v>249</v>
      </c>
      <c r="T28" s="16" t="s">
        <v>249</v>
      </c>
      <c r="U28" s="16">
        <v>1079.5999999999999</v>
      </c>
      <c r="V28" s="16">
        <v>960</v>
      </c>
      <c r="W28" s="16" t="s">
        <v>249</v>
      </c>
      <c r="X28" s="16" t="s">
        <v>249</v>
      </c>
      <c r="Y28" s="23">
        <v>400</v>
      </c>
      <c r="Z28" s="27">
        <f>AVERAGE(D28:X28)</f>
        <v>993.19999999999993</v>
      </c>
      <c r="AA28" s="17">
        <v>12911.6</v>
      </c>
      <c r="AB28" s="15" t="s">
        <v>248</v>
      </c>
    </row>
    <row r="29" spans="1:28" ht="60" x14ac:dyDescent="0.25">
      <c r="A29" s="15">
        <f t="shared" si="1"/>
        <v>20</v>
      </c>
      <c r="B29" s="22" t="s">
        <v>94</v>
      </c>
      <c r="C29" s="19">
        <v>15240</v>
      </c>
      <c r="D29" s="16">
        <v>4.8</v>
      </c>
      <c r="E29" s="16" t="s">
        <v>249</v>
      </c>
      <c r="F29" s="16" t="s">
        <v>249</v>
      </c>
      <c r="G29" s="16" t="s">
        <v>249</v>
      </c>
      <c r="H29" s="16" t="s">
        <v>249</v>
      </c>
      <c r="I29" s="16" t="s">
        <v>249</v>
      </c>
      <c r="J29" s="16" t="s">
        <v>249</v>
      </c>
      <c r="K29" s="16" t="s">
        <v>249</v>
      </c>
      <c r="L29" s="16" t="s">
        <v>249</v>
      </c>
      <c r="M29" s="16" t="s">
        <v>249</v>
      </c>
      <c r="N29" s="16" t="s">
        <v>249</v>
      </c>
      <c r="O29" s="16" t="s">
        <v>249</v>
      </c>
      <c r="P29" s="16" t="s">
        <v>249</v>
      </c>
      <c r="Q29" s="16" t="s">
        <v>249</v>
      </c>
      <c r="R29" s="16" t="s">
        <v>249</v>
      </c>
      <c r="S29" s="16">
        <v>4.3600000000000003</v>
      </c>
      <c r="T29" s="16">
        <v>4.79</v>
      </c>
      <c r="U29" s="16">
        <v>4.87</v>
      </c>
      <c r="V29" s="16" t="s">
        <v>249</v>
      </c>
      <c r="W29" s="16" t="s">
        <v>249</v>
      </c>
      <c r="X29" s="16" t="s">
        <v>249</v>
      </c>
      <c r="Y29" s="16">
        <v>5</v>
      </c>
      <c r="Z29" s="27">
        <f t="shared" si="2"/>
        <v>4.7640000000000002</v>
      </c>
      <c r="AA29" s="17">
        <v>72542.399999999994</v>
      </c>
      <c r="AB29" s="15" t="s">
        <v>247</v>
      </c>
    </row>
    <row r="30" spans="1:28" ht="36" x14ac:dyDescent="0.25">
      <c r="A30" s="15">
        <f t="shared" si="1"/>
        <v>21</v>
      </c>
      <c r="B30" s="22" t="s">
        <v>95</v>
      </c>
      <c r="C30" s="19">
        <v>12</v>
      </c>
      <c r="D30" s="16">
        <v>649</v>
      </c>
      <c r="E30" s="16" t="s">
        <v>249</v>
      </c>
      <c r="F30" s="16" t="s">
        <v>249</v>
      </c>
      <c r="G30" s="16" t="s">
        <v>249</v>
      </c>
      <c r="H30" s="16" t="s">
        <v>249</v>
      </c>
      <c r="I30" s="16" t="s">
        <v>249</v>
      </c>
      <c r="J30" s="16" t="s">
        <v>249</v>
      </c>
      <c r="K30" s="16">
        <v>683.3</v>
      </c>
      <c r="L30" s="16" t="s">
        <v>249</v>
      </c>
      <c r="M30" s="16" t="s">
        <v>249</v>
      </c>
      <c r="N30" s="16" t="s">
        <v>249</v>
      </c>
      <c r="O30" s="16" t="s">
        <v>249</v>
      </c>
      <c r="P30" s="16" t="s">
        <v>249</v>
      </c>
      <c r="Q30" s="16" t="s">
        <v>249</v>
      </c>
      <c r="R30" s="16" t="s">
        <v>249</v>
      </c>
      <c r="S30" s="16" t="s">
        <v>249</v>
      </c>
      <c r="T30" s="16" t="s">
        <v>249</v>
      </c>
      <c r="U30" s="16" t="s">
        <v>249</v>
      </c>
      <c r="V30" s="16" t="s">
        <v>249</v>
      </c>
      <c r="W30" s="16">
        <v>749</v>
      </c>
      <c r="X30" s="16" t="s">
        <v>249</v>
      </c>
      <c r="Y30" s="23">
        <v>250</v>
      </c>
      <c r="Z30" s="27">
        <f>AVERAGE(D30:X30)</f>
        <v>693.76666666666677</v>
      </c>
      <c r="AA30" s="17">
        <v>8325.24</v>
      </c>
      <c r="AB30" s="15" t="s">
        <v>248</v>
      </c>
    </row>
    <row r="31" spans="1:28" x14ac:dyDescent="0.25">
      <c r="A31" s="15">
        <f t="shared" si="1"/>
        <v>22</v>
      </c>
      <c r="B31" s="22" t="s">
        <v>96</v>
      </c>
      <c r="C31" s="19">
        <v>420</v>
      </c>
      <c r="D31" s="16">
        <v>6.99</v>
      </c>
      <c r="E31" s="16" t="s">
        <v>249</v>
      </c>
      <c r="F31" s="16" t="s">
        <v>249</v>
      </c>
      <c r="G31" s="16" t="s">
        <v>249</v>
      </c>
      <c r="H31" s="16" t="s">
        <v>249</v>
      </c>
      <c r="I31" s="16" t="s">
        <v>249</v>
      </c>
      <c r="J31" s="16" t="s">
        <v>249</v>
      </c>
      <c r="K31" s="16" t="s">
        <v>249</v>
      </c>
      <c r="L31" s="16" t="s">
        <v>249</v>
      </c>
      <c r="M31" s="16">
        <v>5.99</v>
      </c>
      <c r="N31" s="16">
        <v>5.99</v>
      </c>
      <c r="O31" s="16" t="s">
        <v>249</v>
      </c>
      <c r="P31" s="16" t="s">
        <v>249</v>
      </c>
      <c r="Q31" s="16" t="s">
        <v>249</v>
      </c>
      <c r="R31" s="16" t="s">
        <v>249</v>
      </c>
      <c r="S31" s="16" t="s">
        <v>249</v>
      </c>
      <c r="T31" s="16">
        <v>6.59</v>
      </c>
      <c r="U31" s="16">
        <v>5.9</v>
      </c>
      <c r="V31" s="16">
        <v>6.49</v>
      </c>
      <c r="W31" s="16">
        <v>6.1</v>
      </c>
      <c r="X31" s="16">
        <v>6.99</v>
      </c>
      <c r="Y31" s="16">
        <v>7</v>
      </c>
      <c r="Z31" s="27">
        <v>6.46</v>
      </c>
      <c r="AA31" s="17">
        <v>2713.2</v>
      </c>
      <c r="AB31" s="15" t="s">
        <v>247</v>
      </c>
    </row>
    <row r="32" spans="1:28" x14ac:dyDescent="0.25">
      <c r="A32" s="15">
        <f t="shared" si="1"/>
        <v>23</v>
      </c>
      <c r="B32" s="22" t="s">
        <v>97</v>
      </c>
      <c r="C32" s="19">
        <v>352</v>
      </c>
      <c r="D32" s="16">
        <v>6.95</v>
      </c>
      <c r="E32" s="16" t="s">
        <v>249</v>
      </c>
      <c r="F32" s="16" t="s">
        <v>249</v>
      </c>
      <c r="G32" s="16" t="s">
        <v>249</v>
      </c>
      <c r="H32" s="16" t="s">
        <v>249</v>
      </c>
      <c r="I32" s="16" t="s">
        <v>249</v>
      </c>
      <c r="J32" s="16" t="s">
        <v>249</v>
      </c>
      <c r="K32" s="16" t="s">
        <v>249</v>
      </c>
      <c r="L32" s="16" t="s">
        <v>249</v>
      </c>
      <c r="M32" s="16" t="s">
        <v>249</v>
      </c>
      <c r="N32" s="16" t="s">
        <v>249</v>
      </c>
      <c r="O32" s="16" t="s">
        <v>249</v>
      </c>
      <c r="P32" s="16" t="s">
        <v>249</v>
      </c>
      <c r="Q32" s="16" t="s">
        <v>249</v>
      </c>
      <c r="R32" s="16" t="s">
        <v>249</v>
      </c>
      <c r="S32" s="16">
        <v>6.5</v>
      </c>
      <c r="T32" s="16" t="s">
        <v>249</v>
      </c>
      <c r="U32" s="16" t="s">
        <v>249</v>
      </c>
      <c r="V32" s="16">
        <v>6.8</v>
      </c>
      <c r="W32" s="16" t="s">
        <v>249</v>
      </c>
      <c r="X32" s="16" t="s">
        <v>249</v>
      </c>
      <c r="Y32" s="16">
        <v>7</v>
      </c>
      <c r="Z32" s="27">
        <f t="shared" si="2"/>
        <v>6.8125</v>
      </c>
      <c r="AA32" s="17">
        <v>2397.12</v>
      </c>
      <c r="AB32" s="15" t="s">
        <v>247</v>
      </c>
    </row>
    <row r="33" spans="1:28" x14ac:dyDescent="0.25">
      <c r="A33" s="15">
        <f t="shared" si="1"/>
        <v>24</v>
      </c>
      <c r="B33" s="22" t="s">
        <v>98</v>
      </c>
      <c r="C33" s="19">
        <v>1000</v>
      </c>
      <c r="D33" s="16">
        <v>3</v>
      </c>
      <c r="E33" s="16" t="s">
        <v>249</v>
      </c>
      <c r="F33" s="16" t="s">
        <v>249</v>
      </c>
      <c r="G33" s="16">
        <v>2.81</v>
      </c>
      <c r="H33" s="16" t="s">
        <v>249</v>
      </c>
      <c r="I33" s="16" t="s">
        <v>249</v>
      </c>
      <c r="J33" s="16" t="s">
        <v>249</v>
      </c>
      <c r="K33" s="16" t="s">
        <v>249</v>
      </c>
      <c r="L33" s="16" t="s">
        <v>249</v>
      </c>
      <c r="M33" s="16" t="s">
        <v>249</v>
      </c>
      <c r="N33" s="16" t="s">
        <v>249</v>
      </c>
      <c r="O33" s="16" t="s">
        <v>249</v>
      </c>
      <c r="P33" s="16" t="s">
        <v>249</v>
      </c>
      <c r="Q33" s="16" t="s">
        <v>249</v>
      </c>
      <c r="R33" s="16" t="s">
        <v>249</v>
      </c>
      <c r="S33" s="16">
        <v>2.74</v>
      </c>
      <c r="T33" s="16">
        <v>3</v>
      </c>
      <c r="U33" s="16" t="s">
        <v>249</v>
      </c>
      <c r="V33" s="16" t="s">
        <v>249</v>
      </c>
      <c r="W33" s="16">
        <v>2.97</v>
      </c>
      <c r="X33" s="16" t="s">
        <v>249</v>
      </c>
      <c r="Y33" s="23">
        <v>18</v>
      </c>
      <c r="Z33" s="27">
        <f>AVERAGE(D33:X33)</f>
        <v>2.9040000000000004</v>
      </c>
      <c r="AA33" s="17">
        <v>2900</v>
      </c>
      <c r="AB33" s="15" t="s">
        <v>248</v>
      </c>
    </row>
    <row r="34" spans="1:28" ht="28.5" customHeight="1" x14ac:dyDescent="0.25">
      <c r="A34" s="15">
        <f t="shared" si="1"/>
        <v>25</v>
      </c>
      <c r="B34" s="22" t="s">
        <v>99</v>
      </c>
      <c r="C34" s="19">
        <v>4140</v>
      </c>
      <c r="D34" s="16">
        <v>3.5</v>
      </c>
      <c r="E34" s="16" t="s">
        <v>249</v>
      </c>
      <c r="F34" s="16" t="s">
        <v>249</v>
      </c>
      <c r="G34" s="16" t="s">
        <v>249</v>
      </c>
      <c r="H34" s="16" t="s">
        <v>249</v>
      </c>
      <c r="I34" s="16" t="s">
        <v>249</v>
      </c>
      <c r="J34" s="16" t="s">
        <v>249</v>
      </c>
      <c r="K34" s="16" t="s">
        <v>249</v>
      </c>
      <c r="L34" s="16" t="s">
        <v>249</v>
      </c>
      <c r="M34" s="16" t="s">
        <v>249</v>
      </c>
      <c r="N34" s="16" t="s">
        <v>249</v>
      </c>
      <c r="O34" s="16" t="s">
        <v>249</v>
      </c>
      <c r="P34" s="16" t="s">
        <v>249</v>
      </c>
      <c r="Q34" s="16" t="s">
        <v>249</v>
      </c>
      <c r="R34" s="16" t="s">
        <v>249</v>
      </c>
      <c r="S34" s="16">
        <v>3.17</v>
      </c>
      <c r="T34" s="16">
        <v>3.2</v>
      </c>
      <c r="U34" s="16">
        <v>3.38</v>
      </c>
      <c r="V34" s="16" t="s">
        <v>249</v>
      </c>
      <c r="W34" s="16">
        <v>3.2</v>
      </c>
      <c r="X34" s="16" t="s">
        <v>249</v>
      </c>
      <c r="Y34" s="16">
        <v>5</v>
      </c>
      <c r="Z34" s="27">
        <f>AVERAGE(D34:Y34)</f>
        <v>3.5749999999999997</v>
      </c>
      <c r="AA34" s="17">
        <v>14821.2</v>
      </c>
      <c r="AB34" s="15" t="s">
        <v>247</v>
      </c>
    </row>
    <row r="35" spans="1:28" ht="48" x14ac:dyDescent="0.25">
      <c r="A35" s="15">
        <f t="shared" si="1"/>
        <v>26</v>
      </c>
      <c r="B35" s="22" t="s">
        <v>100</v>
      </c>
      <c r="C35" s="19">
        <v>7220</v>
      </c>
      <c r="D35" s="16">
        <v>5</v>
      </c>
      <c r="E35" s="16" t="s">
        <v>249</v>
      </c>
      <c r="F35" s="16" t="s">
        <v>249</v>
      </c>
      <c r="G35" s="16" t="s">
        <v>249</v>
      </c>
      <c r="H35" s="16" t="s">
        <v>249</v>
      </c>
      <c r="I35" s="16">
        <v>4.8899999999999997</v>
      </c>
      <c r="J35" s="16" t="s">
        <v>249</v>
      </c>
      <c r="K35" s="16" t="s">
        <v>249</v>
      </c>
      <c r="L35" s="16" t="s">
        <v>249</v>
      </c>
      <c r="M35" s="16" t="s">
        <v>249</v>
      </c>
      <c r="N35" s="16" t="s">
        <v>249</v>
      </c>
      <c r="O35" s="16" t="s">
        <v>249</v>
      </c>
      <c r="P35" s="16" t="s">
        <v>249</v>
      </c>
      <c r="Q35" s="16" t="s">
        <v>249</v>
      </c>
      <c r="R35" s="16" t="s">
        <v>249</v>
      </c>
      <c r="S35" s="16" t="s">
        <v>249</v>
      </c>
      <c r="T35" s="16" t="s">
        <v>249</v>
      </c>
      <c r="U35" s="16" t="s">
        <v>249</v>
      </c>
      <c r="V35" s="16">
        <v>4.0999999999999996</v>
      </c>
      <c r="W35" s="16" t="s">
        <v>249</v>
      </c>
      <c r="X35" s="16">
        <v>4.95</v>
      </c>
      <c r="Y35" s="16">
        <v>5</v>
      </c>
      <c r="Z35" s="27">
        <f t="shared" si="2"/>
        <v>4.7880000000000003</v>
      </c>
      <c r="AA35" s="17">
        <v>34583.800000000003</v>
      </c>
      <c r="AB35" s="15" t="s">
        <v>247</v>
      </c>
    </row>
    <row r="36" spans="1:28" x14ac:dyDescent="0.25">
      <c r="A36" s="15">
        <f t="shared" si="1"/>
        <v>27</v>
      </c>
      <c r="B36" s="22" t="s">
        <v>101</v>
      </c>
      <c r="C36" s="19">
        <v>545</v>
      </c>
      <c r="D36" s="16">
        <v>40.200000000000003</v>
      </c>
      <c r="E36" s="16" t="s">
        <v>249</v>
      </c>
      <c r="F36" s="16" t="s">
        <v>249</v>
      </c>
      <c r="G36" s="16" t="s">
        <v>249</v>
      </c>
      <c r="H36" s="16" t="s">
        <v>249</v>
      </c>
      <c r="I36" s="16" t="s">
        <v>249</v>
      </c>
      <c r="J36" s="16" t="s">
        <v>249</v>
      </c>
      <c r="K36" s="16" t="s">
        <v>249</v>
      </c>
      <c r="L36" s="16" t="s">
        <v>249</v>
      </c>
      <c r="M36" s="16" t="s">
        <v>249</v>
      </c>
      <c r="N36" s="16" t="s">
        <v>249</v>
      </c>
      <c r="O36" s="16" t="s">
        <v>249</v>
      </c>
      <c r="P36" s="16" t="s">
        <v>249</v>
      </c>
      <c r="Q36" s="16" t="s">
        <v>249</v>
      </c>
      <c r="R36" s="16" t="s">
        <v>249</v>
      </c>
      <c r="S36" s="16" t="s">
        <v>249</v>
      </c>
      <c r="T36" s="16">
        <v>38.880000000000003</v>
      </c>
      <c r="U36" s="16">
        <v>45.48</v>
      </c>
      <c r="V36" s="16" t="s">
        <v>249</v>
      </c>
      <c r="W36" s="16">
        <v>34.200000000000003</v>
      </c>
      <c r="X36" s="16" t="s">
        <v>249</v>
      </c>
      <c r="Y36" s="23">
        <v>120</v>
      </c>
      <c r="Z36" s="27">
        <f>AVERAGE(D36:X36)</f>
        <v>39.69</v>
      </c>
      <c r="AA36" s="17">
        <v>21631.05</v>
      </c>
      <c r="AB36" s="15" t="s">
        <v>248</v>
      </c>
    </row>
    <row r="37" spans="1:28" x14ac:dyDescent="0.25">
      <c r="A37" s="15">
        <f t="shared" si="1"/>
        <v>28</v>
      </c>
      <c r="B37" s="22" t="s">
        <v>102</v>
      </c>
      <c r="C37" s="19">
        <v>720</v>
      </c>
      <c r="D37" s="16">
        <v>4.45</v>
      </c>
      <c r="E37" s="16" t="s">
        <v>249</v>
      </c>
      <c r="F37" s="16" t="s">
        <v>249</v>
      </c>
      <c r="G37" s="16" t="s">
        <v>249</v>
      </c>
      <c r="H37" s="16">
        <v>3.4</v>
      </c>
      <c r="I37" s="16" t="s">
        <v>249</v>
      </c>
      <c r="J37" s="16" t="s">
        <v>249</v>
      </c>
      <c r="K37" s="16" t="s">
        <v>249</v>
      </c>
      <c r="L37" s="16" t="s">
        <v>249</v>
      </c>
      <c r="M37" s="16" t="s">
        <v>249</v>
      </c>
      <c r="N37" s="16" t="s">
        <v>249</v>
      </c>
      <c r="O37" s="16" t="s">
        <v>249</v>
      </c>
      <c r="P37" s="16" t="s">
        <v>249</v>
      </c>
      <c r="Q37" s="16" t="s">
        <v>249</v>
      </c>
      <c r="R37" s="16" t="s">
        <v>249</v>
      </c>
      <c r="S37" s="16" t="s">
        <v>249</v>
      </c>
      <c r="T37" s="16">
        <v>3.84</v>
      </c>
      <c r="U37" s="16" t="s">
        <v>249</v>
      </c>
      <c r="V37" s="16" t="s">
        <v>249</v>
      </c>
      <c r="W37" s="23">
        <v>9.49</v>
      </c>
      <c r="X37" s="16" t="s">
        <v>249</v>
      </c>
      <c r="Y37" s="23">
        <v>12</v>
      </c>
      <c r="Z37" s="27">
        <f>AVERAGE(H37,D37,T37)</f>
        <v>3.8966666666666665</v>
      </c>
      <c r="AA37" s="17">
        <v>2808</v>
      </c>
      <c r="AB37" s="15" t="s">
        <v>248</v>
      </c>
    </row>
    <row r="38" spans="1:28" ht="24" x14ac:dyDescent="0.25">
      <c r="A38" s="15">
        <f t="shared" si="1"/>
        <v>29</v>
      </c>
      <c r="B38" s="22" t="s">
        <v>103</v>
      </c>
      <c r="C38" s="19">
        <v>400</v>
      </c>
      <c r="D38" s="16">
        <v>3</v>
      </c>
      <c r="E38" s="16" t="s">
        <v>249</v>
      </c>
      <c r="F38" s="16" t="s">
        <v>249</v>
      </c>
      <c r="G38" s="16" t="s">
        <v>249</v>
      </c>
      <c r="H38" s="16" t="s">
        <v>249</v>
      </c>
      <c r="I38" s="16" t="s">
        <v>249</v>
      </c>
      <c r="J38" s="16" t="s">
        <v>249</v>
      </c>
      <c r="K38" s="16">
        <v>3.45</v>
      </c>
      <c r="L38" s="16" t="s">
        <v>249</v>
      </c>
      <c r="M38" s="16" t="s">
        <v>249</v>
      </c>
      <c r="N38" s="16" t="s">
        <v>249</v>
      </c>
      <c r="O38" s="16" t="s">
        <v>249</v>
      </c>
      <c r="P38" s="16" t="s">
        <v>249</v>
      </c>
      <c r="Q38" s="16" t="s">
        <v>249</v>
      </c>
      <c r="R38" s="16" t="s">
        <v>249</v>
      </c>
      <c r="S38" s="16" t="s">
        <v>249</v>
      </c>
      <c r="T38" s="16" t="s">
        <v>249</v>
      </c>
      <c r="U38" s="16" t="s">
        <v>249</v>
      </c>
      <c r="V38" s="16" t="s">
        <v>249</v>
      </c>
      <c r="W38" s="16" t="s">
        <v>249</v>
      </c>
      <c r="X38" s="16">
        <v>3.5</v>
      </c>
      <c r="Y38" s="23">
        <v>8</v>
      </c>
      <c r="Z38" s="27">
        <f>AVERAGE(D38:X38)</f>
        <v>3.3166666666666664</v>
      </c>
      <c r="AA38" s="17">
        <v>1328</v>
      </c>
      <c r="AB38" s="15" t="s">
        <v>248</v>
      </c>
    </row>
    <row r="39" spans="1:28" x14ac:dyDescent="0.25">
      <c r="A39" s="15">
        <f t="shared" si="1"/>
        <v>30</v>
      </c>
      <c r="B39" s="22" t="s">
        <v>104</v>
      </c>
      <c r="C39" s="19">
        <v>1175</v>
      </c>
      <c r="D39" s="16">
        <v>9.99</v>
      </c>
      <c r="E39" s="16" t="s">
        <v>249</v>
      </c>
      <c r="F39" s="16" t="s">
        <v>249</v>
      </c>
      <c r="G39" s="16" t="s">
        <v>249</v>
      </c>
      <c r="H39" s="16" t="s">
        <v>249</v>
      </c>
      <c r="I39" s="16" t="s">
        <v>249</v>
      </c>
      <c r="J39" s="16" t="s">
        <v>249</v>
      </c>
      <c r="K39" s="16" t="s">
        <v>249</v>
      </c>
      <c r="L39" s="16" t="s">
        <v>249</v>
      </c>
      <c r="M39" s="16" t="s">
        <v>249</v>
      </c>
      <c r="N39" s="16" t="s">
        <v>249</v>
      </c>
      <c r="O39" s="16" t="s">
        <v>249</v>
      </c>
      <c r="P39" s="16" t="s">
        <v>249</v>
      </c>
      <c r="Q39" s="16" t="s">
        <v>249</v>
      </c>
      <c r="R39" s="16" t="s">
        <v>249</v>
      </c>
      <c r="S39" s="16">
        <v>9.1</v>
      </c>
      <c r="T39" s="16" t="s">
        <v>249</v>
      </c>
      <c r="U39" s="16" t="s">
        <v>249</v>
      </c>
      <c r="V39" s="16" t="s">
        <v>249</v>
      </c>
      <c r="W39" s="16" t="s">
        <v>249</v>
      </c>
      <c r="X39" s="16" t="s">
        <v>249</v>
      </c>
      <c r="Y39" s="23">
        <v>30</v>
      </c>
      <c r="Z39" s="27">
        <f>AVERAGE(D39:X39)</f>
        <v>9.5449999999999999</v>
      </c>
      <c r="AA39" s="17">
        <v>11221.25</v>
      </c>
      <c r="AB39" s="15" t="s">
        <v>248</v>
      </c>
    </row>
    <row r="40" spans="1:28" ht="36" x14ac:dyDescent="0.25">
      <c r="A40" s="15">
        <f t="shared" si="1"/>
        <v>31</v>
      </c>
      <c r="B40" s="22" t="s">
        <v>105</v>
      </c>
      <c r="C40" s="19">
        <v>1330</v>
      </c>
      <c r="D40" s="16">
        <v>19.989999999999998</v>
      </c>
      <c r="E40" s="16" t="s">
        <v>249</v>
      </c>
      <c r="F40" s="16" t="s">
        <v>249</v>
      </c>
      <c r="G40" s="16" t="s">
        <v>249</v>
      </c>
      <c r="H40" s="16" t="s">
        <v>249</v>
      </c>
      <c r="I40" s="16" t="s">
        <v>249</v>
      </c>
      <c r="J40" s="16" t="s">
        <v>249</v>
      </c>
      <c r="K40" s="16" t="s">
        <v>249</v>
      </c>
      <c r="L40" s="16" t="s">
        <v>249</v>
      </c>
      <c r="M40" s="16" t="s">
        <v>249</v>
      </c>
      <c r="N40" s="16" t="s">
        <v>249</v>
      </c>
      <c r="O40" s="16" t="s">
        <v>249</v>
      </c>
      <c r="P40" s="16" t="s">
        <v>249</v>
      </c>
      <c r="Q40" s="16" t="s">
        <v>249</v>
      </c>
      <c r="R40" s="16" t="s">
        <v>249</v>
      </c>
      <c r="S40" s="16">
        <v>17.7</v>
      </c>
      <c r="T40" s="16" t="s">
        <v>249</v>
      </c>
      <c r="U40" s="16">
        <v>19.98</v>
      </c>
      <c r="V40" s="16">
        <v>15.95</v>
      </c>
      <c r="W40" s="16">
        <v>16.09</v>
      </c>
      <c r="X40" s="16" t="s">
        <v>249</v>
      </c>
      <c r="Y40" s="16">
        <v>20</v>
      </c>
      <c r="Z40" s="27">
        <f t="shared" si="2"/>
        <v>18.285</v>
      </c>
      <c r="AA40" s="17">
        <v>24325.7</v>
      </c>
      <c r="AB40" s="15" t="s">
        <v>247</v>
      </c>
    </row>
    <row r="41" spans="1:28" ht="54" customHeight="1" x14ac:dyDescent="0.25">
      <c r="A41" s="15">
        <f t="shared" si="1"/>
        <v>32</v>
      </c>
      <c r="B41" s="22" t="s">
        <v>106</v>
      </c>
      <c r="C41" s="19">
        <v>13060</v>
      </c>
      <c r="D41" s="16">
        <v>11.18</v>
      </c>
      <c r="E41" s="16" t="s">
        <v>249</v>
      </c>
      <c r="F41" s="16" t="s">
        <v>249</v>
      </c>
      <c r="G41" s="16" t="s">
        <v>249</v>
      </c>
      <c r="H41" s="16" t="s">
        <v>249</v>
      </c>
      <c r="I41" s="16" t="s">
        <v>249</v>
      </c>
      <c r="J41" s="16" t="s">
        <v>249</v>
      </c>
      <c r="K41" s="16" t="s">
        <v>249</v>
      </c>
      <c r="L41" s="16" t="s">
        <v>249</v>
      </c>
      <c r="M41" s="16" t="s">
        <v>249</v>
      </c>
      <c r="N41" s="16" t="s">
        <v>249</v>
      </c>
      <c r="O41" s="16" t="s">
        <v>249</v>
      </c>
      <c r="P41" s="16" t="s">
        <v>249</v>
      </c>
      <c r="Q41" s="16" t="s">
        <v>249</v>
      </c>
      <c r="R41" s="16" t="s">
        <v>249</v>
      </c>
      <c r="S41" s="16" t="s">
        <v>249</v>
      </c>
      <c r="T41" s="16" t="s">
        <v>249</v>
      </c>
      <c r="U41" s="16">
        <v>9.9</v>
      </c>
      <c r="V41" s="16" t="s">
        <v>249</v>
      </c>
      <c r="W41" s="16">
        <v>10</v>
      </c>
      <c r="X41" s="16" t="s">
        <v>249</v>
      </c>
      <c r="Y41" s="16">
        <v>12</v>
      </c>
      <c r="Z41" s="27">
        <f t="shared" si="2"/>
        <v>10.77</v>
      </c>
      <c r="AA41" s="17">
        <v>140656.20000000001</v>
      </c>
      <c r="AB41" s="15" t="s">
        <v>247</v>
      </c>
    </row>
    <row r="42" spans="1:28" ht="20.25" customHeight="1" x14ac:dyDescent="0.25">
      <c r="A42" s="15">
        <f t="shared" si="1"/>
        <v>33</v>
      </c>
      <c r="B42" s="22" t="s">
        <v>107</v>
      </c>
      <c r="C42" s="19">
        <v>95</v>
      </c>
      <c r="D42" s="16">
        <v>150</v>
      </c>
      <c r="E42" s="16" t="s">
        <v>249</v>
      </c>
      <c r="F42" s="16" t="s">
        <v>249</v>
      </c>
      <c r="G42" s="16" t="s">
        <v>249</v>
      </c>
      <c r="H42" s="16" t="s">
        <v>249</v>
      </c>
      <c r="I42" s="16" t="s">
        <v>249</v>
      </c>
      <c r="J42" s="16" t="s">
        <v>249</v>
      </c>
      <c r="K42" s="16" t="s">
        <v>249</v>
      </c>
      <c r="L42" s="16">
        <v>149</v>
      </c>
      <c r="M42" s="16" t="s">
        <v>249</v>
      </c>
      <c r="N42" s="16" t="s">
        <v>249</v>
      </c>
      <c r="O42" s="16" t="s">
        <v>249</v>
      </c>
      <c r="P42" s="16" t="s">
        <v>249</v>
      </c>
      <c r="Q42" s="16" t="s">
        <v>249</v>
      </c>
      <c r="R42" s="16" t="s">
        <v>249</v>
      </c>
      <c r="S42" s="16">
        <v>150</v>
      </c>
      <c r="T42" s="16">
        <v>149.35</v>
      </c>
      <c r="U42" s="16">
        <v>144.5</v>
      </c>
      <c r="V42" s="16" t="s">
        <v>249</v>
      </c>
      <c r="W42" s="16">
        <v>148.69999999999999</v>
      </c>
      <c r="X42" s="16">
        <v>149.9</v>
      </c>
      <c r="Y42" s="16">
        <v>150</v>
      </c>
      <c r="Z42" s="27">
        <f t="shared" si="2"/>
        <v>148.93125000000001</v>
      </c>
      <c r="AA42" s="17">
        <v>14148.35</v>
      </c>
      <c r="AB42" s="15" t="s">
        <v>247</v>
      </c>
    </row>
    <row r="43" spans="1:28" ht="19.5" customHeight="1" x14ac:dyDescent="0.25">
      <c r="A43" s="15">
        <f t="shared" si="1"/>
        <v>34</v>
      </c>
      <c r="B43" s="22" t="s">
        <v>108</v>
      </c>
      <c r="C43" s="19">
        <v>35</v>
      </c>
      <c r="D43" s="16">
        <v>68.66</v>
      </c>
      <c r="E43" s="16" t="s">
        <v>249</v>
      </c>
      <c r="F43" s="16" t="s">
        <v>249</v>
      </c>
      <c r="G43" s="16" t="s">
        <v>249</v>
      </c>
      <c r="H43" s="16" t="s">
        <v>249</v>
      </c>
      <c r="I43" s="16" t="s">
        <v>249</v>
      </c>
      <c r="J43" s="16" t="s">
        <v>249</v>
      </c>
      <c r="K43" s="16" t="s">
        <v>249</v>
      </c>
      <c r="L43" s="16" t="s">
        <v>249</v>
      </c>
      <c r="M43" s="16" t="s">
        <v>249</v>
      </c>
      <c r="N43" s="16" t="s">
        <v>249</v>
      </c>
      <c r="O43" s="16" t="s">
        <v>249</v>
      </c>
      <c r="P43" s="16" t="s">
        <v>249</v>
      </c>
      <c r="Q43" s="16" t="s">
        <v>249</v>
      </c>
      <c r="R43" s="16" t="s">
        <v>249</v>
      </c>
      <c r="S43" s="16" t="s">
        <v>249</v>
      </c>
      <c r="T43" s="16">
        <v>66.48</v>
      </c>
      <c r="U43" s="16" t="s">
        <v>249</v>
      </c>
      <c r="V43" s="16" t="s">
        <v>249</v>
      </c>
      <c r="W43" s="16">
        <v>58.5</v>
      </c>
      <c r="X43" s="16">
        <v>66.900000000000006</v>
      </c>
      <c r="Y43" s="16">
        <v>70</v>
      </c>
      <c r="Z43" s="27">
        <f t="shared" si="2"/>
        <v>66.10799999999999</v>
      </c>
      <c r="AA43" s="17">
        <v>2313.85</v>
      </c>
      <c r="AB43" s="15" t="s">
        <v>247</v>
      </c>
    </row>
    <row r="44" spans="1:28" ht="68.25" customHeight="1" x14ac:dyDescent="0.25">
      <c r="A44" s="15">
        <f t="shared" si="1"/>
        <v>35</v>
      </c>
      <c r="B44" s="22" t="s">
        <v>109</v>
      </c>
      <c r="C44" s="19">
        <v>59</v>
      </c>
      <c r="D44" s="16">
        <v>140</v>
      </c>
      <c r="E44" s="16" t="s">
        <v>249</v>
      </c>
      <c r="F44" s="16" t="s">
        <v>249</v>
      </c>
      <c r="G44" s="16" t="s">
        <v>249</v>
      </c>
      <c r="H44" s="16" t="s">
        <v>249</v>
      </c>
      <c r="I44" s="16" t="s">
        <v>249</v>
      </c>
      <c r="J44" s="16" t="s">
        <v>249</v>
      </c>
      <c r="K44" s="16" t="s">
        <v>249</v>
      </c>
      <c r="L44" s="16" t="s">
        <v>249</v>
      </c>
      <c r="M44" s="16" t="s">
        <v>249</v>
      </c>
      <c r="N44" s="16" t="s">
        <v>249</v>
      </c>
      <c r="O44" s="16" t="s">
        <v>249</v>
      </c>
      <c r="P44" s="16" t="s">
        <v>249</v>
      </c>
      <c r="Q44" s="16" t="s">
        <v>249</v>
      </c>
      <c r="R44" s="16" t="s">
        <v>249</v>
      </c>
      <c r="S44" s="16" t="s">
        <v>249</v>
      </c>
      <c r="T44" s="16">
        <v>139.88</v>
      </c>
      <c r="U44" s="16" t="s">
        <v>249</v>
      </c>
      <c r="V44" s="16" t="s">
        <v>249</v>
      </c>
      <c r="W44" s="16">
        <v>139.99</v>
      </c>
      <c r="X44" s="16">
        <v>140</v>
      </c>
      <c r="Y44" s="16">
        <v>140</v>
      </c>
      <c r="Z44" s="27">
        <f t="shared" si="2"/>
        <v>139.97399999999999</v>
      </c>
      <c r="AA44" s="17">
        <v>8258.23</v>
      </c>
      <c r="AB44" s="15" t="s">
        <v>247</v>
      </c>
    </row>
    <row r="45" spans="1:28" ht="84" x14ac:dyDescent="0.25">
      <c r="A45" s="15">
        <f t="shared" si="1"/>
        <v>36</v>
      </c>
      <c r="B45" s="22" t="s">
        <v>110</v>
      </c>
      <c r="C45" s="19">
        <v>25</v>
      </c>
      <c r="D45" s="16">
        <v>300</v>
      </c>
      <c r="E45" s="16" t="s">
        <v>249</v>
      </c>
      <c r="F45" s="16" t="s">
        <v>249</v>
      </c>
      <c r="G45" s="16" t="s">
        <v>249</v>
      </c>
      <c r="H45" s="16" t="s">
        <v>249</v>
      </c>
      <c r="I45" s="16" t="s">
        <v>249</v>
      </c>
      <c r="J45" s="16" t="s">
        <v>249</v>
      </c>
      <c r="K45" s="16" t="s">
        <v>249</v>
      </c>
      <c r="L45" s="16" t="s">
        <v>249</v>
      </c>
      <c r="M45" s="16" t="s">
        <v>249</v>
      </c>
      <c r="N45" s="16" t="s">
        <v>249</v>
      </c>
      <c r="O45" s="16" t="s">
        <v>249</v>
      </c>
      <c r="P45" s="16" t="s">
        <v>249</v>
      </c>
      <c r="Q45" s="16" t="s">
        <v>249</v>
      </c>
      <c r="R45" s="16" t="s">
        <v>249</v>
      </c>
      <c r="S45" s="16">
        <v>260</v>
      </c>
      <c r="T45" s="16">
        <v>294.99</v>
      </c>
      <c r="U45" s="16" t="s">
        <v>249</v>
      </c>
      <c r="V45" s="16" t="s">
        <v>249</v>
      </c>
      <c r="W45" s="16">
        <v>300</v>
      </c>
      <c r="X45" s="16">
        <v>280</v>
      </c>
      <c r="Y45" s="16">
        <v>300</v>
      </c>
      <c r="Z45" s="27">
        <f t="shared" si="2"/>
        <v>289.16500000000002</v>
      </c>
      <c r="AA45" s="17">
        <v>7229.25</v>
      </c>
      <c r="AB45" s="15" t="s">
        <v>247</v>
      </c>
    </row>
    <row r="46" spans="1:28" ht="20.25" customHeight="1" x14ac:dyDescent="0.25">
      <c r="A46" s="15">
        <f t="shared" si="1"/>
        <v>37</v>
      </c>
      <c r="B46" s="22" t="s">
        <v>111</v>
      </c>
      <c r="C46" s="19">
        <v>220</v>
      </c>
      <c r="D46" s="16">
        <v>57.98</v>
      </c>
      <c r="E46" s="16" t="s">
        <v>249</v>
      </c>
      <c r="F46" s="16" t="s">
        <v>249</v>
      </c>
      <c r="G46" s="16" t="s">
        <v>249</v>
      </c>
      <c r="H46" s="16" t="s">
        <v>249</v>
      </c>
      <c r="I46" s="16" t="s">
        <v>249</v>
      </c>
      <c r="J46" s="16" t="s">
        <v>249</v>
      </c>
      <c r="K46" s="16" t="s">
        <v>249</v>
      </c>
      <c r="L46" s="16" t="s">
        <v>249</v>
      </c>
      <c r="M46" s="16" t="s">
        <v>249</v>
      </c>
      <c r="N46" s="16" t="s">
        <v>249</v>
      </c>
      <c r="O46" s="16" t="s">
        <v>249</v>
      </c>
      <c r="P46" s="16">
        <v>37</v>
      </c>
      <c r="Q46" s="16" t="s">
        <v>249</v>
      </c>
      <c r="R46" s="16" t="s">
        <v>249</v>
      </c>
      <c r="S46" s="16" t="s">
        <v>249</v>
      </c>
      <c r="T46" s="16">
        <v>57.7</v>
      </c>
      <c r="U46" s="16" t="s">
        <v>249</v>
      </c>
      <c r="V46" s="16" t="s">
        <v>249</v>
      </c>
      <c r="W46" s="16" t="s">
        <v>249</v>
      </c>
      <c r="X46" s="16">
        <v>59</v>
      </c>
      <c r="Y46" s="16">
        <v>60</v>
      </c>
      <c r="Z46" s="27">
        <f t="shared" si="2"/>
        <v>54.335999999999999</v>
      </c>
      <c r="AA46" s="17">
        <v>11954.8</v>
      </c>
      <c r="AB46" s="15" t="s">
        <v>247</v>
      </c>
    </row>
    <row r="47" spans="1:28" ht="33" customHeight="1" x14ac:dyDescent="0.25">
      <c r="A47" s="15">
        <f t="shared" si="1"/>
        <v>38</v>
      </c>
      <c r="B47" s="22" t="s">
        <v>112</v>
      </c>
      <c r="C47" s="19">
        <v>200</v>
      </c>
      <c r="D47" s="16">
        <v>2.1</v>
      </c>
      <c r="E47" s="16" t="s">
        <v>249</v>
      </c>
      <c r="F47" s="16" t="s">
        <v>249</v>
      </c>
      <c r="G47" s="16" t="s">
        <v>249</v>
      </c>
      <c r="H47" s="16" t="s">
        <v>249</v>
      </c>
      <c r="I47" s="16" t="s">
        <v>249</v>
      </c>
      <c r="J47" s="16" t="s">
        <v>249</v>
      </c>
      <c r="K47" s="16" t="s">
        <v>249</v>
      </c>
      <c r="L47" s="16" t="s">
        <v>249</v>
      </c>
      <c r="M47" s="16" t="s">
        <v>249</v>
      </c>
      <c r="N47" s="16" t="s">
        <v>249</v>
      </c>
      <c r="O47" s="16" t="s">
        <v>249</v>
      </c>
      <c r="P47" s="16">
        <v>1.85</v>
      </c>
      <c r="Q47" s="16" t="s">
        <v>249</v>
      </c>
      <c r="R47" s="16" t="s">
        <v>249</v>
      </c>
      <c r="S47" s="16">
        <v>1.69</v>
      </c>
      <c r="T47" s="16" t="s">
        <v>249</v>
      </c>
      <c r="U47" s="16">
        <v>1.8</v>
      </c>
      <c r="V47" s="16">
        <v>1.76</v>
      </c>
      <c r="W47" s="16">
        <v>1.99</v>
      </c>
      <c r="X47" s="16" t="s">
        <v>249</v>
      </c>
      <c r="Y47" s="23">
        <v>8</v>
      </c>
      <c r="Z47" s="27">
        <f>AVERAGE(D47:X47)</f>
        <v>1.8650000000000002</v>
      </c>
      <c r="AA47" s="17">
        <v>374</v>
      </c>
      <c r="AB47" s="15" t="s">
        <v>248</v>
      </c>
    </row>
    <row r="48" spans="1:28" ht="30.75" customHeight="1" x14ac:dyDescent="0.25">
      <c r="A48" s="15">
        <f t="shared" si="1"/>
        <v>39</v>
      </c>
      <c r="B48" s="22" t="s">
        <v>113</v>
      </c>
      <c r="C48" s="19">
        <v>200</v>
      </c>
      <c r="D48" s="16">
        <v>2.66</v>
      </c>
      <c r="E48" s="16" t="s">
        <v>249</v>
      </c>
      <c r="F48" s="16" t="s">
        <v>249</v>
      </c>
      <c r="G48" s="16" t="s">
        <v>249</v>
      </c>
      <c r="H48" s="16" t="s">
        <v>249</v>
      </c>
      <c r="I48" s="16" t="s">
        <v>249</v>
      </c>
      <c r="J48" s="16" t="s">
        <v>249</v>
      </c>
      <c r="K48" s="16" t="s">
        <v>249</v>
      </c>
      <c r="L48" s="16" t="s">
        <v>249</v>
      </c>
      <c r="M48" s="16" t="s">
        <v>249</v>
      </c>
      <c r="N48" s="16" t="s">
        <v>249</v>
      </c>
      <c r="O48" s="16" t="s">
        <v>249</v>
      </c>
      <c r="P48" s="16" t="s">
        <v>249</v>
      </c>
      <c r="Q48" s="16" t="s">
        <v>249</v>
      </c>
      <c r="R48" s="16">
        <v>2.79</v>
      </c>
      <c r="S48" s="16" t="s">
        <v>249</v>
      </c>
      <c r="T48" s="16" t="s">
        <v>249</v>
      </c>
      <c r="U48" s="16" t="s">
        <v>249</v>
      </c>
      <c r="V48" s="16">
        <v>2.27</v>
      </c>
      <c r="W48" s="16" t="s">
        <v>249</v>
      </c>
      <c r="X48" s="16" t="s">
        <v>249</v>
      </c>
      <c r="Y48" s="23">
        <v>8</v>
      </c>
      <c r="Z48" s="27">
        <f>AVERAGE(D48:X48)</f>
        <v>2.5733333333333337</v>
      </c>
      <c r="AA48" s="17">
        <v>514</v>
      </c>
      <c r="AB48" s="15" t="s">
        <v>248</v>
      </c>
    </row>
    <row r="49" spans="1:28" ht="21" customHeight="1" x14ac:dyDescent="0.25">
      <c r="A49" s="15">
        <f t="shared" si="1"/>
        <v>40</v>
      </c>
      <c r="B49" s="22" t="s">
        <v>114</v>
      </c>
      <c r="C49" s="19">
        <v>30</v>
      </c>
      <c r="D49" s="16">
        <v>30</v>
      </c>
      <c r="E49" s="16" t="s">
        <v>249</v>
      </c>
      <c r="F49" s="16" t="s">
        <v>249</v>
      </c>
      <c r="G49" s="16" t="s">
        <v>249</v>
      </c>
      <c r="H49" s="16" t="s">
        <v>249</v>
      </c>
      <c r="I49" s="16" t="s">
        <v>249</v>
      </c>
      <c r="J49" s="16" t="s">
        <v>249</v>
      </c>
      <c r="K49" s="16" t="s">
        <v>249</v>
      </c>
      <c r="L49" s="16" t="s">
        <v>249</v>
      </c>
      <c r="M49" s="16" t="s">
        <v>249</v>
      </c>
      <c r="N49" s="16" t="s">
        <v>249</v>
      </c>
      <c r="O49" s="16" t="s">
        <v>249</v>
      </c>
      <c r="P49" s="16" t="s">
        <v>249</v>
      </c>
      <c r="Q49" s="16" t="s">
        <v>249</v>
      </c>
      <c r="R49" s="16" t="s">
        <v>249</v>
      </c>
      <c r="S49" s="16">
        <v>28</v>
      </c>
      <c r="T49" s="16" t="s">
        <v>249</v>
      </c>
      <c r="U49" s="16" t="s">
        <v>249</v>
      </c>
      <c r="V49" s="16" t="s">
        <v>249</v>
      </c>
      <c r="W49" s="16">
        <v>29.65</v>
      </c>
      <c r="X49" s="16">
        <v>30</v>
      </c>
      <c r="Y49" s="16">
        <v>30</v>
      </c>
      <c r="Z49" s="27">
        <f t="shared" si="2"/>
        <v>29.53</v>
      </c>
      <c r="AA49" s="17">
        <f t="shared" si="3"/>
        <v>885.90000000000009</v>
      </c>
      <c r="AB49" s="15" t="s">
        <v>247</v>
      </c>
    </row>
    <row r="50" spans="1:28" ht="32.25" customHeight="1" x14ac:dyDescent="0.25">
      <c r="A50" s="15">
        <f t="shared" si="1"/>
        <v>41</v>
      </c>
      <c r="B50" s="22" t="s">
        <v>115</v>
      </c>
      <c r="C50" s="19">
        <v>680</v>
      </c>
      <c r="D50" s="16">
        <v>11.84</v>
      </c>
      <c r="E50" s="16" t="s">
        <v>249</v>
      </c>
      <c r="F50" s="16" t="s">
        <v>249</v>
      </c>
      <c r="G50" s="16" t="s">
        <v>249</v>
      </c>
      <c r="H50" s="16" t="s">
        <v>249</v>
      </c>
      <c r="I50" s="16" t="s">
        <v>249</v>
      </c>
      <c r="J50" s="16" t="s">
        <v>249</v>
      </c>
      <c r="K50" s="16" t="s">
        <v>249</v>
      </c>
      <c r="L50" s="16" t="s">
        <v>249</v>
      </c>
      <c r="M50" s="16" t="s">
        <v>249</v>
      </c>
      <c r="N50" s="16" t="s">
        <v>249</v>
      </c>
      <c r="O50" s="16" t="s">
        <v>249</v>
      </c>
      <c r="P50" s="16" t="s">
        <v>249</v>
      </c>
      <c r="Q50" s="16" t="s">
        <v>249</v>
      </c>
      <c r="R50" s="16" t="s">
        <v>249</v>
      </c>
      <c r="S50" s="16" t="s">
        <v>249</v>
      </c>
      <c r="T50" s="16">
        <v>14.05</v>
      </c>
      <c r="U50" s="16" t="s">
        <v>249</v>
      </c>
      <c r="V50" s="16" t="s">
        <v>249</v>
      </c>
      <c r="W50" s="16" t="s">
        <v>249</v>
      </c>
      <c r="X50" s="16">
        <v>13</v>
      </c>
      <c r="Y50" s="16">
        <v>15</v>
      </c>
      <c r="Z50" s="27">
        <f t="shared" si="2"/>
        <v>13.4725</v>
      </c>
      <c r="AA50" s="17">
        <v>9159.6</v>
      </c>
      <c r="AB50" s="15" t="s">
        <v>247</v>
      </c>
    </row>
    <row r="51" spans="1:28" ht="30.75" customHeight="1" x14ac:dyDescent="0.25">
      <c r="A51" s="15">
        <f t="shared" si="1"/>
        <v>42</v>
      </c>
      <c r="B51" s="22" t="s">
        <v>116</v>
      </c>
      <c r="C51" s="19">
        <v>730</v>
      </c>
      <c r="D51" s="16">
        <v>11.84</v>
      </c>
      <c r="E51" s="16" t="s">
        <v>249</v>
      </c>
      <c r="F51" s="16" t="s">
        <v>249</v>
      </c>
      <c r="G51" s="16" t="s">
        <v>249</v>
      </c>
      <c r="H51" s="16" t="s">
        <v>249</v>
      </c>
      <c r="I51" s="16" t="s">
        <v>249</v>
      </c>
      <c r="J51" s="16" t="s">
        <v>249</v>
      </c>
      <c r="K51" s="16" t="s">
        <v>249</v>
      </c>
      <c r="L51" s="16" t="s">
        <v>249</v>
      </c>
      <c r="M51" s="16" t="s">
        <v>249</v>
      </c>
      <c r="N51" s="16" t="s">
        <v>249</v>
      </c>
      <c r="O51" s="16" t="s">
        <v>249</v>
      </c>
      <c r="P51" s="16" t="s">
        <v>249</v>
      </c>
      <c r="Q51" s="16" t="s">
        <v>249</v>
      </c>
      <c r="R51" s="16" t="s">
        <v>249</v>
      </c>
      <c r="S51" s="16" t="s">
        <v>249</v>
      </c>
      <c r="T51" s="16">
        <v>14.05</v>
      </c>
      <c r="U51" s="16" t="s">
        <v>249</v>
      </c>
      <c r="V51" s="16" t="s">
        <v>249</v>
      </c>
      <c r="W51" s="16" t="s">
        <v>249</v>
      </c>
      <c r="X51" s="16">
        <v>13</v>
      </c>
      <c r="Y51" s="16">
        <v>15</v>
      </c>
      <c r="Z51" s="27">
        <f t="shared" si="2"/>
        <v>13.4725</v>
      </c>
      <c r="AA51" s="17">
        <v>9833.1</v>
      </c>
      <c r="AB51" s="15" t="s">
        <v>247</v>
      </c>
    </row>
    <row r="52" spans="1:28" ht="33" customHeight="1" x14ac:dyDescent="0.25">
      <c r="A52" s="15">
        <f t="shared" si="1"/>
        <v>43</v>
      </c>
      <c r="B52" s="22" t="s">
        <v>117</v>
      </c>
      <c r="C52" s="19">
        <v>800</v>
      </c>
      <c r="D52" s="16">
        <v>11.84</v>
      </c>
      <c r="E52" s="16" t="s">
        <v>249</v>
      </c>
      <c r="F52" s="16" t="s">
        <v>249</v>
      </c>
      <c r="G52" s="16" t="s">
        <v>249</v>
      </c>
      <c r="H52" s="16" t="s">
        <v>249</v>
      </c>
      <c r="I52" s="16" t="s">
        <v>249</v>
      </c>
      <c r="J52" s="16" t="s">
        <v>249</v>
      </c>
      <c r="K52" s="16" t="s">
        <v>249</v>
      </c>
      <c r="L52" s="16" t="s">
        <v>249</v>
      </c>
      <c r="M52" s="16" t="s">
        <v>249</v>
      </c>
      <c r="N52" s="16" t="s">
        <v>249</v>
      </c>
      <c r="O52" s="16" t="s">
        <v>249</v>
      </c>
      <c r="P52" s="16" t="s">
        <v>249</v>
      </c>
      <c r="Q52" s="16" t="s">
        <v>249</v>
      </c>
      <c r="R52" s="16" t="s">
        <v>249</v>
      </c>
      <c r="S52" s="16" t="s">
        <v>249</v>
      </c>
      <c r="T52" s="16">
        <v>14.05</v>
      </c>
      <c r="U52" s="16" t="s">
        <v>249</v>
      </c>
      <c r="V52" s="16" t="s">
        <v>249</v>
      </c>
      <c r="W52" s="16" t="s">
        <v>249</v>
      </c>
      <c r="X52" s="16">
        <v>13</v>
      </c>
      <c r="Y52" s="16">
        <v>15</v>
      </c>
      <c r="Z52" s="27">
        <f t="shared" si="2"/>
        <v>13.4725</v>
      </c>
      <c r="AA52" s="17">
        <v>10776</v>
      </c>
      <c r="AB52" s="15" t="s">
        <v>247</v>
      </c>
    </row>
    <row r="53" spans="1:28" ht="32.25" customHeight="1" x14ac:dyDescent="0.25">
      <c r="A53" s="15">
        <f t="shared" si="1"/>
        <v>44</v>
      </c>
      <c r="B53" s="22" t="s">
        <v>118</v>
      </c>
      <c r="C53" s="19">
        <v>900</v>
      </c>
      <c r="D53" s="16">
        <v>11.84</v>
      </c>
      <c r="E53" s="16" t="s">
        <v>249</v>
      </c>
      <c r="F53" s="16" t="s">
        <v>249</v>
      </c>
      <c r="G53" s="16" t="s">
        <v>249</v>
      </c>
      <c r="H53" s="16" t="s">
        <v>249</v>
      </c>
      <c r="I53" s="16" t="s">
        <v>249</v>
      </c>
      <c r="J53" s="16" t="s">
        <v>249</v>
      </c>
      <c r="K53" s="16" t="s">
        <v>249</v>
      </c>
      <c r="L53" s="16" t="s">
        <v>249</v>
      </c>
      <c r="M53" s="16" t="s">
        <v>249</v>
      </c>
      <c r="N53" s="16" t="s">
        <v>249</v>
      </c>
      <c r="O53" s="16" t="s">
        <v>249</v>
      </c>
      <c r="P53" s="16" t="s">
        <v>249</v>
      </c>
      <c r="Q53" s="16" t="s">
        <v>249</v>
      </c>
      <c r="R53" s="16" t="s">
        <v>249</v>
      </c>
      <c r="S53" s="16" t="s">
        <v>249</v>
      </c>
      <c r="T53" s="16">
        <v>14.05</v>
      </c>
      <c r="U53" s="16" t="s">
        <v>249</v>
      </c>
      <c r="V53" s="16" t="s">
        <v>249</v>
      </c>
      <c r="W53" s="16" t="s">
        <v>249</v>
      </c>
      <c r="X53" s="16">
        <v>13</v>
      </c>
      <c r="Y53" s="16">
        <v>15</v>
      </c>
      <c r="Z53" s="27">
        <f t="shared" si="2"/>
        <v>13.4725</v>
      </c>
      <c r="AA53" s="17">
        <v>12123</v>
      </c>
      <c r="AB53" s="15" t="s">
        <v>247</v>
      </c>
    </row>
    <row r="54" spans="1:28" ht="30.75" customHeight="1" x14ac:dyDescent="0.25">
      <c r="A54" s="15">
        <f t="shared" si="1"/>
        <v>45</v>
      </c>
      <c r="B54" s="22" t="s">
        <v>119</v>
      </c>
      <c r="C54" s="19">
        <v>1740</v>
      </c>
      <c r="D54" s="16">
        <v>9.98</v>
      </c>
      <c r="E54" s="16" t="s">
        <v>249</v>
      </c>
      <c r="F54" s="16" t="s">
        <v>249</v>
      </c>
      <c r="G54" s="16" t="s">
        <v>249</v>
      </c>
      <c r="H54" s="16" t="s">
        <v>249</v>
      </c>
      <c r="I54" s="16" t="s">
        <v>249</v>
      </c>
      <c r="J54" s="16" t="s">
        <v>249</v>
      </c>
      <c r="K54" s="16" t="s">
        <v>249</v>
      </c>
      <c r="L54" s="16" t="s">
        <v>249</v>
      </c>
      <c r="M54" s="16" t="s">
        <v>249</v>
      </c>
      <c r="N54" s="16" t="s">
        <v>249</v>
      </c>
      <c r="O54" s="16" t="s">
        <v>249</v>
      </c>
      <c r="P54" s="16">
        <v>10</v>
      </c>
      <c r="Q54" s="16" t="s">
        <v>249</v>
      </c>
      <c r="R54" s="16" t="s">
        <v>249</v>
      </c>
      <c r="S54" s="16">
        <v>9.77</v>
      </c>
      <c r="T54" s="16">
        <v>10</v>
      </c>
      <c r="U54" s="16">
        <v>9</v>
      </c>
      <c r="V54" s="16" t="s">
        <v>249</v>
      </c>
      <c r="W54" s="16" t="s">
        <v>249</v>
      </c>
      <c r="X54" s="16" t="s">
        <v>249</v>
      </c>
      <c r="Y54" s="23">
        <v>39.9</v>
      </c>
      <c r="Z54" s="27">
        <f>AVERAGE(D54:X54)</f>
        <v>9.75</v>
      </c>
      <c r="AA54" s="17">
        <f t="shared" si="3"/>
        <v>16965</v>
      </c>
      <c r="AB54" s="15" t="s">
        <v>248</v>
      </c>
    </row>
    <row r="55" spans="1:28" ht="19.5" customHeight="1" x14ac:dyDescent="0.25">
      <c r="A55" s="15">
        <f t="shared" si="1"/>
        <v>46</v>
      </c>
      <c r="B55" s="22" t="s">
        <v>120</v>
      </c>
      <c r="C55" s="19">
        <v>1580</v>
      </c>
      <c r="D55" s="16">
        <v>9.99</v>
      </c>
      <c r="E55" s="16" t="s">
        <v>249</v>
      </c>
      <c r="F55" s="16" t="s">
        <v>249</v>
      </c>
      <c r="G55" s="16" t="s">
        <v>249</v>
      </c>
      <c r="H55" s="16" t="s">
        <v>249</v>
      </c>
      <c r="I55" s="16" t="s">
        <v>249</v>
      </c>
      <c r="J55" s="16" t="s">
        <v>249</v>
      </c>
      <c r="K55" s="16" t="s">
        <v>249</v>
      </c>
      <c r="L55" s="16" t="s">
        <v>249</v>
      </c>
      <c r="M55" s="16" t="s">
        <v>249</v>
      </c>
      <c r="N55" s="16" t="s">
        <v>249</v>
      </c>
      <c r="O55" s="16" t="s">
        <v>249</v>
      </c>
      <c r="P55" s="16" t="s">
        <v>249</v>
      </c>
      <c r="Q55" s="16" t="s">
        <v>249</v>
      </c>
      <c r="R55" s="16" t="s">
        <v>249</v>
      </c>
      <c r="S55" s="16" t="s">
        <v>249</v>
      </c>
      <c r="T55" s="16" t="s">
        <v>249</v>
      </c>
      <c r="U55" s="16">
        <v>9.89</v>
      </c>
      <c r="V55" s="16" t="s">
        <v>249</v>
      </c>
      <c r="W55" s="16">
        <v>8.99</v>
      </c>
      <c r="X55" s="16" t="s">
        <v>249</v>
      </c>
      <c r="Y55" s="16">
        <v>10</v>
      </c>
      <c r="Z55" s="27">
        <f t="shared" si="2"/>
        <v>9.7175000000000011</v>
      </c>
      <c r="AA55" s="17">
        <v>15357.6</v>
      </c>
      <c r="AB55" s="15" t="s">
        <v>247</v>
      </c>
    </row>
    <row r="56" spans="1:28" ht="66" customHeight="1" x14ac:dyDescent="0.25">
      <c r="A56" s="15">
        <f t="shared" si="1"/>
        <v>47</v>
      </c>
      <c r="B56" s="22" t="s">
        <v>121</v>
      </c>
      <c r="C56" s="19">
        <v>18760</v>
      </c>
      <c r="D56" s="16">
        <v>8</v>
      </c>
      <c r="E56" s="16" t="s">
        <v>249</v>
      </c>
      <c r="F56" s="16" t="s">
        <v>249</v>
      </c>
      <c r="G56" s="16" t="s">
        <v>249</v>
      </c>
      <c r="H56" s="16" t="s">
        <v>249</v>
      </c>
      <c r="I56" s="16" t="s">
        <v>249</v>
      </c>
      <c r="J56" s="16" t="s">
        <v>249</v>
      </c>
      <c r="K56" s="16">
        <v>7.38</v>
      </c>
      <c r="L56" s="16" t="s">
        <v>249</v>
      </c>
      <c r="M56" s="16" t="s">
        <v>249</v>
      </c>
      <c r="N56" s="16" t="s">
        <v>249</v>
      </c>
      <c r="O56" s="16" t="s">
        <v>249</v>
      </c>
      <c r="P56" s="16" t="s">
        <v>249</v>
      </c>
      <c r="Q56" s="16" t="s">
        <v>249</v>
      </c>
      <c r="R56" s="16" t="s">
        <v>249</v>
      </c>
      <c r="S56" s="16" t="s">
        <v>249</v>
      </c>
      <c r="T56" s="16">
        <v>8</v>
      </c>
      <c r="U56" s="16">
        <v>8</v>
      </c>
      <c r="V56" s="16" t="s">
        <v>249</v>
      </c>
      <c r="W56" s="16" t="s">
        <v>249</v>
      </c>
      <c r="X56" s="16" t="s">
        <v>249</v>
      </c>
      <c r="Y56" s="16">
        <v>8</v>
      </c>
      <c r="Z56" s="27">
        <f t="shared" si="2"/>
        <v>7.8759999999999994</v>
      </c>
      <c r="AA56" s="17">
        <v>147828.79999999999</v>
      </c>
      <c r="AB56" s="15" t="s">
        <v>247</v>
      </c>
    </row>
    <row r="57" spans="1:28" ht="19.5" customHeight="1" x14ac:dyDescent="0.25">
      <c r="A57" s="15">
        <f t="shared" si="1"/>
        <v>48</v>
      </c>
      <c r="B57" s="22" t="s">
        <v>122</v>
      </c>
      <c r="C57" s="19">
        <v>2580</v>
      </c>
      <c r="D57" s="16">
        <v>45</v>
      </c>
      <c r="E57" s="16" t="s">
        <v>249</v>
      </c>
      <c r="F57" s="16" t="s">
        <v>249</v>
      </c>
      <c r="G57" s="16" t="s">
        <v>249</v>
      </c>
      <c r="H57" s="16" t="s">
        <v>249</v>
      </c>
      <c r="I57" s="16" t="s">
        <v>249</v>
      </c>
      <c r="J57" s="16" t="s">
        <v>249</v>
      </c>
      <c r="K57" s="16" t="s">
        <v>249</v>
      </c>
      <c r="L57" s="16" t="s">
        <v>249</v>
      </c>
      <c r="M57" s="16" t="s">
        <v>249</v>
      </c>
      <c r="N57" s="16" t="s">
        <v>249</v>
      </c>
      <c r="O57" s="16" t="s">
        <v>249</v>
      </c>
      <c r="P57" s="16" t="s">
        <v>249</v>
      </c>
      <c r="Q57" s="16" t="s">
        <v>249</v>
      </c>
      <c r="R57" s="16" t="s">
        <v>249</v>
      </c>
      <c r="S57" s="16">
        <v>40</v>
      </c>
      <c r="T57" s="16">
        <v>48.98</v>
      </c>
      <c r="U57" s="16" t="s">
        <v>249</v>
      </c>
      <c r="V57" s="16" t="s">
        <v>249</v>
      </c>
      <c r="W57" s="16">
        <v>46.45</v>
      </c>
      <c r="X57" s="16">
        <v>43</v>
      </c>
      <c r="Y57" s="23">
        <v>75</v>
      </c>
      <c r="Z57" s="27">
        <f>AVERAGE(D57:X57)</f>
        <v>44.686</v>
      </c>
      <c r="AA57" s="17">
        <v>115300.2</v>
      </c>
      <c r="AB57" s="15" t="s">
        <v>248</v>
      </c>
    </row>
    <row r="58" spans="1:28" ht="18.75" customHeight="1" x14ac:dyDescent="0.25">
      <c r="A58" s="15">
        <f t="shared" si="1"/>
        <v>49</v>
      </c>
      <c r="B58" s="22" t="s">
        <v>123</v>
      </c>
      <c r="C58" s="19">
        <v>50</v>
      </c>
      <c r="D58" s="16">
        <v>6.19</v>
      </c>
      <c r="E58" s="16" t="s">
        <v>249</v>
      </c>
      <c r="F58" s="16" t="s">
        <v>249</v>
      </c>
      <c r="G58" s="16" t="s">
        <v>249</v>
      </c>
      <c r="H58" s="16" t="s">
        <v>249</v>
      </c>
      <c r="I58" s="16" t="s">
        <v>249</v>
      </c>
      <c r="J58" s="16" t="s">
        <v>249</v>
      </c>
      <c r="K58" s="16" t="s">
        <v>249</v>
      </c>
      <c r="L58" s="16" t="s">
        <v>249</v>
      </c>
      <c r="M58" s="16" t="s">
        <v>249</v>
      </c>
      <c r="N58" s="16" t="s">
        <v>249</v>
      </c>
      <c r="O58" s="16" t="s">
        <v>249</v>
      </c>
      <c r="P58" s="16" t="s">
        <v>249</v>
      </c>
      <c r="Q58" s="16" t="s">
        <v>249</v>
      </c>
      <c r="R58" s="16" t="s">
        <v>249</v>
      </c>
      <c r="S58" s="16" t="s">
        <v>249</v>
      </c>
      <c r="T58" s="16">
        <v>6</v>
      </c>
      <c r="U58" s="16">
        <v>5.89</v>
      </c>
      <c r="V58" s="16" t="s">
        <v>249</v>
      </c>
      <c r="W58" s="16" t="s">
        <v>249</v>
      </c>
      <c r="X58" s="16" t="s">
        <v>249</v>
      </c>
      <c r="Y58" s="16">
        <v>8.9</v>
      </c>
      <c r="Z58" s="27">
        <f t="shared" si="2"/>
        <v>6.745000000000001</v>
      </c>
      <c r="AA58" s="17">
        <v>337.5</v>
      </c>
      <c r="AB58" s="15" t="s">
        <v>247</v>
      </c>
    </row>
    <row r="59" spans="1:28" ht="18.75" customHeight="1" x14ac:dyDescent="0.25">
      <c r="A59" s="15">
        <f t="shared" si="1"/>
        <v>50</v>
      </c>
      <c r="B59" s="22" t="s">
        <v>124</v>
      </c>
      <c r="C59" s="19">
        <v>150</v>
      </c>
      <c r="D59" s="16">
        <v>25</v>
      </c>
      <c r="E59" s="16" t="s">
        <v>249</v>
      </c>
      <c r="F59" s="16" t="s">
        <v>249</v>
      </c>
      <c r="G59" s="16" t="s">
        <v>249</v>
      </c>
      <c r="H59" s="16" t="s">
        <v>249</v>
      </c>
      <c r="I59" s="16" t="s">
        <v>249</v>
      </c>
      <c r="J59" s="16" t="s">
        <v>249</v>
      </c>
      <c r="K59" s="16" t="s">
        <v>249</v>
      </c>
      <c r="L59" s="16" t="s">
        <v>249</v>
      </c>
      <c r="M59" s="16" t="s">
        <v>249</v>
      </c>
      <c r="N59" s="16" t="s">
        <v>249</v>
      </c>
      <c r="O59" s="16" t="s">
        <v>249</v>
      </c>
      <c r="P59" s="16" t="s">
        <v>249</v>
      </c>
      <c r="Q59" s="16" t="s">
        <v>249</v>
      </c>
      <c r="R59" s="16" t="s">
        <v>249</v>
      </c>
      <c r="S59" s="16">
        <v>22.27</v>
      </c>
      <c r="T59" s="16" t="s">
        <v>249</v>
      </c>
      <c r="U59" s="16" t="s">
        <v>249</v>
      </c>
      <c r="V59" s="16" t="s">
        <v>249</v>
      </c>
      <c r="W59" s="16">
        <v>24.5</v>
      </c>
      <c r="X59" s="16" t="s">
        <v>249</v>
      </c>
      <c r="Y59" s="23">
        <v>100</v>
      </c>
      <c r="Z59" s="27">
        <f>AVERAGE(D59:X59)</f>
        <v>23.923333333333332</v>
      </c>
      <c r="AA59" s="17">
        <v>3588</v>
      </c>
      <c r="AB59" s="15" t="s">
        <v>248</v>
      </c>
    </row>
    <row r="60" spans="1:28" ht="20.25" customHeight="1" x14ac:dyDescent="0.25">
      <c r="A60" s="15">
        <f t="shared" si="1"/>
        <v>51</v>
      </c>
      <c r="B60" s="22" t="s">
        <v>125</v>
      </c>
      <c r="C60" s="19">
        <v>430</v>
      </c>
      <c r="D60" s="16">
        <v>3.49</v>
      </c>
      <c r="E60" s="16" t="s">
        <v>249</v>
      </c>
      <c r="F60" s="16" t="s">
        <v>249</v>
      </c>
      <c r="G60" s="16" t="s">
        <v>249</v>
      </c>
      <c r="H60" s="16" t="s">
        <v>249</v>
      </c>
      <c r="I60" s="16" t="s">
        <v>249</v>
      </c>
      <c r="J60" s="16" t="s">
        <v>249</v>
      </c>
      <c r="K60" s="16">
        <v>3.62</v>
      </c>
      <c r="L60" s="16" t="s">
        <v>249</v>
      </c>
      <c r="M60" s="16" t="s">
        <v>249</v>
      </c>
      <c r="N60" s="16" t="s">
        <v>249</v>
      </c>
      <c r="O60" s="16" t="s">
        <v>249</v>
      </c>
      <c r="P60" s="16" t="s">
        <v>249</v>
      </c>
      <c r="Q60" s="16" t="s">
        <v>249</v>
      </c>
      <c r="R60" s="16" t="s">
        <v>249</v>
      </c>
      <c r="S60" s="16">
        <v>3.36</v>
      </c>
      <c r="T60" s="16">
        <v>3.5</v>
      </c>
      <c r="U60" s="16">
        <v>2.99</v>
      </c>
      <c r="V60" s="16">
        <v>3.16</v>
      </c>
      <c r="W60" s="16">
        <v>3.22</v>
      </c>
      <c r="X60" s="16" t="s">
        <v>249</v>
      </c>
      <c r="Y60" s="23">
        <v>15</v>
      </c>
      <c r="Z60" s="27">
        <f>AVERAGE(D60:X60)</f>
        <v>3.3342857142857141</v>
      </c>
      <c r="AA60" s="17">
        <v>1431.9</v>
      </c>
      <c r="AB60" s="15" t="s">
        <v>248</v>
      </c>
    </row>
    <row r="61" spans="1:28" ht="18" customHeight="1" x14ac:dyDescent="0.25">
      <c r="A61" s="15">
        <f t="shared" si="1"/>
        <v>52</v>
      </c>
      <c r="B61" s="22" t="s">
        <v>126</v>
      </c>
      <c r="C61" s="19">
        <v>70</v>
      </c>
      <c r="D61" s="16">
        <v>25.65</v>
      </c>
      <c r="E61" s="16" t="s">
        <v>249</v>
      </c>
      <c r="F61" s="16" t="s">
        <v>249</v>
      </c>
      <c r="G61" s="16" t="s">
        <v>249</v>
      </c>
      <c r="H61" s="16" t="s">
        <v>249</v>
      </c>
      <c r="I61" s="16" t="s">
        <v>249</v>
      </c>
      <c r="J61" s="16" t="s">
        <v>249</v>
      </c>
      <c r="K61" s="16" t="s">
        <v>249</v>
      </c>
      <c r="L61" s="16" t="s">
        <v>249</v>
      </c>
      <c r="M61" s="16" t="s">
        <v>249</v>
      </c>
      <c r="N61" s="16" t="s">
        <v>249</v>
      </c>
      <c r="O61" s="16" t="s">
        <v>249</v>
      </c>
      <c r="P61" s="16" t="s">
        <v>249</v>
      </c>
      <c r="Q61" s="16" t="s">
        <v>249</v>
      </c>
      <c r="R61" s="16" t="s">
        <v>249</v>
      </c>
      <c r="S61" s="16" t="s">
        <v>249</v>
      </c>
      <c r="T61" s="16" t="s">
        <v>249</v>
      </c>
      <c r="U61" s="16">
        <v>24.19</v>
      </c>
      <c r="V61" s="16" t="s">
        <v>249</v>
      </c>
      <c r="W61" s="16">
        <v>23</v>
      </c>
      <c r="X61" s="16" t="s">
        <v>249</v>
      </c>
      <c r="Y61" s="23">
        <v>40</v>
      </c>
      <c r="Z61" s="27">
        <f>AVERAGE(D61:X61)</f>
        <v>24.28</v>
      </c>
      <c r="AA61" s="17">
        <f t="shared" si="3"/>
        <v>1699.6000000000001</v>
      </c>
      <c r="AB61" s="15" t="s">
        <v>248</v>
      </c>
    </row>
    <row r="62" spans="1:28" ht="18.75" customHeight="1" x14ac:dyDescent="0.25">
      <c r="A62" s="15">
        <f t="shared" si="1"/>
        <v>53</v>
      </c>
      <c r="B62" s="22" t="s">
        <v>127</v>
      </c>
      <c r="C62" s="19">
        <v>70</v>
      </c>
      <c r="D62" s="16">
        <v>34.07</v>
      </c>
      <c r="E62" s="16" t="s">
        <v>249</v>
      </c>
      <c r="F62" s="16" t="s">
        <v>249</v>
      </c>
      <c r="G62" s="16" t="s">
        <v>249</v>
      </c>
      <c r="H62" s="16" t="s">
        <v>249</v>
      </c>
      <c r="I62" s="16" t="s">
        <v>249</v>
      </c>
      <c r="J62" s="16" t="s">
        <v>249</v>
      </c>
      <c r="K62" s="16" t="s">
        <v>249</v>
      </c>
      <c r="L62" s="16" t="s">
        <v>249</v>
      </c>
      <c r="M62" s="16" t="s">
        <v>249</v>
      </c>
      <c r="N62" s="16" t="s">
        <v>249</v>
      </c>
      <c r="O62" s="16" t="s">
        <v>249</v>
      </c>
      <c r="P62" s="16" t="s">
        <v>249</v>
      </c>
      <c r="Q62" s="16" t="s">
        <v>249</v>
      </c>
      <c r="R62" s="16" t="s">
        <v>249</v>
      </c>
      <c r="S62" s="16" t="s">
        <v>249</v>
      </c>
      <c r="T62" s="16" t="s">
        <v>249</v>
      </c>
      <c r="U62" s="16">
        <v>34.99</v>
      </c>
      <c r="V62" s="16">
        <v>29.8</v>
      </c>
      <c r="W62" s="16" t="s">
        <v>249</v>
      </c>
      <c r="X62" s="16">
        <v>34.07</v>
      </c>
      <c r="Y62" s="16">
        <v>35</v>
      </c>
      <c r="Z62" s="27">
        <v>33.585999999999999</v>
      </c>
      <c r="AA62" s="17">
        <v>2351.3000000000002</v>
      </c>
      <c r="AB62" s="15" t="s">
        <v>247</v>
      </c>
    </row>
    <row r="63" spans="1:28" ht="24" x14ac:dyDescent="0.25">
      <c r="A63" s="15">
        <f t="shared" si="1"/>
        <v>54</v>
      </c>
      <c r="B63" s="22" t="s">
        <v>128</v>
      </c>
      <c r="C63" s="19">
        <v>30</v>
      </c>
      <c r="D63" s="16">
        <v>37.4</v>
      </c>
      <c r="E63" s="16" t="s">
        <v>249</v>
      </c>
      <c r="F63" s="16" t="s">
        <v>249</v>
      </c>
      <c r="G63" s="16" t="s">
        <v>249</v>
      </c>
      <c r="H63" s="16" t="s">
        <v>249</v>
      </c>
      <c r="I63" s="16" t="s">
        <v>249</v>
      </c>
      <c r="J63" s="16" t="s">
        <v>249</v>
      </c>
      <c r="K63" s="16" t="s">
        <v>249</v>
      </c>
      <c r="L63" s="16" t="s">
        <v>249</v>
      </c>
      <c r="M63" s="16" t="s">
        <v>249</v>
      </c>
      <c r="N63" s="16" t="s">
        <v>249</v>
      </c>
      <c r="O63" s="16" t="s">
        <v>249</v>
      </c>
      <c r="P63" s="16" t="s">
        <v>249</v>
      </c>
      <c r="Q63" s="16" t="s">
        <v>249</v>
      </c>
      <c r="R63" s="16" t="s">
        <v>249</v>
      </c>
      <c r="S63" s="16">
        <v>34.65</v>
      </c>
      <c r="T63" s="16" t="s">
        <v>249</v>
      </c>
      <c r="U63" s="16">
        <v>31.06</v>
      </c>
      <c r="V63" s="16" t="s">
        <v>249</v>
      </c>
      <c r="W63" s="16">
        <v>35</v>
      </c>
      <c r="X63" s="16" t="s">
        <v>249</v>
      </c>
      <c r="Y63" s="16">
        <v>40</v>
      </c>
      <c r="Z63" s="27">
        <f t="shared" si="2"/>
        <v>35.622</v>
      </c>
      <c r="AA63" s="17">
        <v>1068.5999999999999</v>
      </c>
      <c r="AB63" s="15" t="s">
        <v>247</v>
      </c>
    </row>
    <row r="64" spans="1:28" ht="29.25" customHeight="1" x14ac:dyDescent="0.25">
      <c r="A64" s="15">
        <f t="shared" si="1"/>
        <v>55</v>
      </c>
      <c r="B64" s="22" t="s">
        <v>129</v>
      </c>
      <c r="C64" s="19">
        <v>160</v>
      </c>
      <c r="D64" s="16">
        <v>18</v>
      </c>
      <c r="E64" s="16" t="s">
        <v>249</v>
      </c>
      <c r="F64" s="16" t="s">
        <v>249</v>
      </c>
      <c r="G64" s="16" t="s">
        <v>249</v>
      </c>
      <c r="H64" s="16" t="s">
        <v>249</v>
      </c>
      <c r="I64" s="16" t="s">
        <v>249</v>
      </c>
      <c r="J64" s="16" t="s">
        <v>249</v>
      </c>
      <c r="K64" s="16" t="s">
        <v>249</v>
      </c>
      <c r="L64" s="16" t="s">
        <v>249</v>
      </c>
      <c r="M64" s="16" t="s">
        <v>249</v>
      </c>
      <c r="N64" s="16" t="s">
        <v>249</v>
      </c>
      <c r="O64" s="16" t="s">
        <v>249</v>
      </c>
      <c r="P64" s="16" t="s">
        <v>249</v>
      </c>
      <c r="Q64" s="16" t="s">
        <v>249</v>
      </c>
      <c r="R64" s="16" t="s">
        <v>249</v>
      </c>
      <c r="S64" s="16">
        <v>15.28</v>
      </c>
      <c r="T64" s="16">
        <v>20.16</v>
      </c>
      <c r="U64" s="16" t="s">
        <v>249</v>
      </c>
      <c r="V64" s="16">
        <v>14.95</v>
      </c>
      <c r="W64" s="16">
        <v>16.25</v>
      </c>
      <c r="X64" s="16" t="s">
        <v>249</v>
      </c>
      <c r="Y64" s="23">
        <v>40</v>
      </c>
      <c r="Z64" s="27">
        <f t="shared" ref="Z64:Z69" si="4">AVERAGE(D64:X64)</f>
        <v>16.928000000000001</v>
      </c>
      <c r="AA64" s="17">
        <v>2708.8</v>
      </c>
      <c r="AB64" s="15" t="s">
        <v>248</v>
      </c>
    </row>
    <row r="65" spans="1:28" ht="29.25" customHeight="1" x14ac:dyDescent="0.25">
      <c r="A65" s="15">
        <f t="shared" si="1"/>
        <v>56</v>
      </c>
      <c r="B65" s="22" t="s">
        <v>130</v>
      </c>
      <c r="C65" s="19">
        <v>440</v>
      </c>
      <c r="D65" s="16">
        <v>16.95</v>
      </c>
      <c r="E65" s="16" t="s">
        <v>249</v>
      </c>
      <c r="F65" s="16" t="s">
        <v>249</v>
      </c>
      <c r="G65" s="16" t="s">
        <v>249</v>
      </c>
      <c r="H65" s="16" t="s">
        <v>249</v>
      </c>
      <c r="I65" s="16" t="s">
        <v>249</v>
      </c>
      <c r="J65" s="16" t="s">
        <v>249</v>
      </c>
      <c r="K65" s="16" t="s">
        <v>249</v>
      </c>
      <c r="L65" s="16" t="s">
        <v>249</v>
      </c>
      <c r="M65" s="16" t="s">
        <v>249</v>
      </c>
      <c r="N65" s="16" t="s">
        <v>249</v>
      </c>
      <c r="O65" s="16" t="s">
        <v>249</v>
      </c>
      <c r="P65" s="16" t="s">
        <v>249</v>
      </c>
      <c r="Q65" s="16" t="s">
        <v>249</v>
      </c>
      <c r="R65" s="16" t="s">
        <v>249</v>
      </c>
      <c r="S65" s="16">
        <v>16.600000000000001</v>
      </c>
      <c r="T65" s="16">
        <v>16.850000000000001</v>
      </c>
      <c r="U65" s="16" t="s">
        <v>249</v>
      </c>
      <c r="V65" s="16" t="s">
        <v>249</v>
      </c>
      <c r="W65" s="16">
        <v>15.42</v>
      </c>
      <c r="X65" s="16" t="s">
        <v>249</v>
      </c>
      <c r="Y65" s="23">
        <v>40</v>
      </c>
      <c r="Z65" s="27">
        <f t="shared" si="4"/>
        <v>16.454999999999998</v>
      </c>
      <c r="AA65" s="17">
        <v>7242.4</v>
      </c>
      <c r="AB65" s="15" t="s">
        <v>248</v>
      </c>
    </row>
    <row r="66" spans="1:28" ht="27" customHeight="1" x14ac:dyDescent="0.25">
      <c r="A66" s="15">
        <f t="shared" si="1"/>
        <v>57</v>
      </c>
      <c r="B66" s="22" t="s">
        <v>131</v>
      </c>
      <c r="C66" s="19">
        <v>470</v>
      </c>
      <c r="D66" s="16">
        <v>33.9</v>
      </c>
      <c r="E66" s="16" t="s">
        <v>249</v>
      </c>
      <c r="F66" s="16" t="s">
        <v>249</v>
      </c>
      <c r="G66" s="16" t="s">
        <v>249</v>
      </c>
      <c r="H66" s="16" t="s">
        <v>249</v>
      </c>
      <c r="I66" s="16" t="s">
        <v>249</v>
      </c>
      <c r="J66" s="16" t="s">
        <v>249</v>
      </c>
      <c r="K66" s="16" t="s">
        <v>249</v>
      </c>
      <c r="L66" s="16" t="s">
        <v>249</v>
      </c>
      <c r="M66" s="16" t="s">
        <v>249</v>
      </c>
      <c r="N66" s="16" t="s">
        <v>249</v>
      </c>
      <c r="O66" s="16" t="s">
        <v>249</v>
      </c>
      <c r="P66" s="16" t="s">
        <v>249</v>
      </c>
      <c r="Q66" s="16" t="s">
        <v>249</v>
      </c>
      <c r="R66" s="16" t="s">
        <v>249</v>
      </c>
      <c r="S66" s="16">
        <v>25.8</v>
      </c>
      <c r="T66" s="16">
        <v>32.880000000000003</v>
      </c>
      <c r="U66" s="16" t="s">
        <v>249</v>
      </c>
      <c r="V66" s="16" t="s">
        <v>249</v>
      </c>
      <c r="W66" s="16">
        <v>26.98</v>
      </c>
      <c r="X66" s="16" t="s">
        <v>249</v>
      </c>
      <c r="Y66" s="23">
        <v>60</v>
      </c>
      <c r="Z66" s="27">
        <f t="shared" si="4"/>
        <v>29.890000000000004</v>
      </c>
      <c r="AA66" s="17">
        <v>14048.3</v>
      </c>
      <c r="AB66" s="15" t="s">
        <v>248</v>
      </c>
    </row>
    <row r="67" spans="1:28" ht="20.25" customHeight="1" x14ac:dyDescent="0.25">
      <c r="A67" s="15">
        <f t="shared" si="1"/>
        <v>58</v>
      </c>
      <c r="B67" s="22" t="s">
        <v>132</v>
      </c>
      <c r="C67" s="19">
        <v>690</v>
      </c>
      <c r="D67" s="16">
        <v>13.5</v>
      </c>
      <c r="E67" s="16" t="s">
        <v>249</v>
      </c>
      <c r="F67" s="16" t="s">
        <v>249</v>
      </c>
      <c r="G67" s="16" t="s">
        <v>249</v>
      </c>
      <c r="H67" s="16" t="s">
        <v>249</v>
      </c>
      <c r="I67" s="16" t="s">
        <v>249</v>
      </c>
      <c r="J67" s="16" t="s">
        <v>249</v>
      </c>
      <c r="K67" s="16" t="s">
        <v>249</v>
      </c>
      <c r="L67" s="16" t="s">
        <v>249</v>
      </c>
      <c r="M67" s="16" t="s">
        <v>249</v>
      </c>
      <c r="N67" s="16" t="s">
        <v>249</v>
      </c>
      <c r="O67" s="16" t="s">
        <v>249</v>
      </c>
      <c r="P67" s="16" t="s">
        <v>249</v>
      </c>
      <c r="Q67" s="16" t="s">
        <v>249</v>
      </c>
      <c r="R67" s="16" t="s">
        <v>249</v>
      </c>
      <c r="S67" s="16">
        <v>18.989999999999998</v>
      </c>
      <c r="T67" s="16" t="s">
        <v>249</v>
      </c>
      <c r="U67" s="16">
        <v>13.79</v>
      </c>
      <c r="V67" s="16" t="s">
        <v>249</v>
      </c>
      <c r="W67" s="16" t="s">
        <v>249</v>
      </c>
      <c r="X67" s="16" t="s">
        <v>249</v>
      </c>
      <c r="Y67" s="23">
        <v>55</v>
      </c>
      <c r="Z67" s="27">
        <f t="shared" si="4"/>
        <v>15.426666666666664</v>
      </c>
      <c r="AA67" s="17">
        <v>10646.7</v>
      </c>
      <c r="AB67" s="15" t="s">
        <v>248</v>
      </c>
    </row>
    <row r="68" spans="1:28" ht="27.75" customHeight="1" x14ac:dyDescent="0.25">
      <c r="A68" s="15">
        <f t="shared" si="1"/>
        <v>59</v>
      </c>
      <c r="B68" s="22" t="s">
        <v>133</v>
      </c>
      <c r="C68" s="19">
        <v>100</v>
      </c>
      <c r="D68" s="16">
        <v>30.6</v>
      </c>
      <c r="E68" s="16" t="s">
        <v>249</v>
      </c>
      <c r="F68" s="16" t="s">
        <v>249</v>
      </c>
      <c r="G68" s="16" t="s">
        <v>249</v>
      </c>
      <c r="H68" s="16" t="s">
        <v>249</v>
      </c>
      <c r="I68" s="16" t="s">
        <v>249</v>
      </c>
      <c r="J68" s="16" t="s">
        <v>249</v>
      </c>
      <c r="K68" s="16" t="s">
        <v>249</v>
      </c>
      <c r="L68" s="16" t="s">
        <v>249</v>
      </c>
      <c r="M68" s="16" t="s">
        <v>249</v>
      </c>
      <c r="N68" s="16" t="s">
        <v>249</v>
      </c>
      <c r="O68" s="16" t="s">
        <v>249</v>
      </c>
      <c r="P68" s="16" t="s">
        <v>249</v>
      </c>
      <c r="Q68" s="16" t="s">
        <v>249</v>
      </c>
      <c r="R68" s="16" t="s">
        <v>249</v>
      </c>
      <c r="S68" s="16">
        <v>23.99</v>
      </c>
      <c r="T68" s="16">
        <v>24.9</v>
      </c>
      <c r="U68" s="16">
        <v>25.31</v>
      </c>
      <c r="V68" s="16" t="s">
        <v>249</v>
      </c>
      <c r="W68" s="16" t="s">
        <v>249</v>
      </c>
      <c r="X68" s="16" t="s">
        <v>249</v>
      </c>
      <c r="Y68" s="23">
        <v>50</v>
      </c>
      <c r="Z68" s="27">
        <f t="shared" si="4"/>
        <v>26.200000000000003</v>
      </c>
      <c r="AA68" s="17">
        <f t="shared" si="3"/>
        <v>2620.0000000000005</v>
      </c>
      <c r="AB68" s="15" t="s">
        <v>248</v>
      </c>
    </row>
    <row r="69" spans="1:28" ht="57" customHeight="1" x14ac:dyDescent="0.25">
      <c r="A69" s="15">
        <f t="shared" si="1"/>
        <v>60</v>
      </c>
      <c r="B69" s="22" t="s">
        <v>134</v>
      </c>
      <c r="C69" s="19">
        <v>1810</v>
      </c>
      <c r="D69" s="16">
        <v>2.95</v>
      </c>
      <c r="E69" s="16" t="s">
        <v>249</v>
      </c>
      <c r="F69" s="16" t="s">
        <v>249</v>
      </c>
      <c r="G69" s="16" t="s">
        <v>249</v>
      </c>
      <c r="H69" s="16" t="s">
        <v>249</v>
      </c>
      <c r="I69" s="16" t="s">
        <v>249</v>
      </c>
      <c r="J69" s="16" t="s">
        <v>249</v>
      </c>
      <c r="K69" s="16" t="s">
        <v>249</v>
      </c>
      <c r="L69" s="16" t="s">
        <v>249</v>
      </c>
      <c r="M69" s="16" t="s">
        <v>249</v>
      </c>
      <c r="N69" s="16" t="s">
        <v>249</v>
      </c>
      <c r="O69" s="16" t="s">
        <v>249</v>
      </c>
      <c r="P69" s="16">
        <v>2.88</v>
      </c>
      <c r="Q69" s="16" t="s">
        <v>249</v>
      </c>
      <c r="R69" s="16" t="s">
        <v>249</v>
      </c>
      <c r="S69" s="16">
        <v>2.4900000000000002</v>
      </c>
      <c r="T69" s="16">
        <v>2.92</v>
      </c>
      <c r="U69" s="16">
        <v>2.5</v>
      </c>
      <c r="V69" s="16" t="s">
        <v>249</v>
      </c>
      <c r="W69" s="16" t="s">
        <v>249</v>
      </c>
      <c r="X69" s="16">
        <v>2.95</v>
      </c>
      <c r="Y69" s="23">
        <v>18</v>
      </c>
      <c r="Z69" s="27">
        <f t="shared" si="4"/>
        <v>2.7816666666666667</v>
      </c>
      <c r="AA69" s="17">
        <v>5031.8</v>
      </c>
      <c r="AB69" s="15" t="s">
        <v>248</v>
      </c>
    </row>
    <row r="70" spans="1:28" ht="65.25" customHeight="1" x14ac:dyDescent="0.25">
      <c r="A70" s="15">
        <f t="shared" si="1"/>
        <v>61</v>
      </c>
      <c r="B70" s="22" t="s">
        <v>135</v>
      </c>
      <c r="C70" s="19">
        <v>3086</v>
      </c>
      <c r="D70" s="16">
        <v>7</v>
      </c>
      <c r="E70" s="16" t="s">
        <v>249</v>
      </c>
      <c r="F70" s="16" t="s">
        <v>249</v>
      </c>
      <c r="G70" s="16" t="s">
        <v>249</v>
      </c>
      <c r="H70" s="16" t="s">
        <v>249</v>
      </c>
      <c r="I70" s="16" t="s">
        <v>249</v>
      </c>
      <c r="J70" s="16" t="s">
        <v>249</v>
      </c>
      <c r="K70" s="16" t="s">
        <v>249</v>
      </c>
      <c r="L70" s="16" t="s">
        <v>249</v>
      </c>
      <c r="M70" s="16" t="s">
        <v>249</v>
      </c>
      <c r="N70" s="16" t="s">
        <v>249</v>
      </c>
      <c r="O70" s="16" t="s">
        <v>249</v>
      </c>
      <c r="P70" s="16">
        <v>6.08</v>
      </c>
      <c r="Q70" s="16" t="s">
        <v>249</v>
      </c>
      <c r="R70" s="16" t="s">
        <v>249</v>
      </c>
      <c r="S70" s="16" t="s">
        <v>249</v>
      </c>
      <c r="T70" s="16">
        <v>7</v>
      </c>
      <c r="U70" s="16" t="s">
        <v>249</v>
      </c>
      <c r="V70" s="16" t="s">
        <v>249</v>
      </c>
      <c r="W70" s="16">
        <v>7</v>
      </c>
      <c r="X70" s="16" t="s">
        <v>249</v>
      </c>
      <c r="Y70" s="16">
        <v>7</v>
      </c>
      <c r="Z70" s="27">
        <f t="shared" si="2"/>
        <v>6.8159999999999998</v>
      </c>
      <c r="AA70" s="17">
        <v>21046.52</v>
      </c>
      <c r="AB70" s="15" t="s">
        <v>247</v>
      </c>
    </row>
    <row r="71" spans="1:28" ht="69" customHeight="1" x14ac:dyDescent="0.25">
      <c r="A71" s="15">
        <f t="shared" si="1"/>
        <v>62</v>
      </c>
      <c r="B71" s="22" t="s">
        <v>136</v>
      </c>
      <c r="C71" s="19">
        <v>520</v>
      </c>
      <c r="D71" s="16">
        <v>39.99</v>
      </c>
      <c r="E71" s="16" t="s">
        <v>249</v>
      </c>
      <c r="F71" s="16" t="s">
        <v>249</v>
      </c>
      <c r="G71" s="16" t="s">
        <v>249</v>
      </c>
      <c r="H71" s="16" t="s">
        <v>249</v>
      </c>
      <c r="I71" s="16" t="s">
        <v>249</v>
      </c>
      <c r="J71" s="16" t="s">
        <v>249</v>
      </c>
      <c r="K71" s="16" t="s">
        <v>249</v>
      </c>
      <c r="L71" s="16" t="s">
        <v>249</v>
      </c>
      <c r="M71" s="16" t="s">
        <v>249</v>
      </c>
      <c r="N71" s="16" t="s">
        <v>249</v>
      </c>
      <c r="O71" s="16" t="s">
        <v>249</v>
      </c>
      <c r="P71" s="16" t="s">
        <v>249</v>
      </c>
      <c r="Q71" s="16" t="s">
        <v>249</v>
      </c>
      <c r="R71" s="16" t="s">
        <v>249</v>
      </c>
      <c r="S71" s="16" t="s">
        <v>249</v>
      </c>
      <c r="T71" s="16">
        <v>40</v>
      </c>
      <c r="U71" s="16">
        <v>40</v>
      </c>
      <c r="V71" s="16" t="s">
        <v>249</v>
      </c>
      <c r="W71" s="16" t="s">
        <v>249</v>
      </c>
      <c r="X71" s="16" t="s">
        <v>249</v>
      </c>
      <c r="Y71" s="16">
        <v>40</v>
      </c>
      <c r="Z71" s="27">
        <v>39.997999999999998</v>
      </c>
      <c r="AA71" s="17">
        <v>20800</v>
      </c>
      <c r="AB71" s="15" t="s">
        <v>247</v>
      </c>
    </row>
    <row r="72" spans="1:28" ht="28.5" customHeight="1" x14ac:dyDescent="0.25">
      <c r="A72" s="15">
        <f t="shared" si="1"/>
        <v>63</v>
      </c>
      <c r="B72" s="22" t="s">
        <v>137</v>
      </c>
      <c r="C72" s="19">
        <v>40</v>
      </c>
      <c r="D72" s="16">
        <v>63.3</v>
      </c>
      <c r="E72" s="16" t="s">
        <v>249</v>
      </c>
      <c r="F72" s="16" t="s">
        <v>249</v>
      </c>
      <c r="G72" s="16" t="s">
        <v>249</v>
      </c>
      <c r="H72" s="16" t="s">
        <v>249</v>
      </c>
      <c r="I72" s="16" t="s">
        <v>249</v>
      </c>
      <c r="J72" s="16" t="s">
        <v>249</v>
      </c>
      <c r="K72" s="16" t="s">
        <v>249</v>
      </c>
      <c r="L72" s="16" t="s">
        <v>249</v>
      </c>
      <c r="M72" s="16" t="s">
        <v>249</v>
      </c>
      <c r="N72" s="16" t="s">
        <v>249</v>
      </c>
      <c r="O72" s="16" t="s">
        <v>249</v>
      </c>
      <c r="P72" s="16" t="s">
        <v>249</v>
      </c>
      <c r="Q72" s="16" t="s">
        <v>249</v>
      </c>
      <c r="R72" s="16" t="s">
        <v>249</v>
      </c>
      <c r="S72" s="16">
        <v>56.28</v>
      </c>
      <c r="T72" s="16">
        <v>57</v>
      </c>
      <c r="U72" s="16">
        <v>65</v>
      </c>
      <c r="V72" s="16" t="s">
        <v>249</v>
      </c>
      <c r="W72" s="16">
        <v>59.98</v>
      </c>
      <c r="X72" s="16" t="s">
        <v>249</v>
      </c>
      <c r="Y72" s="16">
        <v>65</v>
      </c>
      <c r="Z72" s="27">
        <f t="shared" si="2"/>
        <v>61.093333333333334</v>
      </c>
      <c r="AA72" s="17">
        <v>2443.6</v>
      </c>
      <c r="AB72" s="15" t="s">
        <v>247</v>
      </c>
    </row>
    <row r="73" spans="1:28" ht="65.25" customHeight="1" x14ac:dyDescent="0.25">
      <c r="A73" s="15">
        <f t="shared" si="1"/>
        <v>64</v>
      </c>
      <c r="B73" s="22" t="s">
        <v>138</v>
      </c>
      <c r="C73" s="19">
        <v>200</v>
      </c>
      <c r="D73" s="16">
        <v>13.98</v>
      </c>
      <c r="E73" s="16" t="s">
        <v>249</v>
      </c>
      <c r="F73" s="16" t="s">
        <v>249</v>
      </c>
      <c r="G73" s="16" t="s">
        <v>249</v>
      </c>
      <c r="H73" s="16" t="s">
        <v>249</v>
      </c>
      <c r="I73" s="16" t="s">
        <v>249</v>
      </c>
      <c r="J73" s="16" t="s">
        <v>249</v>
      </c>
      <c r="K73" s="16">
        <v>11.17</v>
      </c>
      <c r="L73" s="16" t="s">
        <v>249</v>
      </c>
      <c r="M73" s="16" t="s">
        <v>249</v>
      </c>
      <c r="N73" s="16" t="s">
        <v>249</v>
      </c>
      <c r="O73" s="16" t="s">
        <v>249</v>
      </c>
      <c r="P73" s="16" t="s">
        <v>249</v>
      </c>
      <c r="Q73" s="16" t="s">
        <v>249</v>
      </c>
      <c r="R73" s="16" t="s">
        <v>249</v>
      </c>
      <c r="S73" s="16" t="s">
        <v>249</v>
      </c>
      <c r="T73" s="16" t="s">
        <v>249</v>
      </c>
      <c r="U73" s="16" t="s">
        <v>249</v>
      </c>
      <c r="V73" s="16" t="s">
        <v>249</v>
      </c>
      <c r="W73" s="16">
        <v>12.5</v>
      </c>
      <c r="X73" s="16" t="s">
        <v>249</v>
      </c>
      <c r="Y73" s="16">
        <v>16</v>
      </c>
      <c r="Z73" s="27">
        <f t="shared" si="2"/>
        <v>13.4125</v>
      </c>
      <c r="AA73" s="17">
        <v>2682</v>
      </c>
      <c r="AB73" s="15" t="s">
        <v>247</v>
      </c>
    </row>
    <row r="74" spans="1:28" ht="66.75" customHeight="1" x14ac:dyDescent="0.25">
      <c r="A74" s="15">
        <f t="shared" si="1"/>
        <v>65</v>
      </c>
      <c r="B74" s="22" t="s">
        <v>139</v>
      </c>
      <c r="C74" s="19">
        <v>5100</v>
      </c>
      <c r="D74" s="16">
        <v>19.7</v>
      </c>
      <c r="E74" s="16" t="s">
        <v>249</v>
      </c>
      <c r="F74" s="16" t="s">
        <v>249</v>
      </c>
      <c r="G74" s="16" t="s">
        <v>249</v>
      </c>
      <c r="H74" s="16" t="s">
        <v>249</v>
      </c>
      <c r="I74" s="16" t="s">
        <v>249</v>
      </c>
      <c r="J74" s="16" t="s">
        <v>249</v>
      </c>
      <c r="K74" s="16" t="s">
        <v>249</v>
      </c>
      <c r="L74" s="16" t="s">
        <v>249</v>
      </c>
      <c r="M74" s="16" t="s">
        <v>249</v>
      </c>
      <c r="N74" s="16" t="s">
        <v>249</v>
      </c>
      <c r="O74" s="16" t="s">
        <v>249</v>
      </c>
      <c r="P74" s="16" t="s">
        <v>249</v>
      </c>
      <c r="Q74" s="16" t="s">
        <v>249</v>
      </c>
      <c r="R74" s="16" t="s">
        <v>249</v>
      </c>
      <c r="S74" s="16">
        <v>19.79</v>
      </c>
      <c r="T74" s="16">
        <v>20</v>
      </c>
      <c r="U74" s="16">
        <v>18.5</v>
      </c>
      <c r="V74" s="16" t="s">
        <v>249</v>
      </c>
      <c r="W74" s="16">
        <v>19.59</v>
      </c>
      <c r="X74" s="16" t="s">
        <v>249</v>
      </c>
      <c r="Y74" s="16">
        <v>20</v>
      </c>
      <c r="Z74" s="27">
        <f t="shared" si="2"/>
        <v>19.596666666666668</v>
      </c>
      <c r="AA74" s="17">
        <v>99960</v>
      </c>
      <c r="AB74" s="15" t="s">
        <v>247</v>
      </c>
    </row>
    <row r="75" spans="1:28" ht="96" x14ac:dyDescent="0.25">
      <c r="A75" s="15">
        <f t="shared" si="1"/>
        <v>66</v>
      </c>
      <c r="B75" s="22" t="s">
        <v>140</v>
      </c>
      <c r="C75" s="19">
        <v>300</v>
      </c>
      <c r="D75" s="16">
        <v>48.42</v>
      </c>
      <c r="E75" s="16" t="s">
        <v>249</v>
      </c>
      <c r="F75" s="16" t="s">
        <v>249</v>
      </c>
      <c r="G75" s="16" t="s">
        <v>249</v>
      </c>
      <c r="H75" s="16" t="s">
        <v>249</v>
      </c>
      <c r="I75" s="16" t="s">
        <v>249</v>
      </c>
      <c r="J75" s="16" t="s">
        <v>249</v>
      </c>
      <c r="K75" s="16" t="s">
        <v>249</v>
      </c>
      <c r="L75" s="16" t="s">
        <v>249</v>
      </c>
      <c r="M75" s="16" t="s">
        <v>249</v>
      </c>
      <c r="N75" s="16" t="s">
        <v>249</v>
      </c>
      <c r="O75" s="16" t="s">
        <v>249</v>
      </c>
      <c r="P75" s="16" t="s">
        <v>249</v>
      </c>
      <c r="Q75" s="16" t="s">
        <v>249</v>
      </c>
      <c r="R75" s="16" t="s">
        <v>249</v>
      </c>
      <c r="S75" s="16">
        <v>67.64</v>
      </c>
      <c r="T75" s="16" t="s">
        <v>249</v>
      </c>
      <c r="U75" s="16" t="s">
        <v>249</v>
      </c>
      <c r="V75" s="16" t="s">
        <v>249</v>
      </c>
      <c r="W75" s="16">
        <v>46.99</v>
      </c>
      <c r="X75" s="16" t="s">
        <v>249</v>
      </c>
      <c r="Y75" s="23">
        <v>700</v>
      </c>
      <c r="Z75" s="27">
        <f>AVERAGE(D75:X75)</f>
        <v>54.35</v>
      </c>
      <c r="AA75" s="17">
        <v>16305</v>
      </c>
      <c r="AB75" s="15" t="s">
        <v>248</v>
      </c>
    </row>
    <row r="76" spans="1:28" ht="36" x14ac:dyDescent="0.25">
      <c r="A76" s="15">
        <f t="shared" ref="A76:A93" si="5">A75+1</f>
        <v>67</v>
      </c>
      <c r="B76" s="22" t="s">
        <v>141</v>
      </c>
      <c r="C76" s="19">
        <v>3650</v>
      </c>
      <c r="D76" s="16">
        <v>100</v>
      </c>
      <c r="E76" s="16" t="s">
        <v>249</v>
      </c>
      <c r="F76" s="16" t="s">
        <v>249</v>
      </c>
      <c r="G76" s="16" t="s">
        <v>249</v>
      </c>
      <c r="H76" s="16" t="s">
        <v>249</v>
      </c>
      <c r="I76" s="16" t="s">
        <v>249</v>
      </c>
      <c r="J76" s="16" t="s">
        <v>249</v>
      </c>
      <c r="K76" s="16" t="s">
        <v>249</v>
      </c>
      <c r="L76" s="16" t="s">
        <v>249</v>
      </c>
      <c r="M76" s="16" t="s">
        <v>249</v>
      </c>
      <c r="N76" s="16" t="s">
        <v>249</v>
      </c>
      <c r="O76" s="16" t="s">
        <v>249</v>
      </c>
      <c r="P76" s="16" t="s">
        <v>249</v>
      </c>
      <c r="Q76" s="16" t="s">
        <v>249</v>
      </c>
      <c r="R76" s="16" t="s">
        <v>249</v>
      </c>
      <c r="S76" s="16" t="s">
        <v>249</v>
      </c>
      <c r="T76" s="16">
        <v>99.99</v>
      </c>
      <c r="U76" s="16">
        <v>92</v>
      </c>
      <c r="V76" s="16" t="s">
        <v>249</v>
      </c>
      <c r="W76" s="16" t="s">
        <v>249</v>
      </c>
      <c r="X76" s="16">
        <v>98.99</v>
      </c>
      <c r="Y76" s="16">
        <v>100</v>
      </c>
      <c r="Z76" s="27">
        <f t="shared" ref="Z76:Z94" si="6">AVERAGE(D76:Y76)</f>
        <v>98.195999999999998</v>
      </c>
      <c r="AA76" s="17">
        <v>358430</v>
      </c>
      <c r="AB76" s="15" t="s">
        <v>247</v>
      </c>
    </row>
    <row r="77" spans="1:28" ht="36" x14ac:dyDescent="0.25">
      <c r="A77" s="15">
        <f t="shared" si="5"/>
        <v>68</v>
      </c>
      <c r="B77" s="22" t="s">
        <v>142</v>
      </c>
      <c r="C77" s="19">
        <v>1480</v>
      </c>
      <c r="D77" s="16">
        <v>43.32</v>
      </c>
      <c r="E77" s="16" t="s">
        <v>249</v>
      </c>
      <c r="F77" s="16" t="s">
        <v>249</v>
      </c>
      <c r="G77" s="16" t="s">
        <v>249</v>
      </c>
      <c r="H77" s="16" t="s">
        <v>249</v>
      </c>
      <c r="I77" s="16" t="s">
        <v>249</v>
      </c>
      <c r="J77" s="16" t="s">
        <v>249</v>
      </c>
      <c r="K77" s="16" t="s">
        <v>249</v>
      </c>
      <c r="L77" s="16" t="s">
        <v>249</v>
      </c>
      <c r="M77" s="16" t="s">
        <v>249</v>
      </c>
      <c r="N77" s="16" t="s">
        <v>249</v>
      </c>
      <c r="O77" s="16" t="s">
        <v>249</v>
      </c>
      <c r="P77" s="16" t="s">
        <v>249</v>
      </c>
      <c r="Q77" s="16" t="s">
        <v>249</v>
      </c>
      <c r="R77" s="16" t="s">
        <v>249</v>
      </c>
      <c r="S77" s="16">
        <v>40.86</v>
      </c>
      <c r="T77" s="16">
        <v>38.5</v>
      </c>
      <c r="U77" s="16" t="s">
        <v>249</v>
      </c>
      <c r="V77" s="16" t="s">
        <v>249</v>
      </c>
      <c r="W77" s="16">
        <v>37</v>
      </c>
      <c r="X77" s="16" t="s">
        <v>249</v>
      </c>
      <c r="Y77" s="16">
        <v>50</v>
      </c>
      <c r="Z77" s="27">
        <f t="shared" si="6"/>
        <v>41.936</v>
      </c>
      <c r="AA77" s="17">
        <v>62071.199999999997</v>
      </c>
      <c r="AB77" s="15" t="s">
        <v>247</v>
      </c>
    </row>
    <row r="78" spans="1:28" ht="36" x14ac:dyDescent="0.25">
      <c r="A78" s="15">
        <f t="shared" si="5"/>
        <v>69</v>
      </c>
      <c r="B78" s="22" t="s">
        <v>143</v>
      </c>
      <c r="C78" s="19">
        <v>2150</v>
      </c>
      <c r="D78" s="16">
        <v>64.5</v>
      </c>
      <c r="E78" s="16" t="s">
        <v>249</v>
      </c>
      <c r="F78" s="16" t="s">
        <v>249</v>
      </c>
      <c r="G78" s="16" t="s">
        <v>249</v>
      </c>
      <c r="H78" s="16" t="s">
        <v>249</v>
      </c>
      <c r="I78" s="16" t="s">
        <v>249</v>
      </c>
      <c r="J78" s="16" t="s">
        <v>249</v>
      </c>
      <c r="K78" s="16" t="s">
        <v>249</v>
      </c>
      <c r="L78" s="16" t="s">
        <v>249</v>
      </c>
      <c r="M78" s="16" t="s">
        <v>249</v>
      </c>
      <c r="N78" s="16" t="s">
        <v>249</v>
      </c>
      <c r="O78" s="16" t="s">
        <v>249</v>
      </c>
      <c r="P78" s="16" t="s">
        <v>249</v>
      </c>
      <c r="Q78" s="16" t="s">
        <v>249</v>
      </c>
      <c r="R78" s="16" t="s">
        <v>249</v>
      </c>
      <c r="S78" s="16" t="s">
        <v>249</v>
      </c>
      <c r="T78" s="16">
        <v>51.94</v>
      </c>
      <c r="U78" s="16" t="s">
        <v>249</v>
      </c>
      <c r="V78" s="16" t="s">
        <v>249</v>
      </c>
      <c r="W78" s="16">
        <v>60</v>
      </c>
      <c r="X78" s="16" t="s">
        <v>249</v>
      </c>
      <c r="Y78" s="16">
        <v>65</v>
      </c>
      <c r="Z78" s="27">
        <f t="shared" si="6"/>
        <v>60.36</v>
      </c>
      <c r="AA78" s="17">
        <v>129774</v>
      </c>
      <c r="AB78" s="15" t="s">
        <v>247</v>
      </c>
    </row>
    <row r="79" spans="1:28" ht="30" customHeight="1" x14ac:dyDescent="0.25">
      <c r="A79" s="15">
        <f t="shared" si="5"/>
        <v>70</v>
      </c>
      <c r="B79" s="22" t="s">
        <v>144</v>
      </c>
      <c r="C79" s="19">
        <v>50</v>
      </c>
      <c r="D79" s="16">
        <v>59.7</v>
      </c>
      <c r="E79" s="16" t="s">
        <v>249</v>
      </c>
      <c r="F79" s="16" t="s">
        <v>249</v>
      </c>
      <c r="G79" s="16" t="s">
        <v>249</v>
      </c>
      <c r="H79" s="16">
        <v>59</v>
      </c>
      <c r="I79" s="16" t="s">
        <v>249</v>
      </c>
      <c r="J79" s="16" t="s">
        <v>249</v>
      </c>
      <c r="K79" s="16" t="s">
        <v>249</v>
      </c>
      <c r="L79" s="16" t="s">
        <v>249</v>
      </c>
      <c r="M79" s="16" t="s">
        <v>249</v>
      </c>
      <c r="N79" s="16" t="s">
        <v>249</v>
      </c>
      <c r="O79" s="16" t="s">
        <v>249</v>
      </c>
      <c r="P79" s="16" t="s">
        <v>249</v>
      </c>
      <c r="Q79" s="16" t="s">
        <v>249</v>
      </c>
      <c r="R79" s="16">
        <v>57.21</v>
      </c>
      <c r="S79" s="16">
        <v>56</v>
      </c>
      <c r="T79" s="16">
        <v>57.87</v>
      </c>
      <c r="U79" s="16" t="s">
        <v>249</v>
      </c>
      <c r="V79" s="16" t="s">
        <v>249</v>
      </c>
      <c r="W79" s="16" t="s">
        <v>249</v>
      </c>
      <c r="X79" s="16">
        <v>56.46</v>
      </c>
      <c r="Y79" s="16">
        <v>60</v>
      </c>
      <c r="Z79" s="27">
        <f t="shared" si="6"/>
        <v>58.034285714285708</v>
      </c>
      <c r="AA79" s="17">
        <v>2901.5</v>
      </c>
      <c r="AB79" s="15" t="s">
        <v>247</v>
      </c>
    </row>
    <row r="80" spans="1:28" ht="30.75" customHeight="1" x14ac:dyDescent="0.25">
      <c r="A80" s="15">
        <f t="shared" si="5"/>
        <v>71</v>
      </c>
      <c r="B80" s="22" t="s">
        <v>145</v>
      </c>
      <c r="C80" s="19">
        <v>50</v>
      </c>
      <c r="D80" s="16">
        <v>53.17</v>
      </c>
      <c r="E80" s="16" t="s">
        <v>249</v>
      </c>
      <c r="F80" s="16" t="s">
        <v>249</v>
      </c>
      <c r="G80" s="16" t="s">
        <v>249</v>
      </c>
      <c r="H80" s="16" t="s">
        <v>249</v>
      </c>
      <c r="I80" s="16" t="s">
        <v>249</v>
      </c>
      <c r="J80" s="16" t="s">
        <v>249</v>
      </c>
      <c r="K80" s="16" t="s">
        <v>249</v>
      </c>
      <c r="L80" s="16" t="s">
        <v>249</v>
      </c>
      <c r="M80" s="16" t="s">
        <v>249</v>
      </c>
      <c r="N80" s="16" t="s">
        <v>249</v>
      </c>
      <c r="O80" s="16" t="s">
        <v>249</v>
      </c>
      <c r="P80" s="16" t="s">
        <v>249</v>
      </c>
      <c r="Q80" s="16" t="s">
        <v>249</v>
      </c>
      <c r="R80" s="16" t="s">
        <v>249</v>
      </c>
      <c r="S80" s="16" t="s">
        <v>249</v>
      </c>
      <c r="T80" s="16">
        <v>43.17</v>
      </c>
      <c r="U80" s="16" t="s">
        <v>249</v>
      </c>
      <c r="V80" s="16" t="s">
        <v>249</v>
      </c>
      <c r="W80" s="16">
        <v>49.9</v>
      </c>
      <c r="X80" s="16" t="s">
        <v>249</v>
      </c>
      <c r="Y80" s="16">
        <v>55</v>
      </c>
      <c r="Z80" s="27">
        <f t="shared" si="6"/>
        <v>50.31</v>
      </c>
      <c r="AA80" s="17">
        <f t="shared" ref="AA80:AA84" si="7">PRODUCT(Z80,C80)</f>
        <v>2515.5</v>
      </c>
      <c r="AB80" s="15" t="s">
        <v>247</v>
      </c>
    </row>
    <row r="81" spans="1:28" ht="32.25" customHeight="1" x14ac:dyDescent="0.25">
      <c r="A81" s="15">
        <f t="shared" si="5"/>
        <v>72</v>
      </c>
      <c r="B81" s="22" t="s">
        <v>146</v>
      </c>
      <c r="C81" s="19">
        <v>100</v>
      </c>
      <c r="D81" s="16">
        <v>50</v>
      </c>
      <c r="E81" s="16" t="s">
        <v>249</v>
      </c>
      <c r="F81" s="16" t="s">
        <v>249</v>
      </c>
      <c r="G81" s="16" t="s">
        <v>249</v>
      </c>
      <c r="H81" s="16" t="s">
        <v>249</v>
      </c>
      <c r="I81" s="16" t="s">
        <v>249</v>
      </c>
      <c r="J81" s="16" t="s">
        <v>249</v>
      </c>
      <c r="K81" s="16" t="s">
        <v>249</v>
      </c>
      <c r="L81" s="16" t="s">
        <v>249</v>
      </c>
      <c r="M81" s="16" t="s">
        <v>249</v>
      </c>
      <c r="N81" s="16" t="s">
        <v>249</v>
      </c>
      <c r="O81" s="16" t="s">
        <v>249</v>
      </c>
      <c r="P81" s="16" t="s">
        <v>249</v>
      </c>
      <c r="Q81" s="16" t="s">
        <v>249</v>
      </c>
      <c r="R81" s="16" t="s">
        <v>249</v>
      </c>
      <c r="S81" s="16" t="s">
        <v>249</v>
      </c>
      <c r="T81" s="16">
        <v>47.02</v>
      </c>
      <c r="U81" s="16" t="s">
        <v>249</v>
      </c>
      <c r="V81" s="16" t="s">
        <v>249</v>
      </c>
      <c r="W81" s="16">
        <v>45.15</v>
      </c>
      <c r="X81" s="16" t="s">
        <v>249</v>
      </c>
      <c r="Y81" s="16">
        <v>50</v>
      </c>
      <c r="Z81" s="27">
        <f t="shared" si="6"/>
        <v>48.042500000000004</v>
      </c>
      <c r="AA81" s="17">
        <v>4804</v>
      </c>
      <c r="AB81" s="15" t="s">
        <v>247</v>
      </c>
    </row>
    <row r="82" spans="1:28" ht="41.25" customHeight="1" x14ac:dyDescent="0.25">
      <c r="A82" s="15">
        <f t="shared" si="5"/>
        <v>73</v>
      </c>
      <c r="B82" s="22" t="s">
        <v>147</v>
      </c>
      <c r="C82" s="19">
        <v>100</v>
      </c>
      <c r="D82" s="16">
        <v>25.9</v>
      </c>
      <c r="E82" s="16" t="s">
        <v>249</v>
      </c>
      <c r="F82" s="16" t="s">
        <v>249</v>
      </c>
      <c r="G82" s="16" t="s">
        <v>249</v>
      </c>
      <c r="H82" s="16" t="s">
        <v>249</v>
      </c>
      <c r="I82" s="16" t="s">
        <v>249</v>
      </c>
      <c r="J82" s="16" t="s">
        <v>249</v>
      </c>
      <c r="K82" s="16" t="s">
        <v>249</v>
      </c>
      <c r="L82" s="16" t="s">
        <v>249</v>
      </c>
      <c r="M82" s="16" t="s">
        <v>249</v>
      </c>
      <c r="N82" s="16" t="s">
        <v>249</v>
      </c>
      <c r="O82" s="16" t="s">
        <v>249</v>
      </c>
      <c r="P82" s="16" t="s">
        <v>249</v>
      </c>
      <c r="Q82" s="16" t="s">
        <v>249</v>
      </c>
      <c r="R82" s="16" t="s">
        <v>249</v>
      </c>
      <c r="S82" s="16">
        <v>27.9</v>
      </c>
      <c r="T82" s="16">
        <v>26.55</v>
      </c>
      <c r="U82" s="16" t="s">
        <v>249</v>
      </c>
      <c r="V82" s="16" t="s">
        <v>249</v>
      </c>
      <c r="W82" s="16">
        <v>24.9</v>
      </c>
      <c r="X82" s="16" t="s">
        <v>249</v>
      </c>
      <c r="Y82" s="16">
        <v>40</v>
      </c>
      <c r="Z82" s="27">
        <f t="shared" si="6"/>
        <v>29.05</v>
      </c>
      <c r="AA82" s="17">
        <f t="shared" si="7"/>
        <v>2905</v>
      </c>
      <c r="AB82" s="15" t="s">
        <v>247</v>
      </c>
    </row>
    <row r="83" spans="1:28" ht="28.5" customHeight="1" x14ac:dyDescent="0.25">
      <c r="A83" s="15">
        <f t="shared" si="5"/>
        <v>74</v>
      </c>
      <c r="B83" s="22" t="s">
        <v>148</v>
      </c>
      <c r="C83" s="19">
        <v>640</v>
      </c>
      <c r="D83" s="16">
        <v>8</v>
      </c>
      <c r="E83" s="16" t="s">
        <v>249</v>
      </c>
      <c r="F83" s="16" t="s">
        <v>249</v>
      </c>
      <c r="G83" s="16" t="s">
        <v>249</v>
      </c>
      <c r="H83" s="16" t="s">
        <v>249</v>
      </c>
      <c r="I83" s="16" t="s">
        <v>249</v>
      </c>
      <c r="J83" s="16" t="s">
        <v>249</v>
      </c>
      <c r="K83" s="16" t="s">
        <v>249</v>
      </c>
      <c r="L83" s="16" t="s">
        <v>249</v>
      </c>
      <c r="M83" s="16" t="s">
        <v>249</v>
      </c>
      <c r="N83" s="16" t="s">
        <v>249</v>
      </c>
      <c r="O83" s="16" t="s">
        <v>249</v>
      </c>
      <c r="P83" s="16" t="s">
        <v>249</v>
      </c>
      <c r="Q83" s="16" t="s">
        <v>249</v>
      </c>
      <c r="R83" s="16" t="s">
        <v>249</v>
      </c>
      <c r="S83" s="16">
        <v>7.46</v>
      </c>
      <c r="T83" s="16" t="s">
        <v>249</v>
      </c>
      <c r="U83" s="16" t="s">
        <v>249</v>
      </c>
      <c r="V83" s="16">
        <v>5.98</v>
      </c>
      <c r="W83" s="16">
        <v>6.18</v>
      </c>
      <c r="X83" s="16" t="s">
        <v>249</v>
      </c>
      <c r="Y83" s="23">
        <v>19.899999999999999</v>
      </c>
      <c r="Z83" s="27">
        <f>AVERAGE(D83:X83)</f>
        <v>6.9050000000000002</v>
      </c>
      <c r="AA83" s="17">
        <v>4422.3999999999996</v>
      </c>
      <c r="AB83" s="15" t="s">
        <v>248</v>
      </c>
    </row>
    <row r="84" spans="1:28" ht="20.25" customHeight="1" x14ac:dyDescent="0.25">
      <c r="A84" s="15">
        <f t="shared" si="5"/>
        <v>75</v>
      </c>
      <c r="B84" s="22" t="s">
        <v>149</v>
      </c>
      <c r="C84" s="19">
        <v>20</v>
      </c>
      <c r="D84" s="16">
        <v>39</v>
      </c>
      <c r="E84" s="16" t="s">
        <v>249</v>
      </c>
      <c r="F84" s="16" t="s">
        <v>249</v>
      </c>
      <c r="G84" s="16" t="s">
        <v>249</v>
      </c>
      <c r="H84" s="16" t="s">
        <v>249</v>
      </c>
      <c r="I84" s="16" t="s">
        <v>249</v>
      </c>
      <c r="J84" s="16" t="s">
        <v>249</v>
      </c>
      <c r="K84" s="16" t="s">
        <v>249</v>
      </c>
      <c r="L84" s="16" t="s">
        <v>249</v>
      </c>
      <c r="M84" s="16" t="s">
        <v>249</v>
      </c>
      <c r="N84" s="16" t="s">
        <v>249</v>
      </c>
      <c r="O84" s="16" t="s">
        <v>249</v>
      </c>
      <c r="P84" s="16" t="s">
        <v>249</v>
      </c>
      <c r="Q84" s="16" t="s">
        <v>249</v>
      </c>
      <c r="R84" s="16" t="s">
        <v>249</v>
      </c>
      <c r="S84" s="16">
        <v>33.799999999999997</v>
      </c>
      <c r="T84" s="16" t="s">
        <v>249</v>
      </c>
      <c r="U84" s="16">
        <v>36.9</v>
      </c>
      <c r="V84" s="16">
        <v>35.03</v>
      </c>
      <c r="W84" s="16">
        <v>32.35</v>
      </c>
      <c r="X84" s="16" t="s">
        <v>249</v>
      </c>
      <c r="Y84" s="16">
        <v>40</v>
      </c>
      <c r="Z84" s="27">
        <f t="shared" si="6"/>
        <v>36.18</v>
      </c>
      <c r="AA84" s="17">
        <f t="shared" si="7"/>
        <v>723.6</v>
      </c>
      <c r="AB84" s="15" t="s">
        <v>247</v>
      </c>
    </row>
    <row r="85" spans="1:28" ht="18.75" customHeight="1" x14ac:dyDescent="0.25">
      <c r="A85" s="15">
        <f t="shared" si="5"/>
        <v>76</v>
      </c>
      <c r="B85" s="22" t="s">
        <v>150</v>
      </c>
      <c r="C85" s="19">
        <v>320</v>
      </c>
      <c r="D85" s="16">
        <v>35</v>
      </c>
      <c r="E85" s="16" t="s">
        <v>249</v>
      </c>
      <c r="F85" s="16" t="s">
        <v>249</v>
      </c>
      <c r="G85" s="16" t="s">
        <v>249</v>
      </c>
      <c r="H85" s="16" t="s">
        <v>249</v>
      </c>
      <c r="I85" s="16" t="s">
        <v>249</v>
      </c>
      <c r="J85" s="16" t="s">
        <v>249</v>
      </c>
      <c r="K85" s="16" t="s">
        <v>249</v>
      </c>
      <c r="L85" s="16" t="s">
        <v>249</v>
      </c>
      <c r="M85" s="16" t="s">
        <v>249</v>
      </c>
      <c r="N85" s="16" t="s">
        <v>249</v>
      </c>
      <c r="O85" s="16" t="s">
        <v>249</v>
      </c>
      <c r="P85" s="16" t="s">
        <v>249</v>
      </c>
      <c r="Q85" s="16" t="s">
        <v>249</v>
      </c>
      <c r="R85" s="16" t="s">
        <v>249</v>
      </c>
      <c r="S85" s="16" t="s">
        <v>249</v>
      </c>
      <c r="T85" s="16" t="s">
        <v>249</v>
      </c>
      <c r="U85" s="16" t="s">
        <v>249</v>
      </c>
      <c r="V85" s="16">
        <v>33.200000000000003</v>
      </c>
      <c r="W85" s="16" t="s">
        <v>249</v>
      </c>
      <c r="X85" s="16">
        <v>34.369999999999997</v>
      </c>
      <c r="Y85" s="16">
        <v>50</v>
      </c>
      <c r="Z85" s="27">
        <f t="shared" si="6"/>
        <v>38.142499999999998</v>
      </c>
      <c r="AA85" s="17">
        <v>12204.8</v>
      </c>
      <c r="AB85" s="15" t="s">
        <v>247</v>
      </c>
    </row>
    <row r="86" spans="1:28" ht="24" x14ac:dyDescent="0.25">
      <c r="A86" s="15">
        <f t="shared" si="5"/>
        <v>77</v>
      </c>
      <c r="B86" s="22" t="s">
        <v>151</v>
      </c>
      <c r="C86" s="19">
        <v>480</v>
      </c>
      <c r="D86" s="16" t="s">
        <v>249</v>
      </c>
      <c r="E86" s="16" t="s">
        <v>249</v>
      </c>
      <c r="F86" s="16" t="s">
        <v>249</v>
      </c>
      <c r="G86" s="16" t="s">
        <v>249</v>
      </c>
      <c r="H86" s="16" t="s">
        <v>249</v>
      </c>
      <c r="I86" s="16" t="s">
        <v>249</v>
      </c>
      <c r="J86" s="16" t="s">
        <v>249</v>
      </c>
      <c r="K86" s="16" t="s">
        <v>249</v>
      </c>
      <c r="L86" s="16" t="s">
        <v>249</v>
      </c>
      <c r="M86" s="16" t="s">
        <v>249</v>
      </c>
      <c r="N86" s="16" t="s">
        <v>249</v>
      </c>
      <c r="O86" s="16" t="s">
        <v>249</v>
      </c>
      <c r="P86" s="16" t="s">
        <v>249</v>
      </c>
      <c r="Q86" s="16" t="s">
        <v>249</v>
      </c>
      <c r="R86" s="16" t="s">
        <v>249</v>
      </c>
      <c r="S86" s="16" t="s">
        <v>249</v>
      </c>
      <c r="T86" s="16">
        <v>13.9</v>
      </c>
      <c r="U86" s="16">
        <v>14.91</v>
      </c>
      <c r="V86" s="16" t="s">
        <v>249</v>
      </c>
      <c r="W86" s="16" t="s">
        <v>249</v>
      </c>
      <c r="X86" s="16">
        <v>13.51</v>
      </c>
      <c r="Y86" s="23">
        <v>40</v>
      </c>
      <c r="Z86" s="27">
        <f>AVERAGE(D86:X86)</f>
        <v>14.106666666666667</v>
      </c>
      <c r="AA86" s="17">
        <v>6772.8</v>
      </c>
      <c r="AB86" s="15" t="s">
        <v>248</v>
      </c>
    </row>
    <row r="87" spans="1:28" ht="29.25" customHeight="1" x14ac:dyDescent="0.25">
      <c r="A87" s="15">
        <f t="shared" si="5"/>
        <v>78</v>
      </c>
      <c r="B87" s="22" t="s">
        <v>152</v>
      </c>
      <c r="C87" s="19">
        <v>2820</v>
      </c>
      <c r="D87" s="16">
        <v>10.55</v>
      </c>
      <c r="E87" s="16" t="s">
        <v>249</v>
      </c>
      <c r="F87" s="16" t="s">
        <v>249</v>
      </c>
      <c r="G87" s="16" t="s">
        <v>249</v>
      </c>
      <c r="H87" s="16" t="s">
        <v>249</v>
      </c>
      <c r="I87" s="16" t="s">
        <v>249</v>
      </c>
      <c r="J87" s="16" t="s">
        <v>249</v>
      </c>
      <c r="K87" s="16" t="s">
        <v>249</v>
      </c>
      <c r="L87" s="16">
        <v>13</v>
      </c>
      <c r="M87" s="16" t="s">
        <v>249</v>
      </c>
      <c r="N87" s="16" t="s">
        <v>249</v>
      </c>
      <c r="O87" s="16" t="s">
        <v>249</v>
      </c>
      <c r="P87" s="16" t="s">
        <v>249</v>
      </c>
      <c r="Q87" s="16" t="s">
        <v>249</v>
      </c>
      <c r="R87" s="16" t="s">
        <v>249</v>
      </c>
      <c r="S87" s="16">
        <v>10.99</v>
      </c>
      <c r="T87" s="16">
        <v>12.7</v>
      </c>
      <c r="U87" s="16" t="s">
        <v>249</v>
      </c>
      <c r="V87" s="16" t="s">
        <v>249</v>
      </c>
      <c r="W87" s="16">
        <v>12.97</v>
      </c>
      <c r="X87" s="16">
        <v>10.63</v>
      </c>
      <c r="Y87" s="23">
        <v>60</v>
      </c>
      <c r="Z87" s="27">
        <f>AVERAGE(D87:X87)</f>
        <v>11.806666666666665</v>
      </c>
      <c r="AA87" s="17">
        <v>33304.199999999997</v>
      </c>
      <c r="AB87" s="15" t="s">
        <v>248</v>
      </c>
    </row>
    <row r="88" spans="1:28" ht="24" x14ac:dyDescent="0.25">
      <c r="A88" s="15">
        <f t="shared" si="5"/>
        <v>79</v>
      </c>
      <c r="B88" s="22" t="s">
        <v>153</v>
      </c>
      <c r="C88" s="19">
        <v>555</v>
      </c>
      <c r="D88" s="16">
        <v>7</v>
      </c>
      <c r="E88" s="16" t="s">
        <v>249</v>
      </c>
      <c r="F88" s="16" t="s">
        <v>249</v>
      </c>
      <c r="G88" s="16" t="s">
        <v>249</v>
      </c>
      <c r="H88" s="16" t="s">
        <v>249</v>
      </c>
      <c r="I88" s="16" t="s">
        <v>249</v>
      </c>
      <c r="J88" s="16" t="s">
        <v>249</v>
      </c>
      <c r="K88" s="16" t="s">
        <v>249</v>
      </c>
      <c r="L88" s="16" t="s">
        <v>249</v>
      </c>
      <c r="M88" s="16" t="s">
        <v>249</v>
      </c>
      <c r="N88" s="16" t="s">
        <v>249</v>
      </c>
      <c r="O88" s="16" t="s">
        <v>249</v>
      </c>
      <c r="P88" s="16" t="s">
        <v>249</v>
      </c>
      <c r="Q88" s="16" t="s">
        <v>249</v>
      </c>
      <c r="R88" s="16" t="s">
        <v>249</v>
      </c>
      <c r="S88" s="16">
        <v>7</v>
      </c>
      <c r="T88" s="16">
        <v>7</v>
      </c>
      <c r="U88" s="16">
        <v>6.8</v>
      </c>
      <c r="V88" s="16" t="s">
        <v>249</v>
      </c>
      <c r="W88" s="16">
        <v>6.97</v>
      </c>
      <c r="X88" s="16" t="s">
        <v>249</v>
      </c>
      <c r="Y88" s="23">
        <v>60</v>
      </c>
      <c r="Z88" s="27">
        <f>AVERAGE(D88:X88)</f>
        <v>6.9540000000000006</v>
      </c>
      <c r="AA88" s="17">
        <v>3857.25</v>
      </c>
      <c r="AB88" s="15" t="s">
        <v>248</v>
      </c>
    </row>
    <row r="89" spans="1:28" ht="23.25" customHeight="1" x14ac:dyDescent="0.25">
      <c r="A89" s="15">
        <f t="shared" si="5"/>
        <v>80</v>
      </c>
      <c r="B89" s="22" t="s">
        <v>154</v>
      </c>
      <c r="C89" s="19">
        <v>1670</v>
      </c>
      <c r="D89" s="16">
        <v>42.9</v>
      </c>
      <c r="E89" s="16" t="s">
        <v>249</v>
      </c>
      <c r="F89" s="16" t="s">
        <v>249</v>
      </c>
      <c r="G89" s="16" t="s">
        <v>249</v>
      </c>
      <c r="H89" s="16" t="s">
        <v>249</v>
      </c>
      <c r="I89" s="16" t="s">
        <v>249</v>
      </c>
      <c r="J89" s="16" t="s">
        <v>249</v>
      </c>
      <c r="K89" s="16" t="s">
        <v>249</v>
      </c>
      <c r="L89" s="16" t="s">
        <v>249</v>
      </c>
      <c r="M89" s="16" t="s">
        <v>249</v>
      </c>
      <c r="N89" s="16" t="s">
        <v>249</v>
      </c>
      <c r="O89" s="16" t="s">
        <v>249</v>
      </c>
      <c r="P89" s="16" t="s">
        <v>249</v>
      </c>
      <c r="Q89" s="16" t="s">
        <v>249</v>
      </c>
      <c r="R89" s="16" t="s">
        <v>249</v>
      </c>
      <c r="S89" s="16" t="s">
        <v>249</v>
      </c>
      <c r="T89" s="16">
        <v>35.9</v>
      </c>
      <c r="U89" s="16" t="s">
        <v>249</v>
      </c>
      <c r="V89" s="16">
        <v>35</v>
      </c>
      <c r="W89" s="16" t="s">
        <v>249</v>
      </c>
      <c r="X89" s="16" t="s">
        <v>249</v>
      </c>
      <c r="Y89" s="23">
        <v>60</v>
      </c>
      <c r="Z89" s="27">
        <f>AVERAGE(D89:X89)</f>
        <v>37.93333333333333</v>
      </c>
      <c r="AA89" s="17">
        <v>63343.1</v>
      </c>
      <c r="AB89" s="15" t="s">
        <v>248</v>
      </c>
    </row>
    <row r="90" spans="1:28" ht="18.75" customHeight="1" x14ac:dyDescent="0.25">
      <c r="A90" s="15">
        <f t="shared" si="5"/>
        <v>81</v>
      </c>
      <c r="B90" s="22" t="s">
        <v>155</v>
      </c>
      <c r="C90" s="19">
        <v>45</v>
      </c>
      <c r="D90" s="16">
        <v>51.44</v>
      </c>
      <c r="E90" s="16" t="s">
        <v>249</v>
      </c>
      <c r="F90" s="16" t="s">
        <v>249</v>
      </c>
      <c r="G90" s="16" t="s">
        <v>249</v>
      </c>
      <c r="H90" s="16" t="s">
        <v>249</v>
      </c>
      <c r="I90" s="16" t="s">
        <v>249</v>
      </c>
      <c r="J90" s="16" t="s">
        <v>249</v>
      </c>
      <c r="K90" s="16" t="s">
        <v>249</v>
      </c>
      <c r="L90" s="16" t="s">
        <v>249</v>
      </c>
      <c r="M90" s="16" t="s">
        <v>249</v>
      </c>
      <c r="N90" s="16" t="s">
        <v>249</v>
      </c>
      <c r="O90" s="16">
        <v>47.67</v>
      </c>
      <c r="P90" s="16" t="s">
        <v>249</v>
      </c>
      <c r="Q90" s="16" t="s">
        <v>249</v>
      </c>
      <c r="R90" s="16" t="s">
        <v>249</v>
      </c>
      <c r="S90" s="16" t="s">
        <v>249</v>
      </c>
      <c r="T90" s="16" t="s">
        <v>249</v>
      </c>
      <c r="U90" s="16">
        <v>49.7</v>
      </c>
      <c r="V90" s="16" t="s">
        <v>249</v>
      </c>
      <c r="W90" s="16" t="s">
        <v>249</v>
      </c>
      <c r="X90" s="16" t="s">
        <v>249</v>
      </c>
      <c r="Y90" s="16">
        <v>65</v>
      </c>
      <c r="Z90" s="27">
        <f t="shared" si="6"/>
        <v>53.452500000000001</v>
      </c>
      <c r="AA90" s="17">
        <v>2405.25</v>
      </c>
      <c r="AB90" s="15" t="s">
        <v>247</v>
      </c>
    </row>
    <row r="91" spans="1:28" ht="18.75" customHeight="1" x14ac:dyDescent="0.25">
      <c r="A91" s="15">
        <f t="shared" si="5"/>
        <v>82</v>
      </c>
      <c r="B91" s="22" t="s">
        <v>156</v>
      </c>
      <c r="C91" s="19">
        <v>1200</v>
      </c>
      <c r="D91" s="16">
        <v>15</v>
      </c>
      <c r="E91" s="16" t="s">
        <v>249</v>
      </c>
      <c r="F91" s="16" t="s">
        <v>249</v>
      </c>
      <c r="G91" s="16" t="s">
        <v>249</v>
      </c>
      <c r="H91" s="16" t="s">
        <v>249</v>
      </c>
      <c r="I91" s="16" t="s">
        <v>249</v>
      </c>
      <c r="J91" s="16" t="s">
        <v>249</v>
      </c>
      <c r="K91" s="16" t="s">
        <v>249</v>
      </c>
      <c r="L91" s="16" t="s">
        <v>249</v>
      </c>
      <c r="M91" s="16" t="s">
        <v>249</v>
      </c>
      <c r="N91" s="16" t="s">
        <v>249</v>
      </c>
      <c r="O91" s="16" t="s">
        <v>249</v>
      </c>
      <c r="P91" s="16" t="s">
        <v>249</v>
      </c>
      <c r="Q91" s="16" t="s">
        <v>249</v>
      </c>
      <c r="R91" s="16">
        <v>15</v>
      </c>
      <c r="S91" s="16" t="s">
        <v>249</v>
      </c>
      <c r="T91" s="16">
        <v>14</v>
      </c>
      <c r="U91" s="16">
        <v>15</v>
      </c>
      <c r="V91" s="16" t="s">
        <v>249</v>
      </c>
      <c r="W91" s="16" t="s">
        <v>249</v>
      </c>
      <c r="X91" s="16" t="s">
        <v>249</v>
      </c>
      <c r="Y91" s="16">
        <v>15</v>
      </c>
      <c r="Z91" s="27">
        <f t="shared" si="6"/>
        <v>14.8</v>
      </c>
      <c r="AA91" s="17">
        <v>17760</v>
      </c>
      <c r="AB91" s="15" t="s">
        <v>247</v>
      </c>
    </row>
    <row r="92" spans="1:28" ht="19.5" customHeight="1" x14ac:dyDescent="0.25">
      <c r="A92" s="15">
        <f t="shared" si="5"/>
        <v>83</v>
      </c>
      <c r="B92" s="22" t="s">
        <v>157</v>
      </c>
      <c r="C92" s="19">
        <v>15</v>
      </c>
      <c r="D92" s="16">
        <v>30.99</v>
      </c>
      <c r="E92" s="16" t="s">
        <v>249</v>
      </c>
      <c r="F92" s="16" t="s">
        <v>249</v>
      </c>
      <c r="G92" s="16" t="s">
        <v>249</v>
      </c>
      <c r="H92" s="16" t="s">
        <v>249</v>
      </c>
      <c r="I92" s="16" t="s">
        <v>249</v>
      </c>
      <c r="J92" s="16" t="s">
        <v>249</v>
      </c>
      <c r="K92" s="16" t="s">
        <v>249</v>
      </c>
      <c r="L92" s="16" t="s">
        <v>249</v>
      </c>
      <c r="M92" s="16" t="s">
        <v>249</v>
      </c>
      <c r="N92" s="16" t="s">
        <v>249</v>
      </c>
      <c r="O92" s="16" t="s">
        <v>249</v>
      </c>
      <c r="P92" s="16" t="s">
        <v>249</v>
      </c>
      <c r="Q92" s="16" t="s">
        <v>249</v>
      </c>
      <c r="R92" s="16" t="s">
        <v>249</v>
      </c>
      <c r="S92" s="16" t="s">
        <v>249</v>
      </c>
      <c r="T92" s="16">
        <v>25.2</v>
      </c>
      <c r="U92" s="16" t="s">
        <v>249</v>
      </c>
      <c r="V92" s="16">
        <v>24.55</v>
      </c>
      <c r="W92" s="16" t="s">
        <v>249</v>
      </c>
      <c r="X92" s="16" t="s">
        <v>249</v>
      </c>
      <c r="Y92" s="23">
        <v>70</v>
      </c>
      <c r="Z92" s="27">
        <f>AVERAGE(D92:X92)</f>
        <v>26.91333333333333</v>
      </c>
      <c r="AA92" s="17">
        <v>403.65</v>
      </c>
      <c r="AB92" s="15" t="s">
        <v>248</v>
      </c>
    </row>
    <row r="93" spans="1:28" x14ac:dyDescent="0.25">
      <c r="A93" s="15">
        <f t="shared" si="5"/>
        <v>84</v>
      </c>
      <c r="B93" s="22" t="s">
        <v>158</v>
      </c>
      <c r="C93" s="19">
        <v>100</v>
      </c>
      <c r="D93" s="16">
        <v>58</v>
      </c>
      <c r="E93" s="16" t="s">
        <v>249</v>
      </c>
      <c r="F93" s="16" t="s">
        <v>249</v>
      </c>
      <c r="G93" s="16" t="s">
        <v>249</v>
      </c>
      <c r="H93" s="16" t="s">
        <v>249</v>
      </c>
      <c r="I93" s="16" t="s">
        <v>249</v>
      </c>
      <c r="J93" s="16" t="s">
        <v>249</v>
      </c>
      <c r="K93" s="16" t="s">
        <v>249</v>
      </c>
      <c r="L93" s="16" t="s">
        <v>249</v>
      </c>
      <c r="M93" s="16" t="s">
        <v>249</v>
      </c>
      <c r="N93" s="16" t="s">
        <v>249</v>
      </c>
      <c r="O93" s="16" t="s">
        <v>249</v>
      </c>
      <c r="P93" s="16" t="s">
        <v>249</v>
      </c>
      <c r="Q93" s="16" t="s">
        <v>249</v>
      </c>
      <c r="R93" s="16" t="s">
        <v>249</v>
      </c>
      <c r="S93" s="16" t="s">
        <v>249</v>
      </c>
      <c r="T93" s="16" t="s">
        <v>249</v>
      </c>
      <c r="U93" s="16" t="s">
        <v>249</v>
      </c>
      <c r="V93" s="16">
        <v>56.45</v>
      </c>
      <c r="W93" s="16">
        <v>53.99</v>
      </c>
      <c r="X93" s="16" t="s">
        <v>249</v>
      </c>
      <c r="Y93" s="16">
        <v>85</v>
      </c>
      <c r="Z93" s="27">
        <f t="shared" si="6"/>
        <v>63.36</v>
      </c>
      <c r="AA93" s="17">
        <v>6336</v>
      </c>
      <c r="AB93" s="15" t="s">
        <v>247</v>
      </c>
    </row>
    <row r="94" spans="1:28" x14ac:dyDescent="0.25">
      <c r="A94" s="15">
        <v>85</v>
      </c>
      <c r="B94" s="28" t="s">
        <v>250</v>
      </c>
      <c r="C94" s="19">
        <v>400</v>
      </c>
      <c r="D94" s="16">
        <v>172</v>
      </c>
      <c r="E94" s="16" t="s">
        <v>249</v>
      </c>
      <c r="F94" s="16" t="s">
        <v>249</v>
      </c>
      <c r="G94" s="16" t="s">
        <v>249</v>
      </c>
      <c r="H94" s="16" t="s">
        <v>249</v>
      </c>
      <c r="I94" s="16" t="s">
        <v>249</v>
      </c>
      <c r="J94" s="16" t="s">
        <v>249</v>
      </c>
      <c r="K94" s="16" t="s">
        <v>249</v>
      </c>
      <c r="L94" s="16" t="s">
        <v>249</v>
      </c>
      <c r="M94" s="16" t="s">
        <v>249</v>
      </c>
      <c r="N94" s="16" t="s">
        <v>249</v>
      </c>
      <c r="O94" s="16" t="s">
        <v>249</v>
      </c>
      <c r="P94" s="16" t="s">
        <v>249</v>
      </c>
      <c r="Q94" s="16" t="s">
        <v>249</v>
      </c>
      <c r="R94" s="16" t="s">
        <v>249</v>
      </c>
      <c r="S94" s="16" t="s">
        <v>249</v>
      </c>
      <c r="T94" s="16" t="s">
        <v>249</v>
      </c>
      <c r="U94" s="16">
        <v>153</v>
      </c>
      <c r="V94" s="16" t="s">
        <v>249</v>
      </c>
      <c r="W94" s="16">
        <v>215</v>
      </c>
      <c r="X94" s="16" t="s">
        <v>249</v>
      </c>
      <c r="Y94" s="16">
        <v>150</v>
      </c>
      <c r="Z94" s="27">
        <f t="shared" si="6"/>
        <v>172.5</v>
      </c>
      <c r="AA94" s="17">
        <v>69000</v>
      </c>
      <c r="AB94" s="15" t="s">
        <v>247</v>
      </c>
    </row>
    <row r="95" spans="1:28" ht="30.75" customHeight="1" x14ac:dyDescent="0.25">
      <c r="A95" s="43" t="s">
        <v>31</v>
      </c>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2">
        <v>2266120.4300000002</v>
      </c>
      <c r="AB95" s="42"/>
    </row>
    <row r="96" spans="1:28" x14ac:dyDescent="0.25">
      <c r="A96" s="10" t="s">
        <v>32</v>
      </c>
      <c r="B96" s="10"/>
      <c r="C96" s="10"/>
      <c r="D96" s="10"/>
      <c r="E96" s="10"/>
      <c r="F96" s="10"/>
      <c r="G96" s="10"/>
      <c r="H96" s="10"/>
      <c r="I96" s="10"/>
      <c r="J96" s="10"/>
      <c r="K96" s="10"/>
      <c r="L96" s="10"/>
      <c r="M96" s="10"/>
      <c r="N96" s="10"/>
      <c r="O96" s="10"/>
      <c r="P96" s="10"/>
      <c r="Q96" s="10"/>
      <c r="R96" s="10"/>
      <c r="S96" s="10"/>
      <c r="T96" s="10"/>
      <c r="U96" s="10"/>
      <c r="V96" s="10"/>
      <c r="W96" s="10"/>
      <c r="X96" s="10"/>
      <c r="Y96" s="10"/>
    </row>
    <row r="97" spans="1:25" x14ac:dyDescent="0.25">
      <c r="A97" s="40"/>
      <c r="B97" s="40"/>
      <c r="C97" s="9" t="s">
        <v>33</v>
      </c>
      <c r="D97" s="9" t="s">
        <v>34</v>
      </c>
      <c r="E97" s="11"/>
      <c r="F97" s="11"/>
      <c r="G97" s="11"/>
      <c r="H97" s="11"/>
      <c r="I97" s="11"/>
      <c r="J97" s="11"/>
      <c r="K97" s="11"/>
      <c r="L97" s="11"/>
      <c r="M97" s="11"/>
      <c r="N97" s="11"/>
      <c r="O97" s="11"/>
      <c r="P97" s="11"/>
      <c r="Q97" s="11"/>
      <c r="R97" s="11"/>
      <c r="S97" s="11"/>
      <c r="T97" s="11"/>
      <c r="U97" s="11"/>
      <c r="V97" s="11"/>
      <c r="W97" s="11"/>
      <c r="X97" s="11"/>
      <c r="Y97" s="11"/>
    </row>
    <row r="98" spans="1:25" x14ac:dyDescent="0.25">
      <c r="A98" s="41" t="s">
        <v>35</v>
      </c>
      <c r="B98" s="41"/>
      <c r="C98" s="6"/>
      <c r="D98" s="26" t="s">
        <v>36</v>
      </c>
      <c r="E98" s="10"/>
      <c r="F98" s="10"/>
      <c r="G98" s="10"/>
      <c r="H98" s="10"/>
      <c r="I98" s="10"/>
      <c r="J98" s="10"/>
      <c r="K98" s="10"/>
      <c r="L98" s="10"/>
      <c r="M98" s="10"/>
      <c r="N98" s="10"/>
      <c r="O98" s="10"/>
      <c r="P98" s="10"/>
      <c r="Q98" s="10"/>
      <c r="R98" s="10"/>
      <c r="S98" s="10"/>
      <c r="T98" s="10"/>
      <c r="U98" s="10"/>
      <c r="V98" s="10"/>
      <c r="W98" s="10"/>
      <c r="X98" s="10"/>
      <c r="Y98" s="10"/>
    </row>
    <row r="99" spans="1:25" x14ac:dyDescent="0.25">
      <c r="A99" s="41" t="s">
        <v>37</v>
      </c>
      <c r="B99" s="41"/>
      <c r="C99" s="26" t="s">
        <v>36</v>
      </c>
      <c r="D99" s="6"/>
      <c r="E99" s="10"/>
      <c r="F99" s="10"/>
      <c r="G99" s="10"/>
      <c r="H99" s="10"/>
      <c r="I99" s="10"/>
      <c r="J99" s="10"/>
      <c r="K99" s="10"/>
      <c r="L99" s="10"/>
      <c r="M99" s="10"/>
      <c r="N99" s="10"/>
      <c r="O99" s="10"/>
      <c r="P99" s="10"/>
      <c r="Q99" s="10"/>
      <c r="R99" s="10"/>
      <c r="S99" s="10"/>
      <c r="T99" s="10"/>
      <c r="U99" s="10"/>
      <c r="V99" s="10"/>
      <c r="W99" s="10"/>
      <c r="X99" s="10"/>
      <c r="Y99" s="10"/>
    </row>
    <row r="100" spans="1:25" x14ac:dyDescent="0.25">
      <c r="A100" s="10" t="s">
        <v>32</v>
      </c>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row>
    <row r="101" spans="1:25" x14ac:dyDescent="0.25">
      <c r="A101" s="12" t="s">
        <v>38</v>
      </c>
      <c r="B101" s="13">
        <v>45827</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row>
    <row r="102" spans="1:25" ht="15" customHeight="1" x14ac:dyDescent="0.25">
      <c r="A102" s="10" t="s">
        <v>32</v>
      </c>
      <c r="B102" s="10"/>
      <c r="C102" s="10"/>
      <c r="D102" s="46" t="s">
        <v>39</v>
      </c>
      <c r="E102" s="46"/>
      <c r="F102" s="46"/>
      <c r="G102" s="46"/>
      <c r="H102" s="46"/>
      <c r="I102" s="46"/>
      <c r="J102" s="46"/>
      <c r="K102" s="46"/>
      <c r="L102" s="46"/>
      <c r="M102" s="46"/>
      <c r="N102" s="46"/>
      <c r="O102" s="46"/>
      <c r="P102" s="46"/>
      <c r="Q102" s="46"/>
      <c r="R102" s="46"/>
      <c r="S102" s="46"/>
      <c r="T102" s="46"/>
      <c r="U102" s="46"/>
      <c r="V102" s="46"/>
      <c r="W102" s="46"/>
      <c r="X102" s="46"/>
      <c r="Y102" s="46"/>
    </row>
    <row r="103" spans="1:25" x14ac:dyDescent="0.25">
      <c r="A103" s="14"/>
      <c r="B103" s="14"/>
      <c r="C103" s="46" t="s">
        <v>47</v>
      </c>
      <c r="D103" s="46"/>
      <c r="E103" s="46"/>
      <c r="F103" s="46"/>
      <c r="G103" s="46"/>
      <c r="H103" s="46"/>
      <c r="I103" s="46"/>
      <c r="J103" s="46"/>
      <c r="K103" s="46"/>
      <c r="L103" s="46"/>
      <c r="M103" s="46"/>
      <c r="N103" s="46"/>
      <c r="O103" s="46"/>
      <c r="P103" s="46"/>
      <c r="Q103" s="46"/>
      <c r="R103" s="46"/>
      <c r="S103" s="46"/>
      <c r="T103" s="46"/>
      <c r="U103" s="46"/>
      <c r="V103" s="46"/>
      <c r="W103" s="46"/>
      <c r="X103" s="46"/>
      <c r="Y103" s="46"/>
    </row>
    <row r="104" spans="1:25" x14ac:dyDescent="0.25">
      <c r="A104" s="10" t="s">
        <v>32</v>
      </c>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row>
    <row r="105" spans="1:25" x14ac:dyDescent="0.25">
      <c r="A105" s="45" t="s">
        <v>40</v>
      </c>
      <c r="B105" s="45"/>
      <c r="C105" s="45"/>
      <c r="D105" s="45"/>
      <c r="E105" s="45"/>
      <c r="F105" s="45"/>
      <c r="G105" s="45"/>
      <c r="H105" s="45"/>
      <c r="I105" s="45"/>
      <c r="J105" s="45"/>
      <c r="K105" s="45"/>
      <c r="L105" s="45"/>
      <c r="M105" s="45"/>
      <c r="N105" s="45"/>
      <c r="O105" s="45"/>
      <c r="P105" s="45"/>
      <c r="Q105" s="45"/>
      <c r="R105" s="45"/>
      <c r="S105" s="45"/>
      <c r="T105" s="45"/>
      <c r="U105" s="45"/>
      <c r="V105" s="45"/>
      <c r="W105" s="45"/>
      <c r="X105" s="45"/>
      <c r="Y105" s="45"/>
    </row>
    <row r="106" spans="1:25" x14ac:dyDescent="0.25">
      <c r="A106" s="45" t="s">
        <v>41</v>
      </c>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row>
    <row r="107" spans="1:25" x14ac:dyDescent="0.25">
      <c r="A107" s="45" t="s">
        <v>42</v>
      </c>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row>
    <row r="108" spans="1:25" x14ac:dyDescent="0.25">
      <c r="A108" s="10" t="s">
        <v>32</v>
      </c>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row>
    <row r="109" spans="1:25" x14ac:dyDescent="0.25">
      <c r="A109" s="44" t="s">
        <v>43</v>
      </c>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row>
    <row r="110" spans="1:25" x14ac:dyDescent="0.25">
      <c r="A110" s="45" t="s">
        <v>44</v>
      </c>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row>
    <row r="111" spans="1:25" x14ac:dyDescent="0.25">
      <c r="A111" s="45" t="s">
        <v>45</v>
      </c>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row>
    <row r="112" spans="1:25" x14ac:dyDescent="0.25">
      <c r="A112" s="45" t="s">
        <v>46</v>
      </c>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row>
  </sheetData>
  <mergeCells count="21">
    <mergeCell ref="A109:Y109"/>
    <mergeCell ref="A110:Y110"/>
    <mergeCell ref="A111:Y111"/>
    <mergeCell ref="A112:Y112"/>
    <mergeCell ref="D102:Y102"/>
    <mergeCell ref="C103:Y103"/>
    <mergeCell ref="A105:Y105"/>
    <mergeCell ref="A106:Y106"/>
    <mergeCell ref="A107:Y107"/>
    <mergeCell ref="A97:B97"/>
    <mergeCell ref="A98:B98"/>
    <mergeCell ref="A99:B99"/>
    <mergeCell ref="AA95:AB95"/>
    <mergeCell ref="A95:Z95"/>
    <mergeCell ref="A8:AA8"/>
    <mergeCell ref="A3:AB3"/>
    <mergeCell ref="A1:AB1"/>
    <mergeCell ref="A5:AB5"/>
    <mergeCell ref="A4:AB4"/>
    <mergeCell ref="A7:AB7"/>
    <mergeCell ref="A6:AB6"/>
  </mergeCells>
  <pageMargins left="0.23622047244094491" right="0.23622047244094491" top="0.74803149606299213" bottom="0.74803149606299213" header="0.31496062992125984" footer="0.31496062992125984"/>
  <pageSetup paperSize="9" scale="43" fitToHeight="0" orientation="landscape" r:id="rId1"/>
  <ignoredErrors>
    <ignoredError sqref="Z29"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82874-6F3A-4554-8552-3DC4660AFE30}">
  <dimension ref="A1:N1383"/>
  <sheetViews>
    <sheetView showGridLines="0" topLeftCell="A1346" zoomScale="85" zoomScaleNormal="85" workbookViewId="0">
      <selection activeCell="R1363" sqref="R1363"/>
    </sheetView>
  </sheetViews>
  <sheetFormatPr defaultRowHeight="15" x14ac:dyDescent="0.25"/>
  <cols>
    <col min="4" max="4" width="9.7109375" customWidth="1"/>
  </cols>
  <sheetData>
    <row r="1" spans="1:14" ht="15" customHeight="1" x14ac:dyDescent="0.25">
      <c r="A1" s="68" t="s">
        <v>21</v>
      </c>
      <c r="B1" s="68"/>
      <c r="C1" s="68"/>
      <c r="D1" s="68"/>
      <c r="E1" s="68"/>
      <c r="F1" s="68"/>
      <c r="G1" s="68"/>
      <c r="H1" s="68"/>
      <c r="I1" s="68"/>
      <c r="J1" s="68"/>
      <c r="K1" s="1"/>
    </row>
    <row r="2" spans="1:14" ht="27" customHeight="1" x14ac:dyDescent="0.25">
      <c r="A2" s="68"/>
      <c r="B2" s="68"/>
      <c r="C2" s="68"/>
      <c r="D2" s="68"/>
      <c r="E2" s="68"/>
      <c r="F2" s="68"/>
      <c r="G2" s="68"/>
      <c r="H2" s="68"/>
      <c r="I2" s="68"/>
      <c r="J2" s="68"/>
      <c r="K2" s="1"/>
    </row>
    <row r="3" spans="1:14" ht="17.25" customHeight="1" x14ac:dyDescent="0.25">
      <c r="A3" s="75" t="s">
        <v>0</v>
      </c>
      <c r="B3" s="76"/>
      <c r="C3" s="76"/>
      <c r="D3" s="76"/>
      <c r="E3" s="76"/>
      <c r="F3" s="76"/>
      <c r="G3" s="76"/>
      <c r="H3" s="76"/>
      <c r="I3" s="76"/>
      <c r="J3" s="76"/>
      <c r="K3" s="76"/>
      <c r="L3" s="76"/>
      <c r="M3" s="76"/>
      <c r="N3" s="77"/>
    </row>
    <row r="4" spans="1:14" ht="17.25" customHeight="1" x14ac:dyDescent="0.25">
      <c r="A4" s="72" t="s">
        <v>1</v>
      </c>
      <c r="B4" s="73"/>
      <c r="C4" s="73"/>
      <c r="D4" s="73"/>
      <c r="E4" s="73"/>
      <c r="F4" s="73"/>
      <c r="G4" s="73"/>
      <c r="H4" s="73"/>
      <c r="I4" s="73"/>
      <c r="J4" s="73"/>
      <c r="K4" s="73"/>
      <c r="L4" s="73"/>
      <c r="M4" s="73"/>
      <c r="N4" s="74"/>
    </row>
    <row r="5" spans="1:14" ht="17.25" customHeight="1" x14ac:dyDescent="0.25">
      <c r="A5" s="72" t="s">
        <v>2</v>
      </c>
      <c r="B5" s="73"/>
      <c r="C5" s="73"/>
      <c r="D5" s="73"/>
      <c r="E5" s="73"/>
      <c r="F5" s="73"/>
      <c r="G5" s="73"/>
      <c r="H5" s="73"/>
      <c r="I5" s="73"/>
      <c r="J5" s="73"/>
      <c r="K5" s="73"/>
      <c r="L5" s="73"/>
      <c r="M5" s="73"/>
      <c r="N5" s="74"/>
    </row>
    <row r="6" spans="1:14" ht="17.25" customHeight="1" x14ac:dyDescent="0.25">
      <c r="A6" s="72" t="s">
        <v>3</v>
      </c>
      <c r="B6" s="73"/>
      <c r="C6" s="73"/>
      <c r="D6" s="73"/>
      <c r="E6" s="73"/>
      <c r="F6" s="73"/>
      <c r="G6" s="73"/>
      <c r="H6" s="73"/>
      <c r="I6" s="73"/>
      <c r="J6" s="73"/>
      <c r="K6" s="73"/>
      <c r="L6" s="73"/>
      <c r="M6" s="73"/>
      <c r="N6" s="74"/>
    </row>
    <row r="7" spans="1:14" ht="17.25" customHeight="1" x14ac:dyDescent="0.25">
      <c r="A7" s="72" t="s">
        <v>4</v>
      </c>
      <c r="B7" s="73"/>
      <c r="C7" s="73"/>
      <c r="D7" s="73"/>
      <c r="E7" s="73"/>
      <c r="F7" s="73"/>
      <c r="G7" s="73"/>
      <c r="H7" s="73"/>
      <c r="I7" s="73"/>
      <c r="J7" s="73"/>
      <c r="K7" s="73"/>
      <c r="L7" s="73"/>
      <c r="M7" s="73"/>
      <c r="N7" s="74"/>
    </row>
    <row r="8" spans="1:14" ht="17.25" customHeight="1" x14ac:dyDescent="0.25">
      <c r="A8" s="72" t="s">
        <v>5</v>
      </c>
      <c r="B8" s="73"/>
      <c r="C8" s="73"/>
      <c r="D8" s="73"/>
      <c r="E8" s="73"/>
      <c r="F8" s="73"/>
      <c r="G8" s="73"/>
      <c r="H8" s="73"/>
      <c r="I8" s="73"/>
      <c r="J8" s="73"/>
      <c r="K8" s="73"/>
      <c r="L8" s="73"/>
      <c r="M8" s="73"/>
      <c r="N8" s="74"/>
    </row>
    <row r="9" spans="1:14" ht="17.25" customHeight="1" x14ac:dyDescent="0.25">
      <c r="A9" s="72" t="s">
        <v>6</v>
      </c>
      <c r="B9" s="73"/>
      <c r="C9" s="73"/>
      <c r="D9" s="73"/>
      <c r="E9" s="73"/>
      <c r="F9" s="73"/>
      <c r="G9" s="73"/>
      <c r="H9" s="73"/>
      <c r="I9" s="73"/>
      <c r="J9" s="73"/>
      <c r="K9" s="73"/>
      <c r="L9" s="73"/>
      <c r="M9" s="73"/>
      <c r="N9" s="74"/>
    </row>
    <row r="10" spans="1:14" ht="17.25" customHeight="1" x14ac:dyDescent="0.25">
      <c r="A10" s="69" t="s">
        <v>7</v>
      </c>
      <c r="B10" s="70"/>
      <c r="C10" s="70"/>
      <c r="D10" s="70"/>
      <c r="E10" s="70"/>
      <c r="F10" s="70"/>
      <c r="G10" s="70"/>
      <c r="H10" s="70"/>
      <c r="I10" s="70"/>
      <c r="J10" s="70"/>
      <c r="K10" s="70"/>
      <c r="L10" s="70"/>
      <c r="M10" s="70"/>
      <c r="N10" s="71"/>
    </row>
    <row r="11" spans="1:14" x14ac:dyDescent="0.25">
      <c r="A11" s="65"/>
      <c r="B11" s="66"/>
      <c r="C11" s="66"/>
      <c r="D11" s="66"/>
      <c r="E11" s="66"/>
      <c r="F11" s="66"/>
      <c r="G11" s="66"/>
      <c r="H11" s="66"/>
      <c r="I11" s="66"/>
      <c r="J11" s="66"/>
      <c r="K11" s="66"/>
      <c r="L11" s="66"/>
      <c r="M11" s="66"/>
      <c r="N11" s="67"/>
    </row>
    <row r="12" spans="1:14" ht="61.5" customHeight="1" x14ac:dyDescent="0.25">
      <c r="A12" s="59" t="s">
        <v>159</v>
      </c>
      <c r="B12" s="60"/>
      <c r="C12" s="60"/>
      <c r="D12" s="60"/>
      <c r="E12" s="60"/>
      <c r="F12" s="60"/>
      <c r="G12" s="60"/>
      <c r="H12" s="60"/>
      <c r="I12" s="60"/>
      <c r="J12" s="60"/>
      <c r="K12" s="60"/>
      <c r="L12" s="60"/>
      <c r="M12" s="60"/>
      <c r="N12" s="61"/>
    </row>
    <row r="13" spans="1:14" ht="17.25" customHeight="1" x14ac:dyDescent="0.25">
      <c r="A13" s="53" t="s">
        <v>8</v>
      </c>
      <c r="B13" s="53"/>
      <c r="C13" s="53"/>
      <c r="D13" s="4">
        <v>6.5</v>
      </c>
      <c r="E13" s="4"/>
      <c r="F13" s="4"/>
      <c r="G13" s="4"/>
      <c r="H13" s="4"/>
      <c r="I13" s="18"/>
      <c r="J13" s="18"/>
      <c r="K13" s="18"/>
      <c r="L13" s="18"/>
      <c r="M13" s="18"/>
      <c r="N13" s="18"/>
    </row>
    <row r="14" spans="1:14" ht="16.5" customHeight="1" x14ac:dyDescent="0.25">
      <c r="A14" s="53" t="s">
        <v>9</v>
      </c>
      <c r="B14" s="53"/>
      <c r="C14" s="53"/>
      <c r="D14" s="4">
        <v>5.4</v>
      </c>
      <c r="E14" s="4"/>
      <c r="F14" s="4"/>
      <c r="G14" s="4"/>
      <c r="H14" s="4"/>
      <c r="I14" s="18"/>
      <c r="J14" s="18"/>
      <c r="K14" s="18"/>
      <c r="L14" s="18"/>
      <c r="M14" s="18"/>
      <c r="N14" s="18"/>
    </row>
    <row r="15" spans="1:14" ht="17.25" customHeight="1" x14ac:dyDescent="0.25">
      <c r="A15" s="53" t="s">
        <v>10</v>
      </c>
      <c r="B15" s="53"/>
      <c r="C15" s="53"/>
      <c r="D15" s="21">
        <v>4.9000000000000004</v>
      </c>
      <c r="E15" s="4">
        <v>5.65</v>
      </c>
      <c r="F15" s="4">
        <v>5.07</v>
      </c>
      <c r="G15" s="4">
        <v>5.35</v>
      </c>
      <c r="H15" s="4"/>
      <c r="I15" s="18"/>
      <c r="J15" s="18"/>
      <c r="K15" s="18"/>
      <c r="L15" s="18"/>
      <c r="M15" s="18"/>
      <c r="N15" s="18"/>
    </row>
    <row r="16" spans="1:14" ht="17.25" customHeight="1" x14ac:dyDescent="0.25">
      <c r="A16" s="53" t="s">
        <v>11</v>
      </c>
      <c r="B16" s="53"/>
      <c r="C16" s="53"/>
      <c r="D16" s="4">
        <v>6.5</v>
      </c>
      <c r="E16" s="4"/>
      <c r="F16" s="4"/>
      <c r="G16" s="4"/>
      <c r="H16" s="4"/>
      <c r="I16" s="18"/>
      <c r="J16" s="18"/>
      <c r="K16" s="18"/>
      <c r="L16" s="18"/>
      <c r="M16" s="18"/>
      <c r="N16" s="18"/>
    </row>
    <row r="17" spans="1:14" ht="18.75" customHeight="1" x14ac:dyDescent="0.25">
      <c r="A17" s="62" t="s">
        <v>17</v>
      </c>
      <c r="B17" s="62"/>
      <c r="C17" s="62"/>
      <c r="D17" s="62" t="s">
        <v>18</v>
      </c>
      <c r="E17" s="62"/>
      <c r="F17" s="62"/>
      <c r="G17" s="62" t="s">
        <v>12</v>
      </c>
      <c r="H17" s="62"/>
      <c r="I17" s="62"/>
      <c r="J17" s="62"/>
      <c r="K17" s="62" t="s">
        <v>19</v>
      </c>
      <c r="L17" s="62"/>
      <c r="M17" s="62"/>
      <c r="N17" s="62"/>
    </row>
    <row r="18" spans="1:14" ht="15" customHeight="1" x14ac:dyDescent="0.25">
      <c r="A18" s="63">
        <f>AVERAGE(D13:N16)</f>
        <v>5.6242857142857146</v>
      </c>
      <c r="B18" s="62"/>
      <c r="C18" s="62"/>
      <c r="D18" s="64">
        <f>_xlfn.STDEV.S(D13:N16)</f>
        <v>0.64443404479840327</v>
      </c>
      <c r="E18" s="64"/>
      <c r="F18" s="64"/>
      <c r="G18" s="47">
        <f>D18/A18</f>
        <v>0.11458060232636075</v>
      </c>
      <c r="H18" s="47"/>
      <c r="I18" s="47"/>
      <c r="J18" s="47"/>
      <c r="K18" s="48" t="str">
        <f>IF(G18&lt;25%,"media simples","media saneada")</f>
        <v>media simples</v>
      </c>
      <c r="L18" s="48"/>
      <c r="M18" s="48"/>
      <c r="N18" s="48"/>
    </row>
    <row r="19" spans="1:14" x14ac:dyDescent="0.25">
      <c r="A19" s="49"/>
      <c r="B19" s="49"/>
      <c r="C19" s="49"/>
      <c r="D19" s="49"/>
      <c r="E19" s="49"/>
      <c r="F19" s="49"/>
      <c r="G19" s="49"/>
      <c r="H19" s="49"/>
      <c r="I19" s="49"/>
      <c r="J19" s="49"/>
      <c r="K19" s="49"/>
      <c r="L19" s="49"/>
      <c r="M19" s="49"/>
      <c r="N19" s="49"/>
    </row>
    <row r="20" spans="1:14" ht="17.25" customHeight="1" x14ac:dyDescent="0.25">
      <c r="A20" s="50" t="s">
        <v>54</v>
      </c>
      <c r="B20" s="50"/>
      <c r="C20" s="50"/>
      <c r="D20" s="50"/>
      <c r="E20" s="2"/>
      <c r="F20" s="49" t="s">
        <v>16</v>
      </c>
      <c r="G20" s="49"/>
      <c r="H20" s="2"/>
      <c r="I20" s="49" t="s">
        <v>15</v>
      </c>
      <c r="J20" s="49"/>
      <c r="K20" s="51"/>
      <c r="L20" s="51"/>
      <c r="M20" s="51"/>
      <c r="N20" s="51"/>
    </row>
    <row r="21" spans="1:14" ht="18.75" customHeight="1" x14ac:dyDescent="0.25">
      <c r="A21" s="51"/>
      <c r="B21" s="51"/>
      <c r="C21" s="51"/>
      <c r="D21" s="51"/>
      <c r="E21" s="51"/>
      <c r="F21" s="52"/>
      <c r="G21" s="52"/>
      <c r="H21" s="2"/>
      <c r="I21" s="52"/>
      <c r="J21" s="52"/>
      <c r="K21" s="51"/>
      <c r="L21" s="51"/>
      <c r="M21" s="51"/>
      <c r="N21" s="51"/>
    </row>
    <row r="22" spans="1:14" ht="20.25" customHeight="1" x14ac:dyDescent="0.25">
      <c r="A22" s="53" t="s">
        <v>14</v>
      </c>
      <c r="B22" s="53"/>
      <c r="C22" s="53"/>
      <c r="D22" s="53"/>
      <c r="E22" s="53"/>
      <c r="F22" s="20"/>
      <c r="G22" s="2"/>
      <c r="H22" s="2"/>
      <c r="I22" s="2"/>
      <c r="J22" s="2"/>
      <c r="K22" s="2"/>
      <c r="L22" s="2"/>
      <c r="M22" s="2"/>
      <c r="N22" s="2"/>
    </row>
    <row r="23" spans="1:14" x14ac:dyDescent="0.25">
      <c r="A23" s="49" t="s">
        <v>55</v>
      </c>
      <c r="B23" s="49"/>
      <c r="C23" s="49"/>
      <c r="D23" s="2"/>
      <c r="E23" s="49" t="s">
        <v>20</v>
      </c>
      <c r="F23" s="49"/>
      <c r="G23" s="49"/>
      <c r="H23" s="3"/>
      <c r="I23" s="49" t="s">
        <v>13</v>
      </c>
      <c r="J23" s="49"/>
      <c r="K23" s="49"/>
      <c r="L23" s="49"/>
      <c r="M23" s="49"/>
      <c r="N23" s="49"/>
    </row>
    <row r="24" spans="1:14" ht="18.75" customHeight="1" x14ac:dyDescent="0.25">
      <c r="A24" s="52"/>
      <c r="B24" s="52"/>
      <c r="C24" s="52"/>
      <c r="D24" s="52"/>
      <c r="E24" s="52"/>
      <c r="F24" s="52"/>
      <c r="G24" s="52"/>
      <c r="H24" s="3"/>
      <c r="I24" s="54"/>
      <c r="J24" s="54"/>
      <c r="K24" s="54"/>
      <c r="L24" s="54"/>
      <c r="M24" s="54"/>
      <c r="N24" s="54"/>
    </row>
    <row r="28" spans="1:14" ht="61.5" customHeight="1" x14ac:dyDescent="0.25">
      <c r="A28" s="59" t="s">
        <v>160</v>
      </c>
      <c r="B28" s="60"/>
      <c r="C28" s="60"/>
      <c r="D28" s="60"/>
      <c r="E28" s="60"/>
      <c r="F28" s="60"/>
      <c r="G28" s="60"/>
      <c r="H28" s="60"/>
      <c r="I28" s="60"/>
      <c r="J28" s="60"/>
      <c r="K28" s="60"/>
      <c r="L28" s="60"/>
      <c r="M28" s="60"/>
      <c r="N28" s="61"/>
    </row>
    <row r="29" spans="1:14" ht="17.25" customHeight="1" x14ac:dyDescent="0.25">
      <c r="A29" s="53" t="s">
        <v>8</v>
      </c>
      <c r="B29" s="53"/>
      <c r="C29" s="53"/>
      <c r="D29" s="4">
        <v>9.9</v>
      </c>
      <c r="E29" s="4"/>
      <c r="F29" s="4"/>
      <c r="G29" s="4"/>
      <c r="H29" s="4"/>
      <c r="I29" s="18"/>
      <c r="J29" s="18"/>
      <c r="K29" s="18"/>
      <c r="L29" s="18"/>
      <c r="M29" s="18"/>
      <c r="N29" s="18"/>
    </row>
    <row r="30" spans="1:14" ht="16.5" customHeight="1" x14ac:dyDescent="0.25">
      <c r="A30" s="53" t="s">
        <v>9</v>
      </c>
      <c r="B30" s="53"/>
      <c r="C30" s="53"/>
      <c r="D30" s="4">
        <v>9.48</v>
      </c>
      <c r="E30" s="4"/>
      <c r="F30" s="4"/>
      <c r="G30" s="4"/>
      <c r="H30" s="4"/>
      <c r="I30" s="18"/>
      <c r="J30" s="18"/>
      <c r="K30" s="18"/>
      <c r="L30" s="18"/>
      <c r="M30" s="18"/>
      <c r="N30" s="18"/>
    </row>
    <row r="31" spans="1:14" ht="17.25" customHeight="1" x14ac:dyDescent="0.25">
      <c r="A31" s="53" t="s">
        <v>10</v>
      </c>
      <c r="B31" s="53"/>
      <c r="C31" s="53"/>
      <c r="D31" s="21">
        <v>8.9499999999999993</v>
      </c>
      <c r="E31" s="4">
        <v>9.4</v>
      </c>
      <c r="F31" s="4">
        <v>8.99</v>
      </c>
      <c r="G31" s="4">
        <v>9.52</v>
      </c>
      <c r="H31" s="4"/>
      <c r="I31" s="18"/>
      <c r="J31" s="18"/>
      <c r="K31" s="18"/>
      <c r="L31" s="18"/>
      <c r="M31" s="18"/>
      <c r="N31" s="18"/>
    </row>
    <row r="32" spans="1:14" ht="17.25" customHeight="1" x14ac:dyDescent="0.25">
      <c r="A32" s="53" t="s">
        <v>11</v>
      </c>
      <c r="B32" s="53"/>
      <c r="C32" s="53"/>
      <c r="D32" s="4">
        <v>9.9</v>
      </c>
      <c r="E32" s="4"/>
      <c r="F32" s="4"/>
      <c r="G32" s="4"/>
      <c r="H32" s="4"/>
      <c r="I32" s="18"/>
      <c r="J32" s="18"/>
      <c r="K32" s="18"/>
      <c r="L32" s="18"/>
      <c r="M32" s="18"/>
      <c r="N32" s="18"/>
    </row>
    <row r="33" spans="1:14" ht="18.75" customHeight="1" x14ac:dyDescent="0.25">
      <c r="A33" s="62" t="s">
        <v>17</v>
      </c>
      <c r="B33" s="62"/>
      <c r="C33" s="62"/>
      <c r="D33" s="62" t="s">
        <v>18</v>
      </c>
      <c r="E33" s="62"/>
      <c r="F33" s="62"/>
      <c r="G33" s="62" t="s">
        <v>12</v>
      </c>
      <c r="H33" s="62"/>
      <c r="I33" s="62"/>
      <c r="J33" s="62"/>
      <c r="K33" s="62" t="s">
        <v>19</v>
      </c>
      <c r="L33" s="62"/>
      <c r="M33" s="62"/>
      <c r="N33" s="62"/>
    </row>
    <row r="34" spans="1:14" ht="15" customHeight="1" x14ac:dyDescent="0.25">
      <c r="A34" s="63">
        <f>AVERAGE(D29:N32)</f>
        <v>9.4485714285714302</v>
      </c>
      <c r="B34" s="62"/>
      <c r="C34" s="62"/>
      <c r="D34" s="64">
        <f>_xlfn.STDEV.S(D29:N32)</f>
        <v>0.38185636791113736</v>
      </c>
      <c r="E34" s="64"/>
      <c r="F34" s="64"/>
      <c r="G34" s="47">
        <f>D34/A34</f>
        <v>4.041419073749563E-2</v>
      </c>
      <c r="H34" s="47"/>
      <c r="I34" s="47"/>
      <c r="J34" s="47"/>
      <c r="K34" s="48" t="str">
        <f>IF(G34&lt;25%,"media simples","media saneada")</f>
        <v>media simples</v>
      </c>
      <c r="L34" s="48"/>
      <c r="M34" s="48"/>
      <c r="N34" s="48"/>
    </row>
    <row r="35" spans="1:14" x14ac:dyDescent="0.25">
      <c r="A35" s="49"/>
      <c r="B35" s="49"/>
      <c r="C35" s="49"/>
      <c r="D35" s="49"/>
      <c r="E35" s="49"/>
      <c r="F35" s="49"/>
      <c r="G35" s="49"/>
      <c r="H35" s="49"/>
      <c r="I35" s="49"/>
      <c r="J35" s="49"/>
      <c r="K35" s="49"/>
      <c r="L35" s="49"/>
      <c r="M35" s="49"/>
      <c r="N35" s="49"/>
    </row>
    <row r="36" spans="1:14" ht="17.25" customHeight="1" x14ac:dyDescent="0.25">
      <c r="A36" s="50" t="s">
        <v>54</v>
      </c>
      <c r="B36" s="50"/>
      <c r="C36" s="50"/>
      <c r="D36" s="50"/>
      <c r="E36" s="2"/>
      <c r="F36" s="49" t="s">
        <v>16</v>
      </c>
      <c r="G36" s="49"/>
      <c r="H36" s="2"/>
      <c r="I36" s="49" t="s">
        <v>15</v>
      </c>
      <c r="J36" s="49"/>
      <c r="K36" s="51"/>
      <c r="L36" s="51"/>
      <c r="M36" s="51"/>
      <c r="N36" s="51"/>
    </row>
    <row r="37" spans="1:14" ht="18.75" customHeight="1" x14ac:dyDescent="0.25">
      <c r="A37" s="51"/>
      <c r="B37" s="51"/>
      <c r="C37" s="51"/>
      <c r="D37" s="51"/>
      <c r="E37" s="51"/>
      <c r="F37" s="52"/>
      <c r="G37" s="52"/>
      <c r="H37" s="2"/>
      <c r="I37" s="52"/>
      <c r="J37" s="52"/>
      <c r="K37" s="51"/>
      <c r="L37" s="51"/>
      <c r="M37" s="51"/>
      <c r="N37" s="51"/>
    </row>
    <row r="38" spans="1:14" ht="20.25" customHeight="1" x14ac:dyDescent="0.25">
      <c r="A38" s="53" t="s">
        <v>14</v>
      </c>
      <c r="B38" s="53"/>
      <c r="C38" s="53"/>
      <c r="D38" s="53"/>
      <c r="E38" s="53"/>
      <c r="F38" s="20"/>
      <c r="G38" s="2"/>
      <c r="H38" s="2"/>
      <c r="I38" s="2"/>
      <c r="J38" s="2"/>
      <c r="K38" s="2"/>
      <c r="L38" s="2"/>
      <c r="M38" s="2"/>
      <c r="N38" s="2"/>
    </row>
    <row r="39" spans="1:14" x14ac:dyDescent="0.25">
      <c r="A39" s="49" t="s">
        <v>55</v>
      </c>
      <c r="B39" s="49"/>
      <c r="C39" s="49"/>
      <c r="D39" s="2"/>
      <c r="E39" s="49" t="s">
        <v>20</v>
      </c>
      <c r="F39" s="49"/>
      <c r="G39" s="49"/>
      <c r="H39" s="3"/>
      <c r="I39" s="49" t="s">
        <v>13</v>
      </c>
      <c r="J39" s="49"/>
      <c r="K39" s="49"/>
      <c r="L39" s="49"/>
      <c r="M39" s="49"/>
      <c r="N39" s="49"/>
    </row>
    <row r="40" spans="1:14" ht="18.75" customHeight="1" x14ac:dyDescent="0.25">
      <c r="A40" s="52"/>
      <c r="B40" s="52"/>
      <c r="C40" s="52"/>
      <c r="D40" s="52"/>
      <c r="E40" s="52"/>
      <c r="F40" s="52"/>
      <c r="G40" s="52"/>
      <c r="H40" s="3"/>
      <c r="I40" s="54"/>
      <c r="J40" s="54"/>
      <c r="K40" s="54"/>
      <c r="L40" s="54"/>
      <c r="M40" s="54"/>
      <c r="N40" s="54"/>
    </row>
    <row r="44" spans="1:14" ht="29.25" customHeight="1" x14ac:dyDescent="0.25">
      <c r="A44" s="59" t="s">
        <v>161</v>
      </c>
      <c r="B44" s="60"/>
      <c r="C44" s="60"/>
      <c r="D44" s="60"/>
      <c r="E44" s="60"/>
      <c r="F44" s="60"/>
      <c r="G44" s="60"/>
      <c r="H44" s="60"/>
      <c r="I44" s="60"/>
      <c r="J44" s="60"/>
      <c r="K44" s="60"/>
      <c r="L44" s="60"/>
      <c r="M44" s="60"/>
      <c r="N44" s="61"/>
    </row>
    <row r="45" spans="1:14" ht="17.25" customHeight="1" x14ac:dyDescent="0.25">
      <c r="A45" s="53" t="s">
        <v>8</v>
      </c>
      <c r="B45" s="53"/>
      <c r="C45" s="53"/>
      <c r="D45" s="4">
        <v>10.5</v>
      </c>
      <c r="E45" s="4"/>
      <c r="F45" s="4"/>
      <c r="G45" s="4"/>
      <c r="H45" s="4"/>
      <c r="I45" s="18"/>
      <c r="J45" s="18"/>
      <c r="K45" s="18"/>
      <c r="L45" s="18"/>
      <c r="M45" s="18"/>
      <c r="N45" s="18"/>
    </row>
    <row r="46" spans="1:14" ht="16.5" customHeight="1" x14ac:dyDescent="0.25">
      <c r="A46" s="53" t="s">
        <v>9</v>
      </c>
      <c r="B46" s="53"/>
      <c r="C46" s="53"/>
      <c r="D46" s="4">
        <v>10.07</v>
      </c>
      <c r="E46" s="4"/>
      <c r="F46" s="4"/>
      <c r="G46" s="4"/>
      <c r="H46" s="4"/>
      <c r="I46" s="18"/>
      <c r="J46" s="18"/>
      <c r="K46" s="18"/>
      <c r="L46" s="18"/>
      <c r="M46" s="18"/>
      <c r="N46" s="18"/>
    </row>
    <row r="47" spans="1:14" ht="17.25" customHeight="1" x14ac:dyDescent="0.25">
      <c r="A47" s="53" t="s">
        <v>10</v>
      </c>
      <c r="B47" s="53"/>
      <c r="C47" s="53"/>
      <c r="D47" s="21">
        <v>9.99</v>
      </c>
      <c r="E47" s="4">
        <v>10.46</v>
      </c>
      <c r="F47" s="4">
        <v>9.52</v>
      </c>
      <c r="G47" s="4"/>
      <c r="H47" s="4"/>
      <c r="I47" s="18"/>
      <c r="J47" s="18"/>
      <c r="K47" s="18"/>
      <c r="L47" s="18"/>
      <c r="M47" s="18"/>
      <c r="N47" s="18"/>
    </row>
    <row r="48" spans="1:14" ht="17.25" customHeight="1" x14ac:dyDescent="0.25">
      <c r="A48" s="53" t="s">
        <v>11</v>
      </c>
      <c r="B48" s="53"/>
      <c r="C48" s="53"/>
      <c r="D48" s="4">
        <v>10.5</v>
      </c>
      <c r="E48" s="4"/>
      <c r="F48" s="4"/>
      <c r="G48" s="4"/>
      <c r="H48" s="4"/>
      <c r="I48" s="18"/>
      <c r="J48" s="18"/>
      <c r="K48" s="18"/>
      <c r="L48" s="18"/>
      <c r="M48" s="18"/>
      <c r="N48" s="18"/>
    </row>
    <row r="49" spans="1:14" ht="18.75" customHeight="1" x14ac:dyDescent="0.25">
      <c r="A49" s="62" t="s">
        <v>17</v>
      </c>
      <c r="B49" s="62"/>
      <c r="C49" s="62"/>
      <c r="D49" s="62" t="s">
        <v>18</v>
      </c>
      <c r="E49" s="62"/>
      <c r="F49" s="62"/>
      <c r="G49" s="62" t="s">
        <v>12</v>
      </c>
      <c r="H49" s="62"/>
      <c r="I49" s="62"/>
      <c r="J49" s="62"/>
      <c r="K49" s="62" t="s">
        <v>19</v>
      </c>
      <c r="L49" s="62"/>
      <c r="M49" s="62"/>
      <c r="N49" s="62"/>
    </row>
    <row r="50" spans="1:14" ht="15" customHeight="1" x14ac:dyDescent="0.25">
      <c r="A50" s="63">
        <f>AVERAGE(D45:N48)</f>
        <v>10.173333333333334</v>
      </c>
      <c r="B50" s="62"/>
      <c r="C50" s="62"/>
      <c r="D50" s="64">
        <f>_xlfn.STDEV.S(D45:N48)</f>
        <v>0.39159502890954428</v>
      </c>
      <c r="E50" s="64"/>
      <c r="F50" s="64"/>
      <c r="G50" s="47">
        <f>D50/A50</f>
        <v>3.849230297275992E-2</v>
      </c>
      <c r="H50" s="47"/>
      <c r="I50" s="47"/>
      <c r="J50" s="47"/>
      <c r="K50" s="48" t="str">
        <f>IF(G50&lt;25%,"media simples","media saneada")</f>
        <v>media simples</v>
      </c>
      <c r="L50" s="48"/>
      <c r="M50" s="48"/>
      <c r="N50" s="48"/>
    </row>
    <row r="51" spans="1:14" x14ac:dyDescent="0.25">
      <c r="A51" s="49"/>
      <c r="B51" s="49"/>
      <c r="C51" s="49"/>
      <c r="D51" s="49"/>
      <c r="E51" s="49"/>
      <c r="F51" s="49"/>
      <c r="G51" s="49"/>
      <c r="H51" s="49"/>
      <c r="I51" s="49"/>
      <c r="J51" s="49"/>
      <c r="K51" s="49"/>
      <c r="L51" s="49"/>
      <c r="M51" s="49"/>
      <c r="N51" s="49"/>
    </row>
    <row r="52" spans="1:14" ht="17.25" customHeight="1" x14ac:dyDescent="0.25">
      <c r="A52" s="50" t="s">
        <v>54</v>
      </c>
      <c r="B52" s="50"/>
      <c r="C52" s="50"/>
      <c r="D52" s="50"/>
      <c r="E52" s="2"/>
      <c r="F52" s="49" t="s">
        <v>16</v>
      </c>
      <c r="G52" s="49"/>
      <c r="H52" s="2"/>
      <c r="I52" s="49" t="s">
        <v>15</v>
      </c>
      <c r="J52" s="49"/>
      <c r="K52" s="51"/>
      <c r="L52" s="51"/>
      <c r="M52" s="51"/>
      <c r="N52" s="51"/>
    </row>
    <row r="53" spans="1:14" ht="18.75" customHeight="1" x14ac:dyDescent="0.25">
      <c r="A53" s="51"/>
      <c r="B53" s="51"/>
      <c r="C53" s="51"/>
      <c r="D53" s="51"/>
      <c r="E53" s="51"/>
      <c r="F53" s="52"/>
      <c r="G53" s="52"/>
      <c r="H53" s="2"/>
      <c r="I53" s="52"/>
      <c r="J53" s="52"/>
      <c r="K53" s="51"/>
      <c r="L53" s="51"/>
      <c r="M53" s="51"/>
      <c r="N53" s="51"/>
    </row>
    <row r="54" spans="1:14" ht="20.25" customHeight="1" x14ac:dyDescent="0.25">
      <c r="A54" s="53" t="s">
        <v>14</v>
      </c>
      <c r="B54" s="53"/>
      <c r="C54" s="53"/>
      <c r="D54" s="53"/>
      <c r="E54" s="53"/>
      <c r="F54" s="20"/>
      <c r="G54" s="2"/>
      <c r="H54" s="2"/>
      <c r="I54" s="4"/>
      <c r="J54" s="2"/>
      <c r="K54" s="2"/>
      <c r="L54" s="2"/>
      <c r="M54" s="2"/>
      <c r="N54" s="2"/>
    </row>
    <row r="55" spans="1:14" x14ac:dyDescent="0.25">
      <c r="A55" s="49" t="s">
        <v>55</v>
      </c>
      <c r="B55" s="49"/>
      <c r="C55" s="49"/>
      <c r="D55" s="2"/>
      <c r="E55" s="49" t="s">
        <v>20</v>
      </c>
      <c r="F55" s="49"/>
      <c r="G55" s="49"/>
      <c r="H55" s="3"/>
      <c r="I55" s="49" t="s">
        <v>13</v>
      </c>
      <c r="J55" s="49"/>
      <c r="K55" s="49"/>
      <c r="L55" s="49"/>
      <c r="M55" s="49"/>
      <c r="N55" s="49"/>
    </row>
    <row r="56" spans="1:14" ht="18.75" customHeight="1" x14ac:dyDescent="0.25">
      <c r="A56" s="52">
        <f>AVERAGE(D45:E47)</f>
        <v>10.255000000000001</v>
      </c>
      <c r="B56" s="52"/>
      <c r="C56" s="52"/>
      <c r="D56" s="52">
        <f>_xlfn.STDEV.S(D45:E47)</f>
        <v>0.2623610743485652</v>
      </c>
      <c r="E56" s="52"/>
      <c r="F56" s="52"/>
      <c r="G56" s="52"/>
      <c r="H56" s="3"/>
      <c r="I56" s="54">
        <f>D56/A56</f>
        <v>2.5583722510830343E-2</v>
      </c>
      <c r="J56" s="54"/>
      <c r="K56" s="54"/>
      <c r="L56" s="54"/>
      <c r="M56" s="54"/>
      <c r="N56" s="54"/>
    </row>
    <row r="60" spans="1:14" ht="27" customHeight="1" x14ac:dyDescent="0.25">
      <c r="A60" s="59" t="s">
        <v>162</v>
      </c>
      <c r="B60" s="60"/>
      <c r="C60" s="60"/>
      <c r="D60" s="60"/>
      <c r="E60" s="60"/>
      <c r="F60" s="60"/>
      <c r="G60" s="60"/>
      <c r="H60" s="60"/>
      <c r="I60" s="60"/>
      <c r="J60" s="60"/>
      <c r="K60" s="60"/>
      <c r="L60" s="60"/>
      <c r="M60" s="60"/>
      <c r="N60" s="61"/>
    </row>
    <row r="61" spans="1:14" ht="17.25" customHeight="1" x14ac:dyDescent="0.25">
      <c r="A61" s="53" t="s">
        <v>8</v>
      </c>
      <c r="B61" s="53"/>
      <c r="C61" s="53"/>
      <c r="D61" s="4">
        <v>4.5</v>
      </c>
      <c r="E61" s="4"/>
      <c r="F61" s="4"/>
      <c r="G61" s="4"/>
      <c r="H61" s="4"/>
      <c r="I61" s="18"/>
      <c r="J61" s="18"/>
      <c r="K61" s="18"/>
      <c r="L61" s="18"/>
      <c r="M61" s="18"/>
      <c r="N61" s="18"/>
    </row>
    <row r="62" spans="1:14" ht="16.5" customHeight="1" x14ac:dyDescent="0.25">
      <c r="A62" s="53" t="s">
        <v>9</v>
      </c>
      <c r="B62" s="53"/>
      <c r="C62" s="53"/>
      <c r="D62" s="4">
        <v>5.8</v>
      </c>
      <c r="E62" s="4"/>
      <c r="F62" s="4"/>
      <c r="G62" s="4"/>
      <c r="H62" s="4"/>
      <c r="I62" s="18"/>
      <c r="J62" s="18"/>
      <c r="K62" s="18"/>
      <c r="L62" s="18"/>
      <c r="M62" s="18"/>
      <c r="N62" s="18"/>
    </row>
    <row r="63" spans="1:14" ht="17.25" customHeight="1" x14ac:dyDescent="0.25">
      <c r="A63" s="53" t="s">
        <v>10</v>
      </c>
      <c r="B63" s="53"/>
      <c r="C63" s="53"/>
      <c r="D63" s="21">
        <v>4.9800000000000004</v>
      </c>
      <c r="E63" s="4">
        <v>5.0999999999999996</v>
      </c>
      <c r="F63" s="4"/>
      <c r="G63" s="4"/>
      <c r="H63" s="4"/>
      <c r="I63" s="18"/>
      <c r="J63" s="18"/>
      <c r="K63" s="18"/>
      <c r="L63" s="18"/>
      <c r="M63" s="18"/>
      <c r="N63" s="18"/>
    </row>
    <row r="64" spans="1:14" ht="17.25" customHeight="1" x14ac:dyDescent="0.25">
      <c r="A64" s="53" t="s">
        <v>11</v>
      </c>
      <c r="B64" s="53"/>
      <c r="C64" s="53"/>
      <c r="D64" s="4">
        <v>13</v>
      </c>
      <c r="E64" s="4"/>
      <c r="F64" s="4"/>
      <c r="G64" s="4"/>
      <c r="H64" s="4"/>
      <c r="I64" s="18"/>
      <c r="J64" s="18"/>
      <c r="K64" s="18"/>
      <c r="L64" s="18"/>
      <c r="M64" s="18"/>
      <c r="N64" s="18"/>
    </row>
    <row r="65" spans="1:14" ht="18.75" customHeight="1" x14ac:dyDescent="0.25">
      <c r="A65" s="62" t="s">
        <v>17</v>
      </c>
      <c r="B65" s="62"/>
      <c r="C65" s="62"/>
      <c r="D65" s="62" t="s">
        <v>18</v>
      </c>
      <c r="E65" s="62"/>
      <c r="F65" s="62"/>
      <c r="G65" s="62" t="s">
        <v>12</v>
      </c>
      <c r="H65" s="62"/>
      <c r="I65" s="62"/>
      <c r="J65" s="62"/>
      <c r="K65" s="62" t="s">
        <v>19</v>
      </c>
      <c r="L65" s="62"/>
      <c r="M65" s="62"/>
      <c r="N65" s="62"/>
    </row>
    <row r="66" spans="1:14" ht="15" customHeight="1" x14ac:dyDescent="0.25">
      <c r="A66" s="63">
        <f>AVERAGE(D61:N64)</f>
        <v>6.6760000000000002</v>
      </c>
      <c r="B66" s="62"/>
      <c r="C66" s="62"/>
      <c r="D66" s="64">
        <f>_xlfn.STDEV.S(D61:N64)</f>
        <v>3.565652815404214</v>
      </c>
      <c r="E66" s="64"/>
      <c r="F66" s="64"/>
      <c r="G66" s="47">
        <f>D66/A66</f>
        <v>0.53410018205575405</v>
      </c>
      <c r="H66" s="47"/>
      <c r="I66" s="47"/>
      <c r="J66" s="47"/>
      <c r="K66" s="48" t="str">
        <f>IF(G66&lt;25%,"media simples","media saneada")</f>
        <v>media saneada</v>
      </c>
      <c r="L66" s="48"/>
      <c r="M66" s="48"/>
      <c r="N66" s="48"/>
    </row>
    <row r="67" spans="1:14" x14ac:dyDescent="0.25">
      <c r="A67" s="49"/>
      <c r="B67" s="49"/>
      <c r="C67" s="49"/>
      <c r="D67" s="49"/>
      <c r="E67" s="49"/>
      <c r="F67" s="49"/>
      <c r="G67" s="49"/>
      <c r="H67" s="49"/>
      <c r="I67" s="49"/>
      <c r="J67" s="49"/>
      <c r="K67" s="49"/>
      <c r="L67" s="49"/>
      <c r="M67" s="49"/>
      <c r="N67" s="49"/>
    </row>
    <row r="68" spans="1:14" ht="17.25" customHeight="1" x14ac:dyDescent="0.25">
      <c r="A68" s="50" t="s">
        <v>54</v>
      </c>
      <c r="B68" s="50"/>
      <c r="C68" s="50"/>
      <c r="D68" s="50"/>
      <c r="E68" s="2"/>
      <c r="F68" s="49" t="s">
        <v>16</v>
      </c>
      <c r="G68" s="49"/>
      <c r="H68" s="2"/>
      <c r="I68" s="49" t="s">
        <v>15</v>
      </c>
      <c r="J68" s="49"/>
      <c r="K68" s="51"/>
      <c r="L68" s="51"/>
      <c r="M68" s="51"/>
      <c r="N68" s="51"/>
    </row>
    <row r="69" spans="1:14" ht="18.75" customHeight="1" x14ac:dyDescent="0.25">
      <c r="A69" s="51"/>
      <c r="B69" s="51"/>
      <c r="C69" s="51"/>
      <c r="D69" s="51"/>
      <c r="E69" s="51"/>
      <c r="F69" s="52">
        <f>A66-D66</f>
        <v>3.1103471845957862</v>
      </c>
      <c r="G69" s="52"/>
      <c r="H69" s="2"/>
      <c r="I69" s="52">
        <f>A66+D66</f>
        <v>10.241652815404214</v>
      </c>
      <c r="J69" s="52"/>
      <c r="K69" s="51"/>
      <c r="L69" s="51"/>
      <c r="M69" s="51"/>
      <c r="N69" s="51"/>
    </row>
    <row r="70" spans="1:14" ht="20.25" customHeight="1" x14ac:dyDescent="0.25">
      <c r="A70" s="53" t="s">
        <v>14</v>
      </c>
      <c r="B70" s="53"/>
      <c r="C70" s="53"/>
      <c r="D70" s="53"/>
      <c r="E70" s="53"/>
      <c r="F70" s="20"/>
      <c r="G70" s="2"/>
      <c r="H70" s="2"/>
      <c r="I70" s="4">
        <v>13</v>
      </c>
      <c r="J70" s="2"/>
      <c r="K70" s="2"/>
      <c r="L70" s="2"/>
      <c r="M70" s="2"/>
      <c r="N70" s="2"/>
    </row>
    <row r="71" spans="1:14" x14ac:dyDescent="0.25">
      <c r="A71" s="49" t="s">
        <v>55</v>
      </c>
      <c r="B71" s="49"/>
      <c r="C71" s="49"/>
      <c r="D71" s="2"/>
      <c r="E71" s="49" t="s">
        <v>20</v>
      </c>
      <c r="F71" s="49"/>
      <c r="G71" s="49"/>
      <c r="H71" s="3"/>
      <c r="I71" s="49" t="s">
        <v>13</v>
      </c>
      <c r="J71" s="49"/>
      <c r="K71" s="49"/>
      <c r="L71" s="49"/>
      <c r="M71" s="49"/>
      <c r="N71" s="49"/>
    </row>
    <row r="72" spans="1:14" ht="18.75" customHeight="1" x14ac:dyDescent="0.25">
      <c r="A72" s="52">
        <f>AVERAGE(D61:E63)</f>
        <v>5.0950000000000006</v>
      </c>
      <c r="B72" s="52"/>
      <c r="C72" s="52"/>
      <c r="D72" s="52">
        <f>_xlfn.STDEV.S(D61:E63)</f>
        <v>0.53674947601278555</v>
      </c>
      <c r="E72" s="52"/>
      <c r="F72" s="52"/>
      <c r="G72" s="52"/>
      <c r="H72" s="3"/>
      <c r="I72" s="54">
        <f>D72/A72</f>
        <v>0.10534827792203837</v>
      </c>
      <c r="J72" s="54"/>
      <c r="K72" s="54"/>
      <c r="L72" s="54"/>
      <c r="M72" s="54"/>
      <c r="N72" s="54"/>
    </row>
    <row r="76" spans="1:14" ht="36" customHeight="1" x14ac:dyDescent="0.25">
      <c r="A76" s="59" t="s">
        <v>163</v>
      </c>
      <c r="B76" s="60"/>
      <c r="C76" s="60"/>
      <c r="D76" s="60"/>
      <c r="E76" s="60"/>
      <c r="F76" s="60"/>
      <c r="G76" s="60"/>
      <c r="H76" s="60"/>
      <c r="I76" s="60"/>
      <c r="J76" s="60"/>
      <c r="K76" s="60"/>
      <c r="L76" s="60"/>
      <c r="M76" s="60"/>
      <c r="N76" s="61"/>
    </row>
    <row r="77" spans="1:14" x14ac:dyDescent="0.25">
      <c r="A77" s="53" t="s">
        <v>8</v>
      </c>
      <c r="B77" s="53"/>
      <c r="C77" s="53"/>
      <c r="D77" s="4">
        <v>5.99</v>
      </c>
      <c r="E77" s="4"/>
      <c r="F77" s="4"/>
      <c r="G77" s="4"/>
      <c r="H77" s="4"/>
      <c r="I77" s="18"/>
      <c r="J77" s="18"/>
      <c r="K77" s="18"/>
      <c r="L77" s="18"/>
      <c r="M77" s="18"/>
      <c r="N77" s="18"/>
    </row>
    <row r="78" spans="1:14" x14ac:dyDescent="0.25">
      <c r="A78" s="53" t="s">
        <v>9</v>
      </c>
      <c r="B78" s="53"/>
      <c r="C78" s="53"/>
      <c r="D78" s="4"/>
      <c r="E78" s="4"/>
      <c r="F78" s="4"/>
      <c r="G78" s="4"/>
      <c r="H78" s="4"/>
      <c r="I78" s="18"/>
      <c r="J78" s="18"/>
      <c r="K78" s="18"/>
      <c r="L78" s="18"/>
      <c r="M78" s="18"/>
      <c r="N78" s="18"/>
    </row>
    <row r="79" spans="1:14" x14ac:dyDescent="0.25">
      <c r="A79" s="53" t="s">
        <v>10</v>
      </c>
      <c r="B79" s="53"/>
      <c r="C79" s="53"/>
      <c r="D79" s="21">
        <v>5.99</v>
      </c>
      <c r="E79" s="4">
        <v>6.48</v>
      </c>
      <c r="F79" s="4">
        <v>5.9</v>
      </c>
      <c r="G79" s="4">
        <v>5.96</v>
      </c>
      <c r="H79" s="4">
        <v>5.75</v>
      </c>
      <c r="I79" s="18"/>
      <c r="J79" s="18"/>
      <c r="K79" s="18"/>
      <c r="L79" s="18"/>
      <c r="M79" s="18"/>
      <c r="N79" s="18"/>
    </row>
    <row r="80" spans="1:14" x14ac:dyDescent="0.25">
      <c r="A80" s="53" t="s">
        <v>11</v>
      </c>
      <c r="B80" s="53"/>
      <c r="C80" s="53"/>
      <c r="D80" s="4">
        <v>20</v>
      </c>
      <c r="E80" s="4"/>
      <c r="F80" s="4"/>
      <c r="G80" s="4"/>
      <c r="H80" s="4"/>
      <c r="I80" s="18"/>
      <c r="J80" s="18"/>
      <c r="K80" s="18"/>
      <c r="L80" s="18"/>
      <c r="M80" s="18"/>
      <c r="N80" s="18"/>
    </row>
    <row r="81" spans="1:14" x14ac:dyDescent="0.25">
      <c r="A81" s="62" t="s">
        <v>17</v>
      </c>
      <c r="B81" s="62"/>
      <c r="C81" s="62"/>
      <c r="D81" s="62" t="s">
        <v>18</v>
      </c>
      <c r="E81" s="62"/>
      <c r="F81" s="62"/>
      <c r="G81" s="62" t="s">
        <v>12</v>
      </c>
      <c r="H81" s="62"/>
      <c r="I81" s="62"/>
      <c r="J81" s="62"/>
      <c r="K81" s="62" t="s">
        <v>19</v>
      </c>
      <c r="L81" s="62"/>
      <c r="M81" s="62"/>
      <c r="N81" s="62"/>
    </row>
    <row r="82" spans="1:14" x14ac:dyDescent="0.25">
      <c r="A82" s="63">
        <f>AVERAGE(D77:N80)</f>
        <v>8.01</v>
      </c>
      <c r="B82" s="62"/>
      <c r="C82" s="62"/>
      <c r="D82" s="64">
        <f>_xlfn.STDEV.S(D77:N80)</f>
        <v>5.2918805731044243</v>
      </c>
      <c r="E82" s="64"/>
      <c r="F82" s="64"/>
      <c r="G82" s="47">
        <f>D82/A82</f>
        <v>0.66065924757857986</v>
      </c>
      <c r="H82" s="47"/>
      <c r="I82" s="47"/>
      <c r="J82" s="47"/>
      <c r="K82" s="48" t="str">
        <f>IF(G82&lt;25%,"media simples","media saneada")</f>
        <v>media saneada</v>
      </c>
      <c r="L82" s="48"/>
      <c r="M82" s="48"/>
      <c r="N82" s="48"/>
    </row>
    <row r="83" spans="1:14" x14ac:dyDescent="0.25">
      <c r="A83" s="49"/>
      <c r="B83" s="49"/>
      <c r="C83" s="49"/>
      <c r="D83" s="49"/>
      <c r="E83" s="49"/>
      <c r="F83" s="49"/>
      <c r="G83" s="49"/>
      <c r="H83" s="49"/>
      <c r="I83" s="49"/>
      <c r="J83" s="49"/>
      <c r="K83" s="49"/>
      <c r="L83" s="49"/>
      <c r="M83" s="49"/>
      <c r="N83" s="49"/>
    </row>
    <row r="84" spans="1:14" x14ac:dyDescent="0.25">
      <c r="A84" s="50" t="s">
        <v>54</v>
      </c>
      <c r="B84" s="50"/>
      <c r="C84" s="50"/>
      <c r="D84" s="50"/>
      <c r="E84" s="2"/>
      <c r="F84" s="49" t="s">
        <v>16</v>
      </c>
      <c r="G84" s="49"/>
      <c r="H84" s="2"/>
      <c r="I84" s="49" t="s">
        <v>15</v>
      </c>
      <c r="J84" s="49"/>
      <c r="K84" s="51"/>
      <c r="L84" s="51"/>
      <c r="M84" s="51"/>
      <c r="N84" s="51"/>
    </row>
    <row r="85" spans="1:14" x14ac:dyDescent="0.25">
      <c r="A85" s="51"/>
      <c r="B85" s="51"/>
      <c r="C85" s="51"/>
      <c r="D85" s="51"/>
      <c r="E85" s="51"/>
      <c r="F85" s="52">
        <f>A82-D82</f>
        <v>2.7181194268955755</v>
      </c>
      <c r="G85" s="52"/>
      <c r="H85" s="2"/>
      <c r="I85" s="52">
        <f>A82+D82</f>
        <v>13.301880573104423</v>
      </c>
      <c r="J85" s="52"/>
      <c r="K85" s="51"/>
      <c r="L85" s="51"/>
      <c r="M85" s="51"/>
      <c r="N85" s="51"/>
    </row>
    <row r="86" spans="1:14" x14ac:dyDescent="0.25">
      <c r="A86" s="53" t="s">
        <v>14</v>
      </c>
      <c r="B86" s="53"/>
      <c r="C86" s="53"/>
      <c r="D86" s="53"/>
      <c r="E86" s="53"/>
      <c r="F86" s="20"/>
      <c r="G86" s="2"/>
      <c r="H86" s="2"/>
      <c r="I86" s="4">
        <v>20</v>
      </c>
      <c r="J86" s="2"/>
      <c r="K86" s="2"/>
      <c r="L86" s="2"/>
      <c r="M86" s="2"/>
      <c r="N86" s="2"/>
    </row>
    <row r="87" spans="1:14" x14ac:dyDescent="0.25">
      <c r="A87" s="49" t="s">
        <v>55</v>
      </c>
      <c r="B87" s="49"/>
      <c r="C87" s="49"/>
      <c r="D87" s="2"/>
      <c r="E87" s="49" t="s">
        <v>20</v>
      </c>
      <c r="F87" s="49"/>
      <c r="G87" s="49"/>
      <c r="H87" s="3"/>
      <c r="I87" s="49" t="s">
        <v>13</v>
      </c>
      <c r="J87" s="49"/>
      <c r="K87" s="49"/>
      <c r="L87" s="49"/>
      <c r="M87" s="49"/>
      <c r="N87" s="49"/>
    </row>
    <row r="88" spans="1:14" x14ac:dyDescent="0.25">
      <c r="A88" s="52">
        <f>AVERAGE(D77:H79)</f>
        <v>6.0116666666666667</v>
      </c>
      <c r="B88" s="52"/>
      <c r="C88" s="52"/>
      <c r="D88" s="52">
        <f>_xlfn.STDEV.S(D77:H79)</f>
        <v>0.24652924099722273</v>
      </c>
      <c r="E88" s="52"/>
      <c r="F88" s="52"/>
      <c r="G88" s="52"/>
      <c r="H88" s="3"/>
      <c r="I88" s="54">
        <f>D88/A88</f>
        <v>4.10084681448111E-2</v>
      </c>
      <c r="J88" s="54"/>
      <c r="K88" s="54"/>
      <c r="L88" s="54"/>
      <c r="M88" s="54"/>
      <c r="N88" s="54"/>
    </row>
    <row r="92" spans="1:14" x14ac:dyDescent="0.25">
      <c r="A92" s="59" t="s">
        <v>164</v>
      </c>
      <c r="B92" s="60"/>
      <c r="C92" s="60"/>
      <c r="D92" s="60"/>
      <c r="E92" s="60"/>
      <c r="F92" s="60"/>
      <c r="G92" s="60"/>
      <c r="H92" s="60"/>
      <c r="I92" s="60"/>
      <c r="J92" s="60"/>
      <c r="K92" s="60"/>
      <c r="L92" s="60"/>
      <c r="M92" s="60"/>
      <c r="N92" s="61"/>
    </row>
    <row r="93" spans="1:14" x14ac:dyDescent="0.25">
      <c r="A93" s="53" t="s">
        <v>8</v>
      </c>
      <c r="B93" s="53"/>
      <c r="C93" s="53"/>
      <c r="D93" s="4">
        <v>13.99</v>
      </c>
      <c r="E93" s="4"/>
      <c r="F93" s="4"/>
      <c r="G93" s="4"/>
      <c r="H93" s="4"/>
      <c r="I93" s="18"/>
      <c r="J93" s="18"/>
      <c r="K93" s="18"/>
      <c r="L93" s="18"/>
      <c r="M93" s="18"/>
      <c r="N93" s="18"/>
    </row>
    <row r="94" spans="1:14" x14ac:dyDescent="0.25">
      <c r="A94" s="53" t="s">
        <v>9</v>
      </c>
      <c r="B94" s="53"/>
      <c r="C94" s="53"/>
      <c r="D94" s="4"/>
      <c r="E94" s="4"/>
      <c r="F94" s="4"/>
      <c r="G94" s="4"/>
      <c r="H94" s="4"/>
      <c r="I94" s="18"/>
      <c r="J94" s="18"/>
      <c r="K94" s="18"/>
      <c r="L94" s="18"/>
      <c r="M94" s="18"/>
      <c r="N94" s="18"/>
    </row>
    <row r="95" spans="1:14" x14ac:dyDescent="0.25">
      <c r="A95" s="53" t="s">
        <v>10</v>
      </c>
      <c r="B95" s="53"/>
      <c r="C95" s="53"/>
      <c r="D95" s="21">
        <v>13.79</v>
      </c>
      <c r="E95" s="4">
        <v>12.14</v>
      </c>
      <c r="F95" s="4">
        <v>13.78</v>
      </c>
      <c r="G95" s="4"/>
      <c r="H95" s="4"/>
      <c r="I95" s="18"/>
      <c r="J95" s="18"/>
      <c r="K95" s="18"/>
      <c r="L95" s="18"/>
      <c r="M95" s="18"/>
      <c r="N95" s="18"/>
    </row>
    <row r="96" spans="1:14" x14ac:dyDescent="0.25">
      <c r="A96" s="53" t="s">
        <v>11</v>
      </c>
      <c r="B96" s="53"/>
      <c r="C96" s="53"/>
      <c r="D96" s="4">
        <v>14</v>
      </c>
      <c r="E96" s="4"/>
      <c r="F96" s="4"/>
      <c r="G96" s="4"/>
      <c r="H96" s="4"/>
      <c r="I96" s="18"/>
      <c r="J96" s="18"/>
      <c r="K96" s="18"/>
      <c r="L96" s="18"/>
      <c r="M96" s="18"/>
      <c r="N96" s="18"/>
    </row>
    <row r="97" spans="1:14" x14ac:dyDescent="0.25">
      <c r="A97" s="62" t="s">
        <v>17</v>
      </c>
      <c r="B97" s="62"/>
      <c r="C97" s="62"/>
      <c r="D97" s="62" t="s">
        <v>18</v>
      </c>
      <c r="E97" s="62"/>
      <c r="F97" s="62"/>
      <c r="G97" s="62" t="s">
        <v>12</v>
      </c>
      <c r="H97" s="62"/>
      <c r="I97" s="62"/>
      <c r="J97" s="62"/>
      <c r="K97" s="62" t="s">
        <v>19</v>
      </c>
      <c r="L97" s="62"/>
      <c r="M97" s="62"/>
      <c r="N97" s="62"/>
    </row>
    <row r="98" spans="1:14" x14ac:dyDescent="0.25">
      <c r="A98" s="63">
        <f>AVERAGE(D93:N96)</f>
        <v>13.540000000000001</v>
      </c>
      <c r="B98" s="62"/>
      <c r="C98" s="62"/>
      <c r="D98" s="64">
        <f>_xlfn.STDEV.S(D93:N96)</f>
        <v>0.78965182200764894</v>
      </c>
      <c r="E98" s="64"/>
      <c r="F98" s="64"/>
      <c r="G98" s="47">
        <f>D98/A98</f>
        <v>5.8319927770136552E-2</v>
      </c>
      <c r="H98" s="47"/>
      <c r="I98" s="47"/>
      <c r="J98" s="47"/>
      <c r="K98" s="48" t="str">
        <f>IF(G98&lt;25%,"media simples","media saneada")</f>
        <v>media simples</v>
      </c>
      <c r="L98" s="48"/>
      <c r="M98" s="48"/>
      <c r="N98" s="48"/>
    </row>
    <row r="99" spans="1:14" x14ac:dyDescent="0.25">
      <c r="A99" s="49"/>
      <c r="B99" s="49"/>
      <c r="C99" s="49"/>
      <c r="D99" s="49"/>
      <c r="E99" s="49"/>
      <c r="F99" s="49"/>
      <c r="G99" s="49"/>
      <c r="H99" s="49"/>
      <c r="I99" s="49"/>
      <c r="J99" s="49"/>
      <c r="K99" s="49"/>
      <c r="L99" s="49"/>
      <c r="M99" s="49"/>
      <c r="N99" s="49"/>
    </row>
    <row r="100" spans="1:14" x14ac:dyDescent="0.25">
      <c r="A100" s="50" t="s">
        <v>54</v>
      </c>
      <c r="B100" s="50"/>
      <c r="C100" s="50"/>
      <c r="D100" s="50"/>
      <c r="E100" s="2"/>
      <c r="F100" s="49" t="s">
        <v>16</v>
      </c>
      <c r="G100" s="49"/>
      <c r="H100" s="2"/>
      <c r="I100" s="49" t="s">
        <v>15</v>
      </c>
      <c r="J100" s="49"/>
      <c r="K100" s="51"/>
      <c r="L100" s="51"/>
      <c r="M100" s="51"/>
      <c r="N100" s="51"/>
    </row>
    <row r="101" spans="1:14" x14ac:dyDescent="0.25">
      <c r="A101" s="51"/>
      <c r="B101" s="51"/>
      <c r="C101" s="51"/>
      <c r="D101" s="51"/>
      <c r="E101" s="51"/>
      <c r="F101" s="52"/>
      <c r="G101" s="52"/>
      <c r="H101" s="2"/>
      <c r="I101" s="52"/>
      <c r="J101" s="52"/>
      <c r="K101" s="51"/>
      <c r="L101" s="51"/>
      <c r="M101" s="51"/>
      <c r="N101" s="51"/>
    </row>
    <row r="102" spans="1:14" x14ac:dyDescent="0.25">
      <c r="A102" s="53" t="s">
        <v>14</v>
      </c>
      <c r="B102" s="53"/>
      <c r="C102" s="53"/>
      <c r="D102" s="53"/>
      <c r="E102" s="53"/>
      <c r="F102" s="20"/>
      <c r="G102" s="2"/>
      <c r="H102" s="2"/>
      <c r="I102" s="2"/>
      <c r="J102" s="2"/>
      <c r="K102" s="2"/>
      <c r="L102" s="2"/>
      <c r="M102" s="2"/>
      <c r="N102" s="2"/>
    </row>
    <row r="103" spans="1:14" x14ac:dyDescent="0.25">
      <c r="A103" s="49" t="s">
        <v>55</v>
      </c>
      <c r="B103" s="49"/>
      <c r="C103" s="49"/>
      <c r="D103" s="2"/>
      <c r="E103" s="49" t="s">
        <v>20</v>
      </c>
      <c r="F103" s="49"/>
      <c r="G103" s="49"/>
      <c r="H103" s="3"/>
      <c r="I103" s="49" t="s">
        <v>13</v>
      </c>
      <c r="J103" s="49"/>
      <c r="K103" s="49"/>
      <c r="L103" s="49"/>
      <c r="M103" s="49"/>
      <c r="N103" s="49"/>
    </row>
    <row r="104" spans="1:14" x14ac:dyDescent="0.25">
      <c r="A104" s="52"/>
      <c r="B104" s="52"/>
      <c r="C104" s="52"/>
      <c r="D104" s="52"/>
      <c r="E104" s="52"/>
      <c r="F104" s="52"/>
      <c r="G104" s="52"/>
      <c r="H104" s="3"/>
      <c r="I104" s="54"/>
      <c r="J104" s="54"/>
      <c r="K104" s="54"/>
      <c r="L104" s="54"/>
      <c r="M104" s="54"/>
      <c r="N104" s="54"/>
    </row>
    <row r="108" spans="1:14" x14ac:dyDescent="0.25">
      <c r="A108" s="59" t="s">
        <v>165</v>
      </c>
      <c r="B108" s="60"/>
      <c r="C108" s="60"/>
      <c r="D108" s="60"/>
      <c r="E108" s="60"/>
      <c r="F108" s="60"/>
      <c r="G108" s="60"/>
      <c r="H108" s="60"/>
      <c r="I108" s="60"/>
      <c r="J108" s="60"/>
      <c r="K108" s="60"/>
      <c r="L108" s="60"/>
      <c r="M108" s="60"/>
      <c r="N108" s="61"/>
    </row>
    <row r="109" spans="1:14" x14ac:dyDescent="0.25">
      <c r="A109" s="53" t="s">
        <v>8</v>
      </c>
      <c r="B109" s="53"/>
      <c r="C109" s="53"/>
      <c r="D109" s="4"/>
      <c r="E109" s="4"/>
      <c r="F109" s="4"/>
      <c r="G109" s="4"/>
      <c r="H109" s="4"/>
      <c r="I109" s="18"/>
      <c r="J109" s="18"/>
      <c r="K109" s="18"/>
      <c r="L109" s="18"/>
      <c r="M109" s="18"/>
      <c r="N109" s="18"/>
    </row>
    <row r="110" spans="1:14" x14ac:dyDescent="0.25">
      <c r="A110" s="53" t="s">
        <v>9</v>
      </c>
      <c r="B110" s="53"/>
      <c r="C110" s="53"/>
      <c r="D110" s="4"/>
      <c r="E110" s="4"/>
      <c r="F110" s="4"/>
      <c r="G110" s="4"/>
      <c r="H110" s="4"/>
      <c r="I110" s="18"/>
      <c r="J110" s="18"/>
      <c r="K110" s="18"/>
      <c r="L110" s="18"/>
      <c r="M110" s="18"/>
      <c r="N110" s="18"/>
    </row>
    <row r="111" spans="1:14" x14ac:dyDescent="0.25">
      <c r="A111" s="53" t="s">
        <v>10</v>
      </c>
      <c r="B111" s="53"/>
      <c r="C111" s="53"/>
      <c r="D111" s="21"/>
      <c r="E111" s="4"/>
      <c r="F111" s="4"/>
      <c r="G111" s="4"/>
      <c r="H111" s="4"/>
      <c r="I111" s="18"/>
      <c r="J111" s="18"/>
      <c r="K111" s="18"/>
      <c r="L111" s="18"/>
      <c r="M111" s="18"/>
      <c r="N111" s="18"/>
    </row>
    <row r="112" spans="1:14" x14ac:dyDescent="0.25">
      <c r="A112" s="53" t="s">
        <v>11</v>
      </c>
      <c r="B112" s="53"/>
      <c r="C112" s="53"/>
      <c r="D112" s="4">
        <v>35</v>
      </c>
      <c r="E112" s="4"/>
      <c r="F112" s="4"/>
      <c r="G112" s="4"/>
      <c r="H112" s="4"/>
      <c r="I112" s="18"/>
      <c r="J112" s="18"/>
      <c r="K112" s="18"/>
      <c r="L112" s="18"/>
      <c r="M112" s="18"/>
      <c r="N112" s="18"/>
    </row>
    <row r="113" spans="1:14" x14ac:dyDescent="0.25">
      <c r="A113" s="62" t="s">
        <v>17</v>
      </c>
      <c r="B113" s="62"/>
      <c r="C113" s="62"/>
      <c r="D113" s="62" t="s">
        <v>18</v>
      </c>
      <c r="E113" s="62"/>
      <c r="F113" s="62"/>
      <c r="G113" s="62" t="s">
        <v>12</v>
      </c>
      <c r="H113" s="62"/>
      <c r="I113" s="62"/>
      <c r="J113" s="62"/>
      <c r="K113" s="62" t="s">
        <v>19</v>
      </c>
      <c r="L113" s="62"/>
      <c r="M113" s="62"/>
      <c r="N113" s="62"/>
    </row>
    <row r="114" spans="1:14" x14ac:dyDescent="0.25">
      <c r="A114" s="63">
        <f>AVERAGE(D109:N112)</f>
        <v>35</v>
      </c>
      <c r="B114" s="62"/>
      <c r="C114" s="62"/>
      <c r="D114" s="64" t="e">
        <f>_xlfn.STDEV.S(D109:N112)</f>
        <v>#DIV/0!</v>
      </c>
      <c r="E114" s="64"/>
      <c r="F114" s="64"/>
      <c r="G114" s="47" t="e">
        <f>D114/A114</f>
        <v>#DIV/0!</v>
      </c>
      <c r="H114" s="47"/>
      <c r="I114" s="47"/>
      <c r="J114" s="47"/>
      <c r="K114" s="48" t="e">
        <f>IF(G114&lt;25%,"media simples","media saneada")</f>
        <v>#DIV/0!</v>
      </c>
      <c r="L114" s="48"/>
      <c r="M114" s="48"/>
      <c r="N114" s="48"/>
    </row>
    <row r="115" spans="1:14" x14ac:dyDescent="0.25">
      <c r="A115" s="49"/>
      <c r="B115" s="49"/>
      <c r="C115" s="49"/>
      <c r="D115" s="49"/>
      <c r="E115" s="49"/>
      <c r="F115" s="49"/>
      <c r="G115" s="49"/>
      <c r="H115" s="49"/>
      <c r="I115" s="49"/>
      <c r="J115" s="49"/>
      <c r="K115" s="49"/>
      <c r="L115" s="49"/>
      <c r="M115" s="49"/>
      <c r="N115" s="49"/>
    </row>
    <row r="116" spans="1:14" x14ac:dyDescent="0.25">
      <c r="A116" s="50" t="s">
        <v>54</v>
      </c>
      <c r="B116" s="50"/>
      <c r="C116" s="50"/>
      <c r="D116" s="50"/>
      <c r="E116" s="2"/>
      <c r="F116" s="49" t="s">
        <v>16</v>
      </c>
      <c r="G116" s="49"/>
      <c r="H116" s="2"/>
      <c r="I116" s="49" t="s">
        <v>15</v>
      </c>
      <c r="J116" s="49"/>
      <c r="K116" s="51"/>
      <c r="L116" s="51"/>
      <c r="M116" s="51"/>
      <c r="N116" s="51"/>
    </row>
    <row r="117" spans="1:14" x14ac:dyDescent="0.25">
      <c r="A117" s="51"/>
      <c r="B117" s="51"/>
      <c r="C117" s="51"/>
      <c r="D117" s="51"/>
      <c r="E117" s="51"/>
      <c r="F117" s="52" t="e">
        <f>A114-D114</f>
        <v>#DIV/0!</v>
      </c>
      <c r="G117" s="52"/>
      <c r="H117" s="2"/>
      <c r="I117" s="52" t="e">
        <f>A114+D114</f>
        <v>#DIV/0!</v>
      </c>
      <c r="J117" s="52"/>
      <c r="K117" s="51"/>
      <c r="L117" s="51"/>
      <c r="M117" s="51"/>
      <c r="N117" s="51"/>
    </row>
    <row r="118" spans="1:14" x14ac:dyDescent="0.25">
      <c r="A118" s="53" t="s">
        <v>14</v>
      </c>
      <c r="B118" s="53"/>
      <c r="C118" s="53"/>
      <c r="D118" s="53"/>
      <c r="E118" s="53"/>
      <c r="F118" s="20"/>
      <c r="G118" s="2"/>
      <c r="H118" s="2"/>
      <c r="I118" s="2"/>
      <c r="J118" s="2"/>
      <c r="K118" s="2"/>
      <c r="L118" s="2"/>
      <c r="M118" s="2"/>
      <c r="N118" s="2"/>
    </row>
    <row r="119" spans="1:14" x14ac:dyDescent="0.25">
      <c r="A119" s="49" t="s">
        <v>55</v>
      </c>
      <c r="B119" s="49"/>
      <c r="C119" s="49"/>
      <c r="D119" s="2"/>
      <c r="E119" s="49" t="s">
        <v>20</v>
      </c>
      <c r="F119" s="49"/>
      <c r="G119" s="49"/>
      <c r="H119" s="3"/>
      <c r="I119" s="49" t="s">
        <v>13</v>
      </c>
      <c r="J119" s="49"/>
      <c r="K119" s="49"/>
      <c r="L119" s="49"/>
      <c r="M119" s="49"/>
      <c r="N119" s="49"/>
    </row>
    <row r="120" spans="1:14" x14ac:dyDescent="0.25">
      <c r="A120" s="52"/>
      <c r="B120" s="52"/>
      <c r="C120" s="52"/>
      <c r="D120" s="52"/>
      <c r="E120" s="52"/>
      <c r="F120" s="52"/>
      <c r="G120" s="52"/>
      <c r="H120" s="3"/>
      <c r="I120" s="54"/>
      <c r="J120" s="54"/>
      <c r="K120" s="54"/>
      <c r="L120" s="54"/>
      <c r="M120" s="54"/>
      <c r="N120" s="54"/>
    </row>
    <row r="124" spans="1:14" x14ac:dyDescent="0.25">
      <c r="A124" s="59" t="s">
        <v>166</v>
      </c>
      <c r="B124" s="60"/>
      <c r="C124" s="60"/>
      <c r="D124" s="60"/>
      <c r="E124" s="60"/>
      <c r="F124" s="60"/>
      <c r="G124" s="60"/>
      <c r="H124" s="60"/>
      <c r="I124" s="60"/>
      <c r="J124" s="60"/>
      <c r="K124" s="60"/>
      <c r="L124" s="60"/>
      <c r="M124" s="60"/>
      <c r="N124" s="61"/>
    </row>
    <row r="125" spans="1:14" x14ac:dyDescent="0.25">
      <c r="A125" s="53" t="s">
        <v>8</v>
      </c>
      <c r="B125" s="53"/>
      <c r="C125" s="53"/>
      <c r="D125" s="4">
        <v>34</v>
      </c>
      <c r="E125" s="4"/>
      <c r="F125" s="4"/>
      <c r="G125" s="4"/>
      <c r="H125" s="4"/>
      <c r="I125" s="18"/>
      <c r="J125" s="18"/>
      <c r="K125" s="18"/>
      <c r="L125" s="18"/>
      <c r="M125" s="18"/>
      <c r="N125" s="18"/>
    </row>
    <row r="126" spans="1:14" x14ac:dyDescent="0.25">
      <c r="A126" s="53" t="s">
        <v>9</v>
      </c>
      <c r="B126" s="53"/>
      <c r="C126" s="53"/>
      <c r="D126" s="4"/>
      <c r="E126" s="4"/>
      <c r="F126" s="4"/>
      <c r="G126" s="4"/>
      <c r="H126" s="4"/>
      <c r="I126" s="18"/>
      <c r="J126" s="18"/>
      <c r="K126" s="18"/>
      <c r="L126" s="18"/>
      <c r="M126" s="18"/>
      <c r="N126" s="18"/>
    </row>
    <row r="127" spans="1:14" x14ac:dyDescent="0.25">
      <c r="A127" s="53" t="s">
        <v>10</v>
      </c>
      <c r="B127" s="53"/>
      <c r="C127" s="53"/>
      <c r="D127" s="21">
        <v>33.200000000000003</v>
      </c>
      <c r="E127" s="4">
        <v>36</v>
      </c>
      <c r="F127" s="4">
        <v>34</v>
      </c>
      <c r="G127" s="4"/>
      <c r="H127" s="4"/>
      <c r="I127" s="18"/>
      <c r="J127" s="18"/>
      <c r="K127" s="18"/>
      <c r="L127" s="18"/>
      <c r="M127" s="18"/>
      <c r="N127" s="18"/>
    </row>
    <row r="128" spans="1:14" x14ac:dyDescent="0.25">
      <c r="A128" s="53" t="s">
        <v>11</v>
      </c>
      <c r="B128" s="53"/>
      <c r="C128" s="53"/>
      <c r="D128" s="4">
        <v>35</v>
      </c>
      <c r="E128" s="4"/>
      <c r="F128" s="4"/>
      <c r="G128" s="4"/>
      <c r="H128" s="4"/>
      <c r="I128" s="18"/>
      <c r="J128" s="18"/>
      <c r="K128" s="18"/>
      <c r="L128" s="18"/>
      <c r="M128" s="18"/>
      <c r="N128" s="18"/>
    </row>
    <row r="129" spans="1:14" x14ac:dyDescent="0.25">
      <c r="A129" s="62" t="s">
        <v>17</v>
      </c>
      <c r="B129" s="62"/>
      <c r="C129" s="62"/>
      <c r="D129" s="62" t="s">
        <v>18</v>
      </c>
      <c r="E129" s="62"/>
      <c r="F129" s="62"/>
      <c r="G129" s="62" t="s">
        <v>12</v>
      </c>
      <c r="H129" s="62"/>
      <c r="I129" s="62"/>
      <c r="J129" s="62"/>
      <c r="K129" s="62" t="s">
        <v>19</v>
      </c>
      <c r="L129" s="62"/>
      <c r="M129" s="62"/>
      <c r="N129" s="62"/>
    </row>
    <row r="130" spans="1:14" x14ac:dyDescent="0.25">
      <c r="A130" s="63">
        <f>AVERAGE(D125:N128)</f>
        <v>34.44</v>
      </c>
      <c r="B130" s="62"/>
      <c r="C130" s="62"/>
      <c r="D130" s="64">
        <f>_xlfn.STDEV.S(D125:N128)</f>
        <v>1.0807404868885029</v>
      </c>
      <c r="E130" s="64"/>
      <c r="F130" s="64"/>
      <c r="G130" s="47">
        <f>D130/A130</f>
        <v>3.1380385798156302E-2</v>
      </c>
      <c r="H130" s="47"/>
      <c r="I130" s="47"/>
      <c r="J130" s="47"/>
      <c r="K130" s="48" t="str">
        <f>IF(G130&lt;25%,"media simples","media saneada")</f>
        <v>media simples</v>
      </c>
      <c r="L130" s="48"/>
      <c r="M130" s="48"/>
      <c r="N130" s="48"/>
    </row>
    <row r="131" spans="1:14" x14ac:dyDescent="0.25">
      <c r="A131" s="49"/>
      <c r="B131" s="49"/>
      <c r="C131" s="49"/>
      <c r="D131" s="49"/>
      <c r="E131" s="49"/>
      <c r="F131" s="49"/>
      <c r="G131" s="49"/>
      <c r="H131" s="49"/>
      <c r="I131" s="49"/>
      <c r="J131" s="49"/>
      <c r="K131" s="49"/>
      <c r="L131" s="49"/>
      <c r="M131" s="49"/>
      <c r="N131" s="49"/>
    </row>
    <row r="132" spans="1:14" x14ac:dyDescent="0.25">
      <c r="A132" s="50" t="s">
        <v>54</v>
      </c>
      <c r="B132" s="50"/>
      <c r="C132" s="50"/>
      <c r="D132" s="50"/>
      <c r="E132" s="2"/>
      <c r="F132" s="49" t="s">
        <v>16</v>
      </c>
      <c r="G132" s="49"/>
      <c r="H132" s="2"/>
      <c r="I132" s="49" t="s">
        <v>15</v>
      </c>
      <c r="J132" s="49"/>
      <c r="K132" s="51"/>
      <c r="L132" s="51"/>
      <c r="M132" s="51"/>
      <c r="N132" s="51"/>
    </row>
    <row r="133" spans="1:14" x14ac:dyDescent="0.25">
      <c r="A133" s="51"/>
      <c r="B133" s="51"/>
      <c r="C133" s="51"/>
      <c r="D133" s="51"/>
      <c r="E133" s="51"/>
      <c r="F133" s="52"/>
      <c r="G133" s="52"/>
      <c r="H133" s="2"/>
      <c r="I133" s="52"/>
      <c r="J133" s="52"/>
      <c r="K133" s="51"/>
      <c r="L133" s="51"/>
      <c r="M133" s="51"/>
      <c r="N133" s="51"/>
    </row>
    <row r="134" spans="1:14" x14ac:dyDescent="0.25">
      <c r="A134" s="53" t="s">
        <v>14</v>
      </c>
      <c r="B134" s="53"/>
      <c r="C134" s="53"/>
      <c r="D134" s="53"/>
      <c r="E134" s="53"/>
      <c r="F134" s="20"/>
      <c r="G134" s="2"/>
      <c r="H134" s="2"/>
      <c r="I134" s="2"/>
      <c r="J134" s="2"/>
      <c r="K134" s="2"/>
      <c r="L134" s="2"/>
      <c r="M134" s="2"/>
      <c r="N134" s="2"/>
    </row>
    <row r="135" spans="1:14" x14ac:dyDescent="0.25">
      <c r="A135" s="49" t="s">
        <v>55</v>
      </c>
      <c r="B135" s="49"/>
      <c r="C135" s="49"/>
      <c r="D135" s="2"/>
      <c r="E135" s="49" t="s">
        <v>20</v>
      </c>
      <c r="F135" s="49"/>
      <c r="G135" s="49"/>
      <c r="H135" s="3"/>
      <c r="I135" s="49" t="s">
        <v>13</v>
      </c>
      <c r="J135" s="49"/>
      <c r="K135" s="49"/>
      <c r="L135" s="49"/>
      <c r="M135" s="49"/>
      <c r="N135" s="49"/>
    </row>
    <row r="136" spans="1:14" x14ac:dyDescent="0.25">
      <c r="A136" s="52"/>
      <c r="B136" s="52"/>
      <c r="C136" s="52"/>
      <c r="D136" s="52"/>
      <c r="E136" s="52"/>
      <c r="F136" s="52"/>
      <c r="G136" s="52"/>
      <c r="H136" s="3"/>
      <c r="I136" s="54"/>
      <c r="J136" s="54"/>
      <c r="K136" s="54"/>
      <c r="L136" s="54"/>
      <c r="M136" s="54"/>
      <c r="N136" s="54"/>
    </row>
    <row r="140" spans="1:14" x14ac:dyDescent="0.25">
      <c r="A140" s="59" t="s">
        <v>167</v>
      </c>
      <c r="B140" s="60"/>
      <c r="C140" s="60"/>
      <c r="D140" s="60"/>
      <c r="E140" s="60"/>
      <c r="F140" s="60"/>
      <c r="G140" s="60"/>
      <c r="H140" s="60"/>
      <c r="I140" s="60"/>
      <c r="J140" s="60"/>
      <c r="K140" s="60"/>
      <c r="L140" s="60"/>
      <c r="M140" s="60"/>
      <c r="N140" s="61"/>
    </row>
    <row r="141" spans="1:14" x14ac:dyDescent="0.25">
      <c r="A141" s="53" t="s">
        <v>8</v>
      </c>
      <c r="B141" s="53"/>
      <c r="C141" s="53"/>
      <c r="D141" s="4">
        <v>20</v>
      </c>
      <c r="E141" s="4"/>
      <c r="F141" s="4"/>
      <c r="G141" s="4"/>
      <c r="H141" s="4"/>
      <c r="I141" s="18"/>
      <c r="J141" s="18"/>
      <c r="K141" s="18"/>
      <c r="L141" s="18"/>
      <c r="M141" s="18"/>
      <c r="N141" s="18"/>
    </row>
    <row r="142" spans="1:14" x14ac:dyDescent="0.25">
      <c r="A142" s="53" t="s">
        <v>9</v>
      </c>
      <c r="B142" s="53"/>
      <c r="C142" s="53"/>
      <c r="D142" s="4"/>
      <c r="E142" s="4"/>
      <c r="F142" s="4"/>
      <c r="G142" s="4"/>
      <c r="H142" s="4"/>
      <c r="I142" s="18"/>
      <c r="J142" s="18"/>
      <c r="K142" s="18"/>
      <c r="L142" s="18"/>
      <c r="M142" s="18"/>
      <c r="N142" s="18"/>
    </row>
    <row r="143" spans="1:14" x14ac:dyDescent="0.25">
      <c r="A143" s="53" t="s">
        <v>10</v>
      </c>
      <c r="B143" s="53"/>
      <c r="C143" s="53"/>
      <c r="D143" s="21">
        <v>17.62</v>
      </c>
      <c r="E143" s="4">
        <v>18.45</v>
      </c>
      <c r="F143" s="4">
        <v>18</v>
      </c>
      <c r="G143" s="4">
        <v>16</v>
      </c>
      <c r="H143" s="4"/>
      <c r="I143" s="18"/>
      <c r="J143" s="18"/>
      <c r="K143" s="18"/>
      <c r="L143" s="18"/>
      <c r="M143" s="18"/>
      <c r="N143" s="18"/>
    </row>
    <row r="144" spans="1:14" x14ac:dyDescent="0.25">
      <c r="A144" s="53" t="s">
        <v>11</v>
      </c>
      <c r="B144" s="53"/>
      <c r="C144" s="53"/>
      <c r="D144" s="4">
        <v>20</v>
      </c>
      <c r="E144" s="4"/>
      <c r="F144" s="4"/>
      <c r="G144" s="4"/>
      <c r="H144" s="4"/>
      <c r="I144" s="18"/>
      <c r="J144" s="18"/>
      <c r="K144" s="18"/>
      <c r="L144" s="18"/>
      <c r="M144" s="18"/>
      <c r="N144" s="18"/>
    </row>
    <row r="145" spans="1:14" x14ac:dyDescent="0.25">
      <c r="A145" s="62" t="s">
        <v>17</v>
      </c>
      <c r="B145" s="62"/>
      <c r="C145" s="62"/>
      <c r="D145" s="62" t="s">
        <v>18</v>
      </c>
      <c r="E145" s="62"/>
      <c r="F145" s="62"/>
      <c r="G145" s="62" t="s">
        <v>12</v>
      </c>
      <c r="H145" s="62"/>
      <c r="I145" s="62"/>
      <c r="J145" s="62"/>
      <c r="K145" s="62" t="s">
        <v>19</v>
      </c>
      <c r="L145" s="62"/>
      <c r="M145" s="62"/>
      <c r="N145" s="62"/>
    </row>
    <row r="146" spans="1:14" x14ac:dyDescent="0.25">
      <c r="A146" s="63">
        <f>AVERAGE(D141:N144)</f>
        <v>18.345000000000002</v>
      </c>
      <c r="B146" s="62"/>
      <c r="C146" s="62"/>
      <c r="D146" s="64">
        <f>_xlfn.STDEV.S(D141:N144)</f>
        <v>1.5253032485378111</v>
      </c>
      <c r="E146" s="64"/>
      <c r="F146" s="64"/>
      <c r="G146" s="47">
        <f>D146/A146</f>
        <v>8.3145448271344277E-2</v>
      </c>
      <c r="H146" s="47"/>
      <c r="I146" s="47"/>
      <c r="J146" s="47"/>
      <c r="K146" s="48" t="str">
        <f>IF(G146&lt;25%,"media simples","media saneada")</f>
        <v>media simples</v>
      </c>
      <c r="L146" s="48"/>
      <c r="M146" s="48"/>
      <c r="N146" s="48"/>
    </row>
    <row r="147" spans="1:14" x14ac:dyDescent="0.25">
      <c r="A147" s="49"/>
      <c r="B147" s="49"/>
      <c r="C147" s="49"/>
      <c r="D147" s="49"/>
      <c r="E147" s="49"/>
      <c r="F147" s="49"/>
      <c r="G147" s="49"/>
      <c r="H147" s="49"/>
      <c r="I147" s="49"/>
      <c r="J147" s="49"/>
      <c r="K147" s="49"/>
      <c r="L147" s="49"/>
      <c r="M147" s="49"/>
      <c r="N147" s="49"/>
    </row>
    <row r="148" spans="1:14" x14ac:dyDescent="0.25">
      <c r="A148" s="50" t="s">
        <v>54</v>
      </c>
      <c r="B148" s="50"/>
      <c r="C148" s="50"/>
      <c r="D148" s="50"/>
      <c r="E148" s="2"/>
      <c r="F148" s="49" t="s">
        <v>16</v>
      </c>
      <c r="G148" s="49"/>
      <c r="H148" s="2"/>
      <c r="I148" s="49" t="s">
        <v>15</v>
      </c>
      <c r="J148" s="49"/>
      <c r="K148" s="51"/>
      <c r="L148" s="51"/>
      <c r="M148" s="51"/>
      <c r="N148" s="51"/>
    </row>
    <row r="149" spans="1:14" x14ac:dyDescent="0.25">
      <c r="A149" s="51"/>
      <c r="B149" s="51"/>
      <c r="C149" s="51"/>
      <c r="D149" s="51"/>
      <c r="E149" s="51"/>
      <c r="F149" s="52"/>
      <c r="G149" s="52"/>
      <c r="H149" s="2"/>
      <c r="I149" s="52"/>
      <c r="J149" s="52"/>
      <c r="K149" s="51"/>
      <c r="L149" s="51"/>
      <c r="M149" s="51"/>
      <c r="N149" s="51"/>
    </row>
    <row r="150" spans="1:14" x14ac:dyDescent="0.25">
      <c r="A150" s="53" t="s">
        <v>14</v>
      </c>
      <c r="B150" s="53"/>
      <c r="C150" s="53"/>
      <c r="D150" s="53"/>
      <c r="E150" s="53"/>
      <c r="F150" s="20"/>
      <c r="G150" s="2"/>
      <c r="H150" s="2"/>
      <c r="I150" s="2"/>
      <c r="J150" s="2"/>
      <c r="K150" s="2"/>
      <c r="L150" s="2"/>
      <c r="M150" s="2"/>
      <c r="N150" s="2"/>
    </row>
    <row r="151" spans="1:14" x14ac:dyDescent="0.25">
      <c r="A151" s="49" t="s">
        <v>55</v>
      </c>
      <c r="B151" s="49"/>
      <c r="C151" s="49"/>
      <c r="D151" s="2"/>
      <c r="E151" s="49" t="s">
        <v>20</v>
      </c>
      <c r="F151" s="49"/>
      <c r="G151" s="49"/>
      <c r="H151" s="3"/>
      <c r="I151" s="49" t="s">
        <v>13</v>
      </c>
      <c r="J151" s="49"/>
      <c r="K151" s="49"/>
      <c r="L151" s="49"/>
      <c r="M151" s="49"/>
      <c r="N151" s="49"/>
    </row>
    <row r="152" spans="1:14" x14ac:dyDescent="0.25">
      <c r="A152" s="52"/>
      <c r="B152" s="52"/>
      <c r="C152" s="52"/>
      <c r="D152" s="52"/>
      <c r="E152" s="52"/>
      <c r="F152" s="52"/>
      <c r="G152" s="52"/>
      <c r="H152" s="3"/>
      <c r="I152" s="54"/>
      <c r="J152" s="54"/>
      <c r="K152" s="54"/>
      <c r="L152" s="54"/>
      <c r="M152" s="54"/>
      <c r="N152" s="54"/>
    </row>
    <row r="156" spans="1:14" ht="34.5" customHeight="1" x14ac:dyDescent="0.25">
      <c r="A156" s="59" t="s">
        <v>168</v>
      </c>
      <c r="B156" s="60"/>
      <c r="C156" s="60"/>
      <c r="D156" s="60"/>
      <c r="E156" s="60"/>
      <c r="F156" s="60"/>
      <c r="G156" s="60"/>
      <c r="H156" s="60"/>
      <c r="I156" s="60"/>
      <c r="J156" s="60"/>
      <c r="K156" s="60"/>
      <c r="L156" s="60"/>
      <c r="M156" s="60"/>
      <c r="N156" s="61"/>
    </row>
    <row r="157" spans="1:14" x14ac:dyDescent="0.25">
      <c r="A157" s="53" t="s">
        <v>8</v>
      </c>
      <c r="B157" s="53"/>
      <c r="C157" s="53"/>
      <c r="D157" s="4">
        <v>8.1</v>
      </c>
      <c r="E157" s="4"/>
      <c r="F157" s="4"/>
      <c r="G157" s="4"/>
      <c r="H157" s="4"/>
      <c r="I157" s="18"/>
      <c r="J157" s="18"/>
      <c r="K157" s="18"/>
      <c r="L157" s="18"/>
      <c r="M157" s="18"/>
      <c r="N157" s="18"/>
    </row>
    <row r="158" spans="1:14" x14ac:dyDescent="0.25">
      <c r="A158" s="53" t="s">
        <v>9</v>
      </c>
      <c r="B158" s="53"/>
      <c r="C158" s="53"/>
      <c r="D158" s="4">
        <v>9.4</v>
      </c>
      <c r="E158" s="4"/>
      <c r="F158" s="4"/>
      <c r="G158" s="4"/>
      <c r="H158" s="4"/>
      <c r="I158" s="18"/>
      <c r="J158" s="18"/>
      <c r="K158" s="18"/>
      <c r="L158" s="18"/>
      <c r="M158" s="18"/>
      <c r="N158" s="18"/>
    </row>
    <row r="159" spans="1:14" x14ac:dyDescent="0.25">
      <c r="A159" s="53" t="s">
        <v>10</v>
      </c>
      <c r="B159" s="53"/>
      <c r="C159" s="53"/>
      <c r="D159" s="21">
        <v>8.5</v>
      </c>
      <c r="E159" s="4">
        <v>8.4700000000000006</v>
      </c>
      <c r="F159" s="4"/>
      <c r="G159" s="4"/>
      <c r="H159" s="4"/>
      <c r="I159" s="18"/>
      <c r="J159" s="18"/>
      <c r="K159" s="18"/>
      <c r="L159" s="18"/>
      <c r="M159" s="18"/>
      <c r="N159" s="18"/>
    </row>
    <row r="160" spans="1:14" x14ac:dyDescent="0.25">
      <c r="A160" s="53" t="s">
        <v>11</v>
      </c>
      <c r="B160" s="53"/>
      <c r="C160" s="53"/>
      <c r="D160" s="4">
        <v>15</v>
      </c>
      <c r="E160" s="4"/>
      <c r="F160" s="4"/>
      <c r="G160" s="4"/>
      <c r="H160" s="4"/>
      <c r="I160" s="18"/>
      <c r="J160" s="18"/>
      <c r="K160" s="18"/>
      <c r="L160" s="18"/>
      <c r="M160" s="18"/>
      <c r="N160" s="18"/>
    </row>
    <row r="161" spans="1:14" x14ac:dyDescent="0.25">
      <c r="A161" s="62" t="s">
        <v>17</v>
      </c>
      <c r="B161" s="62"/>
      <c r="C161" s="62"/>
      <c r="D161" s="62" t="s">
        <v>18</v>
      </c>
      <c r="E161" s="62"/>
      <c r="F161" s="62"/>
      <c r="G161" s="62" t="s">
        <v>12</v>
      </c>
      <c r="H161" s="62"/>
      <c r="I161" s="62"/>
      <c r="J161" s="62"/>
      <c r="K161" s="62" t="s">
        <v>19</v>
      </c>
      <c r="L161" s="62"/>
      <c r="M161" s="62"/>
      <c r="N161" s="62"/>
    </row>
    <row r="162" spans="1:14" x14ac:dyDescent="0.25">
      <c r="A162" s="63">
        <f>AVERAGE(D157:N160)</f>
        <v>9.8940000000000001</v>
      </c>
      <c r="B162" s="62"/>
      <c r="C162" s="62"/>
      <c r="D162" s="64">
        <f>_xlfn.STDEV.S(D157:N160)</f>
        <v>2.8941630914653063</v>
      </c>
      <c r="E162" s="64"/>
      <c r="F162" s="64"/>
      <c r="G162" s="47">
        <f>D162/A162</f>
        <v>0.292516989232394</v>
      </c>
      <c r="H162" s="47"/>
      <c r="I162" s="47"/>
      <c r="J162" s="47"/>
      <c r="K162" s="48" t="str">
        <f>IF(G162&lt;25%,"media simples","media saneada")</f>
        <v>media saneada</v>
      </c>
      <c r="L162" s="48"/>
      <c r="M162" s="48"/>
      <c r="N162" s="48"/>
    </row>
    <row r="163" spans="1:14" x14ac:dyDescent="0.25">
      <c r="A163" s="49"/>
      <c r="B163" s="49"/>
      <c r="C163" s="49"/>
      <c r="D163" s="49"/>
      <c r="E163" s="49"/>
      <c r="F163" s="49"/>
      <c r="G163" s="49"/>
      <c r="H163" s="49"/>
      <c r="I163" s="49"/>
      <c r="J163" s="49"/>
      <c r="K163" s="49"/>
      <c r="L163" s="49"/>
      <c r="M163" s="49"/>
      <c r="N163" s="49"/>
    </row>
    <row r="164" spans="1:14" x14ac:dyDescent="0.25">
      <c r="A164" s="50" t="s">
        <v>54</v>
      </c>
      <c r="B164" s="50"/>
      <c r="C164" s="50"/>
      <c r="D164" s="50"/>
      <c r="E164" s="2"/>
      <c r="F164" s="49" t="s">
        <v>16</v>
      </c>
      <c r="G164" s="49"/>
      <c r="H164" s="2"/>
      <c r="I164" s="49" t="s">
        <v>15</v>
      </c>
      <c r="J164" s="49"/>
      <c r="K164" s="51"/>
      <c r="L164" s="51"/>
      <c r="M164" s="51"/>
      <c r="N164" s="51"/>
    </row>
    <row r="165" spans="1:14" x14ac:dyDescent="0.25">
      <c r="A165" s="51"/>
      <c r="B165" s="51"/>
      <c r="C165" s="51"/>
      <c r="D165" s="51"/>
      <c r="E165" s="51"/>
      <c r="F165" s="52">
        <f>A162-D162</f>
        <v>6.9998369085346939</v>
      </c>
      <c r="G165" s="52"/>
      <c r="H165" s="2"/>
      <c r="I165" s="52">
        <f>A162+D162</f>
        <v>12.788163091465307</v>
      </c>
      <c r="J165" s="52"/>
      <c r="K165" s="51"/>
      <c r="L165" s="51"/>
      <c r="M165" s="51"/>
      <c r="N165" s="51"/>
    </row>
    <row r="166" spans="1:14" x14ac:dyDescent="0.25">
      <c r="A166" s="53" t="s">
        <v>14</v>
      </c>
      <c r="B166" s="53"/>
      <c r="C166" s="53"/>
      <c r="D166" s="53"/>
      <c r="E166" s="53"/>
      <c r="F166" s="20"/>
      <c r="G166" s="2"/>
      <c r="H166" s="2"/>
      <c r="I166" s="4">
        <v>15</v>
      </c>
      <c r="J166" s="2"/>
      <c r="K166" s="2"/>
      <c r="L166" s="2"/>
      <c r="M166" s="2"/>
      <c r="N166" s="2"/>
    </row>
    <row r="167" spans="1:14" x14ac:dyDescent="0.25">
      <c r="A167" s="49" t="s">
        <v>55</v>
      </c>
      <c r="B167" s="49"/>
      <c r="C167" s="49"/>
      <c r="D167" s="2"/>
      <c r="E167" s="49" t="s">
        <v>20</v>
      </c>
      <c r="F167" s="49"/>
      <c r="G167" s="49"/>
      <c r="H167" s="3"/>
      <c r="I167" s="49" t="s">
        <v>13</v>
      </c>
      <c r="J167" s="49"/>
      <c r="K167" s="49"/>
      <c r="L167" s="49"/>
      <c r="M167" s="49"/>
      <c r="N167" s="49"/>
    </row>
    <row r="168" spans="1:14" x14ac:dyDescent="0.25">
      <c r="A168" s="52">
        <f>AVERAGE(D157:E159)</f>
        <v>8.6174999999999997</v>
      </c>
      <c r="B168" s="52"/>
      <c r="C168" s="52"/>
      <c r="D168" s="52">
        <f>_xlfn.STDEV.S(D157:E159)</f>
        <v>0.55247171873318568</v>
      </c>
      <c r="E168" s="52"/>
      <c r="F168" s="52"/>
      <c r="G168" s="52"/>
      <c r="H168" s="3"/>
      <c r="I168" s="54">
        <f>D168/A168</f>
        <v>6.4110440235936844E-2</v>
      </c>
      <c r="J168" s="54"/>
      <c r="K168" s="54"/>
      <c r="L168" s="54"/>
      <c r="M168" s="54"/>
      <c r="N168" s="54"/>
    </row>
    <row r="172" spans="1:14" x14ac:dyDescent="0.25">
      <c r="A172" s="59" t="s">
        <v>169</v>
      </c>
      <c r="B172" s="60"/>
      <c r="C172" s="60"/>
      <c r="D172" s="60"/>
      <c r="E172" s="60"/>
      <c r="F172" s="60"/>
      <c r="G172" s="60"/>
      <c r="H172" s="60"/>
      <c r="I172" s="60"/>
      <c r="J172" s="60"/>
      <c r="K172" s="60"/>
      <c r="L172" s="60"/>
      <c r="M172" s="60"/>
      <c r="N172" s="61"/>
    </row>
    <row r="173" spans="1:14" x14ac:dyDescent="0.25">
      <c r="A173" s="53" t="s">
        <v>8</v>
      </c>
      <c r="B173" s="53"/>
      <c r="C173" s="53"/>
      <c r="D173" s="4">
        <v>18.989999999999998</v>
      </c>
      <c r="E173" s="4"/>
      <c r="F173" s="4"/>
      <c r="G173" s="4"/>
      <c r="H173" s="4"/>
      <c r="I173" s="18"/>
      <c r="J173" s="18"/>
      <c r="K173" s="18"/>
      <c r="L173" s="18"/>
      <c r="M173" s="18"/>
      <c r="N173" s="18"/>
    </row>
    <row r="174" spans="1:14" x14ac:dyDescent="0.25">
      <c r="A174" s="53" t="s">
        <v>9</v>
      </c>
      <c r="B174" s="53"/>
      <c r="C174" s="53"/>
      <c r="D174" s="4"/>
      <c r="E174" s="4"/>
      <c r="F174" s="4"/>
      <c r="G174" s="4"/>
      <c r="H174" s="4"/>
      <c r="I174" s="18"/>
      <c r="J174" s="18"/>
      <c r="K174" s="18"/>
      <c r="L174" s="18"/>
      <c r="M174" s="18"/>
      <c r="N174" s="18"/>
    </row>
    <row r="175" spans="1:14" x14ac:dyDescent="0.25">
      <c r="A175" s="53" t="s">
        <v>10</v>
      </c>
      <c r="B175" s="53"/>
      <c r="C175" s="53"/>
      <c r="D175" s="21">
        <v>19.5</v>
      </c>
      <c r="E175" s="4">
        <v>18.7</v>
      </c>
      <c r="F175" s="4">
        <v>18.7</v>
      </c>
      <c r="G175" s="4">
        <v>17.399999999999999</v>
      </c>
      <c r="H175" s="4"/>
      <c r="I175" s="18"/>
      <c r="J175" s="18"/>
      <c r="K175" s="18"/>
      <c r="L175" s="18"/>
      <c r="M175" s="18"/>
      <c r="N175" s="18"/>
    </row>
    <row r="176" spans="1:14" x14ac:dyDescent="0.25">
      <c r="A176" s="53" t="s">
        <v>11</v>
      </c>
      <c r="B176" s="53"/>
      <c r="C176" s="53"/>
      <c r="D176" s="4">
        <v>70</v>
      </c>
      <c r="E176" s="4"/>
      <c r="F176" s="4"/>
      <c r="G176" s="4"/>
      <c r="H176" s="4"/>
      <c r="I176" s="18"/>
      <c r="J176" s="18"/>
      <c r="K176" s="18"/>
      <c r="L176" s="18"/>
      <c r="M176" s="18"/>
      <c r="N176" s="18"/>
    </row>
    <row r="177" spans="1:14" x14ac:dyDescent="0.25">
      <c r="A177" s="62" t="s">
        <v>17</v>
      </c>
      <c r="B177" s="62"/>
      <c r="C177" s="62"/>
      <c r="D177" s="62" t="s">
        <v>18</v>
      </c>
      <c r="E177" s="62"/>
      <c r="F177" s="62"/>
      <c r="G177" s="62" t="s">
        <v>12</v>
      </c>
      <c r="H177" s="62"/>
      <c r="I177" s="62"/>
      <c r="J177" s="62"/>
      <c r="K177" s="62" t="s">
        <v>19</v>
      </c>
      <c r="L177" s="62"/>
      <c r="M177" s="62"/>
      <c r="N177" s="62"/>
    </row>
    <row r="178" spans="1:14" x14ac:dyDescent="0.25">
      <c r="A178" s="63">
        <f>AVERAGE(D173:N176)</f>
        <v>27.215</v>
      </c>
      <c r="B178" s="62"/>
      <c r="C178" s="62"/>
      <c r="D178" s="64">
        <f>_xlfn.STDEV.S(D173:N176)</f>
        <v>20.971756006591342</v>
      </c>
      <c r="E178" s="64"/>
      <c r="F178" s="64"/>
      <c r="G178" s="47">
        <f>D178/A178</f>
        <v>0.77059548067577965</v>
      </c>
      <c r="H178" s="47"/>
      <c r="I178" s="47"/>
      <c r="J178" s="47"/>
      <c r="K178" s="48" t="str">
        <f>IF(G178&lt;25%,"media simples","media saneada")</f>
        <v>media saneada</v>
      </c>
      <c r="L178" s="48"/>
      <c r="M178" s="48"/>
      <c r="N178" s="48"/>
    </row>
    <row r="179" spans="1:14" x14ac:dyDescent="0.25">
      <c r="A179" s="49"/>
      <c r="B179" s="49"/>
      <c r="C179" s="49"/>
      <c r="D179" s="49"/>
      <c r="E179" s="49"/>
      <c r="F179" s="49"/>
      <c r="G179" s="49"/>
      <c r="H179" s="49"/>
      <c r="I179" s="49"/>
      <c r="J179" s="49"/>
      <c r="K179" s="49"/>
      <c r="L179" s="49"/>
      <c r="M179" s="49"/>
      <c r="N179" s="49"/>
    </row>
    <row r="180" spans="1:14" x14ac:dyDescent="0.25">
      <c r="A180" s="50" t="s">
        <v>54</v>
      </c>
      <c r="B180" s="50"/>
      <c r="C180" s="50"/>
      <c r="D180" s="50"/>
      <c r="E180" s="2"/>
      <c r="F180" s="49" t="s">
        <v>16</v>
      </c>
      <c r="G180" s="49"/>
      <c r="H180" s="2"/>
      <c r="I180" s="49" t="s">
        <v>15</v>
      </c>
      <c r="J180" s="49"/>
      <c r="K180" s="51"/>
      <c r="L180" s="51"/>
      <c r="M180" s="51"/>
      <c r="N180" s="51"/>
    </row>
    <row r="181" spans="1:14" x14ac:dyDescent="0.25">
      <c r="A181" s="51"/>
      <c r="B181" s="51"/>
      <c r="C181" s="51"/>
      <c r="D181" s="51"/>
      <c r="E181" s="51"/>
      <c r="F181" s="52">
        <f>A178-D178</f>
        <v>6.2432439934086581</v>
      </c>
      <c r="G181" s="52"/>
      <c r="H181" s="2"/>
      <c r="I181" s="52">
        <f>A178+D178</f>
        <v>48.186756006591338</v>
      </c>
      <c r="J181" s="52"/>
      <c r="K181" s="51"/>
      <c r="L181" s="51"/>
      <c r="M181" s="51"/>
      <c r="N181" s="51"/>
    </row>
    <row r="182" spans="1:14" x14ac:dyDescent="0.25">
      <c r="A182" s="53" t="s">
        <v>14</v>
      </c>
      <c r="B182" s="53"/>
      <c r="C182" s="53"/>
      <c r="D182" s="53"/>
      <c r="E182" s="53"/>
      <c r="F182" s="20"/>
      <c r="G182" s="2"/>
      <c r="H182" s="2"/>
      <c r="I182" s="4">
        <v>70</v>
      </c>
      <c r="J182" s="2"/>
      <c r="K182" s="2"/>
      <c r="L182" s="2"/>
      <c r="M182" s="2"/>
      <c r="N182" s="2"/>
    </row>
    <row r="183" spans="1:14" x14ac:dyDescent="0.25">
      <c r="A183" s="49" t="s">
        <v>55</v>
      </c>
      <c r="B183" s="49"/>
      <c r="C183" s="49"/>
      <c r="D183" s="2"/>
      <c r="E183" s="49" t="s">
        <v>20</v>
      </c>
      <c r="F183" s="49"/>
      <c r="G183" s="49"/>
      <c r="H183" s="3"/>
      <c r="I183" s="49" t="s">
        <v>13</v>
      </c>
      <c r="J183" s="49"/>
      <c r="K183" s="49"/>
      <c r="L183" s="49"/>
      <c r="M183" s="49"/>
      <c r="N183" s="49"/>
    </row>
    <row r="184" spans="1:14" x14ac:dyDescent="0.25">
      <c r="A184" s="52">
        <f>AVERAGE(D173:G175)</f>
        <v>18.657999999999998</v>
      </c>
      <c r="B184" s="52"/>
      <c r="C184" s="52"/>
      <c r="D184" s="52">
        <f>_xlfn.STDEV.S(D173:G175)</f>
        <v>0.77544825746145085</v>
      </c>
      <c r="E184" s="52"/>
      <c r="F184" s="52"/>
      <c r="G184" s="52"/>
      <c r="H184" s="3"/>
      <c r="I184" s="54">
        <f>D184/A184</f>
        <v>4.1561167191630985E-2</v>
      </c>
      <c r="J184" s="54"/>
      <c r="K184" s="54"/>
      <c r="L184" s="54"/>
      <c r="M184" s="54"/>
      <c r="N184" s="54"/>
    </row>
    <row r="188" spans="1:14" ht="33.75" customHeight="1" x14ac:dyDescent="0.25">
      <c r="A188" s="59" t="s">
        <v>170</v>
      </c>
      <c r="B188" s="60"/>
      <c r="C188" s="60"/>
      <c r="D188" s="60"/>
      <c r="E188" s="60"/>
      <c r="F188" s="60"/>
      <c r="G188" s="60"/>
      <c r="H188" s="60"/>
      <c r="I188" s="60"/>
      <c r="J188" s="60"/>
      <c r="K188" s="60"/>
      <c r="L188" s="60"/>
      <c r="M188" s="60"/>
      <c r="N188" s="61"/>
    </row>
    <row r="189" spans="1:14" x14ac:dyDescent="0.25">
      <c r="A189" s="53" t="s">
        <v>8</v>
      </c>
      <c r="B189" s="53"/>
      <c r="C189" s="53"/>
      <c r="D189" s="4">
        <v>13.2</v>
      </c>
      <c r="E189" s="4"/>
      <c r="F189" s="4"/>
      <c r="G189" s="4"/>
      <c r="H189" s="4"/>
      <c r="I189" s="18"/>
      <c r="J189" s="18"/>
      <c r="K189" s="18"/>
      <c r="L189" s="18"/>
      <c r="M189" s="18"/>
      <c r="N189" s="18"/>
    </row>
    <row r="190" spans="1:14" x14ac:dyDescent="0.25">
      <c r="A190" s="53" t="s">
        <v>9</v>
      </c>
      <c r="B190" s="53"/>
      <c r="C190" s="53"/>
      <c r="D190" s="4"/>
      <c r="E190" s="4"/>
      <c r="F190" s="4"/>
      <c r="G190" s="4"/>
      <c r="H190" s="4"/>
      <c r="I190" s="18"/>
      <c r="J190" s="18"/>
      <c r="K190" s="18"/>
      <c r="L190" s="18"/>
      <c r="M190" s="18"/>
      <c r="N190" s="18"/>
    </row>
    <row r="191" spans="1:14" x14ac:dyDescent="0.25">
      <c r="A191" s="53" t="s">
        <v>10</v>
      </c>
      <c r="B191" s="53"/>
      <c r="C191" s="53"/>
      <c r="D191" s="21">
        <v>14.03</v>
      </c>
      <c r="E191" s="4">
        <v>12.491</v>
      </c>
      <c r="F191" s="4">
        <v>14.49</v>
      </c>
      <c r="G191" s="4"/>
      <c r="H191" s="4"/>
      <c r="I191" s="18"/>
      <c r="J191" s="18"/>
      <c r="K191" s="18"/>
      <c r="L191" s="18"/>
      <c r="M191" s="18"/>
      <c r="N191" s="18"/>
    </row>
    <row r="192" spans="1:14" x14ac:dyDescent="0.25">
      <c r="A192" s="53" t="s">
        <v>11</v>
      </c>
      <c r="B192" s="53"/>
      <c r="C192" s="53"/>
      <c r="D192" s="4">
        <v>50</v>
      </c>
      <c r="E192" s="4"/>
      <c r="F192" s="4"/>
      <c r="G192" s="4"/>
      <c r="H192" s="4"/>
      <c r="I192" s="18"/>
      <c r="J192" s="18"/>
      <c r="K192" s="18"/>
      <c r="L192" s="18"/>
      <c r="M192" s="18"/>
      <c r="N192" s="18"/>
    </row>
    <row r="193" spans="1:14" x14ac:dyDescent="0.25">
      <c r="A193" s="62" t="s">
        <v>17</v>
      </c>
      <c r="B193" s="62"/>
      <c r="C193" s="62"/>
      <c r="D193" s="62" t="s">
        <v>18</v>
      </c>
      <c r="E193" s="62"/>
      <c r="F193" s="62"/>
      <c r="G193" s="62" t="s">
        <v>12</v>
      </c>
      <c r="H193" s="62"/>
      <c r="I193" s="62"/>
      <c r="J193" s="62"/>
      <c r="K193" s="62" t="s">
        <v>19</v>
      </c>
      <c r="L193" s="62"/>
      <c r="M193" s="62"/>
      <c r="N193" s="62"/>
    </row>
    <row r="194" spans="1:14" x14ac:dyDescent="0.25">
      <c r="A194" s="63">
        <f>AVERAGE(D189:N192)</f>
        <v>20.842199999999998</v>
      </c>
      <c r="B194" s="62"/>
      <c r="C194" s="62"/>
      <c r="D194" s="64">
        <f>_xlfn.STDEV.S(D189:N192)</f>
        <v>16.317778470122704</v>
      </c>
      <c r="E194" s="64"/>
      <c r="F194" s="64"/>
      <c r="G194" s="47">
        <f>D194/A194</f>
        <v>0.78292015574760365</v>
      </c>
      <c r="H194" s="47"/>
      <c r="I194" s="47"/>
      <c r="J194" s="47"/>
      <c r="K194" s="48" t="str">
        <f>IF(G194&lt;25%,"media simples","media saneada")</f>
        <v>media saneada</v>
      </c>
      <c r="L194" s="48"/>
      <c r="M194" s="48"/>
      <c r="N194" s="48"/>
    </row>
    <row r="195" spans="1:14" x14ac:dyDescent="0.25">
      <c r="A195" s="49"/>
      <c r="B195" s="49"/>
      <c r="C195" s="49"/>
      <c r="D195" s="49"/>
      <c r="E195" s="49"/>
      <c r="F195" s="49"/>
      <c r="G195" s="49"/>
      <c r="H195" s="49"/>
      <c r="I195" s="49"/>
      <c r="J195" s="49"/>
      <c r="K195" s="49"/>
      <c r="L195" s="49"/>
      <c r="M195" s="49"/>
      <c r="N195" s="49"/>
    </row>
    <row r="196" spans="1:14" x14ac:dyDescent="0.25">
      <c r="A196" s="50" t="s">
        <v>54</v>
      </c>
      <c r="B196" s="50"/>
      <c r="C196" s="50"/>
      <c r="D196" s="50"/>
      <c r="E196" s="2"/>
      <c r="F196" s="49" t="s">
        <v>16</v>
      </c>
      <c r="G196" s="49"/>
      <c r="H196" s="2"/>
      <c r="I196" s="49" t="s">
        <v>15</v>
      </c>
      <c r="J196" s="49"/>
      <c r="K196" s="51"/>
      <c r="L196" s="51"/>
      <c r="M196" s="51"/>
      <c r="N196" s="51"/>
    </row>
    <row r="197" spans="1:14" x14ac:dyDescent="0.25">
      <c r="A197" s="51"/>
      <c r="B197" s="51"/>
      <c r="C197" s="51"/>
      <c r="D197" s="51"/>
      <c r="E197" s="51"/>
      <c r="F197" s="52">
        <f>A194-D194</f>
        <v>4.5244215298772943</v>
      </c>
      <c r="G197" s="52"/>
      <c r="H197" s="2"/>
      <c r="I197" s="52">
        <f>A194+D194</f>
        <v>37.159978470122702</v>
      </c>
      <c r="J197" s="52"/>
      <c r="K197" s="51"/>
      <c r="L197" s="51"/>
      <c r="M197" s="51"/>
      <c r="N197" s="51"/>
    </row>
    <row r="198" spans="1:14" x14ac:dyDescent="0.25">
      <c r="A198" s="53" t="s">
        <v>14</v>
      </c>
      <c r="B198" s="53"/>
      <c r="C198" s="53"/>
      <c r="D198" s="53"/>
      <c r="E198" s="53"/>
      <c r="F198" s="20"/>
      <c r="G198" s="2"/>
      <c r="H198" s="2"/>
      <c r="I198" s="4">
        <v>50</v>
      </c>
      <c r="J198" s="2"/>
      <c r="K198" s="2"/>
      <c r="L198" s="2"/>
      <c r="M198" s="2"/>
      <c r="N198" s="2"/>
    </row>
    <row r="199" spans="1:14" x14ac:dyDescent="0.25">
      <c r="A199" s="49" t="s">
        <v>55</v>
      </c>
      <c r="B199" s="49"/>
      <c r="C199" s="49"/>
      <c r="D199" s="2"/>
      <c r="E199" s="49" t="s">
        <v>20</v>
      </c>
      <c r="F199" s="49"/>
      <c r="G199" s="49"/>
      <c r="H199" s="3"/>
      <c r="I199" s="49" t="s">
        <v>13</v>
      </c>
      <c r="J199" s="49"/>
      <c r="K199" s="49"/>
      <c r="L199" s="49"/>
      <c r="M199" s="49"/>
      <c r="N199" s="49"/>
    </row>
    <row r="200" spans="1:14" x14ac:dyDescent="0.25">
      <c r="A200" s="52">
        <f>AVERAGE(D189:F191)</f>
        <v>13.55275</v>
      </c>
      <c r="B200" s="52"/>
      <c r="C200" s="52"/>
      <c r="D200" s="52">
        <f>_xlfn.STDEV.S(D189:F191)</f>
        <v>0.88655715175804295</v>
      </c>
      <c r="E200" s="52"/>
      <c r="F200" s="52"/>
      <c r="G200" s="52"/>
      <c r="H200" s="3"/>
      <c r="I200" s="54">
        <f>D200/A200</f>
        <v>6.5415295918396121E-2</v>
      </c>
      <c r="J200" s="54"/>
      <c r="K200" s="54"/>
      <c r="L200" s="54"/>
      <c r="M200" s="54"/>
      <c r="N200" s="54"/>
    </row>
    <row r="204" spans="1:14" x14ac:dyDescent="0.25">
      <c r="A204" s="59" t="s">
        <v>171</v>
      </c>
      <c r="B204" s="60"/>
      <c r="C204" s="60"/>
      <c r="D204" s="60"/>
      <c r="E204" s="60"/>
      <c r="F204" s="60"/>
      <c r="G204" s="60"/>
      <c r="H204" s="60"/>
      <c r="I204" s="60"/>
      <c r="J204" s="60"/>
      <c r="K204" s="60"/>
      <c r="L204" s="60"/>
      <c r="M204" s="60"/>
      <c r="N204" s="61"/>
    </row>
    <row r="205" spans="1:14" x14ac:dyDescent="0.25">
      <c r="A205" s="53" t="s">
        <v>8</v>
      </c>
      <c r="B205" s="53"/>
      <c r="C205" s="53"/>
      <c r="D205" s="4">
        <v>5.85</v>
      </c>
      <c r="E205" s="4"/>
      <c r="F205" s="4"/>
      <c r="G205" s="4"/>
      <c r="H205" s="4"/>
      <c r="I205" s="18"/>
      <c r="J205" s="18"/>
      <c r="K205" s="18"/>
      <c r="L205" s="18"/>
      <c r="M205" s="18"/>
      <c r="N205" s="18"/>
    </row>
    <row r="206" spans="1:14" x14ac:dyDescent="0.25">
      <c r="A206" s="53" t="s">
        <v>9</v>
      </c>
      <c r="B206" s="53"/>
      <c r="C206" s="53"/>
      <c r="D206" s="4">
        <v>5</v>
      </c>
      <c r="E206" s="4"/>
      <c r="F206" s="4"/>
      <c r="G206" s="4"/>
      <c r="H206" s="4"/>
      <c r="I206" s="18"/>
      <c r="J206" s="18"/>
      <c r="K206" s="18"/>
      <c r="L206" s="18"/>
      <c r="M206" s="18"/>
      <c r="N206" s="18"/>
    </row>
    <row r="207" spans="1:14" x14ac:dyDescent="0.25">
      <c r="A207" s="53" t="s">
        <v>10</v>
      </c>
      <c r="B207" s="53"/>
      <c r="C207" s="53"/>
      <c r="D207" s="21">
        <v>5.9</v>
      </c>
      <c r="E207" s="4">
        <v>5.87</v>
      </c>
      <c r="F207" s="4">
        <v>5.5</v>
      </c>
      <c r="G207" s="4"/>
      <c r="H207" s="4"/>
      <c r="I207" s="18"/>
      <c r="J207" s="18"/>
      <c r="K207" s="18"/>
      <c r="L207" s="18"/>
      <c r="M207" s="18"/>
      <c r="N207" s="18"/>
    </row>
    <row r="208" spans="1:14" x14ac:dyDescent="0.25">
      <c r="A208" s="53" t="s">
        <v>11</v>
      </c>
      <c r="B208" s="53"/>
      <c r="C208" s="53"/>
      <c r="D208" s="4">
        <v>50</v>
      </c>
      <c r="E208" s="4"/>
      <c r="F208" s="4"/>
      <c r="G208" s="4"/>
      <c r="H208" s="4"/>
      <c r="I208" s="18"/>
      <c r="J208" s="18"/>
      <c r="K208" s="18"/>
      <c r="L208" s="18"/>
      <c r="M208" s="18"/>
      <c r="N208" s="18"/>
    </row>
    <row r="209" spans="1:14" x14ac:dyDescent="0.25">
      <c r="A209" s="62" t="s">
        <v>17</v>
      </c>
      <c r="B209" s="62"/>
      <c r="C209" s="62"/>
      <c r="D209" s="62" t="s">
        <v>18</v>
      </c>
      <c r="E209" s="62"/>
      <c r="F209" s="62"/>
      <c r="G209" s="62" t="s">
        <v>12</v>
      </c>
      <c r="H209" s="62"/>
      <c r="I209" s="62"/>
      <c r="J209" s="62"/>
      <c r="K209" s="62" t="s">
        <v>19</v>
      </c>
      <c r="L209" s="62"/>
      <c r="M209" s="62"/>
      <c r="N209" s="62"/>
    </row>
    <row r="210" spans="1:14" x14ac:dyDescent="0.25">
      <c r="A210" s="63">
        <f>AVERAGE(D205:N208)</f>
        <v>13.020000000000001</v>
      </c>
      <c r="B210" s="62"/>
      <c r="C210" s="62"/>
      <c r="D210" s="64">
        <f>_xlfn.STDEV.S(D205:N208)</f>
        <v>18.119696465448861</v>
      </c>
      <c r="E210" s="64"/>
      <c r="F210" s="64"/>
      <c r="G210" s="47">
        <f>D210/A210</f>
        <v>1.3916817561788679</v>
      </c>
      <c r="H210" s="47"/>
      <c r="I210" s="47"/>
      <c r="J210" s="47"/>
      <c r="K210" s="48" t="str">
        <f>IF(G210&lt;25%,"media simples","media saneada")</f>
        <v>media saneada</v>
      </c>
      <c r="L210" s="48"/>
      <c r="M210" s="48"/>
      <c r="N210" s="48"/>
    </row>
    <row r="211" spans="1:14" x14ac:dyDescent="0.25">
      <c r="A211" s="49"/>
      <c r="B211" s="49"/>
      <c r="C211" s="49"/>
      <c r="D211" s="49"/>
      <c r="E211" s="49"/>
      <c r="F211" s="49"/>
      <c r="G211" s="49"/>
      <c r="H211" s="49"/>
      <c r="I211" s="49"/>
      <c r="J211" s="49"/>
      <c r="K211" s="49"/>
      <c r="L211" s="49"/>
      <c r="M211" s="49"/>
      <c r="N211" s="49"/>
    </row>
    <row r="212" spans="1:14" x14ac:dyDescent="0.25">
      <c r="A212" s="50" t="s">
        <v>54</v>
      </c>
      <c r="B212" s="50"/>
      <c r="C212" s="50"/>
      <c r="D212" s="50"/>
      <c r="E212" s="2"/>
      <c r="F212" s="49" t="s">
        <v>16</v>
      </c>
      <c r="G212" s="49"/>
      <c r="H212" s="2"/>
      <c r="I212" s="49" t="s">
        <v>15</v>
      </c>
      <c r="J212" s="49"/>
      <c r="K212" s="51"/>
      <c r="L212" s="51"/>
      <c r="M212" s="51"/>
      <c r="N212" s="51"/>
    </row>
    <row r="213" spans="1:14" x14ac:dyDescent="0.25">
      <c r="A213" s="51"/>
      <c r="B213" s="51"/>
      <c r="C213" s="51"/>
      <c r="D213" s="51"/>
      <c r="E213" s="51"/>
      <c r="F213" s="52">
        <f>A210-D210</f>
        <v>-5.0996964654488597</v>
      </c>
      <c r="G213" s="52"/>
      <c r="H213" s="2"/>
      <c r="I213" s="52">
        <f>A210+D210</f>
        <v>31.139696465448864</v>
      </c>
      <c r="J213" s="52"/>
      <c r="K213" s="51"/>
      <c r="L213" s="51"/>
      <c r="M213" s="51"/>
      <c r="N213" s="51"/>
    </row>
    <row r="214" spans="1:14" x14ac:dyDescent="0.25">
      <c r="A214" s="53" t="s">
        <v>14</v>
      </c>
      <c r="B214" s="53"/>
      <c r="C214" s="53"/>
      <c r="D214" s="53"/>
      <c r="E214" s="53"/>
      <c r="F214" s="20"/>
      <c r="G214" s="2"/>
      <c r="H214" s="2"/>
      <c r="I214" s="4">
        <v>50</v>
      </c>
      <c r="J214" s="2"/>
      <c r="K214" s="2"/>
      <c r="L214" s="2"/>
      <c r="M214" s="2"/>
      <c r="N214" s="2"/>
    </row>
    <row r="215" spans="1:14" x14ac:dyDescent="0.25">
      <c r="A215" s="49" t="s">
        <v>55</v>
      </c>
      <c r="B215" s="49"/>
      <c r="C215" s="49"/>
      <c r="D215" s="2"/>
      <c r="E215" s="49" t="s">
        <v>20</v>
      </c>
      <c r="F215" s="49"/>
      <c r="G215" s="49"/>
      <c r="H215" s="3"/>
      <c r="I215" s="49" t="s">
        <v>13</v>
      </c>
      <c r="J215" s="49"/>
      <c r="K215" s="49"/>
      <c r="L215" s="49"/>
      <c r="M215" s="49"/>
      <c r="N215" s="49"/>
    </row>
    <row r="216" spans="1:14" x14ac:dyDescent="0.25">
      <c r="A216" s="52">
        <f>AVERAGE(D205:F207)</f>
        <v>5.6240000000000006</v>
      </c>
      <c r="B216" s="52"/>
      <c r="C216" s="52"/>
      <c r="D216" s="52">
        <f>_xlfn.STDEV.S(D205:F207)</f>
        <v>0.38487660360172588</v>
      </c>
      <c r="E216" s="52"/>
      <c r="F216" s="52"/>
      <c r="G216" s="52"/>
      <c r="H216" s="3"/>
      <c r="I216" s="54">
        <f>D216/A216</f>
        <v>6.8434673471146124E-2</v>
      </c>
      <c r="J216" s="54"/>
      <c r="K216" s="54"/>
      <c r="L216" s="54"/>
      <c r="M216" s="54"/>
      <c r="N216" s="54"/>
    </row>
    <row r="220" spans="1:14" x14ac:dyDescent="0.25">
      <c r="A220" s="59" t="s">
        <v>172</v>
      </c>
      <c r="B220" s="60"/>
      <c r="C220" s="60"/>
      <c r="D220" s="60"/>
      <c r="E220" s="60"/>
      <c r="F220" s="60"/>
      <c r="G220" s="60"/>
      <c r="H220" s="60"/>
      <c r="I220" s="60"/>
      <c r="J220" s="60"/>
      <c r="K220" s="60"/>
      <c r="L220" s="60"/>
      <c r="M220" s="60"/>
      <c r="N220" s="61"/>
    </row>
    <row r="221" spans="1:14" x14ac:dyDescent="0.25">
      <c r="A221" s="53" t="s">
        <v>8</v>
      </c>
      <c r="B221" s="53"/>
      <c r="C221" s="53"/>
      <c r="D221" s="4">
        <v>4.5999999999999996</v>
      </c>
      <c r="E221" s="4"/>
      <c r="F221" s="4"/>
      <c r="G221" s="4"/>
      <c r="H221" s="4"/>
      <c r="I221" s="18"/>
      <c r="J221" s="18"/>
      <c r="K221" s="18"/>
      <c r="L221" s="18"/>
      <c r="M221" s="18"/>
      <c r="N221" s="18"/>
    </row>
    <row r="222" spans="1:14" x14ac:dyDescent="0.25">
      <c r="A222" s="53" t="s">
        <v>9</v>
      </c>
      <c r="B222" s="53"/>
      <c r="C222" s="53"/>
      <c r="D222" s="4">
        <v>5.0999999999999996</v>
      </c>
      <c r="E222" s="4"/>
      <c r="F222" s="4"/>
      <c r="G222" s="4"/>
      <c r="H222" s="4"/>
      <c r="I222" s="18"/>
      <c r="J222" s="18"/>
      <c r="K222" s="18"/>
      <c r="L222" s="18"/>
      <c r="M222" s="18"/>
      <c r="N222" s="18"/>
    </row>
    <row r="223" spans="1:14" x14ac:dyDescent="0.25">
      <c r="A223" s="53" t="s">
        <v>10</v>
      </c>
      <c r="B223" s="53"/>
      <c r="C223" s="53"/>
      <c r="D223" s="21">
        <v>4.99</v>
      </c>
      <c r="E223" s="4">
        <v>4.3</v>
      </c>
      <c r="F223" s="4">
        <v>4.4800000000000004</v>
      </c>
      <c r="G223" s="4">
        <v>4.75</v>
      </c>
      <c r="H223" s="4"/>
      <c r="I223" s="18"/>
      <c r="J223" s="18"/>
      <c r="K223" s="18"/>
      <c r="L223" s="18"/>
      <c r="M223" s="18"/>
      <c r="N223" s="18"/>
    </row>
    <row r="224" spans="1:14" x14ac:dyDescent="0.25">
      <c r="A224" s="53" t="s">
        <v>11</v>
      </c>
      <c r="B224" s="53"/>
      <c r="C224" s="53"/>
      <c r="D224" s="4">
        <v>5</v>
      </c>
      <c r="E224" s="4"/>
      <c r="F224" s="4"/>
      <c r="G224" s="4"/>
      <c r="H224" s="4"/>
      <c r="I224" s="18"/>
      <c r="J224" s="18"/>
      <c r="K224" s="18"/>
      <c r="L224" s="18"/>
      <c r="M224" s="18"/>
      <c r="N224" s="18"/>
    </row>
    <row r="225" spans="1:14" x14ac:dyDescent="0.25">
      <c r="A225" s="62" t="s">
        <v>17</v>
      </c>
      <c r="B225" s="62"/>
      <c r="C225" s="62"/>
      <c r="D225" s="62" t="s">
        <v>18</v>
      </c>
      <c r="E225" s="62"/>
      <c r="F225" s="62"/>
      <c r="G225" s="62" t="s">
        <v>12</v>
      </c>
      <c r="H225" s="62"/>
      <c r="I225" s="62"/>
      <c r="J225" s="62"/>
      <c r="K225" s="62" t="s">
        <v>19</v>
      </c>
      <c r="L225" s="62"/>
      <c r="M225" s="62"/>
      <c r="N225" s="62"/>
    </row>
    <row r="226" spans="1:14" x14ac:dyDescent="0.25">
      <c r="A226" s="63">
        <f>AVERAGE(D221:N224)</f>
        <v>4.7457142857142856</v>
      </c>
      <c r="B226" s="62"/>
      <c r="C226" s="62"/>
      <c r="D226" s="64">
        <f>_xlfn.STDEV.S(D221:N224)</f>
        <v>0.30010315686760902</v>
      </c>
      <c r="E226" s="64"/>
      <c r="F226" s="64"/>
      <c r="G226" s="47">
        <f>D226/A226</f>
        <v>6.3236667612078967E-2</v>
      </c>
      <c r="H226" s="47"/>
      <c r="I226" s="47"/>
      <c r="J226" s="47"/>
      <c r="K226" s="48" t="str">
        <f>IF(G226&lt;25%,"media simples","media saneada")</f>
        <v>media simples</v>
      </c>
      <c r="L226" s="48"/>
      <c r="M226" s="48"/>
      <c r="N226" s="48"/>
    </row>
    <row r="227" spans="1:14" x14ac:dyDescent="0.25">
      <c r="A227" s="49"/>
      <c r="B227" s="49"/>
      <c r="C227" s="49"/>
      <c r="D227" s="49"/>
      <c r="E227" s="49"/>
      <c r="F227" s="49"/>
      <c r="G227" s="49"/>
      <c r="H227" s="49"/>
      <c r="I227" s="49"/>
      <c r="J227" s="49"/>
      <c r="K227" s="49"/>
      <c r="L227" s="49"/>
      <c r="M227" s="49"/>
      <c r="N227" s="49"/>
    </row>
    <row r="228" spans="1:14" x14ac:dyDescent="0.25">
      <c r="A228" s="50" t="s">
        <v>54</v>
      </c>
      <c r="B228" s="50"/>
      <c r="C228" s="50"/>
      <c r="D228" s="50"/>
      <c r="E228" s="2"/>
      <c r="F228" s="49" t="s">
        <v>16</v>
      </c>
      <c r="G228" s="49"/>
      <c r="H228" s="2"/>
      <c r="I228" s="49" t="s">
        <v>15</v>
      </c>
      <c r="J228" s="49"/>
      <c r="K228" s="51"/>
      <c r="L228" s="51"/>
      <c r="M228" s="51"/>
      <c r="N228" s="51"/>
    </row>
    <row r="229" spans="1:14" x14ac:dyDescent="0.25">
      <c r="A229" s="51"/>
      <c r="B229" s="51"/>
      <c r="C229" s="51"/>
      <c r="D229" s="51"/>
      <c r="E229" s="51"/>
      <c r="F229" s="52"/>
      <c r="G229" s="52"/>
      <c r="H229" s="2"/>
      <c r="I229" s="52"/>
      <c r="J229" s="52"/>
      <c r="K229" s="51"/>
      <c r="L229" s="51"/>
      <c r="M229" s="51"/>
      <c r="N229" s="51"/>
    </row>
    <row r="230" spans="1:14" x14ac:dyDescent="0.25">
      <c r="A230" s="53" t="s">
        <v>14</v>
      </c>
      <c r="B230" s="53"/>
      <c r="C230" s="53"/>
      <c r="D230" s="53"/>
      <c r="E230" s="53"/>
      <c r="F230" s="20"/>
      <c r="G230" s="2"/>
      <c r="H230" s="2"/>
      <c r="I230" s="2"/>
      <c r="J230" s="2"/>
      <c r="K230" s="2"/>
      <c r="L230" s="2"/>
      <c r="M230" s="2"/>
      <c r="N230" s="2"/>
    </row>
    <row r="231" spans="1:14" x14ac:dyDescent="0.25">
      <c r="A231" s="49" t="s">
        <v>55</v>
      </c>
      <c r="B231" s="49"/>
      <c r="C231" s="49"/>
      <c r="D231" s="2"/>
      <c r="E231" s="49" t="s">
        <v>20</v>
      </c>
      <c r="F231" s="49"/>
      <c r="G231" s="49"/>
      <c r="H231" s="3"/>
      <c r="I231" s="49" t="s">
        <v>13</v>
      </c>
      <c r="J231" s="49"/>
      <c r="K231" s="49"/>
      <c r="L231" s="49"/>
      <c r="M231" s="49"/>
      <c r="N231" s="49"/>
    </row>
    <row r="232" spans="1:14" x14ac:dyDescent="0.25">
      <c r="A232" s="52"/>
      <c r="B232" s="52"/>
      <c r="C232" s="52"/>
      <c r="D232" s="52"/>
      <c r="E232" s="52"/>
      <c r="F232" s="52"/>
      <c r="G232" s="52"/>
      <c r="H232" s="3"/>
      <c r="I232" s="54"/>
      <c r="J232" s="54"/>
      <c r="K232" s="54"/>
      <c r="L232" s="54"/>
      <c r="M232" s="54"/>
      <c r="N232" s="54"/>
    </row>
    <row r="236" spans="1:14" x14ac:dyDescent="0.25">
      <c r="A236" s="59" t="s">
        <v>173</v>
      </c>
      <c r="B236" s="60"/>
      <c r="C236" s="60"/>
      <c r="D236" s="60"/>
      <c r="E236" s="60"/>
      <c r="F236" s="60"/>
      <c r="G236" s="60"/>
      <c r="H236" s="60"/>
      <c r="I236" s="60"/>
      <c r="J236" s="60"/>
      <c r="K236" s="60"/>
      <c r="L236" s="60"/>
      <c r="M236" s="60"/>
      <c r="N236" s="61"/>
    </row>
    <row r="237" spans="1:14" x14ac:dyDescent="0.25">
      <c r="A237" s="53" t="s">
        <v>8</v>
      </c>
      <c r="B237" s="53"/>
      <c r="C237" s="53"/>
      <c r="D237" s="4">
        <v>9</v>
      </c>
      <c r="E237" s="4"/>
      <c r="F237" s="4"/>
      <c r="G237" s="4"/>
      <c r="H237" s="4"/>
      <c r="I237" s="18"/>
      <c r="J237" s="18"/>
      <c r="K237" s="18"/>
      <c r="L237" s="18"/>
      <c r="M237" s="18"/>
      <c r="N237" s="18"/>
    </row>
    <row r="238" spans="1:14" x14ac:dyDescent="0.25">
      <c r="A238" s="53" t="s">
        <v>9</v>
      </c>
      <c r="B238" s="53"/>
      <c r="C238" s="53"/>
      <c r="D238" s="4">
        <v>7.99</v>
      </c>
      <c r="E238" s="4"/>
      <c r="F238" s="4"/>
      <c r="G238" s="4"/>
      <c r="H238" s="4"/>
      <c r="I238" s="18"/>
      <c r="J238" s="18"/>
      <c r="K238" s="18"/>
      <c r="L238" s="18"/>
      <c r="M238" s="18"/>
      <c r="N238" s="18"/>
    </row>
    <row r="239" spans="1:14" x14ac:dyDescent="0.25">
      <c r="A239" s="53" t="s">
        <v>10</v>
      </c>
      <c r="B239" s="53"/>
      <c r="C239" s="53"/>
      <c r="D239" s="21">
        <v>8.5500000000000007</v>
      </c>
      <c r="E239" s="4">
        <v>8.3800000000000008</v>
      </c>
      <c r="F239" s="4">
        <v>8.83</v>
      </c>
      <c r="G239" s="4"/>
      <c r="H239" s="4"/>
      <c r="I239" s="18"/>
      <c r="J239" s="18"/>
      <c r="K239" s="18"/>
      <c r="L239" s="18"/>
      <c r="M239" s="18"/>
      <c r="N239" s="18"/>
    </row>
    <row r="240" spans="1:14" x14ac:dyDescent="0.25">
      <c r="A240" s="53" t="s">
        <v>11</v>
      </c>
      <c r="B240" s="53"/>
      <c r="C240" s="53"/>
      <c r="D240" s="4">
        <v>10</v>
      </c>
      <c r="E240" s="4"/>
      <c r="F240" s="4"/>
      <c r="G240" s="4"/>
      <c r="H240" s="4"/>
      <c r="I240" s="18"/>
      <c r="J240" s="18"/>
      <c r="K240" s="18"/>
      <c r="L240" s="18"/>
      <c r="M240" s="18"/>
      <c r="N240" s="18"/>
    </row>
    <row r="241" spans="1:14" x14ac:dyDescent="0.25">
      <c r="A241" s="62" t="s">
        <v>17</v>
      </c>
      <c r="B241" s="62"/>
      <c r="C241" s="62"/>
      <c r="D241" s="62" t="s">
        <v>18</v>
      </c>
      <c r="E241" s="62"/>
      <c r="F241" s="62"/>
      <c r="G241" s="62" t="s">
        <v>12</v>
      </c>
      <c r="H241" s="62"/>
      <c r="I241" s="62"/>
      <c r="J241" s="62"/>
      <c r="K241" s="62" t="s">
        <v>19</v>
      </c>
      <c r="L241" s="62"/>
      <c r="M241" s="62"/>
      <c r="N241" s="62"/>
    </row>
    <row r="242" spans="1:14" x14ac:dyDescent="0.25">
      <c r="A242" s="63">
        <f>AVERAGE(D237:N240)</f>
        <v>8.7916666666666661</v>
      </c>
      <c r="B242" s="62"/>
      <c r="C242" s="62"/>
      <c r="D242" s="64">
        <f>_xlfn.STDEV.S(D237:N240)</f>
        <v>0.68927256340773235</v>
      </c>
      <c r="E242" s="64"/>
      <c r="F242" s="64"/>
      <c r="G242" s="47">
        <f>D242/A242</f>
        <v>7.8400670719362922E-2</v>
      </c>
      <c r="H242" s="47"/>
      <c r="I242" s="47"/>
      <c r="J242" s="47"/>
      <c r="K242" s="48" t="str">
        <f>IF(G242&lt;25%,"media simples","media saneada")</f>
        <v>media simples</v>
      </c>
      <c r="L242" s="48"/>
      <c r="M242" s="48"/>
      <c r="N242" s="48"/>
    </row>
    <row r="243" spans="1:14" x14ac:dyDescent="0.25">
      <c r="A243" s="49"/>
      <c r="B243" s="49"/>
      <c r="C243" s="49"/>
      <c r="D243" s="49"/>
      <c r="E243" s="49"/>
      <c r="F243" s="49"/>
      <c r="G243" s="49"/>
      <c r="H243" s="49"/>
      <c r="I243" s="49"/>
      <c r="J243" s="49"/>
      <c r="K243" s="49"/>
      <c r="L243" s="49"/>
      <c r="M243" s="49"/>
      <c r="N243" s="49"/>
    </row>
    <row r="244" spans="1:14" x14ac:dyDescent="0.25">
      <c r="A244" s="50" t="s">
        <v>54</v>
      </c>
      <c r="B244" s="50"/>
      <c r="C244" s="50"/>
      <c r="D244" s="50"/>
      <c r="E244" s="2"/>
      <c r="F244" s="49" t="s">
        <v>16</v>
      </c>
      <c r="G244" s="49"/>
      <c r="H244" s="2"/>
      <c r="I244" s="49" t="s">
        <v>15</v>
      </c>
      <c r="J244" s="49"/>
      <c r="K244" s="51"/>
      <c r="L244" s="51"/>
      <c r="M244" s="51"/>
      <c r="N244" s="51"/>
    </row>
    <row r="245" spans="1:14" x14ac:dyDescent="0.25">
      <c r="A245" s="51"/>
      <c r="B245" s="51"/>
      <c r="C245" s="51"/>
      <c r="D245" s="51"/>
      <c r="E245" s="51"/>
      <c r="F245" s="52"/>
      <c r="G245" s="52"/>
      <c r="H245" s="2"/>
      <c r="I245" s="52"/>
      <c r="J245" s="52"/>
      <c r="K245" s="51"/>
      <c r="L245" s="51"/>
      <c r="M245" s="51"/>
      <c r="N245" s="51"/>
    </row>
    <row r="246" spans="1:14" x14ac:dyDescent="0.25">
      <c r="A246" s="53" t="s">
        <v>14</v>
      </c>
      <c r="B246" s="53"/>
      <c r="C246" s="53"/>
      <c r="D246" s="53"/>
      <c r="E246" s="53"/>
      <c r="F246" s="20"/>
      <c r="G246" s="2"/>
      <c r="H246" s="2"/>
      <c r="I246" s="2"/>
      <c r="J246" s="2"/>
      <c r="K246" s="2"/>
      <c r="L246" s="2"/>
      <c r="M246" s="2"/>
      <c r="N246" s="2"/>
    </row>
    <row r="247" spans="1:14" x14ac:dyDescent="0.25">
      <c r="A247" s="49" t="s">
        <v>55</v>
      </c>
      <c r="B247" s="49"/>
      <c r="C247" s="49"/>
      <c r="D247" s="2"/>
      <c r="E247" s="49" t="s">
        <v>20</v>
      </c>
      <c r="F247" s="49"/>
      <c r="G247" s="49"/>
      <c r="H247" s="3"/>
      <c r="I247" s="49" t="s">
        <v>13</v>
      </c>
      <c r="J247" s="49"/>
      <c r="K247" s="49"/>
      <c r="L247" s="49"/>
      <c r="M247" s="49"/>
      <c r="N247" s="49"/>
    </row>
    <row r="248" spans="1:14" x14ac:dyDescent="0.25">
      <c r="A248" s="52"/>
      <c r="B248" s="52"/>
      <c r="C248" s="52"/>
      <c r="D248" s="52"/>
      <c r="E248" s="52"/>
      <c r="F248" s="52"/>
      <c r="G248" s="52"/>
      <c r="H248" s="3"/>
      <c r="I248" s="54"/>
      <c r="J248" s="54"/>
      <c r="K248" s="54"/>
      <c r="L248" s="54"/>
      <c r="M248" s="54"/>
      <c r="N248" s="54"/>
    </row>
    <row r="252" spans="1:14" x14ac:dyDescent="0.25">
      <c r="A252" s="59" t="s">
        <v>174</v>
      </c>
      <c r="B252" s="60"/>
      <c r="C252" s="60"/>
      <c r="D252" s="60"/>
      <c r="E252" s="60"/>
      <c r="F252" s="60"/>
      <c r="G252" s="60"/>
      <c r="H252" s="60"/>
      <c r="I252" s="60"/>
      <c r="J252" s="60"/>
      <c r="K252" s="60"/>
      <c r="L252" s="60"/>
      <c r="M252" s="60"/>
      <c r="N252" s="61"/>
    </row>
    <row r="253" spans="1:14" x14ac:dyDescent="0.25">
      <c r="A253" s="53" t="s">
        <v>8</v>
      </c>
      <c r="B253" s="53"/>
      <c r="C253" s="53"/>
      <c r="D253" s="4">
        <v>9.7100000000000009</v>
      </c>
      <c r="E253" s="4"/>
      <c r="F253" s="4"/>
      <c r="G253" s="4"/>
      <c r="H253" s="4"/>
      <c r="I253" s="18"/>
      <c r="J253" s="18"/>
      <c r="K253" s="18"/>
      <c r="L253" s="18"/>
      <c r="M253" s="18"/>
      <c r="N253" s="18"/>
    </row>
    <row r="254" spans="1:14" x14ac:dyDescent="0.25">
      <c r="A254" s="53" t="s">
        <v>9</v>
      </c>
      <c r="B254" s="53"/>
      <c r="C254" s="53"/>
      <c r="D254" s="4"/>
      <c r="E254" s="4"/>
      <c r="F254" s="4"/>
      <c r="G254" s="4"/>
      <c r="H254" s="4"/>
      <c r="I254" s="18"/>
      <c r="J254" s="18"/>
      <c r="K254" s="18"/>
      <c r="L254" s="18"/>
      <c r="M254" s="18"/>
      <c r="N254" s="18"/>
    </row>
    <row r="255" spans="1:14" x14ac:dyDescent="0.25">
      <c r="A255" s="53" t="s">
        <v>10</v>
      </c>
      <c r="B255" s="53"/>
      <c r="C255" s="53"/>
      <c r="D255" s="21">
        <v>7.92</v>
      </c>
      <c r="E255" s="4">
        <v>8.8000000000000007</v>
      </c>
      <c r="F255" s="4">
        <v>7.99</v>
      </c>
      <c r="G255" s="4"/>
      <c r="H255" s="4"/>
      <c r="I255" s="18"/>
      <c r="J255" s="18"/>
      <c r="K255" s="18"/>
      <c r="L255" s="18"/>
      <c r="M255" s="18"/>
      <c r="N255" s="18"/>
    </row>
    <row r="256" spans="1:14" x14ac:dyDescent="0.25">
      <c r="A256" s="53" t="s">
        <v>11</v>
      </c>
      <c r="B256" s="53"/>
      <c r="C256" s="53"/>
      <c r="D256" s="4">
        <v>9</v>
      </c>
      <c r="E256" s="4"/>
      <c r="F256" s="4"/>
      <c r="G256" s="4"/>
      <c r="H256" s="4"/>
      <c r="I256" s="18"/>
      <c r="J256" s="18"/>
      <c r="K256" s="18"/>
      <c r="L256" s="18"/>
      <c r="M256" s="18"/>
      <c r="N256" s="18"/>
    </row>
    <row r="257" spans="1:14" x14ac:dyDescent="0.25">
      <c r="A257" s="62" t="s">
        <v>17</v>
      </c>
      <c r="B257" s="62"/>
      <c r="C257" s="62"/>
      <c r="D257" s="62" t="s">
        <v>18</v>
      </c>
      <c r="E257" s="62"/>
      <c r="F257" s="62"/>
      <c r="G257" s="62" t="s">
        <v>12</v>
      </c>
      <c r="H257" s="62"/>
      <c r="I257" s="62"/>
      <c r="J257" s="62"/>
      <c r="K257" s="62" t="s">
        <v>19</v>
      </c>
      <c r="L257" s="62"/>
      <c r="M257" s="62"/>
      <c r="N257" s="62"/>
    </row>
    <row r="258" spans="1:14" x14ac:dyDescent="0.25">
      <c r="A258" s="63">
        <f>AVERAGE(D253:N256)</f>
        <v>8.6840000000000011</v>
      </c>
      <c r="B258" s="62"/>
      <c r="C258" s="62"/>
      <c r="D258" s="64">
        <f>_xlfn.STDEV.S(D253:N256)</f>
        <v>0.74688017780632021</v>
      </c>
      <c r="E258" s="64"/>
      <c r="F258" s="64"/>
      <c r="G258" s="47">
        <f>D258/A258</f>
        <v>8.6006469116342715E-2</v>
      </c>
      <c r="H258" s="47"/>
      <c r="I258" s="47"/>
      <c r="J258" s="47"/>
      <c r="K258" s="48" t="str">
        <f>IF(G258&lt;25%,"media simples","media saneada")</f>
        <v>media simples</v>
      </c>
      <c r="L258" s="48"/>
      <c r="M258" s="48"/>
      <c r="N258" s="48"/>
    </row>
    <row r="259" spans="1:14" x14ac:dyDescent="0.25">
      <c r="A259" s="49"/>
      <c r="B259" s="49"/>
      <c r="C259" s="49"/>
      <c r="D259" s="49"/>
      <c r="E259" s="49"/>
      <c r="F259" s="49"/>
      <c r="G259" s="49"/>
      <c r="H259" s="49"/>
      <c r="I259" s="49"/>
      <c r="J259" s="49"/>
      <c r="K259" s="49"/>
      <c r="L259" s="49"/>
      <c r="M259" s="49"/>
      <c r="N259" s="49"/>
    </row>
    <row r="260" spans="1:14" x14ac:dyDescent="0.25">
      <c r="A260" s="50" t="s">
        <v>54</v>
      </c>
      <c r="B260" s="50"/>
      <c r="C260" s="50"/>
      <c r="D260" s="50"/>
      <c r="E260" s="2"/>
      <c r="F260" s="49" t="s">
        <v>16</v>
      </c>
      <c r="G260" s="49"/>
      <c r="H260" s="2"/>
      <c r="I260" s="49" t="s">
        <v>15</v>
      </c>
      <c r="J260" s="49"/>
      <c r="K260" s="51"/>
      <c r="L260" s="51"/>
      <c r="M260" s="51"/>
      <c r="N260" s="51"/>
    </row>
    <row r="261" spans="1:14" x14ac:dyDescent="0.25">
      <c r="A261" s="51"/>
      <c r="B261" s="51"/>
      <c r="C261" s="51"/>
      <c r="D261" s="51"/>
      <c r="E261" s="51"/>
      <c r="F261" s="52"/>
      <c r="G261" s="52"/>
      <c r="H261" s="2"/>
      <c r="I261" s="52"/>
      <c r="J261" s="52"/>
      <c r="K261" s="51"/>
      <c r="L261" s="51"/>
      <c r="M261" s="51"/>
      <c r="N261" s="51"/>
    </row>
    <row r="262" spans="1:14" x14ac:dyDescent="0.25">
      <c r="A262" s="53" t="s">
        <v>14</v>
      </c>
      <c r="B262" s="53"/>
      <c r="C262" s="53"/>
      <c r="D262" s="53"/>
      <c r="E262" s="53"/>
      <c r="F262" s="20"/>
      <c r="G262" s="2"/>
      <c r="H262" s="2"/>
      <c r="I262" s="2"/>
      <c r="J262" s="2"/>
      <c r="K262" s="2"/>
      <c r="L262" s="2"/>
      <c r="M262" s="2"/>
      <c r="N262" s="2"/>
    </row>
    <row r="263" spans="1:14" x14ac:dyDescent="0.25">
      <c r="A263" s="49" t="s">
        <v>55</v>
      </c>
      <c r="B263" s="49"/>
      <c r="C263" s="49"/>
      <c r="D263" s="2"/>
      <c r="E263" s="49" t="s">
        <v>20</v>
      </c>
      <c r="F263" s="49"/>
      <c r="G263" s="49"/>
      <c r="H263" s="3"/>
      <c r="I263" s="49" t="s">
        <v>13</v>
      </c>
      <c r="J263" s="49"/>
      <c r="K263" s="49"/>
      <c r="L263" s="49"/>
      <c r="M263" s="49"/>
      <c r="N263" s="49"/>
    </row>
    <row r="264" spans="1:14" x14ac:dyDescent="0.25">
      <c r="A264" s="52"/>
      <c r="B264" s="52"/>
      <c r="C264" s="52"/>
      <c r="D264" s="52"/>
      <c r="E264" s="52"/>
      <c r="F264" s="52"/>
      <c r="G264" s="52"/>
      <c r="H264" s="3"/>
      <c r="I264" s="54"/>
      <c r="J264" s="54"/>
      <c r="K264" s="54"/>
      <c r="L264" s="54"/>
      <c r="M264" s="54"/>
      <c r="N264" s="54"/>
    </row>
    <row r="268" spans="1:14" ht="53.25" customHeight="1" x14ac:dyDescent="0.25">
      <c r="A268" s="59" t="s">
        <v>175</v>
      </c>
      <c r="B268" s="60"/>
      <c r="C268" s="60"/>
      <c r="D268" s="60"/>
      <c r="E268" s="60"/>
      <c r="F268" s="60"/>
      <c r="G268" s="60"/>
      <c r="H268" s="60"/>
      <c r="I268" s="60"/>
      <c r="J268" s="60"/>
      <c r="K268" s="60"/>
      <c r="L268" s="60"/>
      <c r="M268" s="60"/>
      <c r="N268" s="61"/>
    </row>
    <row r="269" spans="1:14" x14ac:dyDescent="0.25">
      <c r="A269" s="53" t="s">
        <v>8</v>
      </c>
      <c r="B269" s="53"/>
      <c r="C269" s="53"/>
      <c r="D269" s="4">
        <v>6.9989999999999997</v>
      </c>
      <c r="E269" s="4"/>
      <c r="F269" s="4"/>
      <c r="G269" s="4"/>
      <c r="H269" s="4"/>
      <c r="I269" s="18"/>
      <c r="J269" s="18"/>
      <c r="K269" s="18"/>
      <c r="L269" s="18"/>
      <c r="M269" s="18"/>
      <c r="N269" s="18"/>
    </row>
    <row r="270" spans="1:14" x14ac:dyDescent="0.25">
      <c r="A270" s="53" t="s">
        <v>9</v>
      </c>
      <c r="B270" s="53"/>
      <c r="C270" s="53"/>
      <c r="D270" s="4">
        <v>6.75</v>
      </c>
      <c r="E270" s="4"/>
      <c r="F270" s="4"/>
      <c r="G270" s="4"/>
      <c r="H270" s="4"/>
      <c r="I270" s="18"/>
      <c r="J270" s="18"/>
      <c r="K270" s="18"/>
      <c r="L270" s="18"/>
      <c r="M270" s="18"/>
      <c r="N270" s="18"/>
    </row>
    <row r="271" spans="1:14" x14ac:dyDescent="0.25">
      <c r="A271" s="53" t="s">
        <v>10</v>
      </c>
      <c r="B271" s="53"/>
      <c r="C271" s="53"/>
      <c r="D271" s="21">
        <v>6.67</v>
      </c>
      <c r="E271" s="4"/>
      <c r="F271" s="4"/>
      <c r="G271" s="4"/>
      <c r="H271" s="4"/>
      <c r="I271" s="18"/>
      <c r="J271" s="18"/>
      <c r="K271" s="18"/>
      <c r="L271" s="18"/>
      <c r="M271" s="18"/>
      <c r="N271" s="18"/>
    </row>
    <row r="272" spans="1:14" x14ac:dyDescent="0.25">
      <c r="A272" s="53" t="s">
        <v>11</v>
      </c>
      <c r="B272" s="53"/>
      <c r="C272" s="53"/>
      <c r="D272" s="4">
        <v>7.5</v>
      </c>
      <c r="E272" s="4"/>
      <c r="F272" s="4"/>
      <c r="G272" s="4"/>
      <c r="H272" s="4"/>
      <c r="I272" s="18"/>
      <c r="J272" s="18"/>
      <c r="K272" s="18"/>
      <c r="L272" s="18"/>
      <c r="M272" s="18"/>
      <c r="N272" s="18"/>
    </row>
    <row r="273" spans="1:14" x14ac:dyDescent="0.25">
      <c r="A273" s="62" t="s">
        <v>17</v>
      </c>
      <c r="B273" s="62"/>
      <c r="C273" s="62"/>
      <c r="D273" s="62" t="s">
        <v>18</v>
      </c>
      <c r="E273" s="62"/>
      <c r="F273" s="62"/>
      <c r="G273" s="62" t="s">
        <v>12</v>
      </c>
      <c r="H273" s="62"/>
      <c r="I273" s="62"/>
      <c r="J273" s="62"/>
      <c r="K273" s="62" t="s">
        <v>19</v>
      </c>
      <c r="L273" s="62"/>
      <c r="M273" s="62"/>
      <c r="N273" s="62"/>
    </row>
    <row r="274" spans="1:14" x14ac:dyDescent="0.25">
      <c r="A274" s="63">
        <f>AVERAGE(D269:N272)</f>
        <v>6.9797499999999992</v>
      </c>
      <c r="B274" s="62"/>
      <c r="C274" s="62"/>
      <c r="D274" s="64">
        <f>_xlfn.STDEV.S(D269:N272)</f>
        <v>0.37405915307608767</v>
      </c>
      <c r="E274" s="64"/>
      <c r="F274" s="64"/>
      <c r="G274" s="47">
        <f>D274/A274</f>
        <v>5.3592056030099602E-2</v>
      </c>
      <c r="H274" s="47"/>
      <c r="I274" s="47"/>
      <c r="J274" s="47"/>
      <c r="K274" s="48" t="str">
        <f>IF(G274&lt;25%,"media simples","media saneada")</f>
        <v>media simples</v>
      </c>
      <c r="L274" s="48"/>
      <c r="M274" s="48"/>
      <c r="N274" s="48"/>
    </row>
    <row r="275" spans="1:14" x14ac:dyDescent="0.25">
      <c r="A275" s="49"/>
      <c r="B275" s="49"/>
      <c r="C275" s="49"/>
      <c r="D275" s="49"/>
      <c r="E275" s="49"/>
      <c r="F275" s="49"/>
      <c r="G275" s="49"/>
      <c r="H275" s="49"/>
      <c r="I275" s="49"/>
      <c r="J275" s="49"/>
      <c r="K275" s="49"/>
      <c r="L275" s="49"/>
      <c r="M275" s="49"/>
      <c r="N275" s="49"/>
    </row>
    <row r="276" spans="1:14" x14ac:dyDescent="0.25">
      <c r="A276" s="50" t="s">
        <v>54</v>
      </c>
      <c r="B276" s="50"/>
      <c r="C276" s="50"/>
      <c r="D276" s="50"/>
      <c r="E276" s="2"/>
      <c r="F276" s="49" t="s">
        <v>16</v>
      </c>
      <c r="G276" s="49"/>
      <c r="H276" s="2"/>
      <c r="I276" s="49" t="s">
        <v>15</v>
      </c>
      <c r="J276" s="49"/>
      <c r="K276" s="51"/>
      <c r="L276" s="51"/>
      <c r="M276" s="51"/>
      <c r="N276" s="51"/>
    </row>
    <row r="277" spans="1:14" x14ac:dyDescent="0.25">
      <c r="A277" s="51"/>
      <c r="B277" s="51"/>
      <c r="C277" s="51"/>
      <c r="D277" s="51"/>
      <c r="E277" s="51"/>
      <c r="F277" s="52"/>
      <c r="G277" s="52"/>
      <c r="H277" s="2"/>
      <c r="I277" s="52"/>
      <c r="J277" s="52"/>
      <c r="K277" s="51"/>
      <c r="L277" s="51"/>
      <c r="M277" s="51"/>
      <c r="N277" s="51"/>
    </row>
    <row r="278" spans="1:14" x14ac:dyDescent="0.25">
      <c r="A278" s="53" t="s">
        <v>14</v>
      </c>
      <c r="B278" s="53"/>
      <c r="C278" s="53"/>
      <c r="D278" s="53"/>
      <c r="E278" s="53"/>
      <c r="F278" s="20"/>
      <c r="G278" s="2"/>
      <c r="H278" s="2"/>
      <c r="I278" s="2"/>
      <c r="J278" s="2"/>
      <c r="K278" s="2"/>
      <c r="L278" s="2"/>
      <c r="M278" s="2"/>
      <c r="N278" s="2"/>
    </row>
    <row r="279" spans="1:14" x14ac:dyDescent="0.25">
      <c r="A279" s="49" t="s">
        <v>55</v>
      </c>
      <c r="B279" s="49"/>
      <c r="C279" s="49"/>
      <c r="D279" s="2"/>
      <c r="E279" s="49" t="s">
        <v>20</v>
      </c>
      <c r="F279" s="49"/>
      <c r="G279" s="49"/>
      <c r="H279" s="3"/>
      <c r="I279" s="49" t="s">
        <v>13</v>
      </c>
      <c r="J279" s="49"/>
      <c r="K279" s="49"/>
      <c r="L279" s="49"/>
      <c r="M279" s="49"/>
      <c r="N279" s="49"/>
    </row>
    <row r="280" spans="1:14" x14ac:dyDescent="0.25">
      <c r="A280" s="52"/>
      <c r="B280" s="52"/>
      <c r="C280" s="52"/>
      <c r="D280" s="52"/>
      <c r="E280" s="52"/>
      <c r="F280" s="52"/>
      <c r="G280" s="52"/>
      <c r="H280" s="3"/>
      <c r="I280" s="54"/>
      <c r="J280" s="54"/>
      <c r="K280" s="54"/>
      <c r="L280" s="54"/>
      <c r="M280" s="54"/>
      <c r="N280" s="54"/>
    </row>
    <row r="284" spans="1:14" x14ac:dyDescent="0.25">
      <c r="A284" s="59" t="s">
        <v>176</v>
      </c>
      <c r="B284" s="60"/>
      <c r="C284" s="60"/>
      <c r="D284" s="60"/>
      <c r="E284" s="60"/>
      <c r="F284" s="60"/>
      <c r="G284" s="60"/>
      <c r="H284" s="60"/>
      <c r="I284" s="60"/>
      <c r="J284" s="60"/>
      <c r="K284" s="60"/>
      <c r="L284" s="60"/>
      <c r="M284" s="60"/>
      <c r="N284" s="61"/>
    </row>
    <row r="285" spans="1:14" x14ac:dyDescent="0.25">
      <c r="A285" s="53" t="s">
        <v>8</v>
      </c>
      <c r="B285" s="53"/>
      <c r="C285" s="53"/>
      <c r="D285" s="4">
        <v>17.7</v>
      </c>
      <c r="E285" s="4"/>
      <c r="F285" s="4"/>
      <c r="G285" s="4"/>
      <c r="H285" s="4"/>
      <c r="I285" s="18"/>
      <c r="J285" s="18"/>
      <c r="K285" s="18"/>
      <c r="L285" s="18"/>
      <c r="M285" s="18"/>
      <c r="N285" s="18"/>
    </row>
    <row r="286" spans="1:14" x14ac:dyDescent="0.25">
      <c r="A286" s="53" t="s">
        <v>9</v>
      </c>
      <c r="B286" s="53"/>
      <c r="C286" s="53"/>
      <c r="D286" s="4"/>
      <c r="E286" s="4"/>
      <c r="F286" s="4"/>
      <c r="G286" s="4"/>
      <c r="H286" s="4"/>
      <c r="I286" s="18"/>
      <c r="J286" s="18"/>
      <c r="K286" s="18"/>
      <c r="L286" s="18"/>
      <c r="M286" s="18"/>
      <c r="N286" s="18"/>
    </row>
    <row r="287" spans="1:14" x14ac:dyDescent="0.25">
      <c r="A287" s="53" t="s">
        <v>10</v>
      </c>
      <c r="B287" s="53"/>
      <c r="C287" s="53"/>
      <c r="D287" s="21">
        <v>17.100000000000001</v>
      </c>
      <c r="E287" s="4">
        <v>17.239999999999998</v>
      </c>
      <c r="F287" s="4"/>
      <c r="G287" s="4"/>
      <c r="H287" s="4"/>
      <c r="I287" s="18"/>
      <c r="J287" s="18"/>
      <c r="K287" s="18"/>
      <c r="L287" s="18"/>
      <c r="M287" s="18"/>
      <c r="N287" s="18"/>
    </row>
    <row r="288" spans="1:14" x14ac:dyDescent="0.25">
      <c r="A288" s="53" t="s">
        <v>11</v>
      </c>
      <c r="B288" s="53"/>
      <c r="C288" s="53"/>
      <c r="D288" s="4">
        <v>19.899999999999999</v>
      </c>
      <c r="E288" s="4"/>
      <c r="F288" s="4"/>
      <c r="G288" s="4"/>
      <c r="H288" s="4"/>
      <c r="I288" s="18"/>
      <c r="J288" s="18"/>
      <c r="K288" s="18"/>
      <c r="L288" s="18"/>
      <c r="M288" s="18"/>
      <c r="N288" s="18"/>
    </row>
    <row r="289" spans="1:14" x14ac:dyDescent="0.25">
      <c r="A289" s="62" t="s">
        <v>17</v>
      </c>
      <c r="B289" s="62"/>
      <c r="C289" s="62"/>
      <c r="D289" s="62" t="s">
        <v>18</v>
      </c>
      <c r="E289" s="62"/>
      <c r="F289" s="62"/>
      <c r="G289" s="62" t="s">
        <v>12</v>
      </c>
      <c r="H289" s="62"/>
      <c r="I289" s="62"/>
      <c r="J289" s="62"/>
      <c r="K289" s="62" t="s">
        <v>19</v>
      </c>
      <c r="L289" s="62"/>
      <c r="M289" s="62"/>
      <c r="N289" s="62"/>
    </row>
    <row r="290" spans="1:14" x14ac:dyDescent="0.25">
      <c r="A290" s="63">
        <f>AVERAGE(D285:N288)</f>
        <v>17.984999999999999</v>
      </c>
      <c r="B290" s="62"/>
      <c r="C290" s="62"/>
      <c r="D290" s="64">
        <f>_xlfn.STDEV.S(D285:N288)</f>
        <v>1.3021392654653592</v>
      </c>
      <c r="E290" s="64"/>
      <c r="F290" s="64"/>
      <c r="G290" s="47">
        <f>D290/A290</f>
        <v>7.2401404807637432E-2</v>
      </c>
      <c r="H290" s="47"/>
      <c r="I290" s="47"/>
      <c r="J290" s="47"/>
      <c r="K290" s="48" t="str">
        <f>IF(G290&lt;25%,"media simples","media saneada")</f>
        <v>media simples</v>
      </c>
      <c r="L290" s="48"/>
      <c r="M290" s="48"/>
      <c r="N290" s="48"/>
    </row>
    <row r="291" spans="1:14" x14ac:dyDescent="0.25">
      <c r="A291" s="49"/>
      <c r="B291" s="49"/>
      <c r="C291" s="49"/>
      <c r="D291" s="49"/>
      <c r="E291" s="49"/>
      <c r="F291" s="49"/>
      <c r="G291" s="49"/>
      <c r="H291" s="49"/>
      <c r="I291" s="49"/>
      <c r="J291" s="49"/>
      <c r="K291" s="49"/>
      <c r="L291" s="49"/>
      <c r="M291" s="49"/>
      <c r="N291" s="49"/>
    </row>
    <row r="292" spans="1:14" x14ac:dyDescent="0.25">
      <c r="A292" s="50" t="s">
        <v>54</v>
      </c>
      <c r="B292" s="50"/>
      <c r="C292" s="50"/>
      <c r="D292" s="50"/>
      <c r="E292" s="2"/>
      <c r="F292" s="49" t="s">
        <v>16</v>
      </c>
      <c r="G292" s="49"/>
      <c r="H292" s="2"/>
      <c r="I292" s="49" t="s">
        <v>15</v>
      </c>
      <c r="J292" s="49"/>
      <c r="K292" s="51"/>
      <c r="L292" s="51"/>
      <c r="M292" s="51"/>
      <c r="N292" s="51"/>
    </row>
    <row r="293" spans="1:14" x14ac:dyDescent="0.25">
      <c r="A293" s="51"/>
      <c r="B293" s="51"/>
      <c r="C293" s="51"/>
      <c r="D293" s="51"/>
      <c r="E293" s="51"/>
      <c r="F293" s="52"/>
      <c r="G293" s="52"/>
      <c r="H293" s="2"/>
      <c r="I293" s="52"/>
      <c r="J293" s="52"/>
      <c r="K293" s="51"/>
      <c r="L293" s="51"/>
      <c r="M293" s="51"/>
      <c r="N293" s="51"/>
    </row>
    <row r="294" spans="1:14" x14ac:dyDescent="0.25">
      <c r="A294" s="53" t="s">
        <v>14</v>
      </c>
      <c r="B294" s="53"/>
      <c r="C294" s="53"/>
      <c r="D294" s="53"/>
      <c r="E294" s="53"/>
      <c r="F294" s="20"/>
      <c r="G294" s="2"/>
      <c r="H294" s="2"/>
      <c r="I294" s="2"/>
      <c r="J294" s="2"/>
      <c r="K294" s="2"/>
      <c r="L294" s="2"/>
      <c r="M294" s="2"/>
      <c r="N294" s="2"/>
    </row>
    <row r="295" spans="1:14" x14ac:dyDescent="0.25">
      <c r="A295" s="49" t="s">
        <v>55</v>
      </c>
      <c r="B295" s="49"/>
      <c r="C295" s="49"/>
      <c r="D295" s="2"/>
      <c r="E295" s="49" t="s">
        <v>20</v>
      </c>
      <c r="F295" s="49"/>
      <c r="G295" s="49"/>
      <c r="H295" s="3"/>
      <c r="I295" s="49" t="s">
        <v>13</v>
      </c>
      <c r="J295" s="49"/>
      <c r="K295" s="49"/>
      <c r="L295" s="49"/>
      <c r="M295" s="49"/>
      <c r="N295" s="49"/>
    </row>
    <row r="296" spans="1:14" x14ac:dyDescent="0.25">
      <c r="A296" s="52"/>
      <c r="B296" s="52"/>
      <c r="C296" s="52"/>
      <c r="D296" s="52"/>
      <c r="E296" s="52"/>
      <c r="F296" s="52"/>
      <c r="G296" s="52"/>
      <c r="H296" s="3"/>
      <c r="I296" s="54"/>
      <c r="J296" s="54"/>
      <c r="K296" s="54"/>
      <c r="L296" s="54"/>
      <c r="M296" s="54"/>
      <c r="N296" s="54"/>
    </row>
    <row r="300" spans="1:14" ht="20.25" customHeight="1" x14ac:dyDescent="0.25">
      <c r="A300" s="59" t="s">
        <v>177</v>
      </c>
      <c r="B300" s="60"/>
      <c r="C300" s="60"/>
      <c r="D300" s="60"/>
      <c r="E300" s="60"/>
      <c r="F300" s="60"/>
      <c r="G300" s="60"/>
      <c r="H300" s="60"/>
      <c r="I300" s="60"/>
      <c r="J300" s="60"/>
      <c r="K300" s="60"/>
      <c r="L300" s="60"/>
      <c r="M300" s="60"/>
      <c r="N300" s="61"/>
    </row>
    <row r="301" spans="1:14" x14ac:dyDescent="0.25">
      <c r="A301" s="53" t="s">
        <v>8</v>
      </c>
      <c r="B301" s="53"/>
      <c r="C301" s="53"/>
      <c r="D301" s="4">
        <v>940</v>
      </c>
      <c r="E301" s="4"/>
      <c r="F301" s="4"/>
      <c r="G301" s="4"/>
      <c r="H301" s="4"/>
      <c r="I301" s="18"/>
      <c r="J301" s="18"/>
      <c r="K301" s="18"/>
      <c r="L301" s="18"/>
      <c r="M301" s="18"/>
      <c r="N301" s="18"/>
    </row>
    <row r="302" spans="1:14" x14ac:dyDescent="0.25">
      <c r="A302" s="53" t="s">
        <v>9</v>
      </c>
      <c r="B302" s="53"/>
      <c r="C302" s="53"/>
      <c r="D302" s="4"/>
      <c r="E302" s="4"/>
      <c r="F302" s="4"/>
      <c r="G302" s="4"/>
      <c r="H302" s="4"/>
      <c r="I302" s="18"/>
      <c r="J302" s="18"/>
      <c r="K302" s="18"/>
      <c r="L302" s="18"/>
      <c r="M302" s="18"/>
      <c r="N302" s="18"/>
    </row>
    <row r="303" spans="1:14" x14ac:dyDescent="0.25">
      <c r="A303" s="53" t="s">
        <v>10</v>
      </c>
      <c r="B303" s="53"/>
      <c r="C303" s="53"/>
      <c r="D303" s="21">
        <v>1079.5999999999999</v>
      </c>
      <c r="E303" s="4">
        <v>960</v>
      </c>
      <c r="F303" s="4"/>
      <c r="G303" s="4"/>
      <c r="H303" s="4"/>
      <c r="I303" s="18"/>
      <c r="J303" s="18"/>
      <c r="K303" s="18"/>
      <c r="L303" s="18"/>
      <c r="M303" s="18"/>
      <c r="N303" s="18"/>
    </row>
    <row r="304" spans="1:14" x14ac:dyDescent="0.25">
      <c r="A304" s="53" t="s">
        <v>11</v>
      </c>
      <c r="B304" s="53"/>
      <c r="C304" s="53"/>
      <c r="D304" s="4">
        <v>400</v>
      </c>
      <c r="E304" s="4"/>
      <c r="F304" s="4"/>
      <c r="G304" s="4"/>
      <c r="H304" s="4"/>
      <c r="I304" s="18"/>
      <c r="J304" s="18"/>
      <c r="K304" s="18"/>
      <c r="L304" s="18"/>
      <c r="M304" s="18"/>
      <c r="N304" s="18"/>
    </row>
    <row r="305" spans="1:14" x14ac:dyDescent="0.25">
      <c r="A305" s="62" t="s">
        <v>17</v>
      </c>
      <c r="B305" s="62"/>
      <c r="C305" s="62"/>
      <c r="D305" s="62" t="s">
        <v>18</v>
      </c>
      <c r="E305" s="62"/>
      <c r="F305" s="62"/>
      <c r="G305" s="62" t="s">
        <v>12</v>
      </c>
      <c r="H305" s="62"/>
      <c r="I305" s="62"/>
      <c r="J305" s="62"/>
      <c r="K305" s="62" t="s">
        <v>19</v>
      </c>
      <c r="L305" s="62"/>
      <c r="M305" s="62"/>
      <c r="N305" s="62"/>
    </row>
    <row r="306" spans="1:14" x14ac:dyDescent="0.25">
      <c r="A306" s="63">
        <f>AVERAGE(D301:N304)</f>
        <v>844.9</v>
      </c>
      <c r="B306" s="62"/>
      <c r="C306" s="62"/>
      <c r="D306" s="64">
        <f>_xlfn.STDEV.S(D301:N304)</f>
        <v>302.93680309045766</v>
      </c>
      <c r="E306" s="64"/>
      <c r="F306" s="64"/>
      <c r="G306" s="47">
        <f>D306/A306</f>
        <v>0.35854752407439655</v>
      </c>
      <c r="H306" s="47"/>
      <c r="I306" s="47"/>
      <c r="J306" s="47"/>
      <c r="K306" s="48" t="str">
        <f>IF(G306&lt;25%,"media simples","media saneada")</f>
        <v>media saneada</v>
      </c>
      <c r="L306" s="48"/>
      <c r="M306" s="48"/>
      <c r="N306" s="48"/>
    </row>
    <row r="307" spans="1:14" x14ac:dyDescent="0.25">
      <c r="A307" s="49"/>
      <c r="B307" s="49"/>
      <c r="C307" s="49"/>
      <c r="D307" s="49"/>
      <c r="E307" s="49"/>
      <c r="F307" s="49"/>
      <c r="G307" s="49"/>
      <c r="H307" s="49"/>
      <c r="I307" s="49"/>
      <c r="J307" s="49"/>
      <c r="K307" s="49"/>
      <c r="L307" s="49"/>
      <c r="M307" s="49"/>
      <c r="N307" s="49"/>
    </row>
    <row r="308" spans="1:14" x14ac:dyDescent="0.25">
      <c r="A308" s="50" t="s">
        <v>54</v>
      </c>
      <c r="B308" s="50"/>
      <c r="C308" s="50"/>
      <c r="D308" s="50"/>
      <c r="E308" s="2"/>
      <c r="F308" s="49" t="s">
        <v>16</v>
      </c>
      <c r="G308" s="49"/>
      <c r="H308" s="2"/>
      <c r="I308" s="49" t="s">
        <v>15</v>
      </c>
      <c r="J308" s="49"/>
      <c r="K308" s="51"/>
      <c r="L308" s="51"/>
      <c r="M308" s="51"/>
      <c r="N308" s="51"/>
    </row>
    <row r="309" spans="1:14" x14ac:dyDescent="0.25">
      <c r="A309" s="51"/>
      <c r="B309" s="51"/>
      <c r="C309" s="51"/>
      <c r="D309" s="51"/>
      <c r="E309" s="51"/>
      <c r="F309" s="52">
        <f>A306-D306</f>
        <v>541.96319690954238</v>
      </c>
      <c r="G309" s="52"/>
      <c r="H309" s="2"/>
      <c r="I309" s="52">
        <f>A306+D306</f>
        <v>1147.8368030904576</v>
      </c>
      <c r="J309" s="52"/>
      <c r="K309" s="51"/>
      <c r="L309" s="51"/>
      <c r="M309" s="51"/>
      <c r="N309" s="51"/>
    </row>
    <row r="310" spans="1:14" x14ac:dyDescent="0.25">
      <c r="A310" s="53" t="s">
        <v>14</v>
      </c>
      <c r="B310" s="53"/>
      <c r="C310" s="53"/>
      <c r="D310" s="53"/>
      <c r="E310" s="53"/>
      <c r="F310" s="20"/>
      <c r="G310" s="2"/>
      <c r="H310" s="2"/>
      <c r="I310" s="4">
        <v>400</v>
      </c>
      <c r="J310" s="2"/>
      <c r="K310" s="2"/>
      <c r="L310" s="2"/>
      <c r="M310" s="2"/>
      <c r="N310" s="2"/>
    </row>
    <row r="311" spans="1:14" x14ac:dyDescent="0.25">
      <c r="A311" s="49" t="s">
        <v>55</v>
      </c>
      <c r="B311" s="49"/>
      <c r="C311" s="49"/>
      <c r="D311" s="2"/>
      <c r="E311" s="49" t="s">
        <v>20</v>
      </c>
      <c r="F311" s="49"/>
      <c r="G311" s="49"/>
      <c r="H311" s="3"/>
      <c r="I311" s="49" t="s">
        <v>13</v>
      </c>
      <c r="J311" s="49"/>
      <c r="K311" s="49"/>
      <c r="L311" s="49"/>
      <c r="M311" s="49"/>
      <c r="N311" s="49"/>
    </row>
    <row r="312" spans="1:14" x14ac:dyDescent="0.25">
      <c r="A312" s="52">
        <f>AVERAGE(D301:E303)</f>
        <v>993.19999999999993</v>
      </c>
      <c r="B312" s="52"/>
      <c r="C312" s="52"/>
      <c r="D312" s="52">
        <f>_xlfn.STDEV.S(D301:E303)</f>
        <v>75.489866869666642</v>
      </c>
      <c r="E312" s="52"/>
      <c r="F312" s="52"/>
      <c r="G312" s="52"/>
      <c r="H312" s="3"/>
      <c r="I312" s="54">
        <f>D312/A312</f>
        <v>7.6006712514767066E-2</v>
      </c>
      <c r="J312" s="54"/>
      <c r="K312" s="54"/>
      <c r="L312" s="54"/>
      <c r="M312" s="54"/>
      <c r="N312" s="54"/>
    </row>
    <row r="316" spans="1:14" ht="51" customHeight="1" x14ac:dyDescent="0.25">
      <c r="A316" s="59" t="s">
        <v>178</v>
      </c>
      <c r="B316" s="60"/>
      <c r="C316" s="60"/>
      <c r="D316" s="60"/>
      <c r="E316" s="60"/>
      <c r="F316" s="60"/>
      <c r="G316" s="60"/>
      <c r="H316" s="60"/>
      <c r="I316" s="60"/>
      <c r="J316" s="60"/>
      <c r="K316" s="60"/>
      <c r="L316" s="60"/>
      <c r="M316" s="60"/>
      <c r="N316" s="61"/>
    </row>
    <row r="317" spans="1:14" x14ac:dyDescent="0.25">
      <c r="A317" s="53" t="s">
        <v>8</v>
      </c>
      <c r="B317" s="53"/>
      <c r="C317" s="53"/>
      <c r="D317" s="4">
        <v>4.8</v>
      </c>
      <c r="E317" s="4"/>
      <c r="F317" s="4"/>
      <c r="G317" s="4"/>
      <c r="H317" s="4"/>
      <c r="I317" s="18"/>
      <c r="J317" s="18"/>
      <c r="K317" s="18"/>
      <c r="L317" s="18"/>
      <c r="M317" s="18"/>
      <c r="N317" s="18"/>
    </row>
    <row r="318" spans="1:14" x14ac:dyDescent="0.25">
      <c r="A318" s="53" t="s">
        <v>9</v>
      </c>
      <c r="B318" s="53"/>
      <c r="C318" s="53"/>
      <c r="D318" s="4"/>
      <c r="E318" s="4"/>
      <c r="F318" s="4"/>
      <c r="G318" s="4"/>
      <c r="H318" s="4"/>
      <c r="I318" s="18"/>
      <c r="J318" s="18"/>
      <c r="K318" s="18"/>
      <c r="L318" s="18"/>
      <c r="M318" s="18"/>
      <c r="N318" s="18"/>
    </row>
    <row r="319" spans="1:14" x14ac:dyDescent="0.25">
      <c r="A319" s="53" t="s">
        <v>10</v>
      </c>
      <c r="B319" s="53"/>
      <c r="C319" s="53"/>
      <c r="D319" s="21">
        <v>4.79</v>
      </c>
      <c r="E319" s="4">
        <v>4.87</v>
      </c>
      <c r="F319" s="4">
        <v>4.3600000000000003</v>
      </c>
      <c r="G319" s="4"/>
      <c r="H319" s="4"/>
      <c r="I319" s="18"/>
      <c r="J319" s="18"/>
      <c r="K319" s="18"/>
      <c r="L319" s="18"/>
      <c r="M319" s="18"/>
      <c r="N319" s="18"/>
    </row>
    <row r="320" spans="1:14" x14ac:dyDescent="0.25">
      <c r="A320" s="53" t="s">
        <v>11</v>
      </c>
      <c r="B320" s="53"/>
      <c r="C320" s="53"/>
      <c r="D320" s="4">
        <v>5</v>
      </c>
      <c r="E320" s="4"/>
      <c r="F320" s="4"/>
      <c r="G320" s="4"/>
      <c r="H320" s="4"/>
      <c r="I320" s="18"/>
      <c r="J320" s="18"/>
      <c r="K320" s="18"/>
      <c r="L320" s="18"/>
      <c r="M320" s="18"/>
      <c r="N320" s="18"/>
    </row>
    <row r="321" spans="1:14" x14ac:dyDescent="0.25">
      <c r="A321" s="62" t="s">
        <v>17</v>
      </c>
      <c r="B321" s="62"/>
      <c r="C321" s="62"/>
      <c r="D321" s="62" t="s">
        <v>18</v>
      </c>
      <c r="E321" s="62"/>
      <c r="F321" s="62"/>
      <c r="G321" s="62" t="s">
        <v>12</v>
      </c>
      <c r="H321" s="62"/>
      <c r="I321" s="62"/>
      <c r="J321" s="62"/>
      <c r="K321" s="62" t="s">
        <v>19</v>
      </c>
      <c r="L321" s="62"/>
      <c r="M321" s="62"/>
      <c r="N321" s="62"/>
    </row>
    <row r="322" spans="1:14" x14ac:dyDescent="0.25">
      <c r="A322" s="63">
        <f>AVERAGE(D317:N320)</f>
        <v>4.7640000000000002</v>
      </c>
      <c r="B322" s="62"/>
      <c r="C322" s="62"/>
      <c r="D322" s="64">
        <f>_xlfn.STDEV.S(D317:N320)</f>
        <v>0.24089416763383861</v>
      </c>
      <c r="E322" s="64"/>
      <c r="F322" s="64"/>
      <c r="G322" s="47">
        <f>D322/A322</f>
        <v>5.0565526371502648E-2</v>
      </c>
      <c r="H322" s="47"/>
      <c r="I322" s="47"/>
      <c r="J322" s="47"/>
      <c r="K322" s="48" t="str">
        <f>IF(G322&lt;25%,"media simples","media saneada")</f>
        <v>media simples</v>
      </c>
      <c r="L322" s="48"/>
      <c r="M322" s="48"/>
      <c r="N322" s="48"/>
    </row>
    <row r="323" spans="1:14" x14ac:dyDescent="0.25">
      <c r="A323" s="49"/>
      <c r="B323" s="49"/>
      <c r="C323" s="49"/>
      <c r="D323" s="49"/>
      <c r="E323" s="49"/>
      <c r="F323" s="49"/>
      <c r="G323" s="49"/>
      <c r="H323" s="49"/>
      <c r="I323" s="49"/>
      <c r="J323" s="49"/>
      <c r="K323" s="49"/>
      <c r="L323" s="49"/>
      <c r="M323" s="49"/>
      <c r="N323" s="49"/>
    </row>
    <row r="324" spans="1:14" x14ac:dyDescent="0.25">
      <c r="A324" s="50" t="s">
        <v>54</v>
      </c>
      <c r="B324" s="50"/>
      <c r="C324" s="50"/>
      <c r="D324" s="50"/>
      <c r="E324" s="2"/>
      <c r="F324" s="49" t="s">
        <v>16</v>
      </c>
      <c r="G324" s="49"/>
      <c r="H324" s="2"/>
      <c r="I324" s="49" t="s">
        <v>15</v>
      </c>
      <c r="J324" s="49"/>
      <c r="K324" s="51"/>
      <c r="L324" s="51"/>
      <c r="M324" s="51"/>
      <c r="N324" s="51"/>
    </row>
    <row r="325" spans="1:14" x14ac:dyDescent="0.25">
      <c r="A325" s="51"/>
      <c r="B325" s="51"/>
      <c r="C325" s="51"/>
      <c r="D325" s="51"/>
      <c r="E325" s="51"/>
      <c r="F325" s="52"/>
      <c r="G325" s="52"/>
      <c r="H325" s="2"/>
      <c r="I325" s="52"/>
      <c r="J325" s="52"/>
      <c r="K325" s="51"/>
      <c r="L325" s="51"/>
      <c r="M325" s="51"/>
      <c r="N325" s="51"/>
    </row>
    <row r="326" spans="1:14" x14ac:dyDescent="0.25">
      <c r="A326" s="53" t="s">
        <v>14</v>
      </c>
      <c r="B326" s="53"/>
      <c r="C326" s="53"/>
      <c r="D326" s="53"/>
      <c r="E326" s="53"/>
      <c r="F326" s="20"/>
      <c r="G326" s="2"/>
      <c r="H326" s="2"/>
      <c r="I326" s="2"/>
      <c r="J326" s="2"/>
      <c r="K326" s="2"/>
      <c r="L326" s="2"/>
      <c r="M326" s="2"/>
      <c r="N326" s="2"/>
    </row>
    <row r="327" spans="1:14" x14ac:dyDescent="0.25">
      <c r="A327" s="49" t="s">
        <v>55</v>
      </c>
      <c r="B327" s="49"/>
      <c r="C327" s="49"/>
      <c r="D327" s="2"/>
      <c r="E327" s="49" t="s">
        <v>20</v>
      </c>
      <c r="F327" s="49"/>
      <c r="G327" s="49"/>
      <c r="H327" s="3"/>
      <c r="I327" s="49" t="s">
        <v>13</v>
      </c>
      <c r="J327" s="49"/>
      <c r="K327" s="49"/>
      <c r="L327" s="49"/>
      <c r="M327" s="49"/>
      <c r="N327" s="49"/>
    </row>
    <row r="328" spans="1:14" x14ac:dyDescent="0.25">
      <c r="A328" s="52"/>
      <c r="B328" s="52"/>
      <c r="C328" s="52"/>
      <c r="D328" s="52"/>
      <c r="E328" s="52"/>
      <c r="F328" s="52"/>
      <c r="G328" s="52"/>
      <c r="H328" s="3"/>
      <c r="I328" s="54"/>
      <c r="J328" s="54"/>
      <c r="K328" s="54"/>
      <c r="L328" s="54"/>
      <c r="M328" s="54"/>
      <c r="N328" s="54"/>
    </row>
    <row r="332" spans="1:14" ht="28.5" customHeight="1" x14ac:dyDescent="0.25">
      <c r="A332" s="59" t="s">
        <v>179</v>
      </c>
      <c r="B332" s="60"/>
      <c r="C332" s="60"/>
      <c r="D332" s="60"/>
      <c r="E332" s="60"/>
      <c r="F332" s="60"/>
      <c r="G332" s="60"/>
      <c r="H332" s="60"/>
      <c r="I332" s="60"/>
      <c r="J332" s="60"/>
      <c r="K332" s="60"/>
      <c r="L332" s="60"/>
      <c r="M332" s="60"/>
      <c r="N332" s="61"/>
    </row>
    <row r="333" spans="1:14" x14ac:dyDescent="0.25">
      <c r="A333" s="53" t="s">
        <v>8</v>
      </c>
      <c r="B333" s="53"/>
      <c r="C333" s="53"/>
      <c r="D333" s="4">
        <v>649</v>
      </c>
      <c r="E333" s="4"/>
      <c r="F333" s="4"/>
      <c r="G333" s="4"/>
      <c r="H333" s="4"/>
      <c r="I333" s="18"/>
      <c r="J333" s="18"/>
      <c r="K333" s="18"/>
      <c r="L333" s="18"/>
      <c r="M333" s="18"/>
      <c r="N333" s="18"/>
    </row>
    <row r="334" spans="1:14" x14ac:dyDescent="0.25">
      <c r="A334" s="53" t="s">
        <v>9</v>
      </c>
      <c r="B334" s="53"/>
      <c r="C334" s="53"/>
      <c r="D334" s="4">
        <v>683.3</v>
      </c>
      <c r="E334" s="4"/>
      <c r="F334" s="4"/>
      <c r="G334" s="4"/>
      <c r="H334" s="4"/>
      <c r="I334" s="18"/>
      <c r="J334" s="18"/>
      <c r="K334" s="18"/>
      <c r="L334" s="18"/>
      <c r="M334" s="18"/>
      <c r="N334" s="18"/>
    </row>
    <row r="335" spans="1:14" x14ac:dyDescent="0.25">
      <c r="A335" s="53" t="s">
        <v>10</v>
      </c>
      <c r="B335" s="53"/>
      <c r="C335" s="53"/>
      <c r="D335" s="21">
        <v>749</v>
      </c>
      <c r="E335" s="4"/>
      <c r="F335" s="4"/>
      <c r="G335" s="4"/>
      <c r="H335" s="4"/>
      <c r="I335" s="18"/>
      <c r="J335" s="18"/>
      <c r="K335" s="18"/>
      <c r="L335" s="18"/>
      <c r="M335" s="18"/>
      <c r="N335" s="18"/>
    </row>
    <row r="336" spans="1:14" x14ac:dyDescent="0.25">
      <c r="A336" s="53" t="s">
        <v>11</v>
      </c>
      <c r="B336" s="53"/>
      <c r="C336" s="53"/>
      <c r="D336" s="4">
        <v>250</v>
      </c>
      <c r="E336" s="4"/>
      <c r="F336" s="4"/>
      <c r="G336" s="4"/>
      <c r="H336" s="4"/>
      <c r="I336" s="18"/>
      <c r="J336" s="18"/>
      <c r="K336" s="18"/>
      <c r="L336" s="18"/>
      <c r="M336" s="18"/>
      <c r="N336" s="18"/>
    </row>
    <row r="337" spans="1:14" x14ac:dyDescent="0.25">
      <c r="A337" s="62" t="s">
        <v>17</v>
      </c>
      <c r="B337" s="62"/>
      <c r="C337" s="62"/>
      <c r="D337" s="62" t="s">
        <v>18</v>
      </c>
      <c r="E337" s="62"/>
      <c r="F337" s="62"/>
      <c r="G337" s="62" t="s">
        <v>12</v>
      </c>
      <c r="H337" s="62"/>
      <c r="I337" s="62"/>
      <c r="J337" s="62"/>
      <c r="K337" s="62" t="s">
        <v>19</v>
      </c>
      <c r="L337" s="62"/>
      <c r="M337" s="62"/>
      <c r="N337" s="62"/>
    </row>
    <row r="338" spans="1:14" x14ac:dyDescent="0.25">
      <c r="A338" s="63">
        <f>AVERAGE(D333:N336)</f>
        <v>582.82500000000005</v>
      </c>
      <c r="B338" s="62"/>
      <c r="C338" s="62"/>
      <c r="D338" s="64">
        <f>_xlfn.STDEV.S(D333:N336)</f>
        <v>225.72916478234103</v>
      </c>
      <c r="E338" s="64"/>
      <c r="F338" s="64"/>
      <c r="G338" s="47">
        <f>D338/A338</f>
        <v>0.38730178832812767</v>
      </c>
      <c r="H338" s="47"/>
      <c r="I338" s="47"/>
      <c r="J338" s="47"/>
      <c r="K338" s="48" t="str">
        <f>IF(G338&lt;25%,"media simples","media saneada")</f>
        <v>media saneada</v>
      </c>
      <c r="L338" s="48"/>
      <c r="M338" s="48"/>
      <c r="N338" s="48"/>
    </row>
    <row r="339" spans="1:14" x14ac:dyDescent="0.25">
      <c r="A339" s="49"/>
      <c r="B339" s="49"/>
      <c r="C339" s="49"/>
      <c r="D339" s="49"/>
      <c r="E339" s="49"/>
      <c r="F339" s="49"/>
      <c r="G339" s="49"/>
      <c r="H339" s="49"/>
      <c r="I339" s="49"/>
      <c r="J339" s="49"/>
      <c r="K339" s="49"/>
      <c r="L339" s="49"/>
      <c r="M339" s="49"/>
      <c r="N339" s="49"/>
    </row>
    <row r="340" spans="1:14" x14ac:dyDescent="0.25">
      <c r="A340" s="50" t="s">
        <v>54</v>
      </c>
      <c r="B340" s="50"/>
      <c r="C340" s="50"/>
      <c r="D340" s="50"/>
      <c r="E340" s="2"/>
      <c r="F340" s="49" t="s">
        <v>16</v>
      </c>
      <c r="G340" s="49"/>
      <c r="H340" s="2"/>
      <c r="I340" s="49" t="s">
        <v>15</v>
      </c>
      <c r="J340" s="49"/>
      <c r="K340" s="51"/>
      <c r="L340" s="51"/>
      <c r="M340" s="51"/>
      <c r="N340" s="51"/>
    </row>
    <row r="341" spans="1:14" x14ac:dyDescent="0.25">
      <c r="A341" s="51"/>
      <c r="B341" s="51"/>
      <c r="C341" s="51"/>
      <c r="D341" s="51"/>
      <c r="E341" s="51"/>
      <c r="F341" s="52">
        <f>A338-D338</f>
        <v>357.09583521765899</v>
      </c>
      <c r="G341" s="52"/>
      <c r="H341" s="2"/>
      <c r="I341" s="52">
        <f>A338+D338</f>
        <v>808.5541647823411</v>
      </c>
      <c r="J341" s="52"/>
      <c r="K341" s="51"/>
      <c r="L341" s="51"/>
      <c r="M341" s="51"/>
      <c r="N341" s="51"/>
    </row>
    <row r="342" spans="1:14" x14ac:dyDescent="0.25">
      <c r="A342" s="53" t="s">
        <v>14</v>
      </c>
      <c r="B342" s="53"/>
      <c r="C342" s="53"/>
      <c r="D342" s="53"/>
      <c r="E342" s="53"/>
      <c r="F342" s="4">
        <v>250</v>
      </c>
      <c r="G342" s="2"/>
      <c r="H342" s="2"/>
      <c r="I342" s="2"/>
      <c r="J342" s="2"/>
      <c r="K342" s="2"/>
      <c r="L342" s="2"/>
      <c r="M342" s="2"/>
      <c r="N342" s="2"/>
    </row>
    <row r="343" spans="1:14" x14ac:dyDescent="0.25">
      <c r="A343" s="49" t="s">
        <v>55</v>
      </c>
      <c r="B343" s="49"/>
      <c r="C343" s="49"/>
      <c r="D343" s="2"/>
      <c r="E343" s="49" t="s">
        <v>20</v>
      </c>
      <c r="F343" s="49"/>
      <c r="G343" s="49"/>
      <c r="H343" s="3"/>
      <c r="I343" s="49" t="s">
        <v>13</v>
      </c>
      <c r="J343" s="49"/>
      <c r="K343" s="49"/>
      <c r="L343" s="49"/>
      <c r="M343" s="49"/>
      <c r="N343" s="49"/>
    </row>
    <row r="344" spans="1:14" x14ac:dyDescent="0.25">
      <c r="A344" s="52">
        <f>AVERAGE(D333:D335)</f>
        <v>693.76666666666677</v>
      </c>
      <c r="B344" s="52"/>
      <c r="C344" s="52"/>
      <c r="D344" s="52">
        <f>_xlfn.STDEV.S(D333:D335)</f>
        <v>50.814991226343174</v>
      </c>
      <c r="E344" s="52"/>
      <c r="F344" s="52"/>
      <c r="G344" s="52"/>
      <c r="H344" s="3"/>
      <c r="I344" s="54">
        <f>D344/A344</f>
        <v>7.3245074558703452E-2</v>
      </c>
      <c r="J344" s="54"/>
      <c r="K344" s="54"/>
      <c r="L344" s="54"/>
      <c r="M344" s="54"/>
      <c r="N344" s="54"/>
    </row>
    <row r="348" spans="1:14" x14ac:dyDescent="0.25">
      <c r="A348" s="59" t="s">
        <v>180</v>
      </c>
      <c r="B348" s="60"/>
      <c r="C348" s="60"/>
      <c r="D348" s="60"/>
      <c r="E348" s="60"/>
      <c r="F348" s="60"/>
      <c r="G348" s="60"/>
      <c r="H348" s="60"/>
      <c r="I348" s="60"/>
      <c r="J348" s="60"/>
      <c r="K348" s="60"/>
      <c r="L348" s="60"/>
      <c r="M348" s="60"/>
      <c r="N348" s="61"/>
    </row>
    <row r="349" spans="1:14" x14ac:dyDescent="0.25">
      <c r="A349" s="53" t="s">
        <v>8</v>
      </c>
      <c r="B349" s="53"/>
      <c r="C349" s="53"/>
      <c r="D349" s="4">
        <v>6.99</v>
      </c>
      <c r="E349" s="4"/>
      <c r="F349" s="4"/>
      <c r="G349" s="4"/>
      <c r="H349" s="4"/>
      <c r="I349" s="18"/>
      <c r="J349" s="18"/>
      <c r="K349" s="18"/>
      <c r="L349" s="18"/>
      <c r="M349" s="18"/>
      <c r="N349" s="18"/>
    </row>
    <row r="350" spans="1:14" x14ac:dyDescent="0.25">
      <c r="A350" s="53" t="s">
        <v>9</v>
      </c>
      <c r="B350" s="53"/>
      <c r="C350" s="53"/>
      <c r="D350" s="4">
        <v>5.99</v>
      </c>
      <c r="E350" s="4">
        <v>5.99</v>
      </c>
      <c r="F350" s="4"/>
      <c r="G350" s="4"/>
      <c r="H350" s="4"/>
      <c r="I350" s="18"/>
      <c r="J350" s="18"/>
      <c r="K350" s="18"/>
      <c r="L350" s="18"/>
      <c r="M350" s="18"/>
      <c r="N350" s="18"/>
    </row>
    <row r="351" spans="1:14" x14ac:dyDescent="0.25">
      <c r="A351" s="53" t="s">
        <v>10</v>
      </c>
      <c r="B351" s="53"/>
      <c r="C351" s="53"/>
      <c r="D351" s="21">
        <v>6.59</v>
      </c>
      <c r="E351" s="4">
        <v>6.1</v>
      </c>
      <c r="F351" s="4">
        <v>5.99</v>
      </c>
      <c r="G351" s="4">
        <v>6.49</v>
      </c>
      <c r="H351" s="4">
        <v>6.99</v>
      </c>
      <c r="I351" s="18"/>
      <c r="J351" s="18"/>
      <c r="K351" s="18"/>
      <c r="L351" s="18"/>
      <c r="M351" s="18"/>
      <c r="N351" s="18"/>
    </row>
    <row r="352" spans="1:14" x14ac:dyDescent="0.25">
      <c r="A352" s="53" t="s">
        <v>11</v>
      </c>
      <c r="B352" s="53"/>
      <c r="C352" s="53"/>
      <c r="D352" s="4">
        <v>7</v>
      </c>
      <c r="E352" s="4"/>
      <c r="F352" s="4"/>
      <c r="G352" s="4"/>
      <c r="H352" s="4"/>
      <c r="I352" s="18"/>
      <c r="J352" s="18"/>
      <c r="K352" s="18"/>
      <c r="L352" s="18"/>
      <c r="M352" s="18"/>
      <c r="N352" s="18"/>
    </row>
    <row r="353" spans="1:14" x14ac:dyDescent="0.25">
      <c r="A353" s="62" t="s">
        <v>17</v>
      </c>
      <c r="B353" s="62"/>
      <c r="C353" s="62"/>
      <c r="D353" s="62" t="s">
        <v>18</v>
      </c>
      <c r="E353" s="62"/>
      <c r="F353" s="62"/>
      <c r="G353" s="62" t="s">
        <v>12</v>
      </c>
      <c r="H353" s="62"/>
      <c r="I353" s="62"/>
      <c r="J353" s="62"/>
      <c r="K353" s="62" t="s">
        <v>19</v>
      </c>
      <c r="L353" s="62"/>
      <c r="M353" s="62"/>
      <c r="N353" s="62"/>
    </row>
    <row r="354" spans="1:14" x14ac:dyDescent="0.25">
      <c r="A354" s="63">
        <f>AVERAGE(D349:N352)</f>
        <v>6.4588888888888896</v>
      </c>
      <c r="B354" s="62"/>
      <c r="C354" s="62"/>
      <c r="D354" s="64">
        <f>_xlfn.STDEV.S(D349:N352)</f>
        <v>0.4560001218323424</v>
      </c>
      <c r="E354" s="64"/>
      <c r="F354" s="64"/>
      <c r="G354" s="47">
        <f>D354/A354</f>
        <v>7.060039732480787E-2</v>
      </c>
      <c r="H354" s="47"/>
      <c r="I354" s="47"/>
      <c r="J354" s="47"/>
      <c r="K354" s="48" t="str">
        <f>IF(G354&lt;25%,"media simples","media saneada")</f>
        <v>media simples</v>
      </c>
      <c r="L354" s="48"/>
      <c r="M354" s="48"/>
      <c r="N354" s="48"/>
    </row>
    <row r="355" spans="1:14" x14ac:dyDescent="0.25">
      <c r="A355" s="49"/>
      <c r="B355" s="49"/>
      <c r="C355" s="49"/>
      <c r="D355" s="49"/>
      <c r="E355" s="49"/>
      <c r="F355" s="49"/>
      <c r="G355" s="49"/>
      <c r="H355" s="49"/>
      <c r="I355" s="49"/>
      <c r="J355" s="49"/>
      <c r="K355" s="49"/>
      <c r="L355" s="49"/>
      <c r="M355" s="49"/>
      <c r="N355" s="49"/>
    </row>
    <row r="356" spans="1:14" x14ac:dyDescent="0.25">
      <c r="A356" s="50" t="s">
        <v>54</v>
      </c>
      <c r="B356" s="50"/>
      <c r="C356" s="50"/>
      <c r="D356" s="50"/>
      <c r="E356" s="2"/>
      <c r="F356" s="49" t="s">
        <v>16</v>
      </c>
      <c r="G356" s="49"/>
      <c r="H356" s="2"/>
      <c r="I356" s="49" t="s">
        <v>15</v>
      </c>
      <c r="J356" s="49"/>
      <c r="K356" s="51"/>
      <c r="L356" s="51"/>
      <c r="M356" s="51"/>
      <c r="N356" s="51"/>
    </row>
    <row r="357" spans="1:14" x14ac:dyDescent="0.25">
      <c r="A357" s="51"/>
      <c r="B357" s="51"/>
      <c r="C357" s="51"/>
      <c r="D357" s="51"/>
      <c r="E357" s="51"/>
      <c r="F357" s="52"/>
      <c r="G357" s="52"/>
      <c r="H357" s="2"/>
      <c r="I357" s="52"/>
      <c r="J357" s="52"/>
      <c r="K357" s="51"/>
      <c r="L357" s="51"/>
      <c r="M357" s="51"/>
      <c r="N357" s="51"/>
    </row>
    <row r="358" spans="1:14" x14ac:dyDescent="0.25">
      <c r="A358" s="53" t="s">
        <v>14</v>
      </c>
      <c r="B358" s="53"/>
      <c r="C358" s="53"/>
      <c r="D358" s="53"/>
      <c r="E358" s="53"/>
      <c r="F358" s="20"/>
      <c r="G358" s="2"/>
      <c r="H358" s="2"/>
      <c r="I358" s="2"/>
      <c r="J358" s="2"/>
      <c r="K358" s="2"/>
      <c r="L358" s="2"/>
      <c r="M358" s="2"/>
      <c r="N358" s="2"/>
    </row>
    <row r="359" spans="1:14" x14ac:dyDescent="0.25">
      <c r="A359" s="49" t="s">
        <v>55</v>
      </c>
      <c r="B359" s="49"/>
      <c r="C359" s="49"/>
      <c r="D359" s="2"/>
      <c r="E359" s="49" t="s">
        <v>20</v>
      </c>
      <c r="F359" s="49"/>
      <c r="G359" s="49"/>
      <c r="H359" s="3"/>
      <c r="I359" s="49" t="s">
        <v>13</v>
      </c>
      <c r="J359" s="49"/>
      <c r="K359" s="49"/>
      <c r="L359" s="49"/>
      <c r="M359" s="49"/>
      <c r="N359" s="49"/>
    </row>
    <row r="360" spans="1:14" x14ac:dyDescent="0.25">
      <c r="A360" s="52"/>
      <c r="B360" s="52"/>
      <c r="C360" s="52"/>
      <c r="D360" s="52"/>
      <c r="E360" s="52"/>
      <c r="F360" s="52"/>
      <c r="G360" s="52"/>
      <c r="H360" s="3"/>
      <c r="I360" s="54"/>
      <c r="J360" s="54"/>
      <c r="K360" s="54"/>
      <c r="L360" s="54"/>
      <c r="M360" s="54"/>
      <c r="N360" s="54"/>
    </row>
    <row r="364" spans="1:14" x14ac:dyDescent="0.25">
      <c r="A364" s="59" t="s">
        <v>181</v>
      </c>
      <c r="B364" s="60"/>
      <c r="C364" s="60"/>
      <c r="D364" s="60"/>
      <c r="E364" s="60"/>
      <c r="F364" s="60"/>
      <c r="G364" s="60"/>
      <c r="H364" s="60"/>
      <c r="I364" s="60"/>
      <c r="J364" s="60"/>
      <c r="K364" s="60"/>
      <c r="L364" s="60"/>
      <c r="M364" s="60"/>
      <c r="N364" s="61"/>
    </row>
    <row r="365" spans="1:14" x14ac:dyDescent="0.25">
      <c r="A365" s="53" t="s">
        <v>8</v>
      </c>
      <c r="B365" s="53"/>
      <c r="C365" s="53"/>
      <c r="D365" s="4">
        <v>6.95</v>
      </c>
      <c r="E365" s="4"/>
      <c r="F365" s="4"/>
      <c r="G365" s="4"/>
      <c r="H365" s="4"/>
      <c r="I365" s="18"/>
      <c r="J365" s="18"/>
      <c r="K365" s="18"/>
      <c r="L365" s="18"/>
      <c r="M365" s="18"/>
      <c r="N365" s="18"/>
    </row>
    <row r="366" spans="1:14" x14ac:dyDescent="0.25">
      <c r="A366" s="53" t="s">
        <v>9</v>
      </c>
      <c r="B366" s="53"/>
      <c r="C366" s="53"/>
      <c r="D366" s="4"/>
      <c r="E366" s="4"/>
      <c r="F366" s="4"/>
      <c r="G366" s="4"/>
      <c r="H366" s="4"/>
      <c r="I366" s="18"/>
      <c r="J366" s="18"/>
      <c r="K366" s="18"/>
      <c r="L366" s="18"/>
      <c r="M366" s="18"/>
      <c r="N366" s="18"/>
    </row>
    <row r="367" spans="1:14" x14ac:dyDescent="0.25">
      <c r="A367" s="53" t="s">
        <v>10</v>
      </c>
      <c r="B367" s="53"/>
      <c r="C367" s="53"/>
      <c r="D367" s="21">
        <v>6.8</v>
      </c>
      <c r="E367" s="4">
        <v>6.5</v>
      </c>
      <c r="F367" s="4"/>
      <c r="G367" s="4"/>
      <c r="H367" s="4"/>
      <c r="I367" s="18"/>
      <c r="J367" s="18"/>
      <c r="K367" s="18"/>
      <c r="L367" s="18"/>
      <c r="M367" s="18"/>
      <c r="N367" s="18"/>
    </row>
    <row r="368" spans="1:14" x14ac:dyDescent="0.25">
      <c r="A368" s="53" t="s">
        <v>11</v>
      </c>
      <c r="B368" s="53"/>
      <c r="C368" s="53"/>
      <c r="D368" s="4">
        <v>7</v>
      </c>
      <c r="E368" s="4"/>
      <c r="F368" s="4"/>
      <c r="G368" s="4"/>
      <c r="H368" s="4"/>
      <c r="I368" s="18"/>
      <c r="J368" s="18"/>
      <c r="K368" s="18"/>
      <c r="L368" s="18"/>
      <c r="M368" s="18"/>
      <c r="N368" s="18"/>
    </row>
    <row r="369" spans="1:14" x14ac:dyDescent="0.25">
      <c r="A369" s="62" t="s">
        <v>17</v>
      </c>
      <c r="B369" s="62"/>
      <c r="C369" s="62"/>
      <c r="D369" s="62" t="s">
        <v>18</v>
      </c>
      <c r="E369" s="62"/>
      <c r="F369" s="62"/>
      <c r="G369" s="62" t="s">
        <v>12</v>
      </c>
      <c r="H369" s="62"/>
      <c r="I369" s="62"/>
      <c r="J369" s="62"/>
      <c r="K369" s="62" t="s">
        <v>19</v>
      </c>
      <c r="L369" s="62"/>
      <c r="M369" s="62"/>
      <c r="N369" s="62"/>
    </row>
    <row r="370" spans="1:14" x14ac:dyDescent="0.25">
      <c r="A370" s="63">
        <f>AVERAGE(D365:N368)</f>
        <v>6.8125</v>
      </c>
      <c r="B370" s="62"/>
      <c r="C370" s="62"/>
      <c r="D370" s="64">
        <f>_xlfn.STDEV.S(D365:N368)</f>
        <v>0.22500000000000003</v>
      </c>
      <c r="E370" s="64"/>
      <c r="F370" s="64"/>
      <c r="G370" s="47">
        <f>D370/A370</f>
        <v>3.3027522935779818E-2</v>
      </c>
      <c r="H370" s="47"/>
      <c r="I370" s="47"/>
      <c r="J370" s="47"/>
      <c r="K370" s="48" t="str">
        <f>IF(G370&lt;25%,"media simples","media saneada")</f>
        <v>media simples</v>
      </c>
      <c r="L370" s="48"/>
      <c r="M370" s="48"/>
      <c r="N370" s="48"/>
    </row>
    <row r="371" spans="1:14" x14ac:dyDescent="0.25">
      <c r="A371" s="49"/>
      <c r="B371" s="49"/>
      <c r="C371" s="49"/>
      <c r="D371" s="49"/>
      <c r="E371" s="49"/>
      <c r="F371" s="49"/>
      <c r="G371" s="49"/>
      <c r="H371" s="49"/>
      <c r="I371" s="49"/>
      <c r="J371" s="49"/>
      <c r="K371" s="49"/>
      <c r="L371" s="49"/>
      <c r="M371" s="49"/>
      <c r="N371" s="49"/>
    </row>
    <row r="372" spans="1:14" x14ac:dyDescent="0.25">
      <c r="A372" s="50" t="s">
        <v>54</v>
      </c>
      <c r="B372" s="50"/>
      <c r="C372" s="50"/>
      <c r="D372" s="50"/>
      <c r="E372" s="2"/>
      <c r="F372" s="49" t="s">
        <v>16</v>
      </c>
      <c r="G372" s="49"/>
      <c r="H372" s="2"/>
      <c r="I372" s="49" t="s">
        <v>15</v>
      </c>
      <c r="J372" s="49"/>
      <c r="K372" s="51"/>
      <c r="L372" s="51"/>
      <c r="M372" s="51"/>
      <c r="N372" s="51"/>
    </row>
    <row r="373" spans="1:14" x14ac:dyDescent="0.25">
      <c r="A373" s="51"/>
      <c r="B373" s="51"/>
      <c r="C373" s="51"/>
      <c r="D373" s="51"/>
      <c r="E373" s="51"/>
      <c r="F373" s="52"/>
      <c r="G373" s="52"/>
      <c r="H373" s="2"/>
      <c r="I373" s="52"/>
      <c r="J373" s="52"/>
      <c r="K373" s="51"/>
      <c r="L373" s="51"/>
      <c r="M373" s="51"/>
      <c r="N373" s="51"/>
    </row>
    <row r="374" spans="1:14" x14ac:dyDescent="0.25">
      <c r="A374" s="53" t="s">
        <v>14</v>
      </c>
      <c r="B374" s="53"/>
      <c r="C374" s="53"/>
      <c r="D374" s="53"/>
      <c r="E374" s="53"/>
      <c r="F374" s="20"/>
      <c r="G374" s="2"/>
      <c r="H374" s="2"/>
      <c r="I374" s="2"/>
      <c r="J374" s="2"/>
      <c r="K374" s="2"/>
      <c r="L374" s="2"/>
      <c r="M374" s="2"/>
      <c r="N374" s="2"/>
    </row>
    <row r="375" spans="1:14" x14ac:dyDescent="0.25">
      <c r="A375" s="49" t="s">
        <v>55</v>
      </c>
      <c r="B375" s="49"/>
      <c r="C375" s="49"/>
      <c r="D375" s="2"/>
      <c r="E375" s="49" t="s">
        <v>20</v>
      </c>
      <c r="F375" s="49"/>
      <c r="G375" s="49"/>
      <c r="H375" s="3"/>
      <c r="I375" s="49" t="s">
        <v>13</v>
      </c>
      <c r="J375" s="49"/>
      <c r="K375" s="49"/>
      <c r="L375" s="49"/>
      <c r="M375" s="49"/>
      <c r="N375" s="49"/>
    </row>
    <row r="376" spans="1:14" x14ac:dyDescent="0.25">
      <c r="A376" s="52"/>
      <c r="B376" s="52"/>
      <c r="C376" s="52"/>
      <c r="D376" s="52"/>
      <c r="E376" s="52"/>
      <c r="F376" s="52"/>
      <c r="G376" s="52"/>
      <c r="H376" s="3"/>
      <c r="I376" s="54"/>
      <c r="J376" s="54"/>
      <c r="K376" s="54"/>
      <c r="L376" s="54"/>
      <c r="M376" s="54"/>
      <c r="N376" s="54"/>
    </row>
    <row r="380" spans="1:14" x14ac:dyDescent="0.25">
      <c r="A380" s="59" t="s">
        <v>182</v>
      </c>
      <c r="B380" s="60"/>
      <c r="C380" s="60"/>
      <c r="D380" s="60"/>
      <c r="E380" s="60"/>
      <c r="F380" s="60"/>
      <c r="G380" s="60"/>
      <c r="H380" s="60"/>
      <c r="I380" s="60"/>
      <c r="J380" s="60"/>
      <c r="K380" s="60"/>
      <c r="L380" s="60"/>
      <c r="M380" s="60"/>
      <c r="N380" s="61"/>
    </row>
    <row r="381" spans="1:14" x14ac:dyDescent="0.25">
      <c r="A381" s="53" t="s">
        <v>8</v>
      </c>
      <c r="B381" s="53"/>
      <c r="C381" s="53"/>
      <c r="D381" s="4">
        <v>3</v>
      </c>
      <c r="E381" s="4"/>
      <c r="F381" s="4"/>
      <c r="G381" s="4"/>
      <c r="H381" s="4"/>
      <c r="I381" s="18"/>
      <c r="J381" s="18"/>
      <c r="K381" s="18"/>
      <c r="L381" s="18"/>
      <c r="M381" s="18"/>
      <c r="N381" s="18"/>
    </row>
    <row r="382" spans="1:14" x14ac:dyDescent="0.25">
      <c r="A382" s="53" t="s">
        <v>9</v>
      </c>
      <c r="B382" s="53"/>
      <c r="C382" s="53"/>
      <c r="D382" s="4">
        <v>2.81</v>
      </c>
      <c r="E382" s="4"/>
      <c r="F382" s="4"/>
      <c r="G382" s="4"/>
      <c r="H382" s="4"/>
      <c r="I382" s="18"/>
      <c r="J382" s="18"/>
      <c r="K382" s="18"/>
      <c r="L382" s="18"/>
      <c r="M382" s="18"/>
      <c r="N382" s="18"/>
    </row>
    <row r="383" spans="1:14" x14ac:dyDescent="0.25">
      <c r="A383" s="53" t="s">
        <v>10</v>
      </c>
      <c r="B383" s="53"/>
      <c r="C383" s="53"/>
      <c r="D383" s="21">
        <v>3</v>
      </c>
      <c r="E383" s="4">
        <v>2.97</v>
      </c>
      <c r="F383" s="4">
        <v>2.74</v>
      </c>
      <c r="G383" s="4"/>
      <c r="H383" s="4"/>
      <c r="I383" s="18"/>
      <c r="J383" s="18"/>
      <c r="K383" s="18"/>
      <c r="L383" s="18"/>
      <c r="M383" s="18"/>
      <c r="N383" s="18"/>
    </row>
    <row r="384" spans="1:14" x14ac:dyDescent="0.25">
      <c r="A384" s="53" t="s">
        <v>11</v>
      </c>
      <c r="B384" s="53"/>
      <c r="C384" s="53"/>
      <c r="D384" s="4">
        <v>18</v>
      </c>
      <c r="E384" s="4"/>
      <c r="F384" s="4"/>
      <c r="G384" s="4"/>
      <c r="H384" s="4"/>
      <c r="I384" s="18"/>
      <c r="J384" s="18"/>
      <c r="K384" s="18"/>
      <c r="L384" s="18"/>
      <c r="M384" s="18"/>
      <c r="N384" s="18"/>
    </row>
    <row r="385" spans="1:14" x14ac:dyDescent="0.25">
      <c r="A385" s="62" t="s">
        <v>17</v>
      </c>
      <c r="B385" s="62"/>
      <c r="C385" s="62"/>
      <c r="D385" s="62" t="s">
        <v>18</v>
      </c>
      <c r="E385" s="62"/>
      <c r="F385" s="62"/>
      <c r="G385" s="62" t="s">
        <v>12</v>
      </c>
      <c r="H385" s="62"/>
      <c r="I385" s="62"/>
      <c r="J385" s="62"/>
      <c r="K385" s="62" t="s">
        <v>19</v>
      </c>
      <c r="L385" s="62"/>
      <c r="M385" s="62"/>
      <c r="N385" s="62"/>
    </row>
    <row r="386" spans="1:14" x14ac:dyDescent="0.25">
      <c r="A386" s="63">
        <f>AVERAGE(D381:N384)</f>
        <v>5.4200000000000008</v>
      </c>
      <c r="B386" s="62"/>
      <c r="C386" s="62"/>
      <c r="D386" s="64">
        <f>_xlfn.STDEV.S(D381:N384)</f>
        <v>6.1638656701780903</v>
      </c>
      <c r="E386" s="64"/>
      <c r="F386" s="64"/>
      <c r="G386" s="47">
        <f>D386/A386</f>
        <v>1.1372445885937434</v>
      </c>
      <c r="H386" s="47"/>
      <c r="I386" s="47"/>
      <c r="J386" s="47"/>
      <c r="K386" s="48" t="str">
        <f>IF(G386&lt;25%,"media simples","media saneada")</f>
        <v>media saneada</v>
      </c>
      <c r="L386" s="48"/>
      <c r="M386" s="48"/>
      <c r="N386" s="48"/>
    </row>
    <row r="387" spans="1:14" x14ac:dyDescent="0.25">
      <c r="A387" s="49"/>
      <c r="B387" s="49"/>
      <c r="C387" s="49"/>
      <c r="D387" s="49"/>
      <c r="E387" s="49"/>
      <c r="F387" s="49"/>
      <c r="G387" s="49"/>
      <c r="H387" s="49"/>
      <c r="I387" s="49"/>
      <c r="J387" s="49"/>
      <c r="K387" s="49"/>
      <c r="L387" s="49"/>
      <c r="M387" s="49"/>
      <c r="N387" s="49"/>
    </row>
    <row r="388" spans="1:14" x14ac:dyDescent="0.25">
      <c r="A388" s="50" t="s">
        <v>54</v>
      </c>
      <c r="B388" s="50"/>
      <c r="C388" s="50"/>
      <c r="D388" s="50"/>
      <c r="E388" s="2"/>
      <c r="F388" s="49" t="s">
        <v>16</v>
      </c>
      <c r="G388" s="49"/>
      <c r="H388" s="2"/>
      <c r="I388" s="49" t="s">
        <v>15</v>
      </c>
      <c r="J388" s="49"/>
      <c r="K388" s="51"/>
      <c r="L388" s="51"/>
      <c r="M388" s="51"/>
      <c r="N388" s="51"/>
    </row>
    <row r="389" spans="1:14" x14ac:dyDescent="0.25">
      <c r="A389" s="51"/>
      <c r="B389" s="51"/>
      <c r="C389" s="51"/>
      <c r="D389" s="51"/>
      <c r="E389" s="51"/>
      <c r="F389" s="52">
        <f>A386-D386</f>
        <v>-0.74386567017808947</v>
      </c>
      <c r="G389" s="52"/>
      <c r="H389" s="2"/>
      <c r="I389" s="52">
        <f>A386+D386</f>
        <v>11.583865670178092</v>
      </c>
      <c r="J389" s="52"/>
      <c r="K389" s="51"/>
      <c r="L389" s="51"/>
      <c r="M389" s="51"/>
      <c r="N389" s="51"/>
    </row>
    <row r="390" spans="1:14" x14ac:dyDescent="0.25">
      <c r="A390" s="53" t="s">
        <v>14</v>
      </c>
      <c r="B390" s="53"/>
      <c r="C390" s="53"/>
      <c r="D390" s="53"/>
      <c r="E390" s="53"/>
      <c r="F390" s="20"/>
      <c r="G390" s="2"/>
      <c r="H390" s="2"/>
      <c r="I390" s="4">
        <v>18</v>
      </c>
      <c r="J390" s="2"/>
      <c r="K390" s="2"/>
      <c r="L390" s="2"/>
      <c r="M390" s="2"/>
      <c r="N390" s="2"/>
    </row>
    <row r="391" spans="1:14" x14ac:dyDescent="0.25">
      <c r="A391" s="49" t="s">
        <v>55</v>
      </c>
      <c r="B391" s="49"/>
      <c r="C391" s="49"/>
      <c r="D391" s="2"/>
      <c r="E391" s="49" t="s">
        <v>20</v>
      </c>
      <c r="F391" s="49"/>
      <c r="G391" s="49"/>
      <c r="H391" s="3"/>
      <c r="I391" s="49" t="s">
        <v>13</v>
      </c>
      <c r="J391" s="49"/>
      <c r="K391" s="49"/>
      <c r="L391" s="49"/>
      <c r="M391" s="49"/>
      <c r="N391" s="49"/>
    </row>
    <row r="392" spans="1:14" x14ac:dyDescent="0.25">
      <c r="A392" s="52">
        <f>AVERAGE(D381:F383)</f>
        <v>2.9040000000000004</v>
      </c>
      <c r="B392" s="52"/>
      <c r="C392" s="52"/>
      <c r="D392" s="52">
        <f>_xlfn.STDEV.S(D381:F383)</f>
        <v>0.12095453691366846</v>
      </c>
      <c r="E392" s="52"/>
      <c r="F392" s="52"/>
      <c r="G392" s="52"/>
      <c r="H392" s="3"/>
      <c r="I392" s="54">
        <f>D392/A392</f>
        <v>4.1651011333907868E-2</v>
      </c>
      <c r="J392" s="54"/>
      <c r="K392" s="54"/>
      <c r="L392" s="54"/>
      <c r="M392" s="54"/>
      <c r="N392" s="54"/>
    </row>
    <row r="396" spans="1:14" ht="18" customHeight="1" x14ac:dyDescent="0.25">
      <c r="A396" s="59" t="s">
        <v>183</v>
      </c>
      <c r="B396" s="60"/>
      <c r="C396" s="60"/>
      <c r="D396" s="60"/>
      <c r="E396" s="60"/>
      <c r="F396" s="60"/>
      <c r="G396" s="60"/>
      <c r="H396" s="60"/>
      <c r="I396" s="60"/>
      <c r="J396" s="60"/>
      <c r="K396" s="60"/>
      <c r="L396" s="60"/>
      <c r="M396" s="60"/>
      <c r="N396" s="61"/>
    </row>
    <row r="397" spans="1:14" x14ac:dyDescent="0.25">
      <c r="A397" s="53" t="s">
        <v>8</v>
      </c>
      <c r="B397" s="53"/>
      <c r="C397" s="53"/>
      <c r="D397" s="4">
        <v>3.5</v>
      </c>
      <c r="E397" s="4"/>
      <c r="F397" s="4"/>
      <c r="G397" s="4"/>
      <c r="H397" s="4"/>
      <c r="I397" s="18"/>
      <c r="J397" s="18"/>
      <c r="K397" s="18"/>
      <c r="L397" s="18"/>
      <c r="M397" s="18"/>
      <c r="N397" s="18"/>
    </row>
    <row r="398" spans="1:14" x14ac:dyDescent="0.25">
      <c r="A398" s="53" t="s">
        <v>9</v>
      </c>
      <c r="B398" s="53"/>
      <c r="C398" s="53"/>
      <c r="D398" s="4"/>
      <c r="E398" s="4"/>
      <c r="F398" s="4"/>
      <c r="G398" s="4"/>
      <c r="H398" s="4"/>
      <c r="I398" s="18"/>
      <c r="J398" s="18"/>
      <c r="K398" s="18"/>
      <c r="L398" s="18"/>
      <c r="M398" s="18"/>
      <c r="N398" s="18"/>
    </row>
    <row r="399" spans="1:14" x14ac:dyDescent="0.25">
      <c r="A399" s="53" t="s">
        <v>10</v>
      </c>
      <c r="B399" s="53"/>
      <c r="C399" s="53"/>
      <c r="D399" s="21">
        <v>3.2</v>
      </c>
      <c r="E399" s="4">
        <v>3.2</v>
      </c>
      <c r="F399" s="4">
        <v>3.38</v>
      </c>
      <c r="G399" s="4">
        <v>3.17</v>
      </c>
      <c r="H399" s="4"/>
      <c r="I399" s="18"/>
      <c r="J399" s="18"/>
      <c r="K399" s="18"/>
      <c r="L399" s="18"/>
      <c r="M399" s="18"/>
      <c r="N399" s="18"/>
    </row>
    <row r="400" spans="1:14" x14ac:dyDescent="0.25">
      <c r="A400" s="53" t="s">
        <v>11</v>
      </c>
      <c r="B400" s="53"/>
      <c r="C400" s="53"/>
      <c r="D400" s="4">
        <v>5</v>
      </c>
      <c r="E400" s="4"/>
      <c r="F400" s="4"/>
      <c r="G400" s="4"/>
      <c r="H400" s="4"/>
      <c r="I400" s="18"/>
      <c r="J400" s="18"/>
      <c r="K400" s="18"/>
      <c r="L400" s="18"/>
      <c r="M400" s="18"/>
      <c r="N400" s="18"/>
    </row>
    <row r="401" spans="1:14" x14ac:dyDescent="0.25">
      <c r="A401" s="62" t="s">
        <v>17</v>
      </c>
      <c r="B401" s="62"/>
      <c r="C401" s="62"/>
      <c r="D401" s="62" t="s">
        <v>18</v>
      </c>
      <c r="E401" s="62"/>
      <c r="F401" s="62"/>
      <c r="G401" s="62" t="s">
        <v>12</v>
      </c>
      <c r="H401" s="62"/>
      <c r="I401" s="62"/>
      <c r="J401" s="62"/>
      <c r="K401" s="62" t="s">
        <v>19</v>
      </c>
      <c r="L401" s="62"/>
      <c r="M401" s="62"/>
      <c r="N401" s="62"/>
    </row>
    <row r="402" spans="1:14" x14ac:dyDescent="0.25">
      <c r="A402" s="63">
        <f>AVERAGE(D397:N400)</f>
        <v>3.5750000000000006</v>
      </c>
      <c r="B402" s="62"/>
      <c r="C402" s="62"/>
      <c r="D402" s="64">
        <f>_xlfn.STDEV.S(D397:N400)</f>
        <v>0.70986618457283635</v>
      </c>
      <c r="E402" s="64"/>
      <c r="F402" s="64"/>
      <c r="G402" s="47">
        <f>D402/A402</f>
        <v>0.19856396771268145</v>
      </c>
      <c r="H402" s="47"/>
      <c r="I402" s="47"/>
      <c r="J402" s="47"/>
      <c r="K402" s="48" t="str">
        <f>IF(G402&lt;25%,"media simples","media saneada")</f>
        <v>media simples</v>
      </c>
      <c r="L402" s="48"/>
      <c r="M402" s="48"/>
      <c r="N402" s="48"/>
    </row>
    <row r="403" spans="1:14" x14ac:dyDescent="0.25">
      <c r="A403" s="49"/>
      <c r="B403" s="49"/>
      <c r="C403" s="49"/>
      <c r="D403" s="49"/>
      <c r="E403" s="49"/>
      <c r="F403" s="49"/>
      <c r="G403" s="49"/>
      <c r="H403" s="49"/>
      <c r="I403" s="49"/>
      <c r="J403" s="49"/>
      <c r="K403" s="49"/>
      <c r="L403" s="49"/>
      <c r="M403" s="49"/>
      <c r="N403" s="49"/>
    </row>
    <row r="404" spans="1:14" x14ac:dyDescent="0.25">
      <c r="A404" s="50" t="s">
        <v>54</v>
      </c>
      <c r="B404" s="50"/>
      <c r="C404" s="50"/>
      <c r="D404" s="50"/>
      <c r="E404" s="2"/>
      <c r="F404" s="49" t="s">
        <v>16</v>
      </c>
      <c r="G404" s="49"/>
      <c r="H404" s="2"/>
      <c r="I404" s="49" t="s">
        <v>15</v>
      </c>
      <c r="J404" s="49"/>
      <c r="K404" s="51"/>
      <c r="L404" s="51"/>
      <c r="M404" s="51"/>
      <c r="N404" s="51"/>
    </row>
    <row r="405" spans="1:14" x14ac:dyDescent="0.25">
      <c r="A405" s="51"/>
      <c r="B405" s="51"/>
      <c r="C405" s="51"/>
      <c r="D405" s="51"/>
      <c r="E405" s="51"/>
      <c r="F405" s="52"/>
      <c r="G405" s="52"/>
      <c r="H405" s="2"/>
      <c r="I405" s="52"/>
      <c r="J405" s="52"/>
      <c r="K405" s="51"/>
      <c r="L405" s="51"/>
      <c r="M405" s="51"/>
      <c r="N405" s="51"/>
    </row>
    <row r="406" spans="1:14" x14ac:dyDescent="0.25">
      <c r="A406" s="53" t="s">
        <v>14</v>
      </c>
      <c r="B406" s="53"/>
      <c r="C406" s="53"/>
      <c r="D406" s="53"/>
      <c r="E406" s="53"/>
      <c r="F406" s="20"/>
      <c r="G406" s="2"/>
      <c r="H406" s="2"/>
      <c r="I406" s="2"/>
      <c r="J406" s="2"/>
      <c r="K406" s="2"/>
      <c r="L406" s="2"/>
      <c r="M406" s="2"/>
      <c r="N406" s="2"/>
    </row>
    <row r="407" spans="1:14" x14ac:dyDescent="0.25">
      <c r="A407" s="49" t="s">
        <v>55</v>
      </c>
      <c r="B407" s="49"/>
      <c r="C407" s="49"/>
      <c r="D407" s="2"/>
      <c r="E407" s="49" t="s">
        <v>20</v>
      </c>
      <c r="F407" s="49"/>
      <c r="G407" s="49"/>
      <c r="H407" s="3"/>
      <c r="I407" s="49" t="s">
        <v>13</v>
      </c>
      <c r="J407" s="49"/>
      <c r="K407" s="49"/>
      <c r="L407" s="49"/>
      <c r="M407" s="49"/>
      <c r="N407" s="49"/>
    </row>
    <row r="408" spans="1:14" x14ac:dyDescent="0.25">
      <c r="A408" s="52"/>
      <c r="B408" s="52"/>
      <c r="C408" s="52"/>
      <c r="D408" s="52"/>
      <c r="E408" s="52"/>
      <c r="F408" s="52"/>
      <c r="G408" s="52"/>
      <c r="H408" s="3"/>
      <c r="I408" s="54"/>
      <c r="J408" s="54"/>
      <c r="K408" s="54"/>
      <c r="L408" s="54"/>
      <c r="M408" s="54"/>
      <c r="N408" s="54"/>
    </row>
    <row r="412" spans="1:14" ht="35.25" customHeight="1" x14ac:dyDescent="0.25">
      <c r="A412" s="59" t="s">
        <v>184</v>
      </c>
      <c r="B412" s="60"/>
      <c r="C412" s="60"/>
      <c r="D412" s="60"/>
      <c r="E412" s="60"/>
      <c r="F412" s="60"/>
      <c r="G412" s="60"/>
      <c r="H412" s="60"/>
      <c r="I412" s="60"/>
      <c r="J412" s="60"/>
      <c r="K412" s="60"/>
      <c r="L412" s="60"/>
      <c r="M412" s="60"/>
      <c r="N412" s="61"/>
    </row>
    <row r="413" spans="1:14" x14ac:dyDescent="0.25">
      <c r="A413" s="53" t="s">
        <v>8</v>
      </c>
      <c r="B413" s="53"/>
      <c r="C413" s="53"/>
      <c r="D413" s="4">
        <v>5</v>
      </c>
      <c r="E413" s="4"/>
      <c r="F413" s="4"/>
      <c r="G413" s="4"/>
      <c r="H413" s="4"/>
      <c r="I413" s="18"/>
      <c r="J413" s="18"/>
      <c r="K413" s="18"/>
      <c r="L413" s="18"/>
      <c r="M413" s="18"/>
      <c r="N413" s="18"/>
    </row>
    <row r="414" spans="1:14" x14ac:dyDescent="0.25">
      <c r="A414" s="53" t="s">
        <v>9</v>
      </c>
      <c r="B414" s="53"/>
      <c r="C414" s="53"/>
      <c r="D414" s="4">
        <v>4.8899999999999997</v>
      </c>
      <c r="E414" s="4"/>
      <c r="F414" s="4"/>
      <c r="G414" s="4"/>
      <c r="H414" s="4"/>
      <c r="I414" s="18"/>
      <c r="J414" s="18"/>
      <c r="K414" s="18"/>
      <c r="L414" s="18"/>
      <c r="M414" s="18"/>
      <c r="N414" s="18"/>
    </row>
    <row r="415" spans="1:14" x14ac:dyDescent="0.25">
      <c r="A415" s="53" t="s">
        <v>10</v>
      </c>
      <c r="B415" s="53"/>
      <c r="C415" s="53"/>
      <c r="D415" s="21">
        <v>4.0999999999999996</v>
      </c>
      <c r="E415" s="4">
        <v>4.95</v>
      </c>
      <c r="F415" s="4"/>
      <c r="G415" s="4"/>
      <c r="H415" s="4"/>
      <c r="I415" s="18"/>
      <c r="J415" s="18"/>
      <c r="K415" s="18"/>
      <c r="L415" s="18"/>
      <c r="M415" s="18"/>
      <c r="N415" s="18"/>
    </row>
    <row r="416" spans="1:14" x14ac:dyDescent="0.25">
      <c r="A416" s="53" t="s">
        <v>11</v>
      </c>
      <c r="B416" s="53"/>
      <c r="C416" s="53"/>
      <c r="D416" s="4">
        <v>5</v>
      </c>
      <c r="E416" s="4"/>
      <c r="F416" s="4"/>
      <c r="G416" s="4"/>
      <c r="H416" s="4"/>
      <c r="I416" s="18"/>
      <c r="J416" s="18"/>
      <c r="K416" s="18"/>
      <c r="L416" s="18"/>
      <c r="M416" s="18"/>
      <c r="N416" s="18"/>
    </row>
    <row r="417" spans="1:14" x14ac:dyDescent="0.25">
      <c r="A417" s="62" t="s">
        <v>17</v>
      </c>
      <c r="B417" s="62"/>
      <c r="C417" s="62"/>
      <c r="D417" s="62" t="s">
        <v>18</v>
      </c>
      <c r="E417" s="62"/>
      <c r="F417" s="62"/>
      <c r="G417" s="62" t="s">
        <v>12</v>
      </c>
      <c r="H417" s="62"/>
      <c r="I417" s="62"/>
      <c r="J417" s="62"/>
      <c r="K417" s="62" t="s">
        <v>19</v>
      </c>
      <c r="L417" s="62"/>
      <c r="M417" s="62"/>
      <c r="N417" s="62"/>
    </row>
    <row r="418" spans="1:14" x14ac:dyDescent="0.25">
      <c r="A418" s="63">
        <f>AVERAGE(D413:N416)</f>
        <v>4.7880000000000003</v>
      </c>
      <c r="B418" s="62"/>
      <c r="C418" s="62"/>
      <c r="D418" s="64">
        <f>_xlfn.STDEV.S(D413:N416)</f>
        <v>0.38725960285059441</v>
      </c>
      <c r="E418" s="64"/>
      <c r="F418" s="64"/>
      <c r="G418" s="47">
        <f>D418/A418</f>
        <v>8.0881287145069841E-2</v>
      </c>
      <c r="H418" s="47"/>
      <c r="I418" s="47"/>
      <c r="J418" s="47"/>
      <c r="K418" s="48" t="str">
        <f>IF(G418&lt;25%,"media simples","media saneada")</f>
        <v>media simples</v>
      </c>
      <c r="L418" s="48"/>
      <c r="M418" s="48"/>
      <c r="N418" s="48"/>
    </row>
    <row r="419" spans="1:14" x14ac:dyDescent="0.25">
      <c r="A419" s="49"/>
      <c r="B419" s="49"/>
      <c r="C419" s="49"/>
      <c r="D419" s="49"/>
      <c r="E419" s="49"/>
      <c r="F419" s="49"/>
      <c r="G419" s="49"/>
      <c r="H419" s="49"/>
      <c r="I419" s="49"/>
      <c r="J419" s="49"/>
      <c r="K419" s="49"/>
      <c r="L419" s="49"/>
      <c r="M419" s="49"/>
      <c r="N419" s="49"/>
    </row>
    <row r="420" spans="1:14" x14ac:dyDescent="0.25">
      <c r="A420" s="50" t="s">
        <v>54</v>
      </c>
      <c r="B420" s="50"/>
      <c r="C420" s="50"/>
      <c r="D420" s="50"/>
      <c r="E420" s="2"/>
      <c r="F420" s="49" t="s">
        <v>16</v>
      </c>
      <c r="G420" s="49"/>
      <c r="H420" s="2"/>
      <c r="I420" s="49" t="s">
        <v>15</v>
      </c>
      <c r="J420" s="49"/>
      <c r="K420" s="51"/>
      <c r="L420" s="51"/>
      <c r="M420" s="51"/>
      <c r="N420" s="51"/>
    </row>
    <row r="421" spans="1:14" x14ac:dyDescent="0.25">
      <c r="A421" s="51"/>
      <c r="B421" s="51"/>
      <c r="C421" s="51"/>
      <c r="D421" s="51"/>
      <c r="E421" s="51"/>
      <c r="F421" s="52"/>
      <c r="G421" s="52"/>
      <c r="H421" s="2"/>
      <c r="I421" s="52"/>
      <c r="J421" s="52"/>
      <c r="K421" s="51"/>
      <c r="L421" s="51"/>
      <c r="M421" s="51"/>
      <c r="N421" s="51"/>
    </row>
    <row r="422" spans="1:14" x14ac:dyDescent="0.25">
      <c r="A422" s="53" t="s">
        <v>14</v>
      </c>
      <c r="B422" s="53"/>
      <c r="C422" s="53"/>
      <c r="D422" s="53"/>
      <c r="E422" s="53"/>
      <c r="F422" s="20"/>
      <c r="G422" s="2"/>
      <c r="H422" s="2"/>
      <c r="I422" s="2"/>
      <c r="J422" s="2"/>
      <c r="K422" s="2"/>
      <c r="L422" s="2"/>
      <c r="M422" s="2"/>
      <c r="N422" s="2"/>
    </row>
    <row r="423" spans="1:14" x14ac:dyDescent="0.25">
      <c r="A423" s="49" t="s">
        <v>55</v>
      </c>
      <c r="B423" s="49"/>
      <c r="C423" s="49"/>
      <c r="D423" s="2"/>
      <c r="E423" s="49" t="s">
        <v>20</v>
      </c>
      <c r="F423" s="49"/>
      <c r="G423" s="49"/>
      <c r="H423" s="3"/>
      <c r="I423" s="49" t="s">
        <v>13</v>
      </c>
      <c r="J423" s="49"/>
      <c r="K423" s="49"/>
      <c r="L423" s="49"/>
      <c r="M423" s="49"/>
      <c r="N423" s="49"/>
    </row>
    <row r="424" spans="1:14" x14ac:dyDescent="0.25">
      <c r="A424" s="52"/>
      <c r="B424" s="52"/>
      <c r="C424" s="52"/>
      <c r="D424" s="52"/>
      <c r="E424" s="52"/>
      <c r="F424" s="52"/>
      <c r="G424" s="52"/>
      <c r="H424" s="3"/>
      <c r="I424" s="54"/>
      <c r="J424" s="54"/>
      <c r="K424" s="54"/>
      <c r="L424" s="54"/>
      <c r="M424" s="54"/>
      <c r="N424" s="54"/>
    </row>
    <row r="428" spans="1:14" x14ac:dyDescent="0.25">
      <c r="A428" s="59" t="s">
        <v>185</v>
      </c>
      <c r="B428" s="60"/>
      <c r="C428" s="60"/>
      <c r="D428" s="60"/>
      <c r="E428" s="60"/>
      <c r="F428" s="60"/>
      <c r="G428" s="60"/>
      <c r="H428" s="60"/>
      <c r="I428" s="60"/>
      <c r="J428" s="60"/>
      <c r="K428" s="60"/>
      <c r="L428" s="60"/>
      <c r="M428" s="60"/>
      <c r="N428" s="61"/>
    </row>
    <row r="429" spans="1:14" x14ac:dyDescent="0.25">
      <c r="A429" s="53" t="s">
        <v>8</v>
      </c>
      <c r="B429" s="53"/>
      <c r="C429" s="53"/>
      <c r="D429" s="4">
        <v>40.200000000000003</v>
      </c>
      <c r="E429" s="4"/>
      <c r="F429" s="4"/>
      <c r="G429" s="4"/>
      <c r="H429" s="4"/>
      <c r="I429" s="18"/>
      <c r="J429" s="18"/>
      <c r="K429" s="18"/>
      <c r="L429" s="18"/>
      <c r="M429" s="18"/>
      <c r="N429" s="18"/>
    </row>
    <row r="430" spans="1:14" x14ac:dyDescent="0.25">
      <c r="A430" s="53" t="s">
        <v>9</v>
      </c>
      <c r="B430" s="53"/>
      <c r="C430" s="53"/>
      <c r="D430" s="4"/>
      <c r="E430" s="4"/>
      <c r="F430" s="4"/>
      <c r="G430" s="4"/>
      <c r="H430" s="4"/>
      <c r="I430" s="18"/>
      <c r="J430" s="18"/>
      <c r="K430" s="18"/>
      <c r="L430" s="18"/>
      <c r="M430" s="18"/>
      <c r="N430" s="18"/>
    </row>
    <row r="431" spans="1:14" x14ac:dyDescent="0.25">
      <c r="A431" s="53" t="s">
        <v>10</v>
      </c>
      <c r="B431" s="53"/>
      <c r="C431" s="53"/>
      <c r="D431" s="21">
        <v>38.880000000000003</v>
      </c>
      <c r="E431" s="4">
        <v>34.200000000000003</v>
      </c>
      <c r="F431" s="4">
        <v>45.48</v>
      </c>
      <c r="G431" s="4"/>
      <c r="H431" s="4"/>
      <c r="I431" s="18"/>
      <c r="J431" s="18"/>
      <c r="K431" s="18"/>
      <c r="L431" s="18"/>
      <c r="M431" s="18"/>
      <c r="N431" s="18"/>
    </row>
    <row r="432" spans="1:14" x14ac:dyDescent="0.25">
      <c r="A432" s="53" t="s">
        <v>11</v>
      </c>
      <c r="B432" s="53"/>
      <c r="C432" s="53"/>
      <c r="D432" s="4">
        <v>120</v>
      </c>
      <c r="E432" s="4"/>
      <c r="F432" s="4"/>
      <c r="G432" s="4"/>
      <c r="H432" s="4"/>
      <c r="I432" s="18"/>
      <c r="J432" s="18"/>
      <c r="K432" s="18"/>
      <c r="L432" s="18"/>
      <c r="M432" s="18"/>
      <c r="N432" s="18"/>
    </row>
    <row r="433" spans="1:14" x14ac:dyDescent="0.25">
      <c r="A433" s="62" t="s">
        <v>17</v>
      </c>
      <c r="B433" s="62"/>
      <c r="C433" s="62"/>
      <c r="D433" s="62" t="s">
        <v>18</v>
      </c>
      <c r="E433" s="62"/>
      <c r="F433" s="62"/>
      <c r="G433" s="62" t="s">
        <v>12</v>
      </c>
      <c r="H433" s="62"/>
      <c r="I433" s="62"/>
      <c r="J433" s="62"/>
      <c r="K433" s="62" t="s">
        <v>19</v>
      </c>
      <c r="L433" s="62"/>
      <c r="M433" s="62"/>
      <c r="N433" s="62"/>
    </row>
    <row r="434" spans="1:14" x14ac:dyDescent="0.25">
      <c r="A434" s="63">
        <f>AVERAGE(D429:N432)</f>
        <v>55.751999999999995</v>
      </c>
      <c r="B434" s="62"/>
      <c r="C434" s="62"/>
      <c r="D434" s="64">
        <f>_xlfn.STDEV.S(D429:N432)</f>
        <v>36.139788599271021</v>
      </c>
      <c r="E434" s="64"/>
      <c r="F434" s="64"/>
      <c r="G434" s="47">
        <f>D434/A434</f>
        <v>0.64822407445958929</v>
      </c>
      <c r="H434" s="47"/>
      <c r="I434" s="47"/>
      <c r="J434" s="47"/>
      <c r="K434" s="48" t="str">
        <f>IF(G434&lt;25%,"media simples","media saneada")</f>
        <v>media saneada</v>
      </c>
      <c r="L434" s="48"/>
      <c r="M434" s="48"/>
      <c r="N434" s="48"/>
    </row>
    <row r="435" spans="1:14" x14ac:dyDescent="0.25">
      <c r="A435" s="49"/>
      <c r="B435" s="49"/>
      <c r="C435" s="49"/>
      <c r="D435" s="49"/>
      <c r="E435" s="49"/>
      <c r="F435" s="49"/>
      <c r="G435" s="49"/>
      <c r="H435" s="49"/>
      <c r="I435" s="49"/>
      <c r="J435" s="49"/>
      <c r="K435" s="49"/>
      <c r="L435" s="49"/>
      <c r="M435" s="49"/>
      <c r="N435" s="49"/>
    </row>
    <row r="436" spans="1:14" x14ac:dyDescent="0.25">
      <c r="A436" s="50" t="s">
        <v>54</v>
      </c>
      <c r="B436" s="50"/>
      <c r="C436" s="50"/>
      <c r="D436" s="50"/>
      <c r="E436" s="2"/>
      <c r="F436" s="49" t="s">
        <v>16</v>
      </c>
      <c r="G436" s="49"/>
      <c r="H436" s="2"/>
      <c r="I436" s="49" t="s">
        <v>15</v>
      </c>
      <c r="J436" s="49"/>
      <c r="K436" s="51"/>
      <c r="L436" s="51"/>
      <c r="M436" s="51"/>
      <c r="N436" s="51"/>
    </row>
    <row r="437" spans="1:14" x14ac:dyDescent="0.25">
      <c r="A437" s="51"/>
      <c r="B437" s="51"/>
      <c r="C437" s="51"/>
      <c r="D437" s="51"/>
      <c r="E437" s="51"/>
      <c r="F437" s="52">
        <f>A434-D434</f>
        <v>19.612211400728974</v>
      </c>
      <c r="G437" s="52"/>
      <c r="H437" s="2"/>
      <c r="I437" s="52">
        <f>A434+D434</f>
        <v>91.891788599271024</v>
      </c>
      <c r="J437" s="52"/>
      <c r="K437" s="51"/>
      <c r="L437" s="51"/>
      <c r="M437" s="51"/>
      <c r="N437" s="51"/>
    </row>
    <row r="438" spans="1:14" x14ac:dyDescent="0.25">
      <c r="A438" s="53" t="s">
        <v>14</v>
      </c>
      <c r="B438" s="53"/>
      <c r="C438" s="53"/>
      <c r="D438" s="53"/>
      <c r="E438" s="53"/>
      <c r="F438" s="20"/>
      <c r="G438" s="2"/>
      <c r="H438" s="2"/>
      <c r="I438" s="4">
        <v>120</v>
      </c>
      <c r="J438" s="2"/>
      <c r="K438" s="2"/>
      <c r="L438" s="2"/>
      <c r="M438" s="2"/>
      <c r="N438" s="2"/>
    </row>
    <row r="439" spans="1:14" x14ac:dyDescent="0.25">
      <c r="A439" s="49" t="s">
        <v>55</v>
      </c>
      <c r="B439" s="49"/>
      <c r="C439" s="49"/>
      <c r="D439" s="2"/>
      <c r="E439" s="49" t="s">
        <v>20</v>
      </c>
      <c r="F439" s="49"/>
      <c r="G439" s="49"/>
      <c r="H439" s="3"/>
      <c r="I439" s="49" t="s">
        <v>13</v>
      </c>
      <c r="J439" s="49"/>
      <c r="K439" s="49"/>
      <c r="L439" s="49"/>
      <c r="M439" s="49"/>
      <c r="N439" s="49"/>
    </row>
    <row r="440" spans="1:14" x14ac:dyDescent="0.25">
      <c r="A440" s="52">
        <f>AVERAGE(D429:F431)</f>
        <v>39.690000000000005</v>
      </c>
      <c r="B440" s="52"/>
      <c r="C440" s="52"/>
      <c r="D440" s="52">
        <f>_xlfn.STDEV.S(D429:G431)</f>
        <v>4.6396982660513215</v>
      </c>
      <c r="E440" s="52"/>
      <c r="F440" s="52"/>
      <c r="G440" s="52"/>
      <c r="H440" s="3"/>
      <c r="I440" s="54">
        <f>D440/A440</f>
        <v>0.11689841940164578</v>
      </c>
      <c r="J440" s="54"/>
      <c r="K440" s="54"/>
      <c r="L440" s="54"/>
      <c r="M440" s="54"/>
      <c r="N440" s="54"/>
    </row>
    <row r="444" spans="1:14" x14ac:dyDescent="0.25">
      <c r="A444" s="59" t="s">
        <v>186</v>
      </c>
      <c r="B444" s="60"/>
      <c r="C444" s="60"/>
      <c r="D444" s="60"/>
      <c r="E444" s="60"/>
      <c r="F444" s="60"/>
      <c r="G444" s="60"/>
      <c r="H444" s="60"/>
      <c r="I444" s="60"/>
      <c r="J444" s="60"/>
      <c r="K444" s="60"/>
      <c r="L444" s="60"/>
      <c r="M444" s="60"/>
      <c r="N444" s="61"/>
    </row>
    <row r="445" spans="1:14" x14ac:dyDescent="0.25">
      <c r="A445" s="53" t="s">
        <v>8</v>
      </c>
      <c r="B445" s="53"/>
      <c r="C445" s="53"/>
      <c r="D445" s="4">
        <v>4.45</v>
      </c>
      <c r="E445" s="4"/>
      <c r="F445" s="4"/>
      <c r="G445" s="4"/>
      <c r="H445" s="4"/>
      <c r="I445" s="18"/>
      <c r="J445" s="18"/>
      <c r="K445" s="18"/>
      <c r="L445" s="18"/>
      <c r="M445" s="18"/>
      <c r="N445" s="18"/>
    </row>
    <row r="446" spans="1:14" x14ac:dyDescent="0.25">
      <c r="A446" s="53" t="s">
        <v>9</v>
      </c>
      <c r="B446" s="53"/>
      <c r="C446" s="53"/>
      <c r="D446" s="4">
        <v>3.4</v>
      </c>
      <c r="E446" s="4"/>
      <c r="F446" s="4"/>
      <c r="G446" s="4"/>
      <c r="H446" s="4"/>
      <c r="I446" s="18"/>
      <c r="J446" s="18"/>
      <c r="K446" s="18"/>
      <c r="L446" s="18"/>
      <c r="M446" s="18"/>
      <c r="N446" s="18"/>
    </row>
    <row r="447" spans="1:14" x14ac:dyDescent="0.25">
      <c r="A447" s="53" t="s">
        <v>10</v>
      </c>
      <c r="B447" s="53"/>
      <c r="C447" s="53"/>
      <c r="D447" s="21">
        <v>3.84</v>
      </c>
      <c r="E447" s="4">
        <v>9.49</v>
      </c>
      <c r="F447" s="4"/>
      <c r="G447" s="4"/>
      <c r="H447" s="4"/>
      <c r="I447" s="18"/>
      <c r="J447" s="18"/>
      <c r="K447" s="18"/>
      <c r="L447" s="18"/>
      <c r="M447" s="18"/>
      <c r="N447" s="18"/>
    </row>
    <row r="448" spans="1:14" x14ac:dyDescent="0.25">
      <c r="A448" s="53" t="s">
        <v>11</v>
      </c>
      <c r="B448" s="53"/>
      <c r="C448" s="53"/>
      <c r="D448" s="4">
        <v>12</v>
      </c>
      <c r="E448" s="4"/>
      <c r="F448" s="4"/>
      <c r="G448" s="4"/>
      <c r="H448" s="4"/>
      <c r="I448" s="18"/>
      <c r="J448" s="18"/>
      <c r="K448" s="18"/>
      <c r="L448" s="18"/>
      <c r="M448" s="18"/>
      <c r="N448" s="18"/>
    </row>
    <row r="449" spans="1:14" x14ac:dyDescent="0.25">
      <c r="A449" s="62" t="s">
        <v>17</v>
      </c>
      <c r="B449" s="62"/>
      <c r="C449" s="62"/>
      <c r="D449" s="62" t="s">
        <v>18</v>
      </c>
      <c r="E449" s="62"/>
      <c r="F449" s="62"/>
      <c r="G449" s="62" t="s">
        <v>12</v>
      </c>
      <c r="H449" s="62"/>
      <c r="I449" s="62"/>
      <c r="J449" s="62"/>
      <c r="K449" s="62" t="s">
        <v>19</v>
      </c>
      <c r="L449" s="62"/>
      <c r="M449" s="62"/>
      <c r="N449" s="62"/>
    </row>
    <row r="450" spans="1:14" x14ac:dyDescent="0.25">
      <c r="A450" s="63">
        <f>AVERAGE(D445:N448)</f>
        <v>6.6360000000000001</v>
      </c>
      <c r="B450" s="62"/>
      <c r="C450" s="62"/>
      <c r="D450" s="64">
        <f>_xlfn.STDEV.S(D445:N448)</f>
        <v>3.8725224337632964</v>
      </c>
      <c r="E450" s="64"/>
      <c r="F450" s="64"/>
      <c r="G450" s="47">
        <f>D450/A450</f>
        <v>0.58356275373166011</v>
      </c>
      <c r="H450" s="47"/>
      <c r="I450" s="47"/>
      <c r="J450" s="47"/>
      <c r="K450" s="48" t="str">
        <f>IF(G450&lt;25%,"media simples","media saneada")</f>
        <v>media saneada</v>
      </c>
      <c r="L450" s="48"/>
      <c r="M450" s="48"/>
      <c r="N450" s="48"/>
    </row>
    <row r="451" spans="1:14" x14ac:dyDescent="0.25">
      <c r="A451" s="49"/>
      <c r="B451" s="49"/>
      <c r="C451" s="49"/>
      <c r="D451" s="49"/>
      <c r="E451" s="49"/>
      <c r="F451" s="49"/>
      <c r="G451" s="49"/>
      <c r="H451" s="49"/>
      <c r="I451" s="49"/>
      <c r="J451" s="49"/>
      <c r="K451" s="49"/>
      <c r="L451" s="49"/>
      <c r="M451" s="49"/>
      <c r="N451" s="49"/>
    </row>
    <row r="452" spans="1:14" x14ac:dyDescent="0.25">
      <c r="A452" s="50" t="s">
        <v>54</v>
      </c>
      <c r="B452" s="50"/>
      <c r="C452" s="50"/>
      <c r="D452" s="50"/>
      <c r="E452" s="2"/>
      <c r="F452" s="49" t="s">
        <v>16</v>
      </c>
      <c r="G452" s="49"/>
      <c r="H452" s="2"/>
      <c r="I452" s="49" t="s">
        <v>15</v>
      </c>
      <c r="J452" s="49"/>
      <c r="K452" s="51"/>
      <c r="L452" s="51"/>
      <c r="M452" s="51"/>
      <c r="N452" s="51"/>
    </row>
    <row r="453" spans="1:14" x14ac:dyDescent="0.25">
      <c r="A453" s="51"/>
      <c r="B453" s="51"/>
      <c r="C453" s="51"/>
      <c r="D453" s="51"/>
      <c r="E453" s="51"/>
      <c r="F453" s="52">
        <f>A450-D450</f>
        <v>2.7634775662367037</v>
      </c>
      <c r="G453" s="52"/>
      <c r="H453" s="2"/>
      <c r="I453" s="52">
        <f>A450+D450</f>
        <v>10.508522433763297</v>
      </c>
      <c r="J453" s="52"/>
      <c r="K453" s="51"/>
      <c r="L453" s="51"/>
      <c r="M453" s="51"/>
      <c r="N453" s="51"/>
    </row>
    <row r="454" spans="1:14" x14ac:dyDescent="0.25">
      <c r="A454" s="53" t="s">
        <v>14</v>
      </c>
      <c r="B454" s="53"/>
      <c r="C454" s="53"/>
      <c r="D454" s="53"/>
      <c r="E454" s="53"/>
      <c r="F454" s="20"/>
      <c r="G454" s="2"/>
      <c r="H454" s="2"/>
      <c r="I454" s="4">
        <v>12</v>
      </c>
      <c r="J454" s="2"/>
      <c r="K454" s="2"/>
      <c r="L454" s="2"/>
      <c r="M454" s="2"/>
      <c r="N454" s="2"/>
    </row>
    <row r="455" spans="1:14" x14ac:dyDescent="0.25">
      <c r="A455" s="49" t="s">
        <v>55</v>
      </c>
      <c r="B455" s="49"/>
      <c r="C455" s="49"/>
      <c r="D455" s="2"/>
      <c r="E455" s="49" t="s">
        <v>20</v>
      </c>
      <c r="F455" s="49"/>
      <c r="G455" s="49"/>
      <c r="H455" s="3"/>
      <c r="I455" s="49" t="s">
        <v>13</v>
      </c>
      <c r="J455" s="49"/>
      <c r="K455" s="49"/>
      <c r="L455" s="49"/>
      <c r="M455" s="49"/>
      <c r="N455" s="49"/>
    </row>
    <row r="456" spans="1:14" x14ac:dyDescent="0.25">
      <c r="A456" s="52">
        <f>AVERAGE(D445:E447)</f>
        <v>5.2949999999999999</v>
      </c>
      <c r="B456" s="52"/>
      <c r="C456" s="52"/>
      <c r="D456" s="52">
        <f>_xlfn.STDEV.S(D445:E447)</f>
        <v>2.8296112807239098</v>
      </c>
      <c r="E456" s="52"/>
      <c r="F456" s="52"/>
      <c r="G456" s="52"/>
      <c r="H456" s="3"/>
      <c r="I456" s="54">
        <f>D456/A456</f>
        <v>0.53439306529252306</v>
      </c>
      <c r="J456" s="54"/>
      <c r="K456" s="54"/>
      <c r="L456" s="54"/>
      <c r="M456" s="54"/>
      <c r="N456" s="54"/>
    </row>
    <row r="458" spans="1:14" x14ac:dyDescent="0.25">
      <c r="A458" s="50" t="s">
        <v>187</v>
      </c>
      <c r="B458" s="50"/>
      <c r="C458" s="50"/>
      <c r="D458" s="50"/>
      <c r="E458" s="2"/>
      <c r="F458" s="49" t="s">
        <v>16</v>
      </c>
      <c r="G458" s="49"/>
      <c r="H458" s="2"/>
      <c r="I458" s="49" t="s">
        <v>15</v>
      </c>
      <c r="J458" s="49"/>
      <c r="K458" s="51"/>
      <c r="L458" s="51"/>
      <c r="M458" s="51"/>
      <c r="N458" s="51"/>
    </row>
    <row r="459" spans="1:14" x14ac:dyDescent="0.25">
      <c r="A459" s="51"/>
      <c r="B459" s="51"/>
      <c r="C459" s="51"/>
      <c r="D459" s="51"/>
      <c r="E459" s="51"/>
      <c r="F459" s="52">
        <f>A456-D456</f>
        <v>2.4653887192760902</v>
      </c>
      <c r="G459" s="52"/>
      <c r="H459" s="2"/>
      <c r="I459" s="52">
        <f>A456+D456</f>
        <v>8.1246112807239097</v>
      </c>
      <c r="J459" s="52"/>
      <c r="K459" s="51"/>
      <c r="L459" s="51"/>
      <c r="M459" s="51"/>
      <c r="N459" s="51"/>
    </row>
    <row r="460" spans="1:14" x14ac:dyDescent="0.25">
      <c r="A460" s="53" t="s">
        <v>14</v>
      </c>
      <c r="B460" s="53"/>
      <c r="C460" s="53"/>
      <c r="D460" s="53"/>
      <c r="E460" s="53"/>
      <c r="F460" s="20"/>
      <c r="G460" s="2"/>
      <c r="H460" s="2"/>
      <c r="I460" s="4">
        <v>9.49</v>
      </c>
      <c r="J460" s="2"/>
      <c r="K460" s="2"/>
      <c r="L460" s="2"/>
      <c r="M460" s="2"/>
      <c r="N460" s="2"/>
    </row>
    <row r="461" spans="1:14" x14ac:dyDescent="0.25">
      <c r="A461" s="49" t="s">
        <v>55</v>
      </c>
      <c r="B461" s="49"/>
      <c r="C461" s="49"/>
      <c r="D461" s="2"/>
      <c r="E461" s="49" t="s">
        <v>20</v>
      </c>
      <c r="F461" s="49"/>
      <c r="G461" s="49"/>
      <c r="H461" s="3"/>
      <c r="I461" s="49" t="s">
        <v>13</v>
      </c>
      <c r="J461" s="49"/>
      <c r="K461" s="49"/>
      <c r="L461" s="49"/>
      <c r="M461" s="49"/>
      <c r="N461" s="49"/>
    </row>
    <row r="462" spans="1:14" x14ac:dyDescent="0.25">
      <c r="A462" s="52">
        <f>AVERAGE(D445:D447)</f>
        <v>3.8966666666666665</v>
      </c>
      <c r="B462" s="52"/>
      <c r="C462" s="52"/>
      <c r="D462" s="52">
        <f>_xlfn.STDEV.S(D445:D447)</f>
        <v>0.52728866224615212</v>
      </c>
      <c r="E462" s="52"/>
      <c r="F462" s="52"/>
      <c r="G462" s="52"/>
      <c r="H462" s="3"/>
      <c r="I462" s="54">
        <f>D462/A462</f>
        <v>0.1353178773942221</v>
      </c>
      <c r="J462" s="54"/>
      <c r="K462" s="54"/>
      <c r="L462" s="54"/>
      <c r="M462" s="54"/>
      <c r="N462" s="54"/>
    </row>
    <row r="465" spans="1:14" x14ac:dyDescent="0.25">
      <c r="A465" s="59" t="s">
        <v>188</v>
      </c>
      <c r="B465" s="60"/>
      <c r="C465" s="60"/>
      <c r="D465" s="60"/>
      <c r="E465" s="60"/>
      <c r="F465" s="60"/>
      <c r="G465" s="60"/>
      <c r="H465" s="60"/>
      <c r="I465" s="60"/>
      <c r="J465" s="60"/>
      <c r="K465" s="60"/>
      <c r="L465" s="60"/>
      <c r="M465" s="60"/>
      <c r="N465" s="61"/>
    </row>
    <row r="466" spans="1:14" x14ac:dyDescent="0.25">
      <c r="A466" s="53" t="s">
        <v>8</v>
      </c>
      <c r="B466" s="53"/>
      <c r="C466" s="53"/>
      <c r="D466" s="4">
        <v>3</v>
      </c>
      <c r="E466" s="4"/>
      <c r="F466" s="4"/>
      <c r="G466" s="4"/>
      <c r="H466" s="4"/>
      <c r="I466" s="18"/>
      <c r="J466" s="18"/>
      <c r="K466" s="18"/>
      <c r="L466" s="18"/>
      <c r="M466" s="18"/>
      <c r="N466" s="18"/>
    </row>
    <row r="467" spans="1:14" x14ac:dyDescent="0.25">
      <c r="A467" s="53" t="s">
        <v>9</v>
      </c>
      <c r="B467" s="53"/>
      <c r="C467" s="53"/>
      <c r="D467" s="4">
        <v>3.45</v>
      </c>
      <c r="E467" s="4"/>
      <c r="F467" s="4"/>
      <c r="G467" s="4"/>
      <c r="H467" s="4"/>
      <c r="I467" s="18"/>
      <c r="J467" s="18"/>
      <c r="K467" s="18"/>
      <c r="L467" s="18"/>
      <c r="M467" s="18"/>
      <c r="N467" s="18"/>
    </row>
    <row r="468" spans="1:14" x14ac:dyDescent="0.25">
      <c r="A468" s="53" t="s">
        <v>10</v>
      </c>
      <c r="B468" s="53"/>
      <c r="C468" s="53"/>
      <c r="D468" s="21">
        <v>3.5</v>
      </c>
      <c r="E468" s="4"/>
      <c r="F468" s="4"/>
      <c r="G468" s="4"/>
      <c r="H468" s="4"/>
      <c r="I468" s="18"/>
      <c r="J468" s="18"/>
      <c r="K468" s="18"/>
      <c r="L468" s="18"/>
      <c r="M468" s="18"/>
      <c r="N468" s="18"/>
    </row>
    <row r="469" spans="1:14" x14ac:dyDescent="0.25">
      <c r="A469" s="53" t="s">
        <v>11</v>
      </c>
      <c r="B469" s="53"/>
      <c r="C469" s="53"/>
      <c r="D469" s="4">
        <v>8</v>
      </c>
      <c r="E469" s="4"/>
      <c r="F469" s="4"/>
      <c r="G469" s="4"/>
      <c r="H469" s="4"/>
      <c r="I469" s="18"/>
      <c r="J469" s="18"/>
      <c r="K469" s="18"/>
      <c r="L469" s="18"/>
      <c r="M469" s="18"/>
      <c r="N469" s="18"/>
    </row>
    <row r="470" spans="1:14" x14ac:dyDescent="0.25">
      <c r="A470" s="62" t="s">
        <v>17</v>
      </c>
      <c r="B470" s="62"/>
      <c r="C470" s="62"/>
      <c r="D470" s="62" t="s">
        <v>18</v>
      </c>
      <c r="E470" s="62"/>
      <c r="F470" s="62"/>
      <c r="G470" s="62" t="s">
        <v>12</v>
      </c>
      <c r="H470" s="62"/>
      <c r="I470" s="62"/>
      <c r="J470" s="62"/>
      <c r="K470" s="62" t="s">
        <v>19</v>
      </c>
      <c r="L470" s="62"/>
      <c r="M470" s="62"/>
      <c r="N470" s="62"/>
    </row>
    <row r="471" spans="1:14" x14ac:dyDescent="0.25">
      <c r="A471" s="63">
        <f>AVERAGE(D466:N469)</f>
        <v>4.4874999999999998</v>
      </c>
      <c r="B471" s="62"/>
      <c r="C471" s="62"/>
      <c r="D471" s="64">
        <f>_xlfn.STDEV.S(D466:N469)</f>
        <v>2.3524366799838279</v>
      </c>
      <c r="E471" s="64"/>
      <c r="F471" s="64"/>
      <c r="G471" s="47">
        <f>D471/A471</f>
        <v>0.52421987297689765</v>
      </c>
      <c r="H471" s="47"/>
      <c r="I471" s="47"/>
      <c r="J471" s="47"/>
      <c r="K471" s="48" t="str">
        <f>IF(G471&lt;25%,"media simples","media saneada")</f>
        <v>media saneada</v>
      </c>
      <c r="L471" s="48"/>
      <c r="M471" s="48"/>
      <c r="N471" s="48"/>
    </row>
    <row r="472" spans="1:14" x14ac:dyDescent="0.25">
      <c r="A472" s="49"/>
      <c r="B472" s="49"/>
      <c r="C472" s="49"/>
      <c r="D472" s="49"/>
      <c r="E472" s="49"/>
      <c r="F472" s="49"/>
      <c r="G472" s="49"/>
      <c r="H472" s="49"/>
      <c r="I472" s="49"/>
      <c r="J472" s="49"/>
      <c r="K472" s="49"/>
      <c r="L472" s="49"/>
      <c r="M472" s="49"/>
      <c r="N472" s="49"/>
    </row>
    <row r="473" spans="1:14" x14ac:dyDescent="0.25">
      <c r="A473" s="50" t="s">
        <v>54</v>
      </c>
      <c r="B473" s="50"/>
      <c r="C473" s="50"/>
      <c r="D473" s="50"/>
      <c r="E473" s="2"/>
      <c r="F473" s="49" t="s">
        <v>16</v>
      </c>
      <c r="G473" s="49"/>
      <c r="H473" s="2"/>
      <c r="I473" s="49" t="s">
        <v>15</v>
      </c>
      <c r="J473" s="49"/>
      <c r="K473" s="51"/>
      <c r="L473" s="51"/>
      <c r="M473" s="51"/>
      <c r="N473" s="51"/>
    </row>
    <row r="474" spans="1:14" x14ac:dyDescent="0.25">
      <c r="A474" s="51"/>
      <c r="B474" s="51"/>
      <c r="C474" s="51"/>
      <c r="D474" s="51"/>
      <c r="E474" s="51"/>
      <c r="F474" s="52">
        <f>A471-D471</f>
        <v>2.1350633200161719</v>
      </c>
      <c r="G474" s="52"/>
      <c r="H474" s="2"/>
      <c r="I474" s="52">
        <f>A471+D471</f>
        <v>6.8399366799838273</v>
      </c>
      <c r="J474" s="52"/>
      <c r="K474" s="51"/>
      <c r="L474" s="51"/>
      <c r="M474" s="51"/>
      <c r="N474" s="51"/>
    </row>
    <row r="475" spans="1:14" x14ac:dyDescent="0.25">
      <c r="A475" s="53" t="s">
        <v>14</v>
      </c>
      <c r="B475" s="53"/>
      <c r="C475" s="53"/>
      <c r="D475" s="53"/>
      <c r="E475" s="53"/>
      <c r="F475" s="20"/>
      <c r="G475" s="2"/>
      <c r="H475" s="2"/>
      <c r="I475" s="4">
        <v>8</v>
      </c>
      <c r="J475" s="2"/>
      <c r="K475" s="2"/>
      <c r="L475" s="2"/>
      <c r="M475" s="2"/>
      <c r="N475" s="2"/>
    </row>
    <row r="476" spans="1:14" x14ac:dyDescent="0.25">
      <c r="A476" s="49" t="s">
        <v>55</v>
      </c>
      <c r="B476" s="49"/>
      <c r="C476" s="49"/>
      <c r="D476" s="2"/>
      <c r="E476" s="49" t="s">
        <v>20</v>
      </c>
      <c r="F476" s="49"/>
      <c r="G476" s="49"/>
      <c r="H476" s="3"/>
      <c r="I476" s="49" t="s">
        <v>13</v>
      </c>
      <c r="J476" s="49"/>
      <c r="K476" s="49"/>
      <c r="L476" s="49"/>
      <c r="M476" s="49"/>
      <c r="N476" s="49"/>
    </row>
    <row r="477" spans="1:14" x14ac:dyDescent="0.25">
      <c r="A477" s="52">
        <f>AVERAGE(D466:D468)</f>
        <v>3.3166666666666664</v>
      </c>
      <c r="B477" s="52"/>
      <c r="C477" s="52"/>
      <c r="D477" s="52">
        <f>_xlfn.STDEV.S(D466:D468)</f>
        <v>0.27537852736430518</v>
      </c>
      <c r="E477" s="52"/>
      <c r="F477" s="52"/>
      <c r="G477" s="52"/>
      <c r="H477" s="3"/>
      <c r="I477" s="54">
        <f>D477/A477</f>
        <v>8.3028701717880959E-2</v>
      </c>
      <c r="J477" s="54"/>
      <c r="K477" s="54"/>
      <c r="L477" s="54"/>
      <c r="M477" s="54"/>
      <c r="N477" s="54"/>
    </row>
    <row r="481" spans="1:14" x14ac:dyDescent="0.25">
      <c r="A481" s="59" t="s">
        <v>189</v>
      </c>
      <c r="B481" s="60"/>
      <c r="C481" s="60"/>
      <c r="D481" s="60"/>
      <c r="E481" s="60"/>
      <c r="F481" s="60"/>
      <c r="G481" s="60"/>
      <c r="H481" s="60"/>
      <c r="I481" s="60"/>
      <c r="J481" s="60"/>
      <c r="K481" s="60"/>
      <c r="L481" s="60"/>
      <c r="M481" s="60"/>
      <c r="N481" s="61"/>
    </row>
    <row r="482" spans="1:14" x14ac:dyDescent="0.25">
      <c r="A482" s="53" t="s">
        <v>8</v>
      </c>
      <c r="B482" s="53"/>
      <c r="C482" s="53"/>
      <c r="D482" s="4">
        <v>9.99</v>
      </c>
      <c r="E482" s="4"/>
      <c r="F482" s="4"/>
      <c r="G482" s="4"/>
      <c r="H482" s="4"/>
      <c r="I482" s="18"/>
      <c r="J482" s="18"/>
      <c r="K482" s="18"/>
      <c r="L482" s="18"/>
      <c r="M482" s="18"/>
      <c r="N482" s="18"/>
    </row>
    <row r="483" spans="1:14" x14ac:dyDescent="0.25">
      <c r="A483" s="53" t="s">
        <v>9</v>
      </c>
      <c r="B483" s="53"/>
      <c r="C483" s="53"/>
      <c r="D483" s="4"/>
      <c r="E483" s="4"/>
      <c r="F483" s="4"/>
      <c r="G483" s="4"/>
      <c r="H483" s="4"/>
      <c r="I483" s="18"/>
      <c r="J483" s="18"/>
      <c r="K483" s="18"/>
      <c r="L483" s="18"/>
      <c r="M483" s="18"/>
      <c r="N483" s="18"/>
    </row>
    <row r="484" spans="1:14" x14ac:dyDescent="0.25">
      <c r="A484" s="53" t="s">
        <v>10</v>
      </c>
      <c r="B484" s="53"/>
      <c r="C484" s="53"/>
      <c r="D484" s="21">
        <v>9.1</v>
      </c>
      <c r="E484" s="4"/>
      <c r="F484" s="4"/>
      <c r="G484" s="4"/>
      <c r="H484" s="4"/>
      <c r="I484" s="18"/>
      <c r="J484" s="18"/>
      <c r="K484" s="18"/>
      <c r="L484" s="18"/>
      <c r="M484" s="18"/>
      <c r="N484" s="18"/>
    </row>
    <row r="485" spans="1:14" x14ac:dyDescent="0.25">
      <c r="A485" s="53" t="s">
        <v>11</v>
      </c>
      <c r="B485" s="53"/>
      <c r="C485" s="53"/>
      <c r="D485" s="4">
        <v>30</v>
      </c>
      <c r="E485" s="4"/>
      <c r="F485" s="4"/>
      <c r="G485" s="4"/>
      <c r="H485" s="4"/>
      <c r="I485" s="18"/>
      <c r="J485" s="18"/>
      <c r="K485" s="18"/>
      <c r="L485" s="18"/>
      <c r="M485" s="18"/>
      <c r="N485" s="18"/>
    </row>
    <row r="486" spans="1:14" x14ac:dyDescent="0.25">
      <c r="A486" s="62" t="s">
        <v>17</v>
      </c>
      <c r="B486" s="62"/>
      <c r="C486" s="62"/>
      <c r="D486" s="62" t="s">
        <v>18</v>
      </c>
      <c r="E486" s="62"/>
      <c r="F486" s="62"/>
      <c r="G486" s="62" t="s">
        <v>12</v>
      </c>
      <c r="H486" s="62"/>
      <c r="I486" s="62"/>
      <c r="J486" s="62"/>
      <c r="K486" s="62" t="s">
        <v>19</v>
      </c>
      <c r="L486" s="62"/>
      <c r="M486" s="62"/>
      <c r="N486" s="62"/>
    </row>
    <row r="487" spans="1:14" x14ac:dyDescent="0.25">
      <c r="A487" s="63">
        <f>AVERAGE(D482:N485)</f>
        <v>16.363333333333333</v>
      </c>
      <c r="B487" s="62"/>
      <c r="C487" s="62"/>
      <c r="D487" s="64">
        <f>_xlfn.STDEV.S(D482:N485)</f>
        <v>11.818080780453872</v>
      </c>
      <c r="E487" s="64"/>
      <c r="F487" s="64"/>
      <c r="G487" s="47">
        <f>D487/A487</f>
        <v>0.72222942231333509</v>
      </c>
      <c r="H487" s="47"/>
      <c r="I487" s="47"/>
      <c r="J487" s="47"/>
      <c r="K487" s="48" t="str">
        <f>IF(G487&lt;25%,"media simples","media saneada")</f>
        <v>media saneada</v>
      </c>
      <c r="L487" s="48"/>
      <c r="M487" s="48"/>
      <c r="N487" s="48"/>
    </row>
    <row r="488" spans="1:14" x14ac:dyDescent="0.25">
      <c r="A488" s="49"/>
      <c r="B488" s="49"/>
      <c r="C488" s="49"/>
      <c r="D488" s="49"/>
      <c r="E488" s="49"/>
      <c r="F488" s="49"/>
      <c r="G488" s="49"/>
      <c r="H488" s="49"/>
      <c r="I488" s="49"/>
      <c r="J488" s="49"/>
      <c r="K488" s="49"/>
      <c r="L488" s="49"/>
      <c r="M488" s="49"/>
      <c r="N488" s="49"/>
    </row>
    <row r="489" spans="1:14" x14ac:dyDescent="0.25">
      <c r="A489" s="50" t="s">
        <v>54</v>
      </c>
      <c r="B489" s="50"/>
      <c r="C489" s="50"/>
      <c r="D489" s="50"/>
      <c r="E489" s="2"/>
      <c r="F489" s="49" t="s">
        <v>16</v>
      </c>
      <c r="G489" s="49"/>
      <c r="H489" s="2"/>
      <c r="I489" s="49" t="s">
        <v>15</v>
      </c>
      <c r="J489" s="49"/>
      <c r="K489" s="51"/>
      <c r="L489" s="51"/>
      <c r="M489" s="51"/>
      <c r="N489" s="51"/>
    </row>
    <row r="490" spans="1:14" x14ac:dyDescent="0.25">
      <c r="A490" s="51"/>
      <c r="B490" s="51"/>
      <c r="C490" s="51"/>
      <c r="D490" s="51"/>
      <c r="E490" s="51"/>
      <c r="F490" s="52">
        <f>A487-D487</f>
        <v>4.5452525528794609</v>
      </c>
      <c r="G490" s="52"/>
      <c r="H490" s="2"/>
      <c r="I490" s="52">
        <f>A487+D487</f>
        <v>28.181414113787206</v>
      </c>
      <c r="J490" s="52"/>
      <c r="K490" s="51"/>
      <c r="L490" s="51"/>
      <c r="M490" s="51"/>
      <c r="N490" s="51"/>
    </row>
    <row r="491" spans="1:14" x14ac:dyDescent="0.25">
      <c r="A491" s="53" t="s">
        <v>14</v>
      </c>
      <c r="B491" s="53"/>
      <c r="C491" s="53"/>
      <c r="D491" s="53"/>
      <c r="E491" s="53"/>
      <c r="F491" s="20"/>
      <c r="G491" s="2"/>
      <c r="H491" s="2"/>
      <c r="I491" s="4">
        <v>30</v>
      </c>
      <c r="J491" s="2"/>
      <c r="K491" s="2"/>
      <c r="L491" s="2"/>
      <c r="M491" s="2"/>
      <c r="N491" s="2"/>
    </row>
    <row r="492" spans="1:14" x14ac:dyDescent="0.25">
      <c r="A492" s="49" t="s">
        <v>55</v>
      </c>
      <c r="B492" s="49"/>
      <c r="C492" s="49"/>
      <c r="D492" s="2"/>
      <c r="E492" s="49" t="s">
        <v>20</v>
      </c>
      <c r="F492" s="49"/>
      <c r="G492" s="49"/>
      <c r="H492" s="3"/>
      <c r="I492" s="49" t="s">
        <v>13</v>
      </c>
      <c r="J492" s="49"/>
      <c r="K492" s="49"/>
      <c r="L492" s="49"/>
      <c r="M492" s="49"/>
      <c r="N492" s="49"/>
    </row>
    <row r="493" spans="1:14" x14ac:dyDescent="0.25">
      <c r="A493" s="52">
        <f>AVERAGE(D482:D484)</f>
        <v>9.5449999999999999</v>
      </c>
      <c r="B493" s="52"/>
      <c r="C493" s="52"/>
      <c r="D493" s="52">
        <f>_xlfn.STDEV.S(D482:D484)</f>
        <v>0.62932503525602768</v>
      </c>
      <c r="E493" s="52"/>
      <c r="F493" s="52"/>
      <c r="G493" s="52"/>
      <c r="H493" s="3"/>
      <c r="I493" s="54">
        <f>D493/A493</f>
        <v>6.5932429047252772E-2</v>
      </c>
      <c r="J493" s="54"/>
      <c r="K493" s="54"/>
      <c r="L493" s="54"/>
      <c r="M493" s="54"/>
      <c r="N493" s="54"/>
    </row>
    <row r="497" spans="1:14" ht="29.25" customHeight="1" x14ac:dyDescent="0.25">
      <c r="A497" s="59" t="s">
        <v>190</v>
      </c>
      <c r="B497" s="60"/>
      <c r="C497" s="60"/>
      <c r="D497" s="60"/>
      <c r="E497" s="60"/>
      <c r="F497" s="60"/>
      <c r="G497" s="60"/>
      <c r="H497" s="60"/>
      <c r="I497" s="60"/>
      <c r="J497" s="60"/>
      <c r="K497" s="60"/>
      <c r="L497" s="60"/>
      <c r="M497" s="60"/>
      <c r="N497" s="61"/>
    </row>
    <row r="498" spans="1:14" x14ac:dyDescent="0.25">
      <c r="A498" s="53" t="s">
        <v>8</v>
      </c>
      <c r="B498" s="53"/>
      <c r="C498" s="53"/>
      <c r="D498" s="4">
        <v>19.989999999999998</v>
      </c>
      <c r="E498" s="4"/>
      <c r="F498" s="4"/>
      <c r="G498" s="4"/>
      <c r="H498" s="4"/>
      <c r="I498" s="18"/>
      <c r="J498" s="18"/>
      <c r="K498" s="18"/>
      <c r="L498" s="18"/>
      <c r="M498" s="18"/>
      <c r="N498" s="18"/>
    </row>
    <row r="499" spans="1:14" x14ac:dyDescent="0.25">
      <c r="A499" s="53" t="s">
        <v>9</v>
      </c>
      <c r="B499" s="53"/>
      <c r="C499" s="53"/>
      <c r="D499" s="4"/>
      <c r="E499" s="4"/>
      <c r="F499" s="4"/>
      <c r="G499" s="4"/>
      <c r="H499" s="4"/>
      <c r="I499" s="18"/>
      <c r="J499" s="18"/>
      <c r="K499" s="18"/>
      <c r="L499" s="18"/>
      <c r="M499" s="18"/>
      <c r="N499" s="18"/>
    </row>
    <row r="500" spans="1:14" x14ac:dyDescent="0.25">
      <c r="A500" s="53" t="s">
        <v>10</v>
      </c>
      <c r="B500" s="53"/>
      <c r="C500" s="53"/>
      <c r="D500" s="21">
        <v>16.09</v>
      </c>
      <c r="E500" s="4">
        <v>19.98</v>
      </c>
      <c r="F500" s="4">
        <v>15.95</v>
      </c>
      <c r="G500" s="4">
        <v>17.7</v>
      </c>
      <c r="H500" s="4"/>
      <c r="I500" s="18"/>
      <c r="J500" s="18"/>
      <c r="K500" s="18"/>
      <c r="L500" s="18"/>
      <c r="M500" s="18"/>
      <c r="N500" s="18"/>
    </row>
    <row r="501" spans="1:14" x14ac:dyDescent="0.25">
      <c r="A501" s="53" t="s">
        <v>11</v>
      </c>
      <c r="B501" s="53"/>
      <c r="C501" s="53"/>
      <c r="D501" s="4">
        <v>20</v>
      </c>
      <c r="E501" s="4"/>
      <c r="F501" s="4"/>
      <c r="G501" s="4"/>
      <c r="H501" s="4"/>
      <c r="I501" s="18"/>
      <c r="J501" s="18"/>
      <c r="K501" s="18"/>
      <c r="L501" s="18"/>
      <c r="M501" s="18"/>
      <c r="N501" s="18"/>
    </row>
    <row r="502" spans="1:14" x14ac:dyDescent="0.25">
      <c r="A502" s="62" t="s">
        <v>17</v>
      </c>
      <c r="B502" s="62"/>
      <c r="C502" s="62"/>
      <c r="D502" s="62" t="s">
        <v>18</v>
      </c>
      <c r="E502" s="62"/>
      <c r="F502" s="62"/>
      <c r="G502" s="62" t="s">
        <v>12</v>
      </c>
      <c r="H502" s="62"/>
      <c r="I502" s="62"/>
      <c r="J502" s="62"/>
      <c r="K502" s="62" t="s">
        <v>19</v>
      </c>
      <c r="L502" s="62"/>
      <c r="M502" s="62"/>
      <c r="N502" s="62"/>
    </row>
    <row r="503" spans="1:14" x14ac:dyDescent="0.25">
      <c r="A503" s="63">
        <f>AVERAGE(D498:N501)</f>
        <v>18.285</v>
      </c>
      <c r="B503" s="62"/>
      <c r="C503" s="62"/>
      <c r="D503" s="64">
        <f>_xlfn.STDEV.S(D498:N501)</f>
        <v>1.9664053498706722</v>
      </c>
      <c r="E503" s="64"/>
      <c r="F503" s="64"/>
      <c r="G503" s="47">
        <f>D503/A503</f>
        <v>0.10754199343017075</v>
      </c>
      <c r="H503" s="47"/>
      <c r="I503" s="47"/>
      <c r="J503" s="47"/>
      <c r="K503" s="48" t="str">
        <f>IF(G503&lt;25%,"media simples","media saneada")</f>
        <v>media simples</v>
      </c>
      <c r="L503" s="48"/>
      <c r="M503" s="48"/>
      <c r="N503" s="48"/>
    </row>
    <row r="504" spans="1:14" x14ac:dyDescent="0.25">
      <c r="A504" s="49"/>
      <c r="B504" s="49"/>
      <c r="C504" s="49"/>
      <c r="D504" s="49"/>
      <c r="E504" s="49"/>
      <c r="F504" s="49"/>
      <c r="G504" s="49"/>
      <c r="H504" s="49"/>
      <c r="I504" s="49"/>
      <c r="J504" s="49"/>
      <c r="K504" s="49"/>
      <c r="L504" s="49"/>
      <c r="M504" s="49"/>
      <c r="N504" s="49"/>
    </row>
    <row r="505" spans="1:14" x14ac:dyDescent="0.25">
      <c r="A505" s="50" t="s">
        <v>54</v>
      </c>
      <c r="B505" s="50"/>
      <c r="C505" s="50"/>
      <c r="D505" s="50"/>
      <c r="E505" s="2"/>
      <c r="F505" s="49" t="s">
        <v>16</v>
      </c>
      <c r="G505" s="49"/>
      <c r="H505" s="2"/>
      <c r="I505" s="49" t="s">
        <v>15</v>
      </c>
      <c r="J505" s="49"/>
      <c r="K505" s="51"/>
      <c r="L505" s="51"/>
      <c r="M505" s="51"/>
      <c r="N505" s="51"/>
    </row>
    <row r="506" spans="1:14" x14ac:dyDescent="0.25">
      <c r="A506" s="51"/>
      <c r="B506" s="51"/>
      <c r="C506" s="51"/>
      <c r="D506" s="51"/>
      <c r="E506" s="51"/>
      <c r="F506" s="52"/>
      <c r="G506" s="52"/>
      <c r="H506" s="2"/>
      <c r="I506" s="52"/>
      <c r="J506" s="52"/>
      <c r="K506" s="51"/>
      <c r="L506" s="51"/>
      <c r="M506" s="51"/>
      <c r="N506" s="51"/>
    </row>
    <row r="507" spans="1:14" x14ac:dyDescent="0.25">
      <c r="A507" s="53" t="s">
        <v>14</v>
      </c>
      <c r="B507" s="53"/>
      <c r="C507" s="53"/>
      <c r="D507" s="53"/>
      <c r="E507" s="53"/>
      <c r="F507" s="20"/>
      <c r="G507" s="2"/>
      <c r="H507" s="2"/>
      <c r="I507" s="4"/>
      <c r="J507" s="2"/>
      <c r="K507" s="2"/>
      <c r="L507" s="2"/>
      <c r="M507" s="2"/>
      <c r="N507" s="2"/>
    </row>
    <row r="508" spans="1:14" x14ac:dyDescent="0.25">
      <c r="A508" s="49" t="s">
        <v>55</v>
      </c>
      <c r="B508" s="49"/>
      <c r="C508" s="49"/>
      <c r="D508" s="2"/>
      <c r="E508" s="49" t="s">
        <v>20</v>
      </c>
      <c r="F508" s="49"/>
      <c r="G508" s="49"/>
      <c r="H508" s="3"/>
      <c r="I508" s="49" t="s">
        <v>13</v>
      </c>
      <c r="J508" s="49"/>
      <c r="K508" s="49"/>
      <c r="L508" s="49"/>
      <c r="M508" s="49"/>
      <c r="N508" s="49"/>
    </row>
    <row r="509" spans="1:14" x14ac:dyDescent="0.25">
      <c r="A509" s="52"/>
      <c r="B509" s="52"/>
      <c r="C509" s="52"/>
      <c r="D509" s="52"/>
      <c r="E509" s="52"/>
      <c r="F509" s="52"/>
      <c r="G509" s="52"/>
      <c r="H509" s="3"/>
      <c r="I509" s="54"/>
      <c r="J509" s="54"/>
      <c r="K509" s="54"/>
      <c r="L509" s="54"/>
      <c r="M509" s="54"/>
      <c r="N509" s="54"/>
    </row>
    <row r="513" spans="1:14" ht="33" customHeight="1" x14ac:dyDescent="0.25">
      <c r="A513" s="59" t="s">
        <v>191</v>
      </c>
      <c r="B513" s="60"/>
      <c r="C513" s="60"/>
      <c r="D513" s="60"/>
      <c r="E513" s="60"/>
      <c r="F513" s="60"/>
      <c r="G513" s="60"/>
      <c r="H513" s="60"/>
      <c r="I513" s="60"/>
      <c r="J513" s="60"/>
      <c r="K513" s="60"/>
      <c r="L513" s="60"/>
      <c r="M513" s="60"/>
      <c r="N513" s="61"/>
    </row>
    <row r="514" spans="1:14" x14ac:dyDescent="0.25">
      <c r="A514" s="53" t="s">
        <v>8</v>
      </c>
      <c r="B514" s="53"/>
      <c r="C514" s="53"/>
      <c r="D514" s="4">
        <v>11.18</v>
      </c>
      <c r="E514" s="4"/>
      <c r="F514" s="4"/>
      <c r="G514" s="4"/>
      <c r="H514" s="4"/>
      <c r="I514" s="18"/>
      <c r="J514" s="18"/>
      <c r="K514" s="18"/>
      <c r="L514" s="18"/>
      <c r="M514" s="18"/>
      <c r="N514" s="18"/>
    </row>
    <row r="515" spans="1:14" x14ac:dyDescent="0.25">
      <c r="A515" s="53" t="s">
        <v>9</v>
      </c>
      <c r="B515" s="53"/>
      <c r="C515" s="53"/>
      <c r="D515" s="4"/>
      <c r="E515" s="4"/>
      <c r="F515" s="4"/>
      <c r="G515" s="4"/>
      <c r="H515" s="4"/>
      <c r="I515" s="18"/>
      <c r="J515" s="18"/>
      <c r="K515" s="18"/>
      <c r="L515" s="18"/>
      <c r="M515" s="18"/>
      <c r="N515" s="18"/>
    </row>
    <row r="516" spans="1:14" x14ac:dyDescent="0.25">
      <c r="A516" s="53" t="s">
        <v>10</v>
      </c>
      <c r="B516" s="53"/>
      <c r="C516" s="53"/>
      <c r="D516" s="21">
        <v>10</v>
      </c>
      <c r="E516" s="4">
        <v>9.99</v>
      </c>
      <c r="F516" s="4"/>
      <c r="G516" s="4"/>
      <c r="H516" s="4"/>
      <c r="I516" s="18"/>
      <c r="J516" s="18"/>
      <c r="K516" s="18"/>
      <c r="L516" s="18"/>
      <c r="M516" s="18"/>
      <c r="N516" s="18"/>
    </row>
    <row r="517" spans="1:14" x14ac:dyDescent="0.25">
      <c r="A517" s="53" t="s">
        <v>11</v>
      </c>
      <c r="B517" s="53"/>
      <c r="C517" s="53"/>
      <c r="D517" s="4">
        <v>12</v>
      </c>
      <c r="E517" s="4"/>
      <c r="F517" s="4"/>
      <c r="G517" s="4"/>
      <c r="H517" s="4"/>
      <c r="I517" s="18"/>
      <c r="J517" s="18"/>
      <c r="K517" s="18"/>
      <c r="L517" s="18"/>
      <c r="M517" s="18"/>
      <c r="N517" s="18"/>
    </row>
    <row r="518" spans="1:14" x14ac:dyDescent="0.25">
      <c r="A518" s="62" t="s">
        <v>17</v>
      </c>
      <c r="B518" s="62"/>
      <c r="C518" s="62"/>
      <c r="D518" s="62" t="s">
        <v>18</v>
      </c>
      <c r="E518" s="62"/>
      <c r="F518" s="62"/>
      <c r="G518" s="62" t="s">
        <v>12</v>
      </c>
      <c r="H518" s="62"/>
      <c r="I518" s="62"/>
      <c r="J518" s="62"/>
      <c r="K518" s="62" t="s">
        <v>19</v>
      </c>
      <c r="L518" s="62"/>
      <c r="M518" s="62"/>
      <c r="N518" s="62"/>
    </row>
    <row r="519" spans="1:14" x14ac:dyDescent="0.25">
      <c r="A519" s="63">
        <f>AVERAGE(D514:N517)</f>
        <v>10.7925</v>
      </c>
      <c r="B519" s="62"/>
      <c r="C519" s="62"/>
      <c r="D519" s="64">
        <f>_xlfn.STDEV.S(D514:N517)</f>
        <v>0.97984267444660034</v>
      </c>
      <c r="E519" s="64"/>
      <c r="F519" s="64"/>
      <c r="G519" s="47">
        <f>D519/A519</f>
        <v>9.0789221630447101E-2</v>
      </c>
      <c r="H519" s="47"/>
      <c r="I519" s="47"/>
      <c r="J519" s="47"/>
      <c r="K519" s="48" t="str">
        <f>IF(G519&lt;25%,"media simples","media saneada")</f>
        <v>media simples</v>
      </c>
      <c r="L519" s="48"/>
      <c r="M519" s="48"/>
      <c r="N519" s="48"/>
    </row>
    <row r="520" spans="1:14" x14ac:dyDescent="0.25">
      <c r="A520" s="49"/>
      <c r="B520" s="49"/>
      <c r="C520" s="49"/>
      <c r="D520" s="49"/>
      <c r="E520" s="49"/>
      <c r="F520" s="49"/>
      <c r="G520" s="49"/>
      <c r="H520" s="49"/>
      <c r="I520" s="49"/>
      <c r="J520" s="49"/>
      <c r="K520" s="49"/>
      <c r="L520" s="49"/>
      <c r="M520" s="49"/>
      <c r="N520" s="49"/>
    </row>
    <row r="521" spans="1:14" x14ac:dyDescent="0.25">
      <c r="A521" s="50" t="s">
        <v>54</v>
      </c>
      <c r="B521" s="50"/>
      <c r="C521" s="50"/>
      <c r="D521" s="50"/>
      <c r="E521" s="2"/>
      <c r="F521" s="49" t="s">
        <v>16</v>
      </c>
      <c r="G521" s="49"/>
      <c r="H521" s="2"/>
      <c r="I521" s="49" t="s">
        <v>15</v>
      </c>
      <c r="J521" s="49"/>
      <c r="K521" s="51"/>
      <c r="L521" s="51"/>
      <c r="M521" s="51"/>
      <c r="N521" s="51"/>
    </row>
    <row r="522" spans="1:14" x14ac:dyDescent="0.25">
      <c r="A522" s="51"/>
      <c r="B522" s="51"/>
      <c r="C522" s="51"/>
      <c r="D522" s="51"/>
      <c r="E522" s="51"/>
      <c r="F522" s="52"/>
      <c r="G522" s="52"/>
      <c r="H522" s="2"/>
      <c r="I522" s="52"/>
      <c r="J522" s="52"/>
      <c r="K522" s="51"/>
      <c r="L522" s="51"/>
      <c r="M522" s="51"/>
      <c r="N522" s="51"/>
    </row>
    <row r="523" spans="1:14" x14ac:dyDescent="0.25">
      <c r="A523" s="53" t="s">
        <v>14</v>
      </c>
      <c r="B523" s="53"/>
      <c r="C523" s="53"/>
      <c r="D523" s="53"/>
      <c r="E523" s="53"/>
      <c r="F523" s="20"/>
      <c r="G523" s="2"/>
      <c r="H523" s="2"/>
      <c r="I523" s="4"/>
      <c r="J523" s="2"/>
      <c r="K523" s="2"/>
      <c r="L523" s="2"/>
      <c r="M523" s="2"/>
      <c r="N523" s="2"/>
    </row>
    <row r="524" spans="1:14" x14ac:dyDescent="0.25">
      <c r="A524" s="49" t="s">
        <v>55</v>
      </c>
      <c r="B524" s="49"/>
      <c r="C524" s="49"/>
      <c r="D524" s="2"/>
      <c r="E524" s="49" t="s">
        <v>20</v>
      </c>
      <c r="F524" s="49"/>
      <c r="G524" s="49"/>
      <c r="H524" s="3"/>
      <c r="I524" s="49" t="s">
        <v>13</v>
      </c>
      <c r="J524" s="49"/>
      <c r="K524" s="49"/>
      <c r="L524" s="49"/>
      <c r="M524" s="49"/>
      <c r="N524" s="49"/>
    </row>
    <row r="525" spans="1:14" x14ac:dyDescent="0.25">
      <c r="A525" s="52"/>
      <c r="B525" s="52"/>
      <c r="C525" s="52"/>
      <c r="D525" s="52"/>
      <c r="E525" s="52"/>
      <c r="F525" s="52"/>
      <c r="G525" s="52"/>
      <c r="H525" s="3"/>
      <c r="I525" s="54"/>
      <c r="J525" s="54"/>
      <c r="K525" s="54"/>
      <c r="L525" s="54"/>
      <c r="M525" s="54"/>
      <c r="N525" s="54"/>
    </row>
    <row r="529" spans="1:14" x14ac:dyDescent="0.25">
      <c r="A529" s="59" t="s">
        <v>192</v>
      </c>
      <c r="B529" s="60"/>
      <c r="C529" s="60"/>
      <c r="D529" s="60"/>
      <c r="E529" s="60"/>
      <c r="F529" s="60"/>
      <c r="G529" s="60"/>
      <c r="H529" s="60"/>
      <c r="I529" s="60"/>
      <c r="J529" s="60"/>
      <c r="K529" s="60"/>
      <c r="L529" s="60"/>
      <c r="M529" s="60"/>
      <c r="N529" s="61"/>
    </row>
    <row r="530" spans="1:14" x14ac:dyDescent="0.25">
      <c r="A530" s="53" t="s">
        <v>8</v>
      </c>
      <c r="B530" s="53"/>
      <c r="C530" s="53"/>
      <c r="D530" s="4">
        <v>150</v>
      </c>
      <c r="E530" s="4"/>
      <c r="F530" s="4"/>
      <c r="G530" s="4"/>
      <c r="H530" s="4"/>
      <c r="I530" s="18"/>
      <c r="J530" s="18"/>
      <c r="K530" s="18"/>
      <c r="L530" s="18"/>
      <c r="M530" s="18"/>
      <c r="N530" s="18"/>
    </row>
    <row r="531" spans="1:14" x14ac:dyDescent="0.25">
      <c r="A531" s="53" t="s">
        <v>9</v>
      </c>
      <c r="B531" s="53"/>
      <c r="C531" s="53"/>
      <c r="D531" s="4">
        <v>149</v>
      </c>
      <c r="E531" s="4"/>
      <c r="F531" s="4"/>
      <c r="G531" s="4"/>
      <c r="H531" s="4"/>
      <c r="I531" s="18"/>
      <c r="J531" s="18"/>
      <c r="K531" s="18"/>
      <c r="L531" s="18"/>
      <c r="M531" s="18"/>
      <c r="N531" s="18"/>
    </row>
    <row r="532" spans="1:14" x14ac:dyDescent="0.25">
      <c r="A532" s="53" t="s">
        <v>10</v>
      </c>
      <c r="B532" s="53"/>
      <c r="C532" s="53"/>
      <c r="D532" s="21">
        <v>149.35</v>
      </c>
      <c r="E532" s="4">
        <v>148.69999999999999</v>
      </c>
      <c r="F532" s="4">
        <v>144.5</v>
      </c>
      <c r="G532" s="4">
        <v>149.9</v>
      </c>
      <c r="H532" s="4">
        <v>150</v>
      </c>
      <c r="I532" s="18"/>
      <c r="J532" s="18"/>
      <c r="K532" s="18"/>
      <c r="L532" s="18"/>
      <c r="M532" s="18"/>
      <c r="N532" s="18"/>
    </row>
    <row r="533" spans="1:14" x14ac:dyDescent="0.25">
      <c r="A533" s="53" t="s">
        <v>11</v>
      </c>
      <c r="B533" s="53"/>
      <c r="C533" s="53"/>
      <c r="D533" s="4">
        <v>150</v>
      </c>
      <c r="E533" s="4"/>
      <c r="F533" s="4"/>
      <c r="G533" s="4"/>
      <c r="H533" s="4"/>
      <c r="I533" s="18"/>
      <c r="J533" s="18"/>
      <c r="K533" s="18"/>
      <c r="L533" s="18"/>
      <c r="M533" s="18"/>
      <c r="N533" s="18"/>
    </row>
    <row r="534" spans="1:14" x14ac:dyDescent="0.25">
      <c r="A534" s="62" t="s">
        <v>17</v>
      </c>
      <c r="B534" s="62"/>
      <c r="C534" s="62"/>
      <c r="D534" s="62" t="s">
        <v>18</v>
      </c>
      <c r="E534" s="62"/>
      <c r="F534" s="62"/>
      <c r="G534" s="62" t="s">
        <v>12</v>
      </c>
      <c r="H534" s="62"/>
      <c r="I534" s="62"/>
      <c r="J534" s="62"/>
      <c r="K534" s="62" t="s">
        <v>19</v>
      </c>
      <c r="L534" s="62"/>
      <c r="M534" s="62"/>
      <c r="N534" s="62"/>
    </row>
    <row r="535" spans="1:14" x14ac:dyDescent="0.25">
      <c r="A535" s="63">
        <f>AVERAGE(D530:N533)</f>
        <v>148.93124999999998</v>
      </c>
      <c r="B535" s="62"/>
      <c r="C535" s="62"/>
      <c r="D535" s="64">
        <f>_xlfn.STDEV.S(D530:N533)</f>
        <v>1.8606714417880756</v>
      </c>
      <c r="E535" s="64"/>
      <c r="F535" s="64"/>
      <c r="G535" s="47">
        <f>D535/A535</f>
        <v>1.2493492412022836E-2</v>
      </c>
      <c r="H535" s="47"/>
      <c r="I535" s="47"/>
      <c r="J535" s="47"/>
      <c r="K535" s="48" t="str">
        <f>IF(G535&lt;25%,"media simples","media saneada")</f>
        <v>media simples</v>
      </c>
      <c r="L535" s="48"/>
      <c r="M535" s="48"/>
      <c r="N535" s="48"/>
    </row>
    <row r="536" spans="1:14" x14ac:dyDescent="0.25">
      <c r="A536" s="49"/>
      <c r="B536" s="49"/>
      <c r="C536" s="49"/>
      <c r="D536" s="49"/>
      <c r="E536" s="49"/>
      <c r="F536" s="49"/>
      <c r="G536" s="49"/>
      <c r="H536" s="49"/>
      <c r="I536" s="49"/>
      <c r="J536" s="49"/>
      <c r="K536" s="49"/>
      <c r="L536" s="49"/>
      <c r="M536" s="49"/>
      <c r="N536" s="49"/>
    </row>
    <row r="537" spans="1:14" x14ac:dyDescent="0.25">
      <c r="A537" s="50" t="s">
        <v>54</v>
      </c>
      <c r="B537" s="50"/>
      <c r="C537" s="50"/>
      <c r="D537" s="50"/>
      <c r="E537" s="2"/>
      <c r="F537" s="49" t="s">
        <v>16</v>
      </c>
      <c r="G537" s="49"/>
      <c r="H537" s="2"/>
      <c r="I537" s="49" t="s">
        <v>15</v>
      </c>
      <c r="J537" s="49"/>
      <c r="K537" s="51"/>
      <c r="L537" s="51"/>
      <c r="M537" s="51"/>
      <c r="N537" s="51"/>
    </row>
    <row r="538" spans="1:14" x14ac:dyDescent="0.25">
      <c r="A538" s="51"/>
      <c r="B538" s="51"/>
      <c r="C538" s="51"/>
      <c r="D538" s="51"/>
      <c r="E538" s="51"/>
      <c r="F538" s="52"/>
      <c r="G538" s="52"/>
      <c r="H538" s="2"/>
      <c r="I538" s="52"/>
      <c r="J538" s="52"/>
      <c r="K538" s="51"/>
      <c r="L538" s="51"/>
      <c r="M538" s="51"/>
      <c r="N538" s="51"/>
    </row>
    <row r="539" spans="1:14" x14ac:dyDescent="0.25">
      <c r="A539" s="53" t="s">
        <v>14</v>
      </c>
      <c r="B539" s="53"/>
      <c r="C539" s="53"/>
      <c r="D539" s="53"/>
      <c r="E539" s="53"/>
      <c r="F539" s="20"/>
      <c r="G539" s="2"/>
      <c r="H539" s="2"/>
      <c r="I539" s="2"/>
      <c r="J539" s="2"/>
      <c r="K539" s="2"/>
      <c r="L539" s="2"/>
      <c r="M539" s="2"/>
      <c r="N539" s="2"/>
    </row>
    <row r="540" spans="1:14" x14ac:dyDescent="0.25">
      <c r="A540" s="49" t="s">
        <v>55</v>
      </c>
      <c r="B540" s="49"/>
      <c r="C540" s="49"/>
      <c r="D540" s="2"/>
      <c r="E540" s="49" t="s">
        <v>20</v>
      </c>
      <c r="F540" s="49"/>
      <c r="G540" s="49"/>
      <c r="H540" s="3"/>
      <c r="I540" s="49" t="s">
        <v>13</v>
      </c>
      <c r="J540" s="49"/>
      <c r="K540" s="49"/>
      <c r="L540" s="49"/>
      <c r="M540" s="49"/>
      <c r="N540" s="49"/>
    </row>
    <row r="541" spans="1:14" x14ac:dyDescent="0.25">
      <c r="A541" s="52"/>
      <c r="B541" s="52"/>
      <c r="C541" s="52"/>
      <c r="D541" s="52"/>
      <c r="E541" s="52"/>
      <c r="F541" s="52"/>
      <c r="G541" s="52"/>
      <c r="H541" s="3"/>
      <c r="I541" s="54"/>
      <c r="J541" s="54"/>
      <c r="K541" s="54"/>
      <c r="L541" s="54"/>
      <c r="M541" s="54"/>
      <c r="N541" s="54"/>
    </row>
    <row r="545" spans="1:14" x14ac:dyDescent="0.25">
      <c r="A545" s="59" t="s">
        <v>193</v>
      </c>
      <c r="B545" s="60"/>
      <c r="C545" s="60"/>
      <c r="D545" s="60"/>
      <c r="E545" s="60"/>
      <c r="F545" s="60"/>
      <c r="G545" s="60"/>
      <c r="H545" s="60"/>
      <c r="I545" s="60"/>
      <c r="J545" s="60"/>
      <c r="K545" s="60"/>
      <c r="L545" s="60"/>
      <c r="M545" s="60"/>
      <c r="N545" s="61"/>
    </row>
    <row r="546" spans="1:14" x14ac:dyDescent="0.25">
      <c r="A546" s="53" t="s">
        <v>8</v>
      </c>
      <c r="B546" s="53"/>
      <c r="C546" s="53"/>
      <c r="D546" s="4">
        <v>68.66</v>
      </c>
      <c r="E546" s="4"/>
      <c r="F546" s="4"/>
      <c r="G546" s="4"/>
      <c r="H546" s="4"/>
      <c r="I546" s="18"/>
      <c r="J546" s="18"/>
      <c r="K546" s="18"/>
      <c r="L546" s="18"/>
      <c r="M546" s="18"/>
      <c r="N546" s="18"/>
    </row>
    <row r="547" spans="1:14" x14ac:dyDescent="0.25">
      <c r="A547" s="53" t="s">
        <v>9</v>
      </c>
      <c r="B547" s="53"/>
      <c r="C547" s="53"/>
      <c r="D547" s="4"/>
      <c r="E547" s="4"/>
      <c r="F547" s="4"/>
      <c r="G547" s="4"/>
      <c r="H547" s="4"/>
      <c r="I547" s="18"/>
      <c r="J547" s="18"/>
      <c r="K547" s="18"/>
      <c r="L547" s="18"/>
      <c r="M547" s="18"/>
      <c r="N547" s="18"/>
    </row>
    <row r="548" spans="1:14" x14ac:dyDescent="0.25">
      <c r="A548" s="53" t="s">
        <v>10</v>
      </c>
      <c r="B548" s="53"/>
      <c r="C548" s="53"/>
      <c r="D548" s="21">
        <v>66.48</v>
      </c>
      <c r="E548" s="4">
        <v>58.5</v>
      </c>
      <c r="F548" s="4">
        <v>66.900000000000006</v>
      </c>
      <c r="G548" s="4"/>
      <c r="H548" s="4"/>
      <c r="I548" s="18"/>
      <c r="J548" s="18"/>
      <c r="K548" s="18"/>
      <c r="L548" s="18"/>
      <c r="M548" s="18"/>
      <c r="N548" s="18"/>
    </row>
    <row r="549" spans="1:14" x14ac:dyDescent="0.25">
      <c r="A549" s="53" t="s">
        <v>11</v>
      </c>
      <c r="B549" s="53"/>
      <c r="C549" s="53"/>
      <c r="D549" s="4">
        <v>70</v>
      </c>
      <c r="E549" s="4"/>
      <c r="F549" s="4"/>
      <c r="G549" s="4"/>
      <c r="H549" s="4"/>
      <c r="I549" s="18"/>
      <c r="J549" s="18"/>
      <c r="K549" s="18"/>
      <c r="L549" s="18"/>
      <c r="M549" s="18"/>
      <c r="N549" s="18"/>
    </row>
    <row r="550" spans="1:14" x14ac:dyDescent="0.25">
      <c r="A550" s="62" t="s">
        <v>17</v>
      </c>
      <c r="B550" s="62"/>
      <c r="C550" s="62"/>
      <c r="D550" s="62" t="s">
        <v>18</v>
      </c>
      <c r="E550" s="62"/>
      <c r="F550" s="62"/>
      <c r="G550" s="62" t="s">
        <v>12</v>
      </c>
      <c r="H550" s="62"/>
      <c r="I550" s="62"/>
      <c r="J550" s="62"/>
      <c r="K550" s="62" t="s">
        <v>19</v>
      </c>
      <c r="L550" s="62"/>
      <c r="M550" s="62"/>
      <c r="N550" s="62"/>
    </row>
    <row r="551" spans="1:14" x14ac:dyDescent="0.25">
      <c r="A551" s="63">
        <f>AVERAGE(D546:N549)</f>
        <v>66.10799999999999</v>
      </c>
      <c r="B551" s="62"/>
      <c r="C551" s="62"/>
      <c r="D551" s="64">
        <f>_xlfn.STDEV.S(D546:N549)</f>
        <v>4.4807276194832459</v>
      </c>
      <c r="E551" s="64"/>
      <c r="F551" s="64"/>
      <c r="G551" s="47">
        <f>D551/A551</f>
        <v>6.7778901486707302E-2</v>
      </c>
      <c r="H551" s="47"/>
      <c r="I551" s="47"/>
      <c r="J551" s="47"/>
      <c r="K551" s="48" t="str">
        <f>IF(G551&lt;25%,"media simples","media saneada")</f>
        <v>media simples</v>
      </c>
      <c r="L551" s="48"/>
      <c r="M551" s="48"/>
      <c r="N551" s="48"/>
    </row>
    <row r="552" spans="1:14" x14ac:dyDescent="0.25">
      <c r="A552" s="49"/>
      <c r="B552" s="49"/>
      <c r="C552" s="49"/>
      <c r="D552" s="49"/>
      <c r="E552" s="49"/>
      <c r="F552" s="49"/>
      <c r="G552" s="49"/>
      <c r="H552" s="49"/>
      <c r="I552" s="49"/>
      <c r="J552" s="49"/>
      <c r="K552" s="49"/>
      <c r="L552" s="49"/>
      <c r="M552" s="49"/>
      <c r="N552" s="49"/>
    </row>
    <row r="553" spans="1:14" x14ac:dyDescent="0.25">
      <c r="A553" s="50" t="s">
        <v>54</v>
      </c>
      <c r="B553" s="50"/>
      <c r="C553" s="50"/>
      <c r="D553" s="50"/>
      <c r="E553" s="2"/>
      <c r="F553" s="49" t="s">
        <v>16</v>
      </c>
      <c r="G553" s="49"/>
      <c r="H553" s="2"/>
      <c r="I553" s="49" t="s">
        <v>15</v>
      </c>
      <c r="J553" s="49"/>
      <c r="K553" s="51"/>
      <c r="L553" s="51"/>
      <c r="M553" s="51"/>
      <c r="N553" s="51"/>
    </row>
    <row r="554" spans="1:14" x14ac:dyDescent="0.25">
      <c r="A554" s="51"/>
      <c r="B554" s="51"/>
      <c r="C554" s="51"/>
      <c r="D554" s="51"/>
      <c r="E554" s="51"/>
      <c r="F554" s="52"/>
      <c r="G554" s="52"/>
      <c r="H554" s="2"/>
      <c r="I554" s="52"/>
      <c r="J554" s="52"/>
      <c r="K554" s="51"/>
      <c r="L554" s="51"/>
      <c r="M554" s="51"/>
      <c r="N554" s="51"/>
    </row>
    <row r="555" spans="1:14" x14ac:dyDescent="0.25">
      <c r="A555" s="53" t="s">
        <v>14</v>
      </c>
      <c r="B555" s="53"/>
      <c r="C555" s="53"/>
      <c r="D555" s="53"/>
      <c r="E555" s="53"/>
      <c r="F555" s="20"/>
      <c r="G555" s="2"/>
      <c r="H555" s="2"/>
      <c r="I555" s="2"/>
      <c r="J555" s="2"/>
      <c r="K555" s="2"/>
      <c r="L555" s="2"/>
      <c r="M555" s="2"/>
      <c r="N555" s="2"/>
    </row>
    <row r="556" spans="1:14" x14ac:dyDescent="0.25">
      <c r="A556" s="49" t="s">
        <v>55</v>
      </c>
      <c r="B556" s="49"/>
      <c r="C556" s="49"/>
      <c r="D556" s="2"/>
      <c r="E556" s="49" t="s">
        <v>20</v>
      </c>
      <c r="F556" s="49"/>
      <c r="G556" s="49"/>
      <c r="H556" s="3"/>
      <c r="I556" s="49" t="s">
        <v>13</v>
      </c>
      <c r="J556" s="49"/>
      <c r="K556" s="49"/>
      <c r="L556" s="49"/>
      <c r="M556" s="49"/>
      <c r="N556" s="49"/>
    </row>
    <row r="557" spans="1:14" x14ac:dyDescent="0.25">
      <c r="A557" s="52"/>
      <c r="B557" s="52"/>
      <c r="C557" s="52"/>
      <c r="D557" s="52"/>
      <c r="E557" s="52"/>
      <c r="F557" s="52"/>
      <c r="G557" s="52"/>
      <c r="H557" s="3"/>
      <c r="I557" s="54"/>
      <c r="J557" s="54"/>
      <c r="K557" s="54"/>
      <c r="L557" s="54"/>
      <c r="M557" s="54"/>
      <c r="N557" s="54"/>
    </row>
    <row r="561" spans="1:14" ht="48" customHeight="1" x14ac:dyDescent="0.25">
      <c r="A561" s="59" t="s">
        <v>194</v>
      </c>
      <c r="B561" s="60"/>
      <c r="C561" s="60"/>
      <c r="D561" s="60"/>
      <c r="E561" s="60"/>
      <c r="F561" s="60"/>
      <c r="G561" s="60"/>
      <c r="H561" s="60"/>
      <c r="I561" s="60"/>
      <c r="J561" s="60"/>
      <c r="K561" s="60"/>
      <c r="L561" s="60"/>
      <c r="M561" s="60"/>
      <c r="N561" s="61"/>
    </row>
    <row r="562" spans="1:14" x14ac:dyDescent="0.25">
      <c r="A562" s="53" t="s">
        <v>8</v>
      </c>
      <c r="B562" s="53"/>
      <c r="C562" s="53"/>
      <c r="D562" s="4">
        <v>140</v>
      </c>
      <c r="E562" s="4"/>
      <c r="F562" s="4"/>
      <c r="G562" s="4"/>
      <c r="H562" s="4"/>
      <c r="I562" s="18"/>
      <c r="J562" s="18"/>
      <c r="K562" s="18"/>
      <c r="L562" s="18"/>
      <c r="M562" s="18"/>
      <c r="N562" s="18"/>
    </row>
    <row r="563" spans="1:14" x14ac:dyDescent="0.25">
      <c r="A563" s="53" t="s">
        <v>9</v>
      </c>
      <c r="B563" s="53"/>
      <c r="C563" s="53"/>
      <c r="D563" s="4"/>
      <c r="E563" s="4"/>
      <c r="F563" s="4"/>
      <c r="G563" s="4"/>
      <c r="H563" s="4"/>
      <c r="I563" s="18"/>
      <c r="J563" s="18"/>
      <c r="K563" s="18"/>
      <c r="L563" s="18"/>
      <c r="M563" s="18"/>
      <c r="N563" s="18"/>
    </row>
    <row r="564" spans="1:14" x14ac:dyDescent="0.25">
      <c r="A564" s="53" t="s">
        <v>10</v>
      </c>
      <c r="B564" s="53"/>
      <c r="C564" s="53"/>
      <c r="D564" s="21">
        <v>139.88</v>
      </c>
      <c r="E564" s="4">
        <v>139.99</v>
      </c>
      <c r="F564" s="4">
        <v>140</v>
      </c>
      <c r="G564" s="4"/>
      <c r="H564" s="4"/>
      <c r="I564" s="18"/>
      <c r="J564" s="18"/>
      <c r="K564" s="18"/>
      <c r="L564" s="18"/>
      <c r="M564" s="18"/>
      <c r="N564" s="18"/>
    </row>
    <row r="565" spans="1:14" x14ac:dyDescent="0.25">
      <c r="A565" s="53" t="s">
        <v>11</v>
      </c>
      <c r="B565" s="53"/>
      <c r="C565" s="53"/>
      <c r="D565" s="4">
        <v>140</v>
      </c>
      <c r="E565" s="4"/>
      <c r="F565" s="4"/>
      <c r="G565" s="4"/>
      <c r="H565" s="4"/>
      <c r="I565" s="18"/>
      <c r="J565" s="18"/>
      <c r="K565" s="18"/>
      <c r="L565" s="18"/>
      <c r="M565" s="18"/>
      <c r="N565" s="18"/>
    </row>
    <row r="566" spans="1:14" x14ac:dyDescent="0.25">
      <c r="A566" s="62" t="s">
        <v>17</v>
      </c>
      <c r="B566" s="62"/>
      <c r="C566" s="62"/>
      <c r="D566" s="62" t="s">
        <v>18</v>
      </c>
      <c r="E566" s="62"/>
      <c r="F566" s="62"/>
      <c r="G566" s="62" t="s">
        <v>12</v>
      </c>
      <c r="H566" s="62"/>
      <c r="I566" s="62"/>
      <c r="J566" s="62"/>
      <c r="K566" s="62" t="s">
        <v>19</v>
      </c>
      <c r="L566" s="62"/>
      <c r="M566" s="62"/>
      <c r="N566" s="62"/>
    </row>
    <row r="567" spans="1:14" x14ac:dyDescent="0.25">
      <c r="A567" s="63">
        <f>AVERAGE(D562:N565)</f>
        <v>139.97399999999999</v>
      </c>
      <c r="B567" s="62"/>
      <c r="C567" s="62"/>
      <c r="D567" s="64">
        <f>_xlfn.STDEV.S(D562:N565)</f>
        <v>5.2725705305858989E-2</v>
      </c>
      <c r="E567" s="64"/>
      <c r="F567" s="64"/>
      <c r="G567" s="47">
        <f>D567/A567</f>
        <v>3.7668213600996608E-4</v>
      </c>
      <c r="H567" s="47"/>
      <c r="I567" s="47"/>
      <c r="J567" s="47"/>
      <c r="K567" s="48" t="str">
        <f>IF(G567&lt;25%,"media simples","media saneada")</f>
        <v>media simples</v>
      </c>
      <c r="L567" s="48"/>
      <c r="M567" s="48"/>
      <c r="N567" s="48"/>
    </row>
    <row r="568" spans="1:14" x14ac:dyDescent="0.25">
      <c r="A568" s="49"/>
      <c r="B568" s="49"/>
      <c r="C568" s="49"/>
      <c r="D568" s="49"/>
      <c r="E568" s="49"/>
      <c r="F568" s="49"/>
      <c r="G568" s="49"/>
      <c r="H568" s="49"/>
      <c r="I568" s="49"/>
      <c r="J568" s="49"/>
      <c r="K568" s="49"/>
      <c r="L568" s="49"/>
      <c r="M568" s="49"/>
      <c r="N568" s="49"/>
    </row>
    <row r="569" spans="1:14" x14ac:dyDescent="0.25">
      <c r="A569" s="50" t="s">
        <v>54</v>
      </c>
      <c r="B569" s="50"/>
      <c r="C569" s="50"/>
      <c r="D569" s="50"/>
      <c r="E569" s="2"/>
      <c r="F569" s="49" t="s">
        <v>16</v>
      </c>
      <c r="G569" s="49"/>
      <c r="H569" s="2"/>
      <c r="I569" s="49" t="s">
        <v>15</v>
      </c>
      <c r="J569" s="49"/>
      <c r="K569" s="51"/>
      <c r="L569" s="51"/>
      <c r="M569" s="51"/>
      <c r="N569" s="51"/>
    </row>
    <row r="570" spans="1:14" x14ac:dyDescent="0.25">
      <c r="A570" s="51"/>
      <c r="B570" s="51"/>
      <c r="C570" s="51"/>
      <c r="D570" s="51"/>
      <c r="E570" s="51"/>
      <c r="F570" s="52"/>
      <c r="G570" s="52"/>
      <c r="H570" s="2"/>
      <c r="I570" s="52"/>
      <c r="J570" s="52"/>
      <c r="K570" s="51"/>
      <c r="L570" s="51"/>
      <c r="M570" s="51"/>
      <c r="N570" s="51"/>
    </row>
    <row r="571" spans="1:14" x14ac:dyDescent="0.25">
      <c r="A571" s="53" t="s">
        <v>14</v>
      </c>
      <c r="B571" s="53"/>
      <c r="C571" s="53"/>
      <c r="D571" s="53"/>
      <c r="E571" s="53"/>
      <c r="F571" s="20"/>
      <c r="G571" s="2"/>
      <c r="H571" s="2"/>
      <c r="I571" s="2"/>
      <c r="J571" s="2"/>
      <c r="K571" s="2"/>
      <c r="L571" s="2"/>
      <c r="M571" s="2"/>
      <c r="N571" s="2"/>
    </row>
    <row r="572" spans="1:14" x14ac:dyDescent="0.25">
      <c r="A572" s="49" t="s">
        <v>55</v>
      </c>
      <c r="B572" s="49"/>
      <c r="C572" s="49"/>
      <c r="D572" s="2"/>
      <c r="E572" s="49" t="s">
        <v>20</v>
      </c>
      <c r="F572" s="49"/>
      <c r="G572" s="49"/>
      <c r="H572" s="3"/>
      <c r="I572" s="49" t="s">
        <v>13</v>
      </c>
      <c r="J572" s="49"/>
      <c r="K572" s="49"/>
      <c r="L572" s="49"/>
      <c r="M572" s="49"/>
      <c r="N572" s="49"/>
    </row>
    <row r="573" spans="1:14" x14ac:dyDescent="0.25">
      <c r="A573" s="52"/>
      <c r="B573" s="52"/>
      <c r="C573" s="52"/>
      <c r="D573" s="52"/>
      <c r="E573" s="52"/>
      <c r="F573" s="52"/>
      <c r="G573" s="52"/>
      <c r="H573" s="3"/>
      <c r="I573" s="54"/>
      <c r="J573" s="54"/>
      <c r="K573" s="54"/>
      <c r="L573" s="54"/>
      <c r="M573" s="54"/>
      <c r="N573" s="54"/>
    </row>
    <row r="577" spans="1:14" ht="63" customHeight="1" x14ac:dyDescent="0.25">
      <c r="A577" s="59" t="s">
        <v>195</v>
      </c>
      <c r="B577" s="60"/>
      <c r="C577" s="60"/>
      <c r="D577" s="60"/>
      <c r="E577" s="60"/>
      <c r="F577" s="60"/>
      <c r="G577" s="60"/>
      <c r="H577" s="60"/>
      <c r="I577" s="60"/>
      <c r="J577" s="60"/>
      <c r="K577" s="60"/>
      <c r="L577" s="60"/>
      <c r="M577" s="60"/>
      <c r="N577" s="61"/>
    </row>
    <row r="578" spans="1:14" x14ac:dyDescent="0.25">
      <c r="A578" s="53" t="s">
        <v>8</v>
      </c>
      <c r="B578" s="53"/>
      <c r="C578" s="53"/>
      <c r="D578" s="4">
        <v>300</v>
      </c>
      <c r="E578" s="4"/>
      <c r="F578" s="4"/>
      <c r="G578" s="4"/>
      <c r="H578" s="4"/>
      <c r="I578" s="18"/>
      <c r="J578" s="18"/>
      <c r="K578" s="18"/>
      <c r="L578" s="18"/>
      <c r="M578" s="18"/>
      <c r="N578" s="18"/>
    </row>
    <row r="579" spans="1:14" x14ac:dyDescent="0.25">
      <c r="A579" s="53" t="s">
        <v>9</v>
      </c>
      <c r="B579" s="53"/>
      <c r="C579" s="53"/>
      <c r="D579" s="4"/>
      <c r="E579" s="4"/>
      <c r="F579" s="4"/>
      <c r="G579" s="4"/>
      <c r="H579" s="4"/>
      <c r="I579" s="18"/>
      <c r="J579" s="18"/>
      <c r="K579" s="18"/>
      <c r="L579" s="18"/>
      <c r="M579" s="18"/>
      <c r="N579" s="18"/>
    </row>
    <row r="580" spans="1:14" x14ac:dyDescent="0.25">
      <c r="A580" s="53" t="s">
        <v>10</v>
      </c>
      <c r="B580" s="53"/>
      <c r="C580" s="53"/>
      <c r="D580" s="21">
        <v>294.99</v>
      </c>
      <c r="E580" s="4">
        <v>300</v>
      </c>
      <c r="F580" s="4">
        <v>280</v>
      </c>
      <c r="G580" s="4">
        <v>260</v>
      </c>
      <c r="H580" s="4"/>
      <c r="I580" s="18"/>
      <c r="J580" s="18"/>
      <c r="K580" s="18"/>
      <c r="L580" s="18"/>
      <c r="M580" s="18"/>
      <c r="N580" s="18"/>
    </row>
    <row r="581" spans="1:14" x14ac:dyDescent="0.25">
      <c r="A581" s="53" t="s">
        <v>11</v>
      </c>
      <c r="B581" s="53"/>
      <c r="C581" s="53"/>
      <c r="D581" s="4">
        <v>300</v>
      </c>
      <c r="E581" s="4"/>
      <c r="F581" s="4"/>
      <c r="G581" s="4"/>
      <c r="H581" s="4"/>
      <c r="I581" s="18"/>
      <c r="J581" s="18"/>
      <c r="K581" s="18"/>
      <c r="L581" s="18"/>
      <c r="M581" s="18"/>
      <c r="N581" s="18"/>
    </row>
    <row r="582" spans="1:14" x14ac:dyDescent="0.25">
      <c r="A582" s="62" t="s">
        <v>17</v>
      </c>
      <c r="B582" s="62"/>
      <c r="C582" s="62"/>
      <c r="D582" s="62" t="s">
        <v>18</v>
      </c>
      <c r="E582" s="62"/>
      <c r="F582" s="62"/>
      <c r="G582" s="62" t="s">
        <v>12</v>
      </c>
      <c r="H582" s="62"/>
      <c r="I582" s="62"/>
      <c r="J582" s="62"/>
      <c r="K582" s="62" t="s">
        <v>19</v>
      </c>
      <c r="L582" s="62"/>
      <c r="M582" s="62"/>
      <c r="N582" s="62"/>
    </row>
    <row r="583" spans="1:14" x14ac:dyDescent="0.25">
      <c r="A583" s="63">
        <f>AVERAGE(D578:N581)</f>
        <v>289.16500000000002</v>
      </c>
      <c r="B583" s="62"/>
      <c r="C583" s="62"/>
      <c r="D583" s="64">
        <f>_xlfn.STDEV.S(D578:N581)</f>
        <v>16.252487501917976</v>
      </c>
      <c r="E583" s="64"/>
      <c r="F583" s="64"/>
      <c r="G583" s="47">
        <f>D583/A583</f>
        <v>5.6204891677478171E-2</v>
      </c>
      <c r="H583" s="47"/>
      <c r="I583" s="47"/>
      <c r="J583" s="47"/>
      <c r="K583" s="48" t="str">
        <f>IF(G583&lt;25%,"media simples","media saneada")</f>
        <v>media simples</v>
      </c>
      <c r="L583" s="48"/>
      <c r="M583" s="48"/>
      <c r="N583" s="48"/>
    </row>
    <row r="584" spans="1:14" x14ac:dyDescent="0.25">
      <c r="A584" s="49"/>
      <c r="B584" s="49"/>
      <c r="C584" s="49"/>
      <c r="D584" s="49"/>
      <c r="E584" s="49"/>
      <c r="F584" s="49"/>
      <c r="G584" s="49"/>
      <c r="H584" s="49"/>
      <c r="I584" s="49"/>
      <c r="J584" s="49"/>
      <c r="K584" s="49"/>
      <c r="L584" s="49"/>
      <c r="M584" s="49"/>
      <c r="N584" s="49"/>
    </row>
    <row r="585" spans="1:14" x14ac:dyDescent="0.25">
      <c r="A585" s="50" t="s">
        <v>54</v>
      </c>
      <c r="B585" s="50"/>
      <c r="C585" s="50"/>
      <c r="D585" s="50"/>
      <c r="E585" s="2"/>
      <c r="F585" s="49" t="s">
        <v>16</v>
      </c>
      <c r="G585" s="49"/>
      <c r="H585" s="2"/>
      <c r="I585" s="49" t="s">
        <v>15</v>
      </c>
      <c r="J585" s="49"/>
      <c r="K585" s="51"/>
      <c r="L585" s="51"/>
      <c r="M585" s="51"/>
      <c r="N585" s="51"/>
    </row>
    <row r="586" spans="1:14" x14ac:dyDescent="0.25">
      <c r="A586" s="51"/>
      <c r="B586" s="51"/>
      <c r="C586" s="51"/>
      <c r="D586" s="51"/>
      <c r="E586" s="51"/>
      <c r="F586" s="52"/>
      <c r="G586" s="52"/>
      <c r="H586" s="2"/>
      <c r="I586" s="52"/>
      <c r="J586" s="52"/>
      <c r="K586" s="51"/>
      <c r="L586" s="51"/>
      <c r="M586" s="51"/>
      <c r="N586" s="51"/>
    </row>
    <row r="587" spans="1:14" x14ac:dyDescent="0.25">
      <c r="A587" s="53" t="s">
        <v>14</v>
      </c>
      <c r="B587" s="53"/>
      <c r="C587" s="53"/>
      <c r="D587" s="53"/>
      <c r="E587" s="53"/>
      <c r="F587" s="20"/>
      <c r="G587" s="2"/>
      <c r="H587" s="2"/>
      <c r="I587" s="2"/>
      <c r="J587" s="2"/>
      <c r="K587" s="2"/>
      <c r="L587" s="2"/>
      <c r="M587" s="2"/>
      <c r="N587" s="2"/>
    </row>
    <row r="588" spans="1:14" x14ac:dyDescent="0.25">
      <c r="A588" s="49" t="s">
        <v>55</v>
      </c>
      <c r="B588" s="49"/>
      <c r="C588" s="49"/>
      <c r="D588" s="2"/>
      <c r="E588" s="49" t="s">
        <v>20</v>
      </c>
      <c r="F588" s="49"/>
      <c r="G588" s="49"/>
      <c r="H588" s="3"/>
      <c r="I588" s="49" t="s">
        <v>13</v>
      </c>
      <c r="J588" s="49"/>
      <c r="K588" s="49"/>
      <c r="L588" s="49"/>
      <c r="M588" s="49"/>
      <c r="N588" s="49"/>
    </row>
    <row r="589" spans="1:14" x14ac:dyDescent="0.25">
      <c r="A589" s="52"/>
      <c r="B589" s="52"/>
      <c r="C589" s="52"/>
      <c r="D589" s="52"/>
      <c r="E589" s="52"/>
      <c r="F589" s="52"/>
      <c r="G589" s="52"/>
      <c r="H589" s="3"/>
      <c r="I589" s="54"/>
      <c r="J589" s="54"/>
      <c r="K589" s="54"/>
      <c r="L589" s="54"/>
      <c r="M589" s="54"/>
      <c r="N589" s="54"/>
    </row>
    <row r="593" spans="1:14" x14ac:dyDescent="0.25">
      <c r="A593" s="59" t="s">
        <v>196</v>
      </c>
      <c r="B593" s="60"/>
      <c r="C593" s="60"/>
      <c r="D593" s="60"/>
      <c r="E593" s="60"/>
      <c r="F593" s="60"/>
      <c r="G593" s="60"/>
      <c r="H593" s="60"/>
      <c r="I593" s="60"/>
      <c r="J593" s="60"/>
      <c r="K593" s="60"/>
      <c r="L593" s="60"/>
      <c r="M593" s="60"/>
      <c r="N593" s="61"/>
    </row>
    <row r="594" spans="1:14" x14ac:dyDescent="0.25">
      <c r="A594" s="53" t="s">
        <v>8</v>
      </c>
      <c r="B594" s="53"/>
      <c r="C594" s="53"/>
      <c r="D594" s="4">
        <v>57.98</v>
      </c>
      <c r="E594" s="4"/>
      <c r="F594" s="4"/>
      <c r="G594" s="4"/>
      <c r="H594" s="4"/>
      <c r="I594" s="18"/>
      <c r="J594" s="18"/>
      <c r="K594" s="18"/>
      <c r="L594" s="18"/>
      <c r="M594" s="18"/>
      <c r="N594" s="18"/>
    </row>
    <row r="595" spans="1:14" x14ac:dyDescent="0.25">
      <c r="A595" s="53" t="s">
        <v>9</v>
      </c>
      <c r="B595" s="53"/>
      <c r="C595" s="53"/>
      <c r="D595" s="4">
        <v>37</v>
      </c>
      <c r="E595" s="4"/>
      <c r="F595" s="4"/>
      <c r="G595" s="4"/>
      <c r="H595" s="4"/>
      <c r="I595" s="18"/>
      <c r="J595" s="18"/>
      <c r="K595" s="18"/>
      <c r="L595" s="18"/>
      <c r="M595" s="18"/>
      <c r="N595" s="18"/>
    </row>
    <row r="596" spans="1:14" x14ac:dyDescent="0.25">
      <c r="A596" s="53" t="s">
        <v>10</v>
      </c>
      <c r="B596" s="53"/>
      <c r="C596" s="53"/>
      <c r="D596" s="21">
        <v>57.7</v>
      </c>
      <c r="E596" s="4">
        <v>59</v>
      </c>
      <c r="F596" s="4"/>
      <c r="G596" s="4"/>
      <c r="H596" s="4"/>
      <c r="I596" s="18"/>
      <c r="J596" s="18"/>
      <c r="K596" s="18"/>
      <c r="L596" s="18"/>
      <c r="M596" s="18"/>
      <c r="N596" s="18"/>
    </row>
    <row r="597" spans="1:14" x14ac:dyDescent="0.25">
      <c r="A597" s="53" t="s">
        <v>11</v>
      </c>
      <c r="B597" s="53"/>
      <c r="C597" s="53"/>
      <c r="D597" s="4">
        <v>60</v>
      </c>
      <c r="E597" s="4"/>
      <c r="F597" s="4"/>
      <c r="G597" s="4"/>
      <c r="H597" s="4"/>
      <c r="I597" s="18"/>
      <c r="J597" s="18"/>
      <c r="K597" s="18"/>
      <c r="L597" s="18"/>
      <c r="M597" s="18"/>
      <c r="N597" s="18"/>
    </row>
    <row r="598" spans="1:14" x14ac:dyDescent="0.25">
      <c r="A598" s="62" t="s">
        <v>17</v>
      </c>
      <c r="B598" s="62"/>
      <c r="C598" s="62"/>
      <c r="D598" s="62" t="s">
        <v>18</v>
      </c>
      <c r="E598" s="62"/>
      <c r="F598" s="62"/>
      <c r="G598" s="62" t="s">
        <v>12</v>
      </c>
      <c r="H598" s="62"/>
      <c r="I598" s="62"/>
      <c r="J598" s="62"/>
      <c r="K598" s="62" t="s">
        <v>19</v>
      </c>
      <c r="L598" s="62"/>
      <c r="M598" s="62"/>
      <c r="N598" s="62"/>
    </row>
    <row r="599" spans="1:14" x14ac:dyDescent="0.25">
      <c r="A599" s="63">
        <f>AVERAGE(D594:N597)</f>
        <v>54.335999999999999</v>
      </c>
      <c r="B599" s="62"/>
      <c r="C599" s="62"/>
      <c r="D599" s="64">
        <f>_xlfn.STDEV.S(D594:N597)</f>
        <v>9.7335235141237586</v>
      </c>
      <c r="E599" s="64"/>
      <c r="F599" s="64"/>
      <c r="G599" s="47">
        <f>D599/A599</f>
        <v>0.1791358126127017</v>
      </c>
      <c r="H599" s="47"/>
      <c r="I599" s="47"/>
      <c r="J599" s="47"/>
      <c r="K599" s="48" t="str">
        <f>IF(G599&lt;25%,"media simples","media saneada")</f>
        <v>media simples</v>
      </c>
      <c r="L599" s="48"/>
      <c r="M599" s="48"/>
      <c r="N599" s="48"/>
    </row>
    <row r="600" spans="1:14" x14ac:dyDescent="0.25">
      <c r="A600" s="49"/>
      <c r="B600" s="49"/>
      <c r="C600" s="49"/>
      <c r="D600" s="49"/>
      <c r="E600" s="49"/>
      <c r="F600" s="49"/>
      <c r="G600" s="49"/>
      <c r="H600" s="49"/>
      <c r="I600" s="49"/>
      <c r="J600" s="49"/>
      <c r="K600" s="49"/>
      <c r="L600" s="49"/>
      <c r="M600" s="49"/>
      <c r="N600" s="49"/>
    </row>
    <row r="601" spans="1:14" x14ac:dyDescent="0.25">
      <c r="A601" s="50" t="s">
        <v>54</v>
      </c>
      <c r="B601" s="50"/>
      <c r="C601" s="50"/>
      <c r="D601" s="50"/>
      <c r="E601" s="2"/>
      <c r="F601" s="49" t="s">
        <v>16</v>
      </c>
      <c r="G601" s="49"/>
      <c r="H601" s="2"/>
      <c r="I601" s="49" t="s">
        <v>15</v>
      </c>
      <c r="J601" s="49"/>
      <c r="K601" s="51"/>
      <c r="L601" s="51"/>
      <c r="M601" s="51"/>
      <c r="N601" s="51"/>
    </row>
    <row r="602" spans="1:14" x14ac:dyDescent="0.25">
      <c r="A602" s="51"/>
      <c r="B602" s="51"/>
      <c r="C602" s="51"/>
      <c r="D602" s="51"/>
      <c r="E602" s="51"/>
      <c r="F602" s="52"/>
      <c r="G602" s="52"/>
      <c r="H602" s="2"/>
      <c r="I602" s="52"/>
      <c r="J602" s="52"/>
      <c r="K602" s="51"/>
      <c r="L602" s="51"/>
      <c r="M602" s="51"/>
      <c r="N602" s="51"/>
    </row>
    <row r="603" spans="1:14" x14ac:dyDescent="0.25">
      <c r="A603" s="53" t="s">
        <v>14</v>
      </c>
      <c r="B603" s="53"/>
      <c r="C603" s="53"/>
      <c r="D603" s="53"/>
      <c r="E603" s="53"/>
      <c r="F603" s="20"/>
      <c r="G603" s="2"/>
      <c r="H603" s="2"/>
      <c r="I603" s="2"/>
      <c r="J603" s="2"/>
      <c r="K603" s="2"/>
      <c r="L603" s="2"/>
      <c r="M603" s="2"/>
      <c r="N603" s="2"/>
    </row>
    <row r="604" spans="1:14" x14ac:dyDescent="0.25">
      <c r="A604" s="49" t="s">
        <v>55</v>
      </c>
      <c r="B604" s="49"/>
      <c r="C604" s="49"/>
      <c r="D604" s="2"/>
      <c r="E604" s="49" t="s">
        <v>20</v>
      </c>
      <c r="F604" s="49"/>
      <c r="G604" s="49"/>
      <c r="H604" s="3"/>
      <c r="I604" s="49" t="s">
        <v>13</v>
      </c>
      <c r="J604" s="49"/>
      <c r="K604" s="49"/>
      <c r="L604" s="49"/>
      <c r="M604" s="49"/>
      <c r="N604" s="49"/>
    </row>
    <row r="605" spans="1:14" x14ac:dyDescent="0.25">
      <c r="A605" s="52"/>
      <c r="B605" s="52"/>
      <c r="C605" s="52"/>
      <c r="D605" s="52"/>
      <c r="E605" s="52"/>
      <c r="F605" s="52"/>
      <c r="G605" s="52"/>
      <c r="H605" s="3"/>
      <c r="I605" s="54"/>
      <c r="J605" s="54"/>
      <c r="K605" s="54"/>
      <c r="L605" s="54"/>
      <c r="M605" s="54"/>
      <c r="N605" s="54"/>
    </row>
    <row r="609" spans="1:14" x14ac:dyDescent="0.25">
      <c r="A609" s="59" t="s">
        <v>197</v>
      </c>
      <c r="B609" s="60"/>
      <c r="C609" s="60"/>
      <c r="D609" s="60"/>
      <c r="E609" s="60"/>
      <c r="F609" s="60"/>
      <c r="G609" s="60"/>
      <c r="H609" s="60"/>
      <c r="I609" s="60"/>
      <c r="J609" s="60"/>
      <c r="K609" s="60"/>
      <c r="L609" s="60"/>
      <c r="M609" s="60"/>
      <c r="N609" s="61"/>
    </row>
    <row r="610" spans="1:14" x14ac:dyDescent="0.25">
      <c r="A610" s="53" t="s">
        <v>8</v>
      </c>
      <c r="B610" s="53"/>
      <c r="C610" s="53"/>
      <c r="D610" s="4">
        <v>2.1</v>
      </c>
      <c r="E610" s="4"/>
      <c r="F610" s="4"/>
      <c r="G610" s="4"/>
      <c r="H610" s="4"/>
      <c r="I610" s="18"/>
      <c r="J610" s="18"/>
      <c r="K610" s="18"/>
      <c r="L610" s="18"/>
      <c r="M610" s="18"/>
      <c r="N610" s="18"/>
    </row>
    <row r="611" spans="1:14" x14ac:dyDescent="0.25">
      <c r="A611" s="53" t="s">
        <v>9</v>
      </c>
      <c r="B611" s="53"/>
      <c r="C611" s="53"/>
      <c r="D611" s="4">
        <v>1.85</v>
      </c>
      <c r="E611" s="4"/>
      <c r="F611" s="4"/>
      <c r="G611" s="4"/>
      <c r="H611" s="4"/>
      <c r="I611" s="18"/>
      <c r="J611" s="18"/>
      <c r="K611" s="18"/>
      <c r="L611" s="18"/>
      <c r="M611" s="18"/>
      <c r="N611" s="18"/>
    </row>
    <row r="612" spans="1:14" x14ac:dyDescent="0.25">
      <c r="A612" s="53" t="s">
        <v>10</v>
      </c>
      <c r="B612" s="53"/>
      <c r="C612" s="53"/>
      <c r="D612" s="21">
        <v>1.99</v>
      </c>
      <c r="E612" s="4">
        <v>1.8</v>
      </c>
      <c r="F612" s="4">
        <v>1.76</v>
      </c>
      <c r="G612" s="4">
        <v>1.69</v>
      </c>
      <c r="H612" s="4"/>
      <c r="I612" s="18"/>
      <c r="J612" s="18"/>
      <c r="K612" s="18"/>
      <c r="L612" s="18"/>
      <c r="M612" s="18"/>
      <c r="N612" s="18"/>
    </row>
    <row r="613" spans="1:14" x14ac:dyDescent="0.25">
      <c r="A613" s="53" t="s">
        <v>11</v>
      </c>
      <c r="B613" s="53"/>
      <c r="C613" s="53"/>
      <c r="D613" s="24">
        <v>8</v>
      </c>
      <c r="E613" s="4"/>
      <c r="F613" s="4"/>
      <c r="G613" s="4"/>
      <c r="H613" s="4"/>
      <c r="I613" s="18"/>
      <c r="J613" s="18"/>
      <c r="K613" s="18"/>
      <c r="L613" s="18"/>
      <c r="M613" s="18"/>
      <c r="N613" s="18"/>
    </row>
    <row r="614" spans="1:14" x14ac:dyDescent="0.25">
      <c r="A614" s="62" t="s">
        <v>17</v>
      </c>
      <c r="B614" s="62"/>
      <c r="C614" s="62"/>
      <c r="D614" s="62" t="s">
        <v>18</v>
      </c>
      <c r="E614" s="62"/>
      <c r="F614" s="62"/>
      <c r="G614" s="62" t="s">
        <v>12</v>
      </c>
      <c r="H614" s="62"/>
      <c r="I614" s="62"/>
      <c r="J614" s="62"/>
      <c r="K614" s="62" t="s">
        <v>19</v>
      </c>
      <c r="L614" s="62"/>
      <c r="M614" s="62"/>
      <c r="N614" s="62"/>
    </row>
    <row r="615" spans="1:14" x14ac:dyDescent="0.25">
      <c r="A615" s="63">
        <f>AVERAGE(D610:N613)</f>
        <v>2.7414285714285711</v>
      </c>
      <c r="B615" s="62"/>
      <c r="C615" s="62"/>
      <c r="D615" s="64">
        <f>_xlfn.STDEV.S(D610:N613)</f>
        <v>2.323011182147205</v>
      </c>
      <c r="E615" s="64"/>
      <c r="F615" s="64"/>
      <c r="G615" s="47">
        <f>D615/A615</f>
        <v>0.84737250000158615</v>
      </c>
      <c r="H615" s="47"/>
      <c r="I615" s="47"/>
      <c r="J615" s="47"/>
      <c r="K615" s="48" t="str">
        <f>IF(G615&lt;25%,"media simples","media saneada")</f>
        <v>media saneada</v>
      </c>
      <c r="L615" s="48"/>
      <c r="M615" s="48"/>
      <c r="N615" s="48"/>
    </row>
    <row r="616" spans="1:14" x14ac:dyDescent="0.25">
      <c r="A616" s="49"/>
      <c r="B616" s="49"/>
      <c r="C616" s="49"/>
      <c r="D616" s="49"/>
      <c r="E616" s="49"/>
      <c r="F616" s="49"/>
      <c r="G616" s="49"/>
      <c r="H616" s="49"/>
      <c r="I616" s="49"/>
      <c r="J616" s="49"/>
      <c r="K616" s="49"/>
      <c r="L616" s="49"/>
      <c r="M616" s="49"/>
      <c r="N616" s="49"/>
    </row>
    <row r="617" spans="1:14" x14ac:dyDescent="0.25">
      <c r="A617" s="50" t="s">
        <v>54</v>
      </c>
      <c r="B617" s="50"/>
      <c r="C617" s="50"/>
      <c r="D617" s="50"/>
      <c r="E617" s="2"/>
      <c r="F617" s="49" t="s">
        <v>16</v>
      </c>
      <c r="G617" s="49"/>
      <c r="H617" s="2"/>
      <c r="I617" s="49" t="s">
        <v>15</v>
      </c>
      <c r="J617" s="49"/>
      <c r="K617" s="51"/>
      <c r="L617" s="51"/>
      <c r="M617" s="51"/>
      <c r="N617" s="51"/>
    </row>
    <row r="618" spans="1:14" x14ac:dyDescent="0.25">
      <c r="A618" s="51"/>
      <c r="B618" s="51"/>
      <c r="C618" s="51"/>
      <c r="D618" s="51"/>
      <c r="E618" s="51"/>
      <c r="F618" s="52">
        <f>A615-D615</f>
        <v>0.41841738928136607</v>
      </c>
      <c r="G618" s="52"/>
      <c r="H618" s="2"/>
      <c r="I618" s="52">
        <f>A615+D615</f>
        <v>5.0644397535757761</v>
      </c>
      <c r="J618" s="52"/>
      <c r="K618" s="51"/>
      <c r="L618" s="51"/>
      <c r="M618" s="51"/>
      <c r="N618" s="51"/>
    </row>
    <row r="619" spans="1:14" x14ac:dyDescent="0.25">
      <c r="A619" s="53" t="s">
        <v>14</v>
      </c>
      <c r="B619" s="53"/>
      <c r="C619" s="53"/>
      <c r="D619" s="53"/>
      <c r="E619" s="53"/>
      <c r="F619" s="20"/>
      <c r="G619" s="2"/>
      <c r="H619" s="2"/>
      <c r="I619" s="24">
        <v>8</v>
      </c>
      <c r="J619" s="2"/>
      <c r="K619" s="2"/>
      <c r="L619" s="2"/>
      <c r="M619" s="2"/>
      <c r="N619" s="2"/>
    </row>
    <row r="620" spans="1:14" x14ac:dyDescent="0.25">
      <c r="A620" s="49" t="s">
        <v>55</v>
      </c>
      <c r="B620" s="49"/>
      <c r="C620" s="49"/>
      <c r="D620" s="2"/>
      <c r="E620" s="49" t="s">
        <v>20</v>
      </c>
      <c r="F620" s="49"/>
      <c r="G620" s="49"/>
      <c r="H620" s="3"/>
      <c r="I620" s="49" t="s">
        <v>13</v>
      </c>
      <c r="J620" s="49"/>
      <c r="K620" s="49"/>
      <c r="L620" s="49"/>
      <c r="M620" s="49"/>
      <c r="N620" s="49"/>
    </row>
    <row r="621" spans="1:14" x14ac:dyDescent="0.25">
      <c r="A621" s="52">
        <f>AVERAGE(D610:G612)</f>
        <v>1.865</v>
      </c>
      <c r="B621" s="52"/>
      <c r="C621" s="52"/>
      <c r="D621" s="52">
        <f>_xlfn.STDEV.S(D610:G612)</f>
        <v>0.15293789589241774</v>
      </c>
      <c r="E621" s="52"/>
      <c r="F621" s="52"/>
      <c r="G621" s="52"/>
      <c r="H621" s="3"/>
      <c r="I621" s="54">
        <f>D621/A621</f>
        <v>8.2004233722476005E-2</v>
      </c>
      <c r="J621" s="54"/>
      <c r="K621" s="54"/>
      <c r="L621" s="54"/>
      <c r="M621" s="54"/>
      <c r="N621" s="54"/>
    </row>
    <row r="625" spans="1:14" x14ac:dyDescent="0.25">
      <c r="A625" s="59" t="s">
        <v>198</v>
      </c>
      <c r="B625" s="60"/>
      <c r="C625" s="60"/>
      <c r="D625" s="60"/>
      <c r="E625" s="60"/>
      <c r="F625" s="60"/>
      <c r="G625" s="60"/>
      <c r="H625" s="60"/>
      <c r="I625" s="60"/>
      <c r="J625" s="60"/>
      <c r="K625" s="60"/>
      <c r="L625" s="60"/>
      <c r="M625" s="60"/>
      <c r="N625" s="61"/>
    </row>
    <row r="626" spans="1:14" x14ac:dyDescent="0.25">
      <c r="A626" s="53" t="s">
        <v>8</v>
      </c>
      <c r="B626" s="53"/>
      <c r="C626" s="53"/>
      <c r="D626" s="4">
        <v>2.66</v>
      </c>
      <c r="E626" s="4"/>
      <c r="F626" s="4"/>
      <c r="G626" s="4"/>
      <c r="H626" s="4"/>
      <c r="I626" s="18"/>
      <c r="J626" s="18"/>
      <c r="K626" s="18"/>
      <c r="L626" s="18"/>
      <c r="M626" s="18"/>
      <c r="N626" s="18"/>
    </row>
    <row r="627" spans="1:14" x14ac:dyDescent="0.25">
      <c r="A627" s="53" t="s">
        <v>9</v>
      </c>
      <c r="B627" s="53"/>
      <c r="C627" s="53"/>
      <c r="D627" s="4"/>
      <c r="E627" s="4"/>
      <c r="F627" s="4"/>
      <c r="G627" s="4"/>
      <c r="H627" s="4"/>
      <c r="I627" s="18"/>
      <c r="J627" s="18"/>
      <c r="K627" s="18"/>
      <c r="L627" s="18"/>
      <c r="M627" s="18"/>
      <c r="N627" s="18"/>
    </row>
    <row r="628" spans="1:14" x14ac:dyDescent="0.25">
      <c r="A628" s="53" t="s">
        <v>10</v>
      </c>
      <c r="B628" s="53"/>
      <c r="C628" s="53"/>
      <c r="D628" s="21">
        <v>2.79</v>
      </c>
      <c r="E628" s="4">
        <v>2.27</v>
      </c>
      <c r="F628" s="4"/>
      <c r="G628" s="4"/>
      <c r="H628" s="4"/>
      <c r="I628" s="18"/>
      <c r="J628" s="18"/>
      <c r="K628" s="18"/>
      <c r="L628" s="18"/>
      <c r="M628" s="18"/>
      <c r="N628" s="18"/>
    </row>
    <row r="629" spans="1:14" x14ac:dyDescent="0.25">
      <c r="A629" s="53" t="s">
        <v>11</v>
      </c>
      <c r="B629" s="53"/>
      <c r="C629" s="53"/>
      <c r="D629" s="24">
        <v>8</v>
      </c>
      <c r="E629" s="4"/>
      <c r="F629" s="4"/>
      <c r="G629" s="4"/>
      <c r="H629" s="4"/>
      <c r="I629" s="18"/>
      <c r="J629" s="18"/>
      <c r="K629" s="18"/>
      <c r="L629" s="18"/>
      <c r="M629" s="18"/>
      <c r="N629" s="18"/>
    </row>
    <row r="630" spans="1:14" x14ac:dyDescent="0.25">
      <c r="A630" s="62" t="s">
        <v>17</v>
      </c>
      <c r="B630" s="62"/>
      <c r="C630" s="62"/>
      <c r="D630" s="62" t="s">
        <v>18</v>
      </c>
      <c r="E630" s="62"/>
      <c r="F630" s="62"/>
      <c r="G630" s="62" t="s">
        <v>12</v>
      </c>
      <c r="H630" s="62"/>
      <c r="I630" s="62"/>
      <c r="J630" s="62"/>
      <c r="K630" s="62" t="s">
        <v>19</v>
      </c>
      <c r="L630" s="62"/>
      <c r="M630" s="62"/>
      <c r="N630" s="62"/>
    </row>
    <row r="631" spans="1:14" x14ac:dyDescent="0.25">
      <c r="A631" s="63">
        <f>AVERAGE(D626:N629)</f>
        <v>3.93</v>
      </c>
      <c r="B631" s="62"/>
      <c r="C631" s="62"/>
      <c r="D631" s="64">
        <f>_xlfn.STDEV.S(D626:N629)</f>
        <v>2.7223151911562331</v>
      </c>
      <c r="E631" s="64"/>
      <c r="F631" s="64"/>
      <c r="G631" s="47">
        <f>D631/A631</f>
        <v>0.69270106645196772</v>
      </c>
      <c r="H631" s="47"/>
      <c r="I631" s="47"/>
      <c r="J631" s="47"/>
      <c r="K631" s="48" t="str">
        <f>IF(G631&lt;25%,"media simples","media saneada")</f>
        <v>media saneada</v>
      </c>
      <c r="L631" s="48"/>
      <c r="M631" s="48"/>
      <c r="N631" s="48"/>
    </row>
    <row r="632" spans="1:14" x14ac:dyDescent="0.25">
      <c r="A632" s="49"/>
      <c r="B632" s="49"/>
      <c r="C632" s="49"/>
      <c r="D632" s="49"/>
      <c r="E632" s="49"/>
      <c r="F632" s="49"/>
      <c r="G632" s="49"/>
      <c r="H632" s="49"/>
      <c r="I632" s="49"/>
      <c r="J632" s="49"/>
      <c r="K632" s="49"/>
      <c r="L632" s="49"/>
      <c r="M632" s="49"/>
      <c r="N632" s="49"/>
    </row>
    <row r="633" spans="1:14" x14ac:dyDescent="0.25">
      <c r="A633" s="50" t="s">
        <v>54</v>
      </c>
      <c r="B633" s="50"/>
      <c r="C633" s="50"/>
      <c r="D633" s="50"/>
      <c r="E633" s="2"/>
      <c r="F633" s="49" t="s">
        <v>16</v>
      </c>
      <c r="G633" s="49"/>
      <c r="H633" s="2"/>
      <c r="I633" s="49" t="s">
        <v>15</v>
      </c>
      <c r="J633" s="49"/>
      <c r="K633" s="51"/>
      <c r="L633" s="51"/>
      <c r="M633" s="51"/>
      <c r="N633" s="51"/>
    </row>
    <row r="634" spans="1:14" x14ac:dyDescent="0.25">
      <c r="A634" s="51"/>
      <c r="B634" s="51"/>
      <c r="C634" s="51"/>
      <c r="D634" s="51"/>
      <c r="E634" s="51"/>
      <c r="F634" s="52">
        <f>A631-D631</f>
        <v>1.2076848088437671</v>
      </c>
      <c r="G634" s="52"/>
      <c r="H634" s="2"/>
      <c r="I634" s="52">
        <f>A631+D631</f>
        <v>6.6523151911562337</v>
      </c>
      <c r="J634" s="52"/>
      <c r="K634" s="51"/>
      <c r="L634" s="51"/>
      <c r="M634" s="51"/>
      <c r="N634" s="51"/>
    </row>
    <row r="635" spans="1:14" x14ac:dyDescent="0.25">
      <c r="A635" s="53" t="s">
        <v>14</v>
      </c>
      <c r="B635" s="53"/>
      <c r="C635" s="53"/>
      <c r="D635" s="53"/>
      <c r="E635" s="53"/>
      <c r="F635" s="20"/>
      <c r="G635" s="2"/>
      <c r="H635" s="2"/>
      <c r="I635" s="24">
        <v>8</v>
      </c>
      <c r="J635" s="2"/>
      <c r="K635" s="2"/>
      <c r="L635" s="2"/>
      <c r="M635" s="2"/>
      <c r="N635" s="2"/>
    </row>
    <row r="636" spans="1:14" x14ac:dyDescent="0.25">
      <c r="A636" s="49" t="s">
        <v>55</v>
      </c>
      <c r="B636" s="49"/>
      <c r="C636" s="49"/>
      <c r="D636" s="2"/>
      <c r="E636" s="49" t="s">
        <v>20</v>
      </c>
      <c r="F636" s="49"/>
      <c r="G636" s="49"/>
      <c r="H636" s="3"/>
      <c r="I636" s="49" t="s">
        <v>13</v>
      </c>
      <c r="J636" s="49"/>
      <c r="K636" s="49"/>
      <c r="L636" s="49"/>
      <c r="M636" s="49"/>
      <c r="N636" s="49"/>
    </row>
    <row r="637" spans="1:14" x14ac:dyDescent="0.25">
      <c r="A637" s="52">
        <f>AVERAGE(D626:E628)</f>
        <v>2.5733333333333337</v>
      </c>
      <c r="B637" s="52"/>
      <c r="C637" s="52"/>
      <c r="D637" s="52">
        <f>_xlfn.STDEV.S(D626:E628)</f>
        <v>0.27061657993059729</v>
      </c>
      <c r="E637" s="52"/>
      <c r="F637" s="52"/>
      <c r="G637" s="52"/>
      <c r="H637" s="3"/>
      <c r="I637" s="54">
        <f>D637/A637</f>
        <v>0.10516188339271913</v>
      </c>
      <c r="J637" s="54"/>
      <c r="K637" s="54"/>
      <c r="L637" s="54"/>
      <c r="M637" s="54"/>
      <c r="N637" s="54"/>
    </row>
    <row r="641" spans="1:14" x14ac:dyDescent="0.25">
      <c r="A641" s="59" t="s">
        <v>199</v>
      </c>
      <c r="B641" s="60"/>
      <c r="C641" s="60"/>
      <c r="D641" s="60"/>
      <c r="E641" s="60"/>
      <c r="F641" s="60"/>
      <c r="G641" s="60"/>
      <c r="H641" s="60"/>
      <c r="I641" s="60"/>
      <c r="J641" s="60"/>
      <c r="K641" s="60"/>
      <c r="L641" s="60"/>
      <c r="M641" s="60"/>
      <c r="N641" s="61"/>
    </row>
    <row r="642" spans="1:14" x14ac:dyDescent="0.25">
      <c r="A642" s="53" t="s">
        <v>8</v>
      </c>
      <c r="B642" s="53"/>
      <c r="C642" s="53"/>
      <c r="D642" s="4">
        <v>30</v>
      </c>
      <c r="E642" s="4"/>
      <c r="F642" s="4"/>
      <c r="G642" s="4"/>
      <c r="H642" s="4"/>
      <c r="I642" s="18"/>
      <c r="J642" s="18"/>
      <c r="K642" s="18"/>
      <c r="L642" s="18"/>
      <c r="M642" s="18"/>
      <c r="N642" s="18"/>
    </row>
    <row r="643" spans="1:14" x14ac:dyDescent="0.25">
      <c r="A643" s="53" t="s">
        <v>9</v>
      </c>
      <c r="B643" s="53"/>
      <c r="C643" s="53"/>
      <c r="D643" s="4"/>
      <c r="E643" s="4"/>
      <c r="F643" s="4"/>
      <c r="G643" s="4"/>
      <c r="H643" s="4"/>
      <c r="I643" s="18"/>
      <c r="J643" s="18"/>
      <c r="K643" s="18"/>
      <c r="L643" s="18"/>
      <c r="M643" s="18"/>
      <c r="N643" s="18"/>
    </row>
    <row r="644" spans="1:14" x14ac:dyDescent="0.25">
      <c r="A644" s="53" t="s">
        <v>10</v>
      </c>
      <c r="B644" s="53"/>
      <c r="C644" s="53"/>
      <c r="D644" s="21">
        <v>29.65</v>
      </c>
      <c r="E644" s="4">
        <v>30</v>
      </c>
      <c r="F644" s="4">
        <v>28</v>
      </c>
      <c r="G644" s="4"/>
      <c r="H644" s="4"/>
      <c r="I644" s="18"/>
      <c r="J644" s="18"/>
      <c r="K644" s="18"/>
      <c r="L644" s="18"/>
      <c r="M644" s="18"/>
      <c r="N644" s="18"/>
    </row>
    <row r="645" spans="1:14" x14ac:dyDescent="0.25">
      <c r="A645" s="53" t="s">
        <v>11</v>
      </c>
      <c r="B645" s="53"/>
      <c r="C645" s="53"/>
      <c r="D645" s="4">
        <v>30</v>
      </c>
      <c r="E645" s="4"/>
      <c r="F645" s="4"/>
      <c r="G645" s="4"/>
      <c r="H645" s="4"/>
      <c r="I645" s="18"/>
      <c r="J645" s="18"/>
      <c r="K645" s="18"/>
      <c r="L645" s="18"/>
      <c r="M645" s="18"/>
      <c r="N645" s="18"/>
    </row>
    <row r="646" spans="1:14" x14ac:dyDescent="0.25">
      <c r="A646" s="62" t="s">
        <v>17</v>
      </c>
      <c r="B646" s="62"/>
      <c r="C646" s="62"/>
      <c r="D646" s="62" t="s">
        <v>18</v>
      </c>
      <c r="E646" s="62"/>
      <c r="F646" s="62"/>
      <c r="G646" s="62" t="s">
        <v>12</v>
      </c>
      <c r="H646" s="62"/>
      <c r="I646" s="62"/>
      <c r="J646" s="62"/>
      <c r="K646" s="62" t="s">
        <v>19</v>
      </c>
      <c r="L646" s="62"/>
      <c r="M646" s="62"/>
      <c r="N646" s="62"/>
    </row>
    <row r="647" spans="1:14" x14ac:dyDescent="0.25">
      <c r="A647" s="63">
        <f>AVERAGE(D642:N645)</f>
        <v>29.53</v>
      </c>
      <c r="B647" s="62"/>
      <c r="C647" s="62"/>
      <c r="D647" s="64">
        <f>_xlfn.STDEV.S(D642:N645)</f>
        <v>0.8686195945291586</v>
      </c>
      <c r="E647" s="64"/>
      <c r="F647" s="64"/>
      <c r="G647" s="47">
        <f>D647/A647</f>
        <v>2.9414818643046344E-2</v>
      </c>
      <c r="H647" s="47"/>
      <c r="I647" s="47"/>
      <c r="J647" s="47"/>
      <c r="K647" s="48" t="str">
        <f>IF(G647&lt;25%,"media simples","media saneada")</f>
        <v>media simples</v>
      </c>
      <c r="L647" s="48"/>
      <c r="M647" s="48"/>
      <c r="N647" s="48"/>
    </row>
    <row r="648" spans="1:14" x14ac:dyDescent="0.25">
      <c r="A648" s="49"/>
      <c r="B648" s="49"/>
      <c r="C648" s="49"/>
      <c r="D648" s="49"/>
      <c r="E648" s="49"/>
      <c r="F648" s="49"/>
      <c r="G648" s="49"/>
      <c r="H648" s="49"/>
      <c r="I648" s="49"/>
      <c r="J648" s="49"/>
      <c r="K648" s="49"/>
      <c r="L648" s="49"/>
      <c r="M648" s="49"/>
      <c r="N648" s="49"/>
    </row>
    <row r="649" spans="1:14" x14ac:dyDescent="0.25">
      <c r="A649" s="50" t="s">
        <v>54</v>
      </c>
      <c r="B649" s="50"/>
      <c r="C649" s="50"/>
      <c r="D649" s="50"/>
      <c r="E649" s="2"/>
      <c r="F649" s="49" t="s">
        <v>16</v>
      </c>
      <c r="G649" s="49"/>
      <c r="H649" s="2"/>
      <c r="I649" s="49" t="s">
        <v>15</v>
      </c>
      <c r="J649" s="49"/>
      <c r="K649" s="51"/>
      <c r="L649" s="51"/>
      <c r="M649" s="51"/>
      <c r="N649" s="51"/>
    </row>
    <row r="650" spans="1:14" x14ac:dyDescent="0.25">
      <c r="A650" s="51"/>
      <c r="B650" s="51"/>
      <c r="C650" s="51"/>
      <c r="D650" s="51"/>
      <c r="E650" s="51"/>
      <c r="F650" s="52"/>
      <c r="G650" s="52"/>
      <c r="H650" s="2"/>
      <c r="I650" s="52"/>
      <c r="J650" s="52"/>
      <c r="K650" s="51"/>
      <c r="L650" s="51"/>
      <c r="M650" s="51"/>
      <c r="N650" s="51"/>
    </row>
    <row r="651" spans="1:14" x14ac:dyDescent="0.25">
      <c r="A651" s="53" t="s">
        <v>14</v>
      </c>
      <c r="B651" s="53"/>
      <c r="C651" s="53"/>
      <c r="D651" s="53"/>
      <c r="E651" s="53"/>
      <c r="F651" s="20"/>
      <c r="G651" s="2"/>
      <c r="H651" s="2"/>
      <c r="I651" s="2"/>
      <c r="J651" s="2"/>
      <c r="K651" s="2"/>
      <c r="L651" s="2"/>
      <c r="M651" s="2"/>
      <c r="N651" s="2"/>
    </row>
    <row r="652" spans="1:14" x14ac:dyDescent="0.25">
      <c r="A652" s="49" t="s">
        <v>55</v>
      </c>
      <c r="B652" s="49"/>
      <c r="C652" s="49"/>
      <c r="D652" s="2"/>
      <c r="E652" s="49" t="s">
        <v>20</v>
      </c>
      <c r="F652" s="49"/>
      <c r="G652" s="49"/>
      <c r="H652" s="3"/>
      <c r="I652" s="49" t="s">
        <v>13</v>
      </c>
      <c r="J652" s="49"/>
      <c r="K652" s="49"/>
      <c r="L652" s="49"/>
      <c r="M652" s="49"/>
      <c r="N652" s="49"/>
    </row>
    <row r="653" spans="1:14" x14ac:dyDescent="0.25">
      <c r="A653" s="52"/>
      <c r="B653" s="52"/>
      <c r="C653" s="52"/>
      <c r="D653" s="52"/>
      <c r="E653" s="52"/>
      <c r="F653" s="52"/>
      <c r="G653" s="52"/>
      <c r="H653" s="3"/>
      <c r="I653" s="54"/>
      <c r="J653" s="54"/>
      <c r="K653" s="54"/>
      <c r="L653" s="54"/>
      <c r="M653" s="54"/>
      <c r="N653" s="54"/>
    </row>
    <row r="657" spans="1:14" ht="30" customHeight="1" x14ac:dyDescent="0.25">
      <c r="A657" s="59" t="s">
        <v>200</v>
      </c>
      <c r="B657" s="60"/>
      <c r="C657" s="60"/>
      <c r="D657" s="60"/>
      <c r="E657" s="60"/>
      <c r="F657" s="60"/>
      <c r="G657" s="60"/>
      <c r="H657" s="60"/>
      <c r="I657" s="60"/>
      <c r="J657" s="60"/>
      <c r="K657" s="60"/>
      <c r="L657" s="60"/>
      <c r="M657" s="60"/>
      <c r="N657" s="61"/>
    </row>
    <row r="658" spans="1:14" x14ac:dyDescent="0.25">
      <c r="A658" s="53" t="s">
        <v>8</v>
      </c>
      <c r="B658" s="53"/>
      <c r="C658" s="53"/>
      <c r="D658" s="4">
        <v>11.84</v>
      </c>
      <c r="E658" s="4"/>
      <c r="F658" s="4"/>
      <c r="G658" s="4"/>
      <c r="H658" s="4"/>
      <c r="I658" s="18"/>
      <c r="J658" s="18"/>
      <c r="K658" s="18"/>
      <c r="L658" s="18"/>
      <c r="M658" s="18"/>
      <c r="N658" s="18"/>
    </row>
    <row r="659" spans="1:14" x14ac:dyDescent="0.25">
      <c r="A659" s="53" t="s">
        <v>9</v>
      </c>
      <c r="B659" s="53"/>
      <c r="C659" s="53"/>
      <c r="D659" s="4"/>
      <c r="E659" s="4"/>
      <c r="F659" s="4"/>
      <c r="G659" s="4"/>
      <c r="H659" s="4"/>
      <c r="I659" s="18"/>
      <c r="J659" s="18"/>
      <c r="K659" s="18"/>
      <c r="L659" s="18"/>
      <c r="M659" s="18"/>
      <c r="N659" s="18"/>
    </row>
    <row r="660" spans="1:14" x14ac:dyDescent="0.25">
      <c r="A660" s="53" t="s">
        <v>10</v>
      </c>
      <c r="B660" s="53"/>
      <c r="C660" s="53"/>
      <c r="D660" s="21">
        <v>14.05</v>
      </c>
      <c r="E660" s="4">
        <v>13</v>
      </c>
      <c r="F660" s="4"/>
      <c r="G660" s="4"/>
      <c r="H660" s="4"/>
      <c r="I660" s="18"/>
      <c r="J660" s="18"/>
      <c r="K660" s="18"/>
      <c r="L660" s="18"/>
      <c r="M660" s="18"/>
      <c r="N660" s="18"/>
    </row>
    <row r="661" spans="1:14" x14ac:dyDescent="0.25">
      <c r="A661" s="53" t="s">
        <v>11</v>
      </c>
      <c r="B661" s="53"/>
      <c r="C661" s="53"/>
      <c r="D661" s="4">
        <v>15</v>
      </c>
      <c r="E661" s="4"/>
      <c r="F661" s="4"/>
      <c r="G661" s="4"/>
      <c r="H661" s="4"/>
      <c r="I661" s="18"/>
      <c r="J661" s="18"/>
      <c r="K661" s="18"/>
      <c r="L661" s="18"/>
      <c r="M661" s="18"/>
      <c r="N661" s="18"/>
    </row>
    <row r="662" spans="1:14" x14ac:dyDescent="0.25">
      <c r="A662" s="62" t="s">
        <v>17</v>
      </c>
      <c r="B662" s="62"/>
      <c r="C662" s="62"/>
      <c r="D662" s="62" t="s">
        <v>18</v>
      </c>
      <c r="E662" s="62"/>
      <c r="F662" s="62"/>
      <c r="G662" s="62" t="s">
        <v>12</v>
      </c>
      <c r="H662" s="62"/>
      <c r="I662" s="62"/>
      <c r="J662" s="62"/>
      <c r="K662" s="62" t="s">
        <v>19</v>
      </c>
      <c r="L662" s="62"/>
      <c r="M662" s="62"/>
      <c r="N662" s="62"/>
    </row>
    <row r="663" spans="1:14" x14ac:dyDescent="0.25">
      <c r="A663" s="63">
        <f>AVERAGE(D658:N661)</f>
        <v>13.4725</v>
      </c>
      <c r="B663" s="62"/>
      <c r="C663" s="62"/>
      <c r="D663" s="64">
        <f>_xlfn.STDEV.S(D658:N661)</f>
        <v>1.3607687778115232</v>
      </c>
      <c r="E663" s="64"/>
      <c r="F663" s="64"/>
      <c r="G663" s="47">
        <f>D663/A663</f>
        <v>0.10100343498322681</v>
      </c>
      <c r="H663" s="47"/>
      <c r="I663" s="47"/>
      <c r="J663" s="47"/>
      <c r="K663" s="48" t="str">
        <f>IF(G663&lt;25%,"media simples","media saneada")</f>
        <v>media simples</v>
      </c>
      <c r="L663" s="48"/>
      <c r="M663" s="48"/>
      <c r="N663" s="48"/>
    </row>
    <row r="664" spans="1:14" x14ac:dyDescent="0.25">
      <c r="A664" s="49"/>
      <c r="B664" s="49"/>
      <c r="C664" s="49"/>
      <c r="D664" s="49"/>
      <c r="E664" s="49"/>
      <c r="F664" s="49"/>
      <c r="G664" s="49"/>
      <c r="H664" s="49"/>
      <c r="I664" s="49"/>
      <c r="J664" s="49"/>
      <c r="K664" s="49"/>
      <c r="L664" s="49"/>
      <c r="M664" s="49"/>
      <c r="N664" s="49"/>
    </row>
    <row r="665" spans="1:14" x14ac:dyDescent="0.25">
      <c r="A665" s="50" t="s">
        <v>54</v>
      </c>
      <c r="B665" s="50"/>
      <c r="C665" s="50"/>
      <c r="D665" s="50"/>
      <c r="E665" s="2"/>
      <c r="F665" s="49" t="s">
        <v>16</v>
      </c>
      <c r="G665" s="49"/>
      <c r="H665" s="2"/>
      <c r="I665" s="49" t="s">
        <v>15</v>
      </c>
      <c r="J665" s="49"/>
      <c r="K665" s="51"/>
      <c r="L665" s="51"/>
      <c r="M665" s="51"/>
      <c r="N665" s="51"/>
    </row>
    <row r="666" spans="1:14" x14ac:dyDescent="0.25">
      <c r="A666" s="51"/>
      <c r="B666" s="51"/>
      <c r="C666" s="51"/>
      <c r="D666" s="51"/>
      <c r="E666" s="51"/>
      <c r="F666" s="52"/>
      <c r="G666" s="52"/>
      <c r="H666" s="2"/>
      <c r="I666" s="52"/>
      <c r="J666" s="52"/>
      <c r="K666" s="51"/>
      <c r="L666" s="51"/>
      <c r="M666" s="51"/>
      <c r="N666" s="51"/>
    </row>
    <row r="667" spans="1:14" x14ac:dyDescent="0.25">
      <c r="A667" s="53" t="s">
        <v>14</v>
      </c>
      <c r="B667" s="53"/>
      <c r="C667" s="53"/>
      <c r="D667" s="53"/>
      <c r="E667" s="53"/>
      <c r="F667" s="20"/>
      <c r="G667" s="2"/>
      <c r="H667" s="2"/>
      <c r="I667" s="2"/>
      <c r="J667" s="2"/>
      <c r="K667" s="2"/>
      <c r="L667" s="2"/>
      <c r="M667" s="2"/>
      <c r="N667" s="2"/>
    </row>
    <row r="668" spans="1:14" x14ac:dyDescent="0.25">
      <c r="A668" s="49" t="s">
        <v>55</v>
      </c>
      <c r="B668" s="49"/>
      <c r="C668" s="49"/>
      <c r="D668" s="2"/>
      <c r="E668" s="49" t="s">
        <v>20</v>
      </c>
      <c r="F668" s="49"/>
      <c r="G668" s="49"/>
      <c r="H668" s="3"/>
      <c r="I668" s="49" t="s">
        <v>13</v>
      </c>
      <c r="J668" s="49"/>
      <c r="K668" s="49"/>
      <c r="L668" s="49"/>
      <c r="M668" s="49"/>
      <c r="N668" s="49"/>
    </row>
    <row r="669" spans="1:14" x14ac:dyDescent="0.25">
      <c r="A669" s="52"/>
      <c r="B669" s="52"/>
      <c r="C669" s="52"/>
      <c r="D669" s="52"/>
      <c r="E669" s="52"/>
      <c r="F669" s="52"/>
      <c r="G669" s="52"/>
      <c r="H669" s="3"/>
      <c r="I669" s="54"/>
      <c r="J669" s="54"/>
      <c r="K669" s="54"/>
      <c r="L669" s="54"/>
      <c r="M669" s="54"/>
      <c r="N669" s="54"/>
    </row>
    <row r="673" spans="1:14" ht="33.75" customHeight="1" x14ac:dyDescent="0.25">
      <c r="A673" s="59" t="s">
        <v>201</v>
      </c>
      <c r="B673" s="60"/>
      <c r="C673" s="60"/>
      <c r="D673" s="60"/>
      <c r="E673" s="60"/>
      <c r="F673" s="60"/>
      <c r="G673" s="60"/>
      <c r="H673" s="60"/>
      <c r="I673" s="60"/>
      <c r="J673" s="60"/>
      <c r="K673" s="60"/>
      <c r="L673" s="60"/>
      <c r="M673" s="60"/>
      <c r="N673" s="61"/>
    </row>
    <row r="674" spans="1:14" x14ac:dyDescent="0.25">
      <c r="A674" s="53" t="s">
        <v>8</v>
      </c>
      <c r="B674" s="53"/>
      <c r="C674" s="53"/>
      <c r="D674" s="4">
        <v>11.84</v>
      </c>
      <c r="E674" s="4"/>
      <c r="F674" s="4"/>
      <c r="G674" s="4"/>
      <c r="H674" s="4"/>
      <c r="I674" s="18"/>
      <c r="J674" s="18"/>
      <c r="K674" s="18"/>
      <c r="L674" s="18"/>
      <c r="M674" s="18"/>
      <c r="N674" s="18"/>
    </row>
    <row r="675" spans="1:14" x14ac:dyDescent="0.25">
      <c r="A675" s="53" t="s">
        <v>9</v>
      </c>
      <c r="B675" s="53"/>
      <c r="C675" s="53"/>
      <c r="D675" s="4"/>
      <c r="E675" s="4"/>
      <c r="F675" s="4"/>
      <c r="G675" s="4"/>
      <c r="H675" s="4"/>
      <c r="I675" s="18"/>
      <c r="J675" s="18"/>
      <c r="K675" s="18"/>
      <c r="L675" s="18"/>
      <c r="M675" s="18"/>
      <c r="N675" s="18"/>
    </row>
    <row r="676" spans="1:14" x14ac:dyDescent="0.25">
      <c r="A676" s="53" t="s">
        <v>10</v>
      </c>
      <c r="B676" s="53"/>
      <c r="C676" s="53"/>
      <c r="D676" s="21">
        <v>14.05</v>
      </c>
      <c r="E676" s="4">
        <v>13</v>
      </c>
      <c r="F676" s="4"/>
      <c r="G676" s="4"/>
      <c r="H676" s="4"/>
      <c r="I676" s="18"/>
      <c r="J676" s="18"/>
      <c r="K676" s="18"/>
      <c r="L676" s="18"/>
      <c r="M676" s="18"/>
      <c r="N676" s="18"/>
    </row>
    <row r="677" spans="1:14" x14ac:dyDescent="0.25">
      <c r="A677" s="53" t="s">
        <v>11</v>
      </c>
      <c r="B677" s="53"/>
      <c r="C677" s="53"/>
      <c r="D677" s="4">
        <v>15</v>
      </c>
      <c r="E677" s="4"/>
      <c r="F677" s="4"/>
      <c r="G677" s="4"/>
      <c r="H677" s="4"/>
      <c r="I677" s="18"/>
      <c r="J677" s="18"/>
      <c r="K677" s="18"/>
      <c r="L677" s="18"/>
      <c r="M677" s="18"/>
      <c r="N677" s="18"/>
    </row>
    <row r="678" spans="1:14" x14ac:dyDescent="0.25">
      <c r="A678" s="62" t="s">
        <v>17</v>
      </c>
      <c r="B678" s="62"/>
      <c r="C678" s="62"/>
      <c r="D678" s="62" t="s">
        <v>18</v>
      </c>
      <c r="E678" s="62"/>
      <c r="F678" s="62"/>
      <c r="G678" s="62" t="s">
        <v>12</v>
      </c>
      <c r="H678" s="62"/>
      <c r="I678" s="62"/>
      <c r="J678" s="62"/>
      <c r="K678" s="62" t="s">
        <v>19</v>
      </c>
      <c r="L678" s="62"/>
      <c r="M678" s="62"/>
      <c r="N678" s="62"/>
    </row>
    <row r="679" spans="1:14" x14ac:dyDescent="0.25">
      <c r="A679" s="63">
        <f>AVERAGE(D674:N677)</f>
        <v>13.4725</v>
      </c>
      <c r="B679" s="62"/>
      <c r="C679" s="62"/>
      <c r="D679" s="64">
        <f>_xlfn.STDEV.S(D674:N677)</f>
        <v>1.3607687778115232</v>
      </c>
      <c r="E679" s="64"/>
      <c r="F679" s="64"/>
      <c r="G679" s="47">
        <f>D679/A679</f>
        <v>0.10100343498322681</v>
      </c>
      <c r="H679" s="47"/>
      <c r="I679" s="47"/>
      <c r="J679" s="47"/>
      <c r="K679" s="48" t="str">
        <f>IF(G679&lt;25%,"media simples","media saneada")</f>
        <v>media simples</v>
      </c>
      <c r="L679" s="48"/>
      <c r="M679" s="48"/>
      <c r="N679" s="48"/>
    </row>
    <row r="680" spans="1:14" x14ac:dyDescent="0.25">
      <c r="A680" s="49"/>
      <c r="B680" s="49"/>
      <c r="C680" s="49"/>
      <c r="D680" s="49"/>
      <c r="E680" s="49"/>
      <c r="F680" s="49"/>
      <c r="G680" s="49"/>
      <c r="H680" s="49"/>
      <c r="I680" s="49"/>
      <c r="J680" s="49"/>
      <c r="K680" s="49"/>
      <c r="L680" s="49"/>
      <c r="M680" s="49"/>
      <c r="N680" s="49"/>
    </row>
    <row r="681" spans="1:14" x14ac:dyDescent="0.25">
      <c r="A681" s="50" t="s">
        <v>54</v>
      </c>
      <c r="B681" s="50"/>
      <c r="C681" s="50"/>
      <c r="D681" s="50"/>
      <c r="E681" s="2"/>
      <c r="F681" s="49" t="s">
        <v>16</v>
      </c>
      <c r="G681" s="49"/>
      <c r="H681" s="2"/>
      <c r="I681" s="49" t="s">
        <v>15</v>
      </c>
      <c r="J681" s="49"/>
      <c r="K681" s="51"/>
      <c r="L681" s="51"/>
      <c r="M681" s="51"/>
      <c r="N681" s="51"/>
    </row>
    <row r="682" spans="1:14" x14ac:dyDescent="0.25">
      <c r="A682" s="51"/>
      <c r="B682" s="51"/>
      <c r="C682" s="51"/>
      <c r="D682" s="51"/>
      <c r="E682" s="51"/>
      <c r="F682" s="52"/>
      <c r="G682" s="52"/>
      <c r="H682" s="2"/>
      <c r="I682" s="52"/>
      <c r="J682" s="52"/>
      <c r="K682" s="51"/>
      <c r="L682" s="51"/>
      <c r="M682" s="51"/>
      <c r="N682" s="51"/>
    </row>
    <row r="683" spans="1:14" x14ac:dyDescent="0.25">
      <c r="A683" s="53" t="s">
        <v>14</v>
      </c>
      <c r="B683" s="53"/>
      <c r="C683" s="53"/>
      <c r="D683" s="53"/>
      <c r="E683" s="53"/>
      <c r="F683" s="20"/>
      <c r="G683" s="2"/>
      <c r="H683" s="2"/>
      <c r="I683" s="2"/>
      <c r="J683" s="2"/>
      <c r="K683" s="2"/>
      <c r="L683" s="2"/>
      <c r="M683" s="2"/>
      <c r="N683" s="2"/>
    </row>
    <row r="684" spans="1:14" x14ac:dyDescent="0.25">
      <c r="A684" s="49" t="s">
        <v>55</v>
      </c>
      <c r="B684" s="49"/>
      <c r="C684" s="49"/>
      <c r="D684" s="2"/>
      <c r="E684" s="49" t="s">
        <v>20</v>
      </c>
      <c r="F684" s="49"/>
      <c r="G684" s="49"/>
      <c r="H684" s="3"/>
      <c r="I684" s="49" t="s">
        <v>13</v>
      </c>
      <c r="J684" s="49"/>
      <c r="K684" s="49"/>
      <c r="L684" s="49"/>
      <c r="M684" s="49"/>
      <c r="N684" s="49"/>
    </row>
    <row r="685" spans="1:14" x14ac:dyDescent="0.25">
      <c r="A685" s="52"/>
      <c r="B685" s="52"/>
      <c r="C685" s="52"/>
      <c r="D685" s="52"/>
      <c r="E685" s="52"/>
      <c r="F685" s="52"/>
      <c r="G685" s="52"/>
      <c r="H685" s="3"/>
      <c r="I685" s="54"/>
      <c r="J685" s="54"/>
      <c r="K685" s="54"/>
      <c r="L685" s="54"/>
      <c r="M685" s="54"/>
      <c r="N685" s="54"/>
    </row>
    <row r="689" spans="1:14" x14ac:dyDescent="0.25">
      <c r="A689" s="59" t="s">
        <v>202</v>
      </c>
      <c r="B689" s="60"/>
      <c r="C689" s="60"/>
      <c r="D689" s="60"/>
      <c r="E689" s="60"/>
      <c r="F689" s="60"/>
      <c r="G689" s="60"/>
      <c r="H689" s="60"/>
      <c r="I689" s="60"/>
      <c r="J689" s="60"/>
      <c r="K689" s="60"/>
      <c r="L689" s="60"/>
      <c r="M689" s="60"/>
      <c r="N689" s="61"/>
    </row>
    <row r="690" spans="1:14" x14ac:dyDescent="0.25">
      <c r="A690" s="53" t="s">
        <v>8</v>
      </c>
      <c r="B690" s="53"/>
      <c r="C690" s="53"/>
      <c r="D690" s="4">
        <v>11.84</v>
      </c>
      <c r="E690" s="4"/>
      <c r="F690" s="4"/>
      <c r="G690" s="4"/>
      <c r="H690" s="4"/>
      <c r="I690" s="18"/>
      <c r="J690" s="18"/>
      <c r="K690" s="18"/>
      <c r="L690" s="18"/>
      <c r="M690" s="18"/>
      <c r="N690" s="18"/>
    </row>
    <row r="691" spans="1:14" x14ac:dyDescent="0.25">
      <c r="A691" s="53" t="s">
        <v>9</v>
      </c>
      <c r="B691" s="53"/>
      <c r="C691" s="53"/>
      <c r="D691" s="4"/>
      <c r="E691" s="4"/>
      <c r="F691" s="4"/>
      <c r="G691" s="4"/>
      <c r="H691" s="4"/>
      <c r="I691" s="18"/>
      <c r="J691" s="18"/>
      <c r="K691" s="18"/>
      <c r="L691" s="18"/>
      <c r="M691" s="18"/>
      <c r="N691" s="18"/>
    </row>
    <row r="692" spans="1:14" x14ac:dyDescent="0.25">
      <c r="A692" s="53" t="s">
        <v>10</v>
      </c>
      <c r="B692" s="53"/>
      <c r="C692" s="53"/>
      <c r="D692" s="21">
        <v>14.05</v>
      </c>
      <c r="E692" s="4">
        <v>13</v>
      </c>
      <c r="F692" s="4"/>
      <c r="G692" s="4"/>
      <c r="H692" s="4"/>
      <c r="I692" s="18"/>
      <c r="J692" s="18"/>
      <c r="K692" s="18"/>
      <c r="L692" s="18"/>
      <c r="M692" s="18"/>
      <c r="N692" s="18"/>
    </row>
    <row r="693" spans="1:14" x14ac:dyDescent="0.25">
      <c r="A693" s="53" t="s">
        <v>11</v>
      </c>
      <c r="B693" s="53"/>
      <c r="C693" s="53"/>
      <c r="D693" s="4">
        <v>15</v>
      </c>
      <c r="E693" s="4"/>
      <c r="F693" s="4"/>
      <c r="G693" s="4"/>
      <c r="H693" s="4"/>
      <c r="I693" s="18"/>
      <c r="J693" s="18"/>
      <c r="K693" s="18"/>
      <c r="L693" s="18"/>
      <c r="M693" s="18"/>
      <c r="N693" s="18"/>
    </row>
    <row r="694" spans="1:14" x14ac:dyDescent="0.25">
      <c r="A694" s="62" t="s">
        <v>17</v>
      </c>
      <c r="B694" s="62"/>
      <c r="C694" s="62"/>
      <c r="D694" s="62" t="s">
        <v>18</v>
      </c>
      <c r="E694" s="62"/>
      <c r="F694" s="62"/>
      <c r="G694" s="62" t="s">
        <v>12</v>
      </c>
      <c r="H694" s="62"/>
      <c r="I694" s="62"/>
      <c r="J694" s="62"/>
      <c r="K694" s="62" t="s">
        <v>19</v>
      </c>
      <c r="L694" s="62"/>
      <c r="M694" s="62"/>
      <c r="N694" s="62"/>
    </row>
    <row r="695" spans="1:14" x14ac:dyDescent="0.25">
      <c r="A695" s="63">
        <f>AVERAGE(D690:N693)</f>
        <v>13.4725</v>
      </c>
      <c r="B695" s="62"/>
      <c r="C695" s="62"/>
      <c r="D695" s="64">
        <f>_xlfn.STDEV.S(D690:N693)</f>
        <v>1.3607687778115232</v>
      </c>
      <c r="E695" s="64"/>
      <c r="F695" s="64"/>
      <c r="G695" s="47">
        <f>D695/A695</f>
        <v>0.10100343498322681</v>
      </c>
      <c r="H695" s="47"/>
      <c r="I695" s="47"/>
      <c r="J695" s="47"/>
      <c r="K695" s="48" t="str">
        <f>IF(G695&lt;25%,"media simples","media saneada")</f>
        <v>media simples</v>
      </c>
      <c r="L695" s="48"/>
      <c r="M695" s="48"/>
      <c r="N695" s="48"/>
    </row>
    <row r="696" spans="1:14" x14ac:dyDescent="0.25">
      <c r="A696" s="49"/>
      <c r="B696" s="49"/>
      <c r="C696" s="49"/>
      <c r="D696" s="49"/>
      <c r="E696" s="49"/>
      <c r="F696" s="49"/>
      <c r="G696" s="49"/>
      <c r="H696" s="49"/>
      <c r="I696" s="49"/>
      <c r="J696" s="49"/>
      <c r="K696" s="49"/>
      <c r="L696" s="49"/>
      <c r="M696" s="49"/>
      <c r="N696" s="49"/>
    </row>
    <row r="697" spans="1:14" x14ac:dyDescent="0.25">
      <c r="A697" s="50" t="s">
        <v>54</v>
      </c>
      <c r="B697" s="50"/>
      <c r="C697" s="50"/>
      <c r="D697" s="50"/>
      <c r="E697" s="2"/>
      <c r="F697" s="49" t="s">
        <v>16</v>
      </c>
      <c r="G697" s="49"/>
      <c r="H697" s="2"/>
      <c r="I697" s="49" t="s">
        <v>15</v>
      </c>
      <c r="J697" s="49"/>
      <c r="K697" s="51"/>
      <c r="L697" s="51"/>
      <c r="M697" s="51"/>
      <c r="N697" s="51"/>
    </row>
    <row r="698" spans="1:14" x14ac:dyDescent="0.25">
      <c r="A698" s="51"/>
      <c r="B698" s="51"/>
      <c r="C698" s="51"/>
      <c r="D698" s="51"/>
      <c r="E698" s="51"/>
      <c r="F698" s="52"/>
      <c r="G698" s="52"/>
      <c r="H698" s="2"/>
      <c r="I698" s="52"/>
      <c r="J698" s="52"/>
      <c r="K698" s="51"/>
      <c r="L698" s="51"/>
      <c r="M698" s="51"/>
      <c r="N698" s="51"/>
    </row>
    <row r="699" spans="1:14" x14ac:dyDescent="0.25">
      <c r="A699" s="53" t="s">
        <v>14</v>
      </c>
      <c r="B699" s="53"/>
      <c r="C699" s="53"/>
      <c r="D699" s="53"/>
      <c r="E699" s="53"/>
      <c r="F699" s="20"/>
      <c r="G699" s="2"/>
      <c r="H699" s="2"/>
      <c r="I699" s="2"/>
      <c r="J699" s="2"/>
      <c r="K699" s="2"/>
      <c r="L699" s="2"/>
      <c r="M699" s="2"/>
      <c r="N699" s="2"/>
    </row>
    <row r="700" spans="1:14" x14ac:dyDescent="0.25">
      <c r="A700" s="49" t="s">
        <v>55</v>
      </c>
      <c r="B700" s="49"/>
      <c r="C700" s="49"/>
      <c r="D700" s="2"/>
      <c r="E700" s="49" t="s">
        <v>20</v>
      </c>
      <c r="F700" s="49"/>
      <c r="G700" s="49"/>
      <c r="H700" s="3"/>
      <c r="I700" s="49" t="s">
        <v>13</v>
      </c>
      <c r="J700" s="49"/>
      <c r="K700" s="49"/>
      <c r="L700" s="49"/>
      <c r="M700" s="49"/>
      <c r="N700" s="49"/>
    </row>
    <row r="701" spans="1:14" x14ac:dyDescent="0.25">
      <c r="A701" s="52"/>
      <c r="B701" s="52"/>
      <c r="C701" s="52"/>
      <c r="D701" s="52"/>
      <c r="E701" s="52"/>
      <c r="F701" s="52"/>
      <c r="G701" s="52"/>
      <c r="H701" s="3"/>
      <c r="I701" s="54"/>
      <c r="J701" s="54"/>
      <c r="K701" s="54"/>
      <c r="L701" s="54"/>
      <c r="M701" s="54"/>
      <c r="N701" s="54"/>
    </row>
    <row r="705" spans="1:14" x14ac:dyDescent="0.25">
      <c r="A705" s="59" t="s">
        <v>203</v>
      </c>
      <c r="B705" s="60"/>
      <c r="C705" s="60"/>
      <c r="D705" s="60"/>
      <c r="E705" s="60"/>
      <c r="F705" s="60"/>
      <c r="G705" s="60"/>
      <c r="H705" s="60"/>
      <c r="I705" s="60"/>
      <c r="J705" s="60"/>
      <c r="K705" s="60"/>
      <c r="L705" s="60"/>
      <c r="M705" s="60"/>
      <c r="N705" s="61"/>
    </row>
    <row r="706" spans="1:14" x14ac:dyDescent="0.25">
      <c r="A706" s="53" t="s">
        <v>8</v>
      </c>
      <c r="B706" s="53"/>
      <c r="C706" s="53"/>
      <c r="D706" s="4">
        <v>11.84</v>
      </c>
      <c r="E706" s="4"/>
      <c r="F706" s="4"/>
      <c r="G706" s="4"/>
      <c r="H706" s="4"/>
      <c r="I706" s="18"/>
      <c r="J706" s="18"/>
      <c r="K706" s="18"/>
      <c r="L706" s="18"/>
      <c r="M706" s="18"/>
      <c r="N706" s="18"/>
    </row>
    <row r="707" spans="1:14" x14ac:dyDescent="0.25">
      <c r="A707" s="53" t="s">
        <v>9</v>
      </c>
      <c r="B707" s="53"/>
      <c r="C707" s="53"/>
      <c r="D707" s="4"/>
      <c r="E707" s="4"/>
      <c r="F707" s="4"/>
      <c r="G707" s="4"/>
      <c r="H707" s="4"/>
      <c r="I707" s="18"/>
      <c r="J707" s="18"/>
      <c r="K707" s="18"/>
      <c r="L707" s="18"/>
      <c r="M707" s="18"/>
      <c r="N707" s="18"/>
    </row>
    <row r="708" spans="1:14" x14ac:dyDescent="0.25">
      <c r="A708" s="53" t="s">
        <v>10</v>
      </c>
      <c r="B708" s="53"/>
      <c r="C708" s="53"/>
      <c r="D708" s="21">
        <v>14.05</v>
      </c>
      <c r="E708" s="4">
        <v>13</v>
      </c>
      <c r="F708" s="4"/>
      <c r="G708" s="4"/>
      <c r="H708" s="4"/>
      <c r="I708" s="18"/>
      <c r="J708" s="18"/>
      <c r="K708" s="18"/>
      <c r="L708" s="18"/>
      <c r="M708" s="18"/>
      <c r="N708" s="18"/>
    </row>
    <row r="709" spans="1:14" x14ac:dyDescent="0.25">
      <c r="A709" s="53" t="s">
        <v>11</v>
      </c>
      <c r="B709" s="53"/>
      <c r="C709" s="53"/>
      <c r="D709" s="4">
        <v>15</v>
      </c>
      <c r="E709" s="4"/>
      <c r="F709" s="4"/>
      <c r="G709" s="4"/>
      <c r="H709" s="4"/>
      <c r="I709" s="18"/>
      <c r="J709" s="18"/>
      <c r="K709" s="18"/>
      <c r="L709" s="18"/>
      <c r="M709" s="18"/>
      <c r="N709" s="18"/>
    </row>
    <row r="710" spans="1:14" x14ac:dyDescent="0.25">
      <c r="A710" s="62" t="s">
        <v>17</v>
      </c>
      <c r="B710" s="62"/>
      <c r="C710" s="62"/>
      <c r="D710" s="62" t="s">
        <v>18</v>
      </c>
      <c r="E710" s="62"/>
      <c r="F710" s="62"/>
      <c r="G710" s="62" t="s">
        <v>12</v>
      </c>
      <c r="H710" s="62"/>
      <c r="I710" s="62"/>
      <c r="J710" s="62"/>
      <c r="K710" s="62" t="s">
        <v>19</v>
      </c>
      <c r="L710" s="62"/>
      <c r="M710" s="62"/>
      <c r="N710" s="62"/>
    </row>
    <row r="711" spans="1:14" x14ac:dyDescent="0.25">
      <c r="A711" s="63">
        <f>AVERAGE(D706:N709)</f>
        <v>13.4725</v>
      </c>
      <c r="B711" s="62"/>
      <c r="C711" s="62"/>
      <c r="D711" s="64">
        <f>_xlfn.STDEV.S(D706:N709)</f>
        <v>1.3607687778115232</v>
      </c>
      <c r="E711" s="64"/>
      <c r="F711" s="64"/>
      <c r="G711" s="47">
        <f>D711/A711</f>
        <v>0.10100343498322681</v>
      </c>
      <c r="H711" s="47"/>
      <c r="I711" s="47"/>
      <c r="J711" s="47"/>
      <c r="K711" s="48" t="str">
        <f>IF(G711&lt;25%,"media simples","media saneada")</f>
        <v>media simples</v>
      </c>
      <c r="L711" s="48"/>
      <c r="M711" s="48"/>
      <c r="N711" s="48"/>
    </row>
    <row r="712" spans="1:14" x14ac:dyDescent="0.25">
      <c r="A712" s="49"/>
      <c r="B712" s="49"/>
      <c r="C712" s="49"/>
      <c r="D712" s="49"/>
      <c r="E712" s="49"/>
      <c r="F712" s="49"/>
      <c r="G712" s="49"/>
      <c r="H712" s="49"/>
      <c r="I712" s="49"/>
      <c r="J712" s="49"/>
      <c r="K712" s="49"/>
      <c r="L712" s="49"/>
      <c r="M712" s="49"/>
      <c r="N712" s="49"/>
    </row>
    <row r="713" spans="1:14" x14ac:dyDescent="0.25">
      <c r="A713" s="50" t="s">
        <v>54</v>
      </c>
      <c r="B713" s="50"/>
      <c r="C713" s="50"/>
      <c r="D713" s="50"/>
      <c r="E713" s="2"/>
      <c r="F713" s="49" t="s">
        <v>16</v>
      </c>
      <c r="G713" s="49"/>
      <c r="H713" s="2"/>
      <c r="I713" s="49" t="s">
        <v>15</v>
      </c>
      <c r="J713" s="49"/>
      <c r="K713" s="51"/>
      <c r="L713" s="51"/>
      <c r="M713" s="51"/>
      <c r="N713" s="51"/>
    </row>
    <row r="714" spans="1:14" x14ac:dyDescent="0.25">
      <c r="A714" s="51"/>
      <c r="B714" s="51"/>
      <c r="C714" s="51"/>
      <c r="D714" s="51"/>
      <c r="E714" s="51"/>
      <c r="F714" s="52"/>
      <c r="G714" s="52"/>
      <c r="H714" s="2"/>
      <c r="I714" s="52"/>
      <c r="J714" s="52"/>
      <c r="K714" s="51"/>
      <c r="L714" s="51"/>
      <c r="M714" s="51"/>
      <c r="N714" s="51"/>
    </row>
    <row r="715" spans="1:14" x14ac:dyDescent="0.25">
      <c r="A715" s="53" t="s">
        <v>14</v>
      </c>
      <c r="B715" s="53"/>
      <c r="C715" s="53"/>
      <c r="D715" s="53"/>
      <c r="E715" s="53"/>
      <c r="F715" s="20"/>
      <c r="G715" s="2"/>
      <c r="H715" s="2"/>
      <c r="I715" s="2"/>
      <c r="J715" s="2"/>
      <c r="K715" s="2"/>
      <c r="L715" s="2"/>
      <c r="M715" s="2"/>
      <c r="N715" s="2"/>
    </row>
    <row r="716" spans="1:14" x14ac:dyDescent="0.25">
      <c r="A716" s="49" t="s">
        <v>55</v>
      </c>
      <c r="B716" s="49"/>
      <c r="C716" s="49"/>
      <c r="D716" s="2"/>
      <c r="E716" s="49" t="s">
        <v>20</v>
      </c>
      <c r="F716" s="49"/>
      <c r="G716" s="49"/>
      <c r="H716" s="3"/>
      <c r="I716" s="49" t="s">
        <v>13</v>
      </c>
      <c r="J716" s="49"/>
      <c r="K716" s="49"/>
      <c r="L716" s="49"/>
      <c r="M716" s="49"/>
      <c r="N716" s="49"/>
    </row>
    <row r="717" spans="1:14" x14ac:dyDescent="0.25">
      <c r="A717" s="52"/>
      <c r="B717" s="52"/>
      <c r="C717" s="52"/>
      <c r="D717" s="52"/>
      <c r="E717" s="52"/>
      <c r="F717" s="52"/>
      <c r="G717" s="52"/>
      <c r="H717" s="3"/>
      <c r="I717" s="54"/>
      <c r="J717" s="54"/>
      <c r="K717" s="54"/>
      <c r="L717" s="54"/>
      <c r="M717" s="54"/>
      <c r="N717" s="54"/>
    </row>
    <row r="721" spans="1:14" x14ac:dyDescent="0.25">
      <c r="A721" s="59" t="s">
        <v>204</v>
      </c>
      <c r="B721" s="60"/>
      <c r="C721" s="60"/>
      <c r="D721" s="60"/>
      <c r="E721" s="60"/>
      <c r="F721" s="60"/>
      <c r="G721" s="60"/>
      <c r="H721" s="60"/>
      <c r="I721" s="60"/>
      <c r="J721" s="60"/>
      <c r="K721" s="60"/>
      <c r="L721" s="60"/>
      <c r="M721" s="60"/>
      <c r="N721" s="61"/>
    </row>
    <row r="722" spans="1:14" x14ac:dyDescent="0.25">
      <c r="A722" s="53" t="s">
        <v>8</v>
      </c>
      <c r="B722" s="53"/>
      <c r="C722" s="53"/>
      <c r="D722" s="4">
        <v>9.98</v>
      </c>
      <c r="E722" s="4"/>
      <c r="F722" s="4"/>
      <c r="G722" s="4"/>
      <c r="H722" s="4"/>
      <c r="I722" s="18"/>
      <c r="J722" s="18"/>
      <c r="K722" s="18"/>
      <c r="L722" s="18"/>
      <c r="M722" s="18"/>
      <c r="N722" s="18"/>
    </row>
    <row r="723" spans="1:14" x14ac:dyDescent="0.25">
      <c r="A723" s="53" t="s">
        <v>9</v>
      </c>
      <c r="B723" s="53"/>
      <c r="C723" s="53"/>
      <c r="D723" s="4">
        <v>10</v>
      </c>
      <c r="E723" s="4"/>
      <c r="F723" s="4"/>
      <c r="G723" s="4"/>
      <c r="H723" s="4"/>
      <c r="I723" s="18"/>
      <c r="J723" s="18"/>
      <c r="K723" s="18"/>
      <c r="L723" s="18"/>
      <c r="M723" s="18"/>
      <c r="N723" s="18"/>
    </row>
    <row r="724" spans="1:14" x14ac:dyDescent="0.25">
      <c r="A724" s="53" t="s">
        <v>10</v>
      </c>
      <c r="B724" s="53"/>
      <c r="C724" s="53"/>
      <c r="D724" s="21">
        <v>10</v>
      </c>
      <c r="E724" s="4">
        <v>9</v>
      </c>
      <c r="F724" s="4">
        <v>9.77</v>
      </c>
      <c r="G724" s="4"/>
      <c r="H724" s="4"/>
      <c r="I724" s="18"/>
      <c r="J724" s="18"/>
      <c r="K724" s="18"/>
      <c r="L724" s="18"/>
      <c r="M724" s="18"/>
      <c r="N724" s="18"/>
    </row>
    <row r="725" spans="1:14" x14ac:dyDescent="0.25">
      <c r="A725" s="53" t="s">
        <v>11</v>
      </c>
      <c r="B725" s="53"/>
      <c r="C725" s="53"/>
      <c r="D725" s="24">
        <v>39.9</v>
      </c>
      <c r="E725" s="4"/>
      <c r="F725" s="4"/>
      <c r="G725" s="4"/>
      <c r="H725" s="4"/>
      <c r="I725" s="18"/>
      <c r="J725" s="18"/>
      <c r="K725" s="18"/>
      <c r="L725" s="18"/>
      <c r="M725" s="18"/>
      <c r="N725" s="18"/>
    </row>
    <row r="726" spans="1:14" x14ac:dyDescent="0.25">
      <c r="A726" s="62" t="s">
        <v>17</v>
      </c>
      <c r="B726" s="62"/>
      <c r="C726" s="62"/>
      <c r="D726" s="62" t="s">
        <v>18</v>
      </c>
      <c r="E726" s="62"/>
      <c r="F726" s="62"/>
      <c r="G726" s="62" t="s">
        <v>12</v>
      </c>
      <c r="H726" s="62"/>
      <c r="I726" s="62"/>
      <c r="J726" s="62"/>
      <c r="K726" s="62" t="s">
        <v>19</v>
      </c>
      <c r="L726" s="62"/>
      <c r="M726" s="62"/>
      <c r="N726" s="62"/>
    </row>
    <row r="727" spans="1:14" x14ac:dyDescent="0.25">
      <c r="A727" s="63">
        <f>AVERAGE(D722:N725)</f>
        <v>14.775</v>
      </c>
      <c r="B727" s="62"/>
      <c r="C727" s="62"/>
      <c r="D727" s="64">
        <f>_xlfn.STDEV.S(D722:N725)</f>
        <v>12.314703000884752</v>
      </c>
      <c r="E727" s="64"/>
      <c r="F727" s="64"/>
      <c r="G727" s="47">
        <f>D727/A727</f>
        <v>0.83348243660810495</v>
      </c>
      <c r="H727" s="47"/>
      <c r="I727" s="47"/>
      <c r="J727" s="47"/>
      <c r="K727" s="48" t="str">
        <f>IF(G727&lt;25%,"media simples","media saneada")</f>
        <v>media saneada</v>
      </c>
      <c r="L727" s="48"/>
      <c r="M727" s="48"/>
      <c r="N727" s="48"/>
    </row>
    <row r="728" spans="1:14" x14ac:dyDescent="0.25">
      <c r="A728" s="49"/>
      <c r="B728" s="49"/>
      <c r="C728" s="49"/>
      <c r="D728" s="49"/>
      <c r="E728" s="49"/>
      <c r="F728" s="49"/>
      <c r="G728" s="49"/>
      <c r="H728" s="49"/>
      <c r="I728" s="49"/>
      <c r="J728" s="49"/>
      <c r="K728" s="49"/>
      <c r="L728" s="49"/>
      <c r="M728" s="49"/>
      <c r="N728" s="49"/>
    </row>
    <row r="729" spans="1:14" x14ac:dyDescent="0.25">
      <c r="A729" s="50" t="s">
        <v>54</v>
      </c>
      <c r="B729" s="50"/>
      <c r="C729" s="50"/>
      <c r="D729" s="50"/>
      <c r="E729" s="2"/>
      <c r="F729" s="49" t="s">
        <v>16</v>
      </c>
      <c r="G729" s="49"/>
      <c r="H729" s="2"/>
      <c r="I729" s="49" t="s">
        <v>15</v>
      </c>
      <c r="J729" s="49"/>
      <c r="K729" s="51"/>
      <c r="L729" s="51"/>
      <c r="M729" s="51"/>
      <c r="N729" s="51"/>
    </row>
    <row r="730" spans="1:14" x14ac:dyDescent="0.25">
      <c r="A730" s="51"/>
      <c r="B730" s="51"/>
      <c r="C730" s="51"/>
      <c r="D730" s="51"/>
      <c r="E730" s="51"/>
      <c r="F730" s="52">
        <f>A727-D727</f>
        <v>2.4602969991152488</v>
      </c>
      <c r="G730" s="52"/>
      <c r="H730" s="2"/>
      <c r="I730" s="52">
        <f>A727+D727</f>
        <v>27.089703000884754</v>
      </c>
      <c r="J730" s="52"/>
      <c r="K730" s="51"/>
      <c r="L730" s="51"/>
      <c r="M730" s="51"/>
      <c r="N730" s="51"/>
    </row>
    <row r="731" spans="1:14" x14ac:dyDescent="0.25">
      <c r="A731" s="53" t="s">
        <v>14</v>
      </c>
      <c r="B731" s="53"/>
      <c r="C731" s="53"/>
      <c r="D731" s="53"/>
      <c r="E731" s="53"/>
      <c r="F731" s="20"/>
      <c r="G731" s="2"/>
      <c r="H731" s="2"/>
      <c r="I731" s="24">
        <v>39.9</v>
      </c>
      <c r="J731" s="2"/>
      <c r="K731" s="2"/>
      <c r="L731" s="2"/>
      <c r="M731" s="2"/>
      <c r="N731" s="2"/>
    </row>
    <row r="732" spans="1:14" x14ac:dyDescent="0.25">
      <c r="A732" s="49" t="s">
        <v>55</v>
      </c>
      <c r="B732" s="49"/>
      <c r="C732" s="49"/>
      <c r="D732" s="2"/>
      <c r="E732" s="49" t="s">
        <v>20</v>
      </c>
      <c r="F732" s="49"/>
      <c r="G732" s="49"/>
      <c r="H732" s="3"/>
      <c r="I732" s="49" t="s">
        <v>13</v>
      </c>
      <c r="J732" s="49"/>
      <c r="K732" s="49"/>
      <c r="L732" s="49"/>
      <c r="M732" s="49"/>
      <c r="N732" s="49"/>
    </row>
    <row r="733" spans="1:14" x14ac:dyDescent="0.25">
      <c r="A733" s="52">
        <f>AVERAGE(D722:F724)</f>
        <v>9.75</v>
      </c>
      <c r="B733" s="52"/>
      <c r="C733" s="52"/>
      <c r="D733" s="52">
        <f>_xlfn.STDEV.S(D722:F724)</f>
        <v>0.4303486958270003</v>
      </c>
      <c r="E733" s="52"/>
      <c r="F733" s="52"/>
      <c r="G733" s="52"/>
      <c r="H733" s="3"/>
      <c r="I733" s="54">
        <f>D733/A733</f>
        <v>4.4138327777128235E-2</v>
      </c>
      <c r="J733" s="54"/>
      <c r="K733" s="54"/>
      <c r="L733" s="54"/>
      <c r="M733" s="54"/>
      <c r="N733" s="54"/>
    </row>
    <row r="737" spans="1:14" x14ac:dyDescent="0.25">
      <c r="A737" s="59" t="s">
        <v>205</v>
      </c>
      <c r="B737" s="60"/>
      <c r="C737" s="60"/>
      <c r="D737" s="60"/>
      <c r="E737" s="60"/>
      <c r="F737" s="60"/>
      <c r="G737" s="60"/>
      <c r="H737" s="60"/>
      <c r="I737" s="60"/>
      <c r="J737" s="60"/>
      <c r="K737" s="60"/>
      <c r="L737" s="60"/>
      <c r="M737" s="60"/>
      <c r="N737" s="61"/>
    </row>
    <row r="738" spans="1:14" x14ac:dyDescent="0.25">
      <c r="A738" s="53" t="s">
        <v>8</v>
      </c>
      <c r="B738" s="53"/>
      <c r="C738" s="53"/>
      <c r="D738" s="4">
        <v>9.99</v>
      </c>
      <c r="E738" s="4"/>
      <c r="F738" s="4"/>
      <c r="G738" s="4"/>
      <c r="H738" s="4"/>
      <c r="I738" s="18"/>
      <c r="J738" s="18"/>
      <c r="K738" s="18"/>
      <c r="L738" s="18"/>
      <c r="M738" s="18"/>
      <c r="N738" s="18"/>
    </row>
    <row r="739" spans="1:14" x14ac:dyDescent="0.25">
      <c r="A739" s="53" t="s">
        <v>9</v>
      </c>
      <c r="B739" s="53"/>
      <c r="C739" s="53"/>
      <c r="D739" s="4"/>
      <c r="E739" s="4"/>
      <c r="F739" s="4"/>
      <c r="G739" s="4"/>
      <c r="H739" s="4"/>
      <c r="I739" s="18"/>
      <c r="J739" s="18"/>
      <c r="K739" s="18"/>
      <c r="L739" s="18"/>
      <c r="M739" s="18"/>
      <c r="N739" s="18"/>
    </row>
    <row r="740" spans="1:14" x14ac:dyDescent="0.25">
      <c r="A740" s="53" t="s">
        <v>10</v>
      </c>
      <c r="B740" s="53"/>
      <c r="C740" s="53"/>
      <c r="D740" s="21">
        <v>8.99</v>
      </c>
      <c r="E740" s="4">
        <v>9.89</v>
      </c>
      <c r="F740" s="4"/>
      <c r="G740" s="4"/>
      <c r="H740" s="4"/>
      <c r="I740" s="18"/>
      <c r="J740" s="18"/>
      <c r="K740" s="18"/>
      <c r="L740" s="18"/>
      <c r="M740" s="18"/>
      <c r="N740" s="18"/>
    </row>
    <row r="741" spans="1:14" x14ac:dyDescent="0.25">
      <c r="A741" s="53" t="s">
        <v>11</v>
      </c>
      <c r="B741" s="53"/>
      <c r="C741" s="53"/>
      <c r="D741" s="4">
        <v>10</v>
      </c>
      <c r="E741" s="4"/>
      <c r="F741" s="4"/>
      <c r="G741" s="4"/>
      <c r="H741" s="4"/>
      <c r="I741" s="18"/>
      <c r="J741" s="18"/>
      <c r="K741" s="18"/>
      <c r="L741" s="18"/>
      <c r="M741" s="18"/>
      <c r="N741" s="18"/>
    </row>
    <row r="742" spans="1:14" x14ac:dyDescent="0.25">
      <c r="A742" s="62" t="s">
        <v>17</v>
      </c>
      <c r="B742" s="62"/>
      <c r="C742" s="62"/>
      <c r="D742" s="62" t="s">
        <v>18</v>
      </c>
      <c r="E742" s="62"/>
      <c r="F742" s="62"/>
      <c r="G742" s="62" t="s">
        <v>12</v>
      </c>
      <c r="H742" s="62"/>
      <c r="I742" s="62"/>
      <c r="J742" s="62"/>
      <c r="K742" s="62" t="s">
        <v>19</v>
      </c>
      <c r="L742" s="62"/>
      <c r="M742" s="62"/>
      <c r="N742" s="62"/>
    </row>
    <row r="743" spans="1:14" x14ac:dyDescent="0.25">
      <c r="A743" s="63">
        <f>AVERAGE(D738:N741)</f>
        <v>9.7175000000000011</v>
      </c>
      <c r="B743" s="62"/>
      <c r="C743" s="62"/>
      <c r="D743" s="64">
        <f>_xlfn.STDEV.S(D738:N741)</f>
        <v>0.48753632343310238</v>
      </c>
      <c r="E743" s="64"/>
      <c r="F743" s="64"/>
      <c r="G743" s="47">
        <f>D743/A743</f>
        <v>5.0170962020386144E-2</v>
      </c>
      <c r="H743" s="47"/>
      <c r="I743" s="47"/>
      <c r="J743" s="47"/>
      <c r="K743" s="48" t="str">
        <f>IF(G743&lt;25%,"media simples","media saneada")</f>
        <v>media simples</v>
      </c>
      <c r="L743" s="48"/>
      <c r="M743" s="48"/>
      <c r="N743" s="48"/>
    </row>
    <row r="744" spans="1:14" x14ac:dyDescent="0.25">
      <c r="A744" s="49"/>
      <c r="B744" s="49"/>
      <c r="C744" s="49"/>
      <c r="D744" s="49"/>
      <c r="E744" s="49"/>
      <c r="F744" s="49"/>
      <c r="G744" s="49"/>
      <c r="H744" s="49"/>
      <c r="I744" s="49"/>
      <c r="J744" s="49"/>
      <c r="K744" s="49"/>
      <c r="L744" s="49"/>
      <c r="M744" s="49"/>
      <c r="N744" s="49"/>
    </row>
    <row r="745" spans="1:14" x14ac:dyDescent="0.25">
      <c r="A745" s="50" t="s">
        <v>54</v>
      </c>
      <c r="B745" s="50"/>
      <c r="C745" s="50"/>
      <c r="D745" s="50"/>
      <c r="E745" s="2"/>
      <c r="F745" s="49" t="s">
        <v>16</v>
      </c>
      <c r="G745" s="49"/>
      <c r="H745" s="2"/>
      <c r="I745" s="49" t="s">
        <v>15</v>
      </c>
      <c r="J745" s="49"/>
      <c r="K745" s="51"/>
      <c r="L745" s="51"/>
      <c r="M745" s="51"/>
      <c r="N745" s="51"/>
    </row>
    <row r="746" spans="1:14" x14ac:dyDescent="0.25">
      <c r="A746" s="51"/>
      <c r="B746" s="51"/>
      <c r="C746" s="51"/>
      <c r="D746" s="51"/>
      <c r="E746" s="51"/>
      <c r="F746" s="52"/>
      <c r="G746" s="52"/>
      <c r="H746" s="2"/>
      <c r="I746" s="52"/>
      <c r="J746" s="52"/>
      <c r="K746" s="51"/>
      <c r="L746" s="51"/>
      <c r="M746" s="51"/>
      <c r="N746" s="51"/>
    </row>
    <row r="747" spans="1:14" x14ac:dyDescent="0.25">
      <c r="A747" s="53" t="s">
        <v>14</v>
      </c>
      <c r="B747" s="53"/>
      <c r="C747" s="53"/>
      <c r="D747" s="53"/>
      <c r="E747" s="53"/>
      <c r="F747" s="20"/>
      <c r="G747" s="2"/>
      <c r="H747" s="2"/>
      <c r="I747" s="2"/>
      <c r="J747" s="2"/>
      <c r="K747" s="2"/>
      <c r="L747" s="2"/>
      <c r="M747" s="2"/>
      <c r="N747" s="2"/>
    </row>
    <row r="748" spans="1:14" x14ac:dyDescent="0.25">
      <c r="A748" s="49" t="s">
        <v>55</v>
      </c>
      <c r="B748" s="49"/>
      <c r="C748" s="49"/>
      <c r="D748" s="2"/>
      <c r="E748" s="49" t="s">
        <v>20</v>
      </c>
      <c r="F748" s="49"/>
      <c r="G748" s="49"/>
      <c r="H748" s="3"/>
      <c r="I748" s="49" t="s">
        <v>13</v>
      </c>
      <c r="J748" s="49"/>
      <c r="K748" s="49"/>
      <c r="L748" s="49"/>
      <c r="M748" s="49"/>
      <c r="N748" s="49"/>
    </row>
    <row r="749" spans="1:14" x14ac:dyDescent="0.25">
      <c r="A749" s="52"/>
      <c r="B749" s="52"/>
      <c r="C749" s="52"/>
      <c r="D749" s="52"/>
      <c r="E749" s="52"/>
      <c r="F749" s="52"/>
      <c r="G749" s="52"/>
      <c r="H749" s="3"/>
      <c r="I749" s="54"/>
      <c r="J749" s="54"/>
      <c r="K749" s="54"/>
      <c r="L749" s="54"/>
      <c r="M749" s="54"/>
      <c r="N749" s="54"/>
    </row>
    <row r="753" spans="1:14" ht="48.75" customHeight="1" x14ac:dyDescent="0.25">
      <c r="A753" s="59" t="s">
        <v>206</v>
      </c>
      <c r="B753" s="60"/>
      <c r="C753" s="60"/>
      <c r="D753" s="60"/>
      <c r="E753" s="60"/>
      <c r="F753" s="60"/>
      <c r="G753" s="60"/>
      <c r="H753" s="60"/>
      <c r="I753" s="60"/>
      <c r="J753" s="60"/>
      <c r="K753" s="60"/>
      <c r="L753" s="60"/>
      <c r="M753" s="60"/>
      <c r="N753" s="61"/>
    </row>
    <row r="754" spans="1:14" x14ac:dyDescent="0.25">
      <c r="A754" s="53" t="s">
        <v>8</v>
      </c>
      <c r="B754" s="53"/>
      <c r="C754" s="53"/>
      <c r="D754" s="4">
        <v>8</v>
      </c>
      <c r="E754" s="4"/>
      <c r="F754" s="4"/>
      <c r="G754" s="4"/>
      <c r="H754" s="4"/>
      <c r="I754" s="18"/>
      <c r="J754" s="18"/>
      <c r="K754" s="18"/>
      <c r="L754" s="18"/>
      <c r="M754" s="18"/>
      <c r="N754" s="18"/>
    </row>
    <row r="755" spans="1:14" x14ac:dyDescent="0.25">
      <c r="A755" s="53" t="s">
        <v>9</v>
      </c>
      <c r="B755" s="53"/>
      <c r="C755" s="53"/>
      <c r="D755" s="4">
        <v>7.38</v>
      </c>
      <c r="E755" s="4"/>
      <c r="F755" s="4"/>
      <c r="G755" s="4"/>
      <c r="H755" s="4"/>
      <c r="I755" s="18"/>
      <c r="J755" s="18"/>
      <c r="K755" s="18"/>
      <c r="L755" s="18"/>
      <c r="M755" s="18"/>
      <c r="N755" s="18"/>
    </row>
    <row r="756" spans="1:14" x14ac:dyDescent="0.25">
      <c r="A756" s="53" t="s">
        <v>10</v>
      </c>
      <c r="B756" s="53"/>
      <c r="C756" s="53"/>
      <c r="D756" s="21">
        <v>8</v>
      </c>
      <c r="E756" s="4">
        <v>8</v>
      </c>
      <c r="F756" s="4"/>
      <c r="G756" s="4"/>
      <c r="H756" s="4"/>
      <c r="I756" s="18"/>
      <c r="J756" s="18"/>
      <c r="K756" s="18"/>
      <c r="L756" s="18"/>
      <c r="M756" s="18"/>
      <c r="N756" s="18"/>
    </row>
    <row r="757" spans="1:14" x14ac:dyDescent="0.25">
      <c r="A757" s="53" t="s">
        <v>11</v>
      </c>
      <c r="B757" s="53"/>
      <c r="C757" s="53"/>
      <c r="D757" s="4">
        <v>8</v>
      </c>
      <c r="E757" s="4"/>
      <c r="F757" s="4"/>
      <c r="G757" s="4"/>
      <c r="H757" s="4"/>
      <c r="I757" s="18"/>
      <c r="J757" s="18"/>
      <c r="K757" s="18"/>
      <c r="L757" s="18"/>
      <c r="M757" s="18"/>
      <c r="N757" s="18"/>
    </row>
    <row r="758" spans="1:14" x14ac:dyDescent="0.25">
      <c r="A758" s="62" t="s">
        <v>17</v>
      </c>
      <c r="B758" s="62"/>
      <c r="C758" s="62"/>
      <c r="D758" s="62" t="s">
        <v>18</v>
      </c>
      <c r="E758" s="62"/>
      <c r="F758" s="62"/>
      <c r="G758" s="62" t="s">
        <v>12</v>
      </c>
      <c r="H758" s="62"/>
      <c r="I758" s="62"/>
      <c r="J758" s="62"/>
      <c r="K758" s="62" t="s">
        <v>19</v>
      </c>
      <c r="L758" s="62"/>
      <c r="M758" s="62"/>
      <c r="N758" s="62"/>
    </row>
    <row r="759" spans="1:14" x14ac:dyDescent="0.25">
      <c r="A759" s="63">
        <f>AVERAGE(D754:N757)</f>
        <v>7.8759999999999994</v>
      </c>
      <c r="B759" s="62"/>
      <c r="C759" s="62"/>
      <c r="D759" s="64">
        <f>_xlfn.STDEV.S(D754:N757)</f>
        <v>0.27727242920997391</v>
      </c>
      <c r="E759" s="64"/>
      <c r="F759" s="64"/>
      <c r="G759" s="47">
        <f>D759/A759</f>
        <v>3.5204726918483233E-2</v>
      </c>
      <c r="H759" s="47"/>
      <c r="I759" s="47"/>
      <c r="J759" s="47"/>
      <c r="K759" s="48" t="str">
        <f>IF(G759&lt;25%,"media simples","media saneada")</f>
        <v>media simples</v>
      </c>
      <c r="L759" s="48"/>
      <c r="M759" s="48"/>
      <c r="N759" s="48"/>
    </row>
    <row r="760" spans="1:14" x14ac:dyDescent="0.25">
      <c r="A760" s="49"/>
      <c r="B760" s="49"/>
      <c r="C760" s="49"/>
      <c r="D760" s="49"/>
      <c r="E760" s="49"/>
      <c r="F760" s="49"/>
      <c r="G760" s="49"/>
      <c r="H760" s="49"/>
      <c r="I760" s="49"/>
      <c r="J760" s="49"/>
      <c r="K760" s="49"/>
      <c r="L760" s="49"/>
      <c r="M760" s="49"/>
      <c r="N760" s="49"/>
    </row>
    <row r="761" spans="1:14" x14ac:dyDescent="0.25">
      <c r="A761" s="50" t="s">
        <v>54</v>
      </c>
      <c r="B761" s="50"/>
      <c r="C761" s="50"/>
      <c r="D761" s="50"/>
      <c r="E761" s="2"/>
      <c r="F761" s="49" t="s">
        <v>16</v>
      </c>
      <c r="G761" s="49"/>
      <c r="H761" s="2"/>
      <c r="I761" s="49" t="s">
        <v>15</v>
      </c>
      <c r="J761" s="49"/>
      <c r="K761" s="51"/>
      <c r="L761" s="51"/>
      <c r="M761" s="51"/>
      <c r="N761" s="51"/>
    </row>
    <row r="762" spans="1:14" x14ac:dyDescent="0.25">
      <c r="A762" s="51"/>
      <c r="B762" s="51"/>
      <c r="C762" s="51"/>
      <c r="D762" s="51"/>
      <c r="E762" s="51"/>
      <c r="F762" s="52"/>
      <c r="G762" s="52"/>
      <c r="H762" s="2"/>
      <c r="I762" s="52"/>
      <c r="J762" s="52"/>
      <c r="K762" s="51"/>
      <c r="L762" s="51"/>
      <c r="M762" s="51"/>
      <c r="N762" s="51"/>
    </row>
    <row r="763" spans="1:14" x14ac:dyDescent="0.25">
      <c r="A763" s="53" t="s">
        <v>14</v>
      </c>
      <c r="B763" s="53"/>
      <c r="C763" s="53"/>
      <c r="D763" s="53"/>
      <c r="E763" s="53"/>
      <c r="F763" s="20"/>
      <c r="G763" s="2"/>
      <c r="H763" s="2"/>
      <c r="I763" s="2"/>
      <c r="J763" s="2"/>
      <c r="K763" s="2"/>
      <c r="L763" s="2"/>
      <c r="M763" s="2"/>
      <c r="N763" s="2"/>
    </row>
    <row r="764" spans="1:14" x14ac:dyDescent="0.25">
      <c r="A764" s="49" t="s">
        <v>55</v>
      </c>
      <c r="B764" s="49"/>
      <c r="C764" s="49"/>
      <c r="D764" s="2"/>
      <c r="E764" s="49" t="s">
        <v>20</v>
      </c>
      <c r="F764" s="49"/>
      <c r="G764" s="49"/>
      <c r="H764" s="3"/>
      <c r="I764" s="49" t="s">
        <v>13</v>
      </c>
      <c r="J764" s="49"/>
      <c r="K764" s="49"/>
      <c r="L764" s="49"/>
      <c r="M764" s="49"/>
      <c r="N764" s="49"/>
    </row>
    <row r="765" spans="1:14" x14ac:dyDescent="0.25">
      <c r="A765" s="52"/>
      <c r="B765" s="52"/>
      <c r="C765" s="52"/>
      <c r="D765" s="52"/>
      <c r="E765" s="52"/>
      <c r="F765" s="52"/>
      <c r="G765" s="52"/>
      <c r="H765" s="3"/>
      <c r="I765" s="54"/>
      <c r="J765" s="54"/>
      <c r="K765" s="54"/>
      <c r="L765" s="54"/>
      <c r="M765" s="54"/>
      <c r="N765" s="54"/>
    </row>
    <row r="769" spans="1:14" x14ac:dyDescent="0.25">
      <c r="A769" s="59" t="s">
        <v>207</v>
      </c>
      <c r="B769" s="60"/>
      <c r="C769" s="60"/>
      <c r="D769" s="60"/>
      <c r="E769" s="60"/>
      <c r="F769" s="60"/>
      <c r="G769" s="60"/>
      <c r="H769" s="60"/>
      <c r="I769" s="60"/>
      <c r="J769" s="60"/>
      <c r="K769" s="60"/>
      <c r="L769" s="60"/>
      <c r="M769" s="60"/>
      <c r="N769" s="61"/>
    </row>
    <row r="770" spans="1:14" x14ac:dyDescent="0.25">
      <c r="A770" s="53" t="s">
        <v>8</v>
      </c>
      <c r="B770" s="53"/>
      <c r="C770" s="53"/>
      <c r="D770" s="4">
        <v>45</v>
      </c>
      <c r="E770" s="4"/>
      <c r="F770" s="4"/>
      <c r="G770" s="4"/>
      <c r="H770" s="4"/>
      <c r="I770" s="18"/>
      <c r="J770" s="18"/>
      <c r="K770" s="18"/>
      <c r="L770" s="18"/>
      <c r="M770" s="18"/>
      <c r="N770" s="18"/>
    </row>
    <row r="771" spans="1:14" x14ac:dyDescent="0.25">
      <c r="A771" s="53" t="s">
        <v>9</v>
      </c>
      <c r="B771" s="53"/>
      <c r="C771" s="53"/>
      <c r="D771" s="4"/>
      <c r="E771" s="4"/>
      <c r="F771" s="4"/>
      <c r="G771" s="4"/>
      <c r="H771" s="4"/>
      <c r="I771" s="18"/>
      <c r="J771" s="18"/>
      <c r="K771" s="18"/>
      <c r="L771" s="18"/>
      <c r="M771" s="18"/>
      <c r="N771" s="18"/>
    </row>
    <row r="772" spans="1:14" x14ac:dyDescent="0.25">
      <c r="A772" s="53" t="s">
        <v>10</v>
      </c>
      <c r="B772" s="53"/>
      <c r="C772" s="53"/>
      <c r="D772" s="21">
        <v>48.98</v>
      </c>
      <c r="E772" s="4">
        <v>46.45</v>
      </c>
      <c r="F772" s="4">
        <v>43</v>
      </c>
      <c r="G772" s="4">
        <v>40</v>
      </c>
      <c r="H772" s="4"/>
      <c r="I772" s="18"/>
      <c r="J772" s="18"/>
      <c r="K772" s="18"/>
      <c r="L772" s="18"/>
      <c r="M772" s="18"/>
      <c r="N772" s="18"/>
    </row>
    <row r="773" spans="1:14" x14ac:dyDescent="0.25">
      <c r="A773" s="53" t="s">
        <v>11</v>
      </c>
      <c r="B773" s="53"/>
      <c r="C773" s="53"/>
      <c r="D773" s="24">
        <v>75</v>
      </c>
      <c r="E773" s="4"/>
      <c r="F773" s="4"/>
      <c r="G773" s="4"/>
      <c r="H773" s="4"/>
      <c r="I773" s="18"/>
      <c r="J773" s="18"/>
      <c r="K773" s="18"/>
      <c r="L773" s="18"/>
      <c r="M773" s="18"/>
      <c r="N773" s="18"/>
    </row>
    <row r="774" spans="1:14" x14ac:dyDescent="0.25">
      <c r="A774" s="62" t="s">
        <v>17</v>
      </c>
      <c r="B774" s="62"/>
      <c r="C774" s="62"/>
      <c r="D774" s="62" t="s">
        <v>18</v>
      </c>
      <c r="E774" s="62"/>
      <c r="F774" s="62"/>
      <c r="G774" s="62" t="s">
        <v>12</v>
      </c>
      <c r="H774" s="62"/>
      <c r="I774" s="62"/>
      <c r="J774" s="62"/>
      <c r="K774" s="62" t="s">
        <v>19</v>
      </c>
      <c r="L774" s="62"/>
      <c r="M774" s="62"/>
      <c r="N774" s="62"/>
    </row>
    <row r="775" spans="1:14" x14ac:dyDescent="0.25">
      <c r="A775" s="63">
        <f>AVERAGE(D770:N773)</f>
        <v>49.738333333333337</v>
      </c>
      <c r="B775" s="62"/>
      <c r="C775" s="62"/>
      <c r="D775" s="64">
        <f>_xlfn.STDEV.S(D770:N773)</f>
        <v>12.7454468994487</v>
      </c>
      <c r="E775" s="64"/>
      <c r="F775" s="64"/>
      <c r="G775" s="47">
        <f>D775/A775</f>
        <v>0.25624997954861173</v>
      </c>
      <c r="H775" s="47"/>
      <c r="I775" s="47"/>
      <c r="J775" s="47"/>
      <c r="K775" s="48" t="str">
        <f>IF(G775&lt;25%,"media simples","media saneada")</f>
        <v>media saneada</v>
      </c>
      <c r="L775" s="48"/>
      <c r="M775" s="48"/>
      <c r="N775" s="48"/>
    </row>
    <row r="776" spans="1:14" x14ac:dyDescent="0.25">
      <c r="A776" s="49"/>
      <c r="B776" s="49"/>
      <c r="C776" s="49"/>
      <c r="D776" s="49"/>
      <c r="E776" s="49"/>
      <c r="F776" s="49"/>
      <c r="G776" s="49"/>
      <c r="H776" s="49"/>
      <c r="I776" s="49"/>
      <c r="J776" s="49"/>
      <c r="K776" s="49"/>
      <c r="L776" s="49"/>
      <c r="M776" s="49"/>
      <c r="N776" s="49"/>
    </row>
    <row r="777" spans="1:14" x14ac:dyDescent="0.25">
      <c r="A777" s="50" t="s">
        <v>54</v>
      </c>
      <c r="B777" s="50"/>
      <c r="C777" s="50"/>
      <c r="D777" s="50"/>
      <c r="E777" s="2"/>
      <c r="F777" s="49" t="s">
        <v>16</v>
      </c>
      <c r="G777" s="49"/>
      <c r="H777" s="2"/>
      <c r="I777" s="49" t="s">
        <v>15</v>
      </c>
      <c r="J777" s="49"/>
      <c r="K777" s="51"/>
      <c r="L777" s="51"/>
      <c r="M777" s="51"/>
      <c r="N777" s="51"/>
    </row>
    <row r="778" spans="1:14" x14ac:dyDescent="0.25">
      <c r="A778" s="51"/>
      <c r="B778" s="51"/>
      <c r="C778" s="51"/>
      <c r="D778" s="51"/>
      <c r="E778" s="51"/>
      <c r="F778" s="52">
        <f>A775-D775</f>
        <v>36.992886433884635</v>
      </c>
      <c r="G778" s="52"/>
      <c r="H778" s="2"/>
      <c r="I778" s="52">
        <f>A775+D775</f>
        <v>62.483780232782038</v>
      </c>
      <c r="J778" s="52"/>
      <c r="K778" s="51"/>
      <c r="L778" s="51"/>
      <c r="M778" s="51"/>
      <c r="N778" s="51"/>
    </row>
    <row r="779" spans="1:14" x14ac:dyDescent="0.25">
      <c r="A779" s="53" t="s">
        <v>14</v>
      </c>
      <c r="B779" s="53"/>
      <c r="C779" s="53"/>
      <c r="D779" s="53"/>
      <c r="E779" s="53"/>
      <c r="F779" s="20"/>
      <c r="G779" s="2"/>
      <c r="H779" s="2"/>
      <c r="I779" s="24">
        <v>75</v>
      </c>
      <c r="J779" s="2"/>
      <c r="K779" s="2"/>
      <c r="L779" s="2"/>
      <c r="M779" s="2"/>
      <c r="N779" s="2"/>
    </row>
    <row r="780" spans="1:14" x14ac:dyDescent="0.25">
      <c r="A780" s="49" t="s">
        <v>55</v>
      </c>
      <c r="B780" s="49"/>
      <c r="C780" s="49"/>
      <c r="D780" s="2"/>
      <c r="E780" s="49" t="s">
        <v>20</v>
      </c>
      <c r="F780" s="49"/>
      <c r="G780" s="49"/>
      <c r="H780" s="3"/>
      <c r="I780" s="49" t="s">
        <v>13</v>
      </c>
      <c r="J780" s="49"/>
      <c r="K780" s="49"/>
      <c r="L780" s="49"/>
      <c r="M780" s="49"/>
      <c r="N780" s="49"/>
    </row>
    <row r="781" spans="1:14" x14ac:dyDescent="0.25">
      <c r="A781" s="52">
        <f>AVERAGE(D770:G772)</f>
        <v>44.686</v>
      </c>
      <c r="B781" s="52"/>
      <c r="C781" s="52"/>
      <c r="D781" s="52">
        <f>_xlfn.STDEV.S(D770:G772)</f>
        <v>3.4077089077560596</v>
      </c>
      <c r="E781" s="52"/>
      <c r="F781" s="52"/>
      <c r="G781" s="52"/>
      <c r="H781" s="3"/>
      <c r="I781" s="54">
        <f>D781/A781</f>
        <v>7.625898285270688E-2</v>
      </c>
      <c r="J781" s="54"/>
      <c r="K781" s="54"/>
      <c r="L781" s="54"/>
      <c r="M781" s="54"/>
      <c r="N781" s="54"/>
    </row>
    <row r="785" spans="1:14" x14ac:dyDescent="0.25">
      <c r="A785" s="59" t="s">
        <v>208</v>
      </c>
      <c r="B785" s="60"/>
      <c r="C785" s="60"/>
      <c r="D785" s="60"/>
      <c r="E785" s="60"/>
      <c r="F785" s="60"/>
      <c r="G785" s="60"/>
      <c r="H785" s="60"/>
      <c r="I785" s="60"/>
      <c r="J785" s="60"/>
      <c r="K785" s="60"/>
      <c r="L785" s="60"/>
      <c r="M785" s="60"/>
      <c r="N785" s="61"/>
    </row>
    <row r="786" spans="1:14" x14ac:dyDescent="0.25">
      <c r="A786" s="53" t="s">
        <v>8</v>
      </c>
      <c r="B786" s="53"/>
      <c r="C786" s="53"/>
      <c r="D786" s="4">
        <v>6.19</v>
      </c>
      <c r="E786" s="4"/>
      <c r="F786" s="4"/>
      <c r="G786" s="4"/>
      <c r="H786" s="4"/>
      <c r="I786" s="18"/>
      <c r="J786" s="18"/>
      <c r="K786" s="18"/>
      <c r="L786" s="18"/>
      <c r="M786" s="18"/>
      <c r="N786" s="18"/>
    </row>
    <row r="787" spans="1:14" x14ac:dyDescent="0.25">
      <c r="A787" s="53" t="s">
        <v>9</v>
      </c>
      <c r="B787" s="53"/>
      <c r="C787" s="53"/>
      <c r="D787" s="4"/>
      <c r="E787" s="4"/>
      <c r="F787" s="4"/>
      <c r="G787" s="4"/>
      <c r="H787" s="4"/>
      <c r="I787" s="18"/>
      <c r="J787" s="18"/>
      <c r="K787" s="18"/>
      <c r="L787" s="18"/>
      <c r="M787" s="18"/>
      <c r="N787" s="18"/>
    </row>
    <row r="788" spans="1:14" x14ac:dyDescent="0.25">
      <c r="A788" s="53" t="s">
        <v>10</v>
      </c>
      <c r="B788" s="53"/>
      <c r="C788" s="53"/>
      <c r="D788" s="21">
        <v>6</v>
      </c>
      <c r="E788" s="4">
        <v>5.89</v>
      </c>
      <c r="F788" s="4"/>
      <c r="G788" s="4"/>
      <c r="H788" s="4"/>
      <c r="I788" s="18"/>
      <c r="J788" s="18"/>
      <c r="K788" s="18"/>
      <c r="L788" s="18"/>
      <c r="M788" s="18"/>
      <c r="N788" s="18"/>
    </row>
    <row r="789" spans="1:14" x14ac:dyDescent="0.25">
      <c r="A789" s="53" t="s">
        <v>11</v>
      </c>
      <c r="B789" s="53"/>
      <c r="C789" s="53"/>
      <c r="D789" s="4">
        <v>8.9</v>
      </c>
      <c r="E789" s="4"/>
      <c r="F789" s="4"/>
      <c r="G789" s="4"/>
      <c r="H789" s="4"/>
      <c r="I789" s="18"/>
      <c r="J789" s="18"/>
      <c r="K789" s="18"/>
      <c r="L789" s="18"/>
      <c r="M789" s="18"/>
      <c r="N789" s="18"/>
    </row>
    <row r="790" spans="1:14" x14ac:dyDescent="0.25">
      <c r="A790" s="62" t="s">
        <v>17</v>
      </c>
      <c r="B790" s="62"/>
      <c r="C790" s="62"/>
      <c r="D790" s="62" t="s">
        <v>18</v>
      </c>
      <c r="E790" s="62"/>
      <c r="F790" s="62"/>
      <c r="G790" s="62" t="s">
        <v>12</v>
      </c>
      <c r="H790" s="62"/>
      <c r="I790" s="62"/>
      <c r="J790" s="62"/>
      <c r="K790" s="62" t="s">
        <v>19</v>
      </c>
      <c r="L790" s="62"/>
      <c r="M790" s="62"/>
      <c r="N790" s="62"/>
    </row>
    <row r="791" spans="1:14" x14ac:dyDescent="0.25">
      <c r="A791" s="63">
        <f>AVERAGE(D786:N789)</f>
        <v>6.745000000000001</v>
      </c>
      <c r="B791" s="62"/>
      <c r="C791" s="62"/>
      <c r="D791" s="64">
        <f>_xlfn.STDEV.S(D786:N789)</f>
        <v>1.4420009246414018</v>
      </c>
      <c r="E791" s="64"/>
      <c r="F791" s="64"/>
      <c r="G791" s="47">
        <f>D791/A791</f>
        <v>0.213788128189978</v>
      </c>
      <c r="H791" s="47"/>
      <c r="I791" s="47"/>
      <c r="J791" s="47"/>
      <c r="K791" s="48" t="str">
        <f>IF(G791&lt;25%,"media simples","media saneada")</f>
        <v>media simples</v>
      </c>
      <c r="L791" s="48"/>
      <c r="M791" s="48"/>
      <c r="N791" s="48"/>
    </row>
    <row r="792" spans="1:14" x14ac:dyDescent="0.25">
      <c r="A792" s="49"/>
      <c r="B792" s="49"/>
      <c r="C792" s="49"/>
      <c r="D792" s="49"/>
      <c r="E792" s="49"/>
      <c r="F792" s="49"/>
      <c r="G792" s="49"/>
      <c r="H792" s="49"/>
      <c r="I792" s="49"/>
      <c r="J792" s="49"/>
      <c r="K792" s="49"/>
      <c r="L792" s="49"/>
      <c r="M792" s="49"/>
      <c r="N792" s="49"/>
    </row>
    <row r="793" spans="1:14" x14ac:dyDescent="0.25">
      <c r="A793" s="50" t="s">
        <v>54</v>
      </c>
      <c r="B793" s="50"/>
      <c r="C793" s="50"/>
      <c r="D793" s="50"/>
      <c r="E793" s="2"/>
      <c r="F793" s="49" t="s">
        <v>16</v>
      </c>
      <c r="G793" s="49"/>
      <c r="H793" s="2"/>
      <c r="I793" s="49" t="s">
        <v>15</v>
      </c>
      <c r="J793" s="49"/>
      <c r="K793" s="51"/>
      <c r="L793" s="51"/>
      <c r="M793" s="51"/>
      <c r="N793" s="51"/>
    </row>
    <row r="794" spans="1:14" x14ac:dyDescent="0.25">
      <c r="A794" s="51"/>
      <c r="B794" s="51"/>
      <c r="C794" s="51"/>
      <c r="D794" s="51"/>
      <c r="E794" s="51"/>
      <c r="F794" s="52"/>
      <c r="G794" s="52"/>
      <c r="H794" s="2"/>
      <c r="I794" s="52"/>
      <c r="J794" s="52"/>
      <c r="K794" s="51"/>
      <c r="L794" s="51"/>
      <c r="M794" s="51"/>
      <c r="N794" s="51"/>
    </row>
    <row r="795" spans="1:14" x14ac:dyDescent="0.25">
      <c r="A795" s="53" t="s">
        <v>14</v>
      </c>
      <c r="B795" s="53"/>
      <c r="C795" s="53"/>
      <c r="D795" s="53"/>
      <c r="E795" s="53"/>
      <c r="F795" s="20"/>
      <c r="G795" s="2"/>
      <c r="H795" s="2"/>
      <c r="I795" s="2"/>
      <c r="J795" s="2"/>
      <c r="K795" s="2"/>
      <c r="L795" s="2"/>
      <c r="M795" s="2"/>
      <c r="N795" s="2"/>
    </row>
    <row r="796" spans="1:14" x14ac:dyDescent="0.25">
      <c r="A796" s="49" t="s">
        <v>55</v>
      </c>
      <c r="B796" s="49"/>
      <c r="C796" s="49"/>
      <c r="D796" s="2"/>
      <c r="E796" s="49" t="s">
        <v>20</v>
      </c>
      <c r="F796" s="49"/>
      <c r="G796" s="49"/>
      <c r="H796" s="3"/>
      <c r="I796" s="49" t="s">
        <v>13</v>
      </c>
      <c r="J796" s="49"/>
      <c r="K796" s="49"/>
      <c r="L796" s="49"/>
      <c r="M796" s="49"/>
      <c r="N796" s="49"/>
    </row>
    <row r="797" spans="1:14" x14ac:dyDescent="0.25">
      <c r="A797" s="52"/>
      <c r="B797" s="52"/>
      <c r="C797" s="52"/>
      <c r="D797" s="52"/>
      <c r="E797" s="52"/>
      <c r="F797" s="52"/>
      <c r="G797" s="52"/>
      <c r="H797" s="3"/>
      <c r="I797" s="54"/>
      <c r="J797" s="54"/>
      <c r="K797" s="54"/>
      <c r="L797" s="54"/>
      <c r="M797" s="54"/>
      <c r="N797" s="54"/>
    </row>
    <row r="801" spans="1:14" x14ac:dyDescent="0.25">
      <c r="A801" s="59" t="s">
        <v>209</v>
      </c>
      <c r="B801" s="60"/>
      <c r="C801" s="60"/>
      <c r="D801" s="60"/>
      <c r="E801" s="60"/>
      <c r="F801" s="60"/>
      <c r="G801" s="60"/>
      <c r="H801" s="60"/>
      <c r="I801" s="60"/>
      <c r="J801" s="60"/>
      <c r="K801" s="60"/>
      <c r="L801" s="60"/>
      <c r="M801" s="60"/>
      <c r="N801" s="61"/>
    </row>
    <row r="802" spans="1:14" x14ac:dyDescent="0.25">
      <c r="A802" s="53" t="s">
        <v>8</v>
      </c>
      <c r="B802" s="53"/>
      <c r="C802" s="53"/>
      <c r="D802" s="4">
        <v>25</v>
      </c>
      <c r="E802" s="4"/>
      <c r="F802" s="4"/>
      <c r="G802" s="4"/>
      <c r="H802" s="4"/>
      <c r="I802" s="18"/>
      <c r="J802" s="18"/>
      <c r="K802" s="18"/>
      <c r="L802" s="18"/>
      <c r="M802" s="18"/>
      <c r="N802" s="18"/>
    </row>
    <row r="803" spans="1:14" x14ac:dyDescent="0.25">
      <c r="A803" s="53" t="s">
        <v>9</v>
      </c>
      <c r="B803" s="53"/>
      <c r="C803" s="53"/>
      <c r="D803" s="4"/>
      <c r="E803" s="4"/>
      <c r="F803" s="4"/>
      <c r="G803" s="4"/>
      <c r="H803" s="4"/>
      <c r="I803" s="18"/>
      <c r="J803" s="18"/>
      <c r="K803" s="18"/>
      <c r="L803" s="18"/>
      <c r="M803" s="18"/>
      <c r="N803" s="18"/>
    </row>
    <row r="804" spans="1:14" x14ac:dyDescent="0.25">
      <c r="A804" s="53" t="s">
        <v>10</v>
      </c>
      <c r="B804" s="53"/>
      <c r="C804" s="53"/>
      <c r="D804" s="21">
        <v>24.5</v>
      </c>
      <c r="E804" s="4">
        <v>22.27</v>
      </c>
      <c r="F804" s="4"/>
      <c r="G804" s="4"/>
      <c r="H804" s="4"/>
      <c r="I804" s="18"/>
      <c r="J804" s="18"/>
      <c r="K804" s="18"/>
      <c r="L804" s="18"/>
      <c r="M804" s="18"/>
      <c r="N804" s="18"/>
    </row>
    <row r="805" spans="1:14" x14ac:dyDescent="0.25">
      <c r="A805" s="53" t="s">
        <v>11</v>
      </c>
      <c r="B805" s="53"/>
      <c r="C805" s="53"/>
      <c r="D805" s="24">
        <v>100</v>
      </c>
      <c r="E805" s="4"/>
      <c r="F805" s="4"/>
      <c r="G805" s="4"/>
      <c r="H805" s="4"/>
      <c r="I805" s="18"/>
      <c r="J805" s="18"/>
      <c r="K805" s="18"/>
      <c r="L805" s="18"/>
      <c r="M805" s="18"/>
      <c r="N805" s="18"/>
    </row>
    <row r="806" spans="1:14" x14ac:dyDescent="0.25">
      <c r="A806" s="62" t="s">
        <v>17</v>
      </c>
      <c r="B806" s="62"/>
      <c r="C806" s="62"/>
      <c r="D806" s="62" t="s">
        <v>18</v>
      </c>
      <c r="E806" s="62"/>
      <c r="F806" s="62"/>
      <c r="G806" s="62" t="s">
        <v>12</v>
      </c>
      <c r="H806" s="62"/>
      <c r="I806" s="62"/>
      <c r="J806" s="62"/>
      <c r="K806" s="62" t="s">
        <v>19</v>
      </c>
      <c r="L806" s="62"/>
      <c r="M806" s="62"/>
      <c r="N806" s="62"/>
    </row>
    <row r="807" spans="1:14" x14ac:dyDescent="0.25">
      <c r="A807" s="63">
        <f>AVERAGE(D802:N805)</f>
        <v>42.942499999999995</v>
      </c>
      <c r="B807" s="62"/>
      <c r="C807" s="62"/>
      <c r="D807" s="64">
        <f>_xlfn.STDEV.S(D802:N805)</f>
        <v>38.056842026106168</v>
      </c>
      <c r="E807" s="64"/>
      <c r="F807" s="64"/>
      <c r="G807" s="47">
        <f>D807/A807</f>
        <v>0.88622791002168411</v>
      </c>
      <c r="H807" s="47"/>
      <c r="I807" s="47"/>
      <c r="J807" s="47"/>
      <c r="K807" s="48" t="str">
        <f>IF(G807&lt;25%,"media simples","media saneada")</f>
        <v>media saneada</v>
      </c>
      <c r="L807" s="48"/>
      <c r="M807" s="48"/>
      <c r="N807" s="48"/>
    </row>
    <row r="808" spans="1:14" x14ac:dyDescent="0.25">
      <c r="A808" s="49"/>
      <c r="B808" s="49"/>
      <c r="C808" s="49"/>
      <c r="D808" s="49"/>
      <c r="E808" s="49"/>
      <c r="F808" s="49"/>
      <c r="G808" s="49"/>
      <c r="H808" s="49"/>
      <c r="I808" s="49"/>
      <c r="J808" s="49"/>
      <c r="K808" s="49"/>
      <c r="L808" s="49"/>
      <c r="M808" s="49"/>
      <c r="N808" s="49"/>
    </row>
    <row r="809" spans="1:14" x14ac:dyDescent="0.25">
      <c r="A809" s="50" t="s">
        <v>54</v>
      </c>
      <c r="B809" s="50"/>
      <c r="C809" s="50"/>
      <c r="D809" s="50"/>
      <c r="E809" s="2"/>
      <c r="F809" s="49" t="s">
        <v>16</v>
      </c>
      <c r="G809" s="49"/>
      <c r="H809" s="2"/>
      <c r="I809" s="49" t="s">
        <v>15</v>
      </c>
      <c r="J809" s="49"/>
      <c r="K809" s="51"/>
      <c r="L809" s="51"/>
      <c r="M809" s="51"/>
      <c r="N809" s="51"/>
    </row>
    <row r="810" spans="1:14" x14ac:dyDescent="0.25">
      <c r="A810" s="51"/>
      <c r="B810" s="51"/>
      <c r="C810" s="51"/>
      <c r="D810" s="51"/>
      <c r="E810" s="51"/>
      <c r="F810" s="52">
        <f>A807-D807</f>
        <v>4.8856579738938279</v>
      </c>
      <c r="G810" s="52"/>
      <c r="H810" s="2"/>
      <c r="I810" s="52">
        <f>A807+D807</f>
        <v>80.999342026106163</v>
      </c>
      <c r="J810" s="52"/>
      <c r="K810" s="51"/>
      <c r="L810" s="51"/>
      <c r="M810" s="51"/>
      <c r="N810" s="51"/>
    </row>
    <row r="811" spans="1:14" x14ac:dyDescent="0.25">
      <c r="A811" s="53" t="s">
        <v>14</v>
      </c>
      <c r="B811" s="53"/>
      <c r="C811" s="53"/>
      <c r="D811" s="53"/>
      <c r="E811" s="53"/>
      <c r="F811" s="20"/>
      <c r="G811" s="2"/>
      <c r="H811" s="2"/>
      <c r="I811" s="24">
        <v>100</v>
      </c>
      <c r="J811" s="2"/>
      <c r="K811" s="2"/>
      <c r="L811" s="2"/>
      <c r="M811" s="2"/>
      <c r="N811" s="2"/>
    </row>
    <row r="812" spans="1:14" x14ac:dyDescent="0.25">
      <c r="A812" s="49" t="s">
        <v>55</v>
      </c>
      <c r="B812" s="49"/>
      <c r="C812" s="49"/>
      <c r="D812" s="2"/>
      <c r="E812" s="49" t="s">
        <v>20</v>
      </c>
      <c r="F812" s="49"/>
      <c r="G812" s="49"/>
      <c r="H812" s="3"/>
      <c r="I812" s="49" t="s">
        <v>13</v>
      </c>
      <c r="J812" s="49"/>
      <c r="K812" s="49"/>
      <c r="L812" s="49"/>
      <c r="M812" s="49"/>
      <c r="N812" s="49"/>
    </row>
    <row r="813" spans="1:14" x14ac:dyDescent="0.25">
      <c r="A813" s="52">
        <f>AVERAGE(D802:E804)</f>
        <v>23.923333333333332</v>
      </c>
      <c r="B813" s="52"/>
      <c r="C813" s="52"/>
      <c r="D813" s="52">
        <f>_xlfn.STDEV.S(D802:E804)</f>
        <v>1.453490052712207</v>
      </c>
      <c r="E813" s="52"/>
      <c r="F813" s="52"/>
      <c r="G813" s="52"/>
      <c r="H813" s="3"/>
      <c r="I813" s="54">
        <f>D813/A813</f>
        <v>6.0756167732153005E-2</v>
      </c>
      <c r="J813" s="54"/>
      <c r="K813" s="54"/>
      <c r="L813" s="54"/>
      <c r="M813" s="54"/>
      <c r="N813" s="54"/>
    </row>
    <row r="817" spans="1:14" x14ac:dyDescent="0.25">
      <c r="A817" s="59" t="s">
        <v>210</v>
      </c>
      <c r="B817" s="60"/>
      <c r="C817" s="60"/>
      <c r="D817" s="60"/>
      <c r="E817" s="60"/>
      <c r="F817" s="60"/>
      <c r="G817" s="60"/>
      <c r="H817" s="60"/>
      <c r="I817" s="60"/>
      <c r="J817" s="60"/>
      <c r="K817" s="60"/>
      <c r="L817" s="60"/>
      <c r="M817" s="60"/>
      <c r="N817" s="61"/>
    </row>
    <row r="818" spans="1:14" x14ac:dyDescent="0.25">
      <c r="A818" s="53" t="s">
        <v>8</v>
      </c>
      <c r="B818" s="53"/>
      <c r="C818" s="53"/>
      <c r="D818" s="4">
        <v>3.49</v>
      </c>
      <c r="E818" s="4"/>
      <c r="F818" s="4"/>
      <c r="G818" s="4"/>
      <c r="H818" s="4"/>
      <c r="I818" s="18"/>
      <c r="J818" s="18"/>
      <c r="K818" s="18"/>
      <c r="L818" s="18"/>
      <c r="M818" s="18"/>
      <c r="N818" s="18"/>
    </row>
    <row r="819" spans="1:14" x14ac:dyDescent="0.25">
      <c r="A819" s="53" t="s">
        <v>9</v>
      </c>
      <c r="B819" s="53"/>
      <c r="C819" s="53"/>
      <c r="D819" s="4">
        <v>3.62</v>
      </c>
      <c r="E819" s="4"/>
      <c r="F819" s="4"/>
      <c r="G819" s="4"/>
      <c r="H819" s="4"/>
      <c r="I819" s="18"/>
      <c r="J819" s="18"/>
      <c r="K819" s="18"/>
      <c r="L819" s="18"/>
      <c r="M819" s="18"/>
      <c r="N819" s="18"/>
    </row>
    <row r="820" spans="1:14" x14ac:dyDescent="0.25">
      <c r="A820" s="53" t="s">
        <v>10</v>
      </c>
      <c r="B820" s="53"/>
      <c r="C820" s="53"/>
      <c r="D820" s="21">
        <v>3.5</v>
      </c>
      <c r="E820" s="4">
        <v>3.22</v>
      </c>
      <c r="F820" s="4">
        <v>2.99</v>
      </c>
      <c r="G820" s="4">
        <v>3.16</v>
      </c>
      <c r="H820" s="4">
        <v>3.36</v>
      </c>
      <c r="I820" s="18"/>
      <c r="J820" s="18"/>
      <c r="K820" s="18"/>
      <c r="L820" s="18"/>
      <c r="M820" s="18"/>
      <c r="N820" s="18"/>
    </row>
    <row r="821" spans="1:14" x14ac:dyDescent="0.25">
      <c r="A821" s="53" t="s">
        <v>11</v>
      </c>
      <c r="B821" s="53"/>
      <c r="C821" s="53"/>
      <c r="D821" s="24">
        <v>15</v>
      </c>
      <c r="E821" s="4"/>
      <c r="F821" s="4"/>
      <c r="G821" s="4"/>
      <c r="H821" s="4"/>
      <c r="I821" s="18"/>
      <c r="J821" s="18"/>
      <c r="K821" s="18"/>
      <c r="L821" s="18"/>
      <c r="M821" s="18"/>
      <c r="N821" s="18"/>
    </row>
    <row r="822" spans="1:14" x14ac:dyDescent="0.25">
      <c r="A822" s="62" t="s">
        <v>17</v>
      </c>
      <c r="B822" s="62"/>
      <c r="C822" s="62"/>
      <c r="D822" s="62" t="s">
        <v>18</v>
      </c>
      <c r="E822" s="62"/>
      <c r="F822" s="62"/>
      <c r="G822" s="62" t="s">
        <v>12</v>
      </c>
      <c r="H822" s="62"/>
      <c r="I822" s="62"/>
      <c r="J822" s="62"/>
      <c r="K822" s="62" t="s">
        <v>19</v>
      </c>
      <c r="L822" s="62"/>
      <c r="M822" s="62"/>
      <c r="N822" s="62"/>
    </row>
    <row r="823" spans="1:14" x14ac:dyDescent="0.25">
      <c r="A823" s="63">
        <f>AVERAGE(D818:N821)</f>
        <v>4.7925000000000004</v>
      </c>
      <c r="B823" s="62"/>
      <c r="C823" s="62"/>
      <c r="D823" s="64">
        <f>_xlfn.STDEV.S(D818:N821)</f>
        <v>4.1295753846058858</v>
      </c>
      <c r="E823" s="64"/>
      <c r="F823" s="64"/>
      <c r="G823" s="47">
        <f>D823/A823</f>
        <v>0.86167457164442052</v>
      </c>
      <c r="H823" s="47"/>
      <c r="I823" s="47"/>
      <c r="J823" s="47"/>
      <c r="K823" s="48" t="str">
        <f>IF(G823&lt;25%,"media simples","media saneada")</f>
        <v>media saneada</v>
      </c>
      <c r="L823" s="48"/>
      <c r="M823" s="48"/>
      <c r="N823" s="48"/>
    </row>
    <row r="824" spans="1:14" x14ac:dyDescent="0.25">
      <c r="A824" s="49"/>
      <c r="B824" s="49"/>
      <c r="C824" s="49"/>
      <c r="D824" s="49"/>
      <c r="E824" s="49"/>
      <c r="F824" s="49"/>
      <c r="G824" s="49"/>
      <c r="H824" s="49"/>
      <c r="I824" s="49"/>
      <c r="J824" s="49"/>
      <c r="K824" s="49"/>
      <c r="L824" s="49"/>
      <c r="M824" s="49"/>
      <c r="N824" s="49"/>
    </row>
    <row r="825" spans="1:14" x14ac:dyDescent="0.25">
      <c r="A825" s="50" t="s">
        <v>54</v>
      </c>
      <c r="B825" s="50"/>
      <c r="C825" s="50"/>
      <c r="D825" s="50"/>
      <c r="E825" s="2"/>
      <c r="F825" s="49" t="s">
        <v>16</v>
      </c>
      <c r="G825" s="49"/>
      <c r="H825" s="2"/>
      <c r="I825" s="49" t="s">
        <v>15</v>
      </c>
      <c r="J825" s="49"/>
      <c r="K825" s="51"/>
      <c r="L825" s="51"/>
      <c r="M825" s="51"/>
      <c r="N825" s="51"/>
    </row>
    <row r="826" spans="1:14" x14ac:dyDescent="0.25">
      <c r="A826" s="51"/>
      <c r="B826" s="51"/>
      <c r="C826" s="51"/>
      <c r="D826" s="51"/>
      <c r="E826" s="51"/>
      <c r="F826" s="52">
        <f>A823-D823</f>
        <v>0.66292461539411462</v>
      </c>
      <c r="G826" s="52"/>
      <c r="H826" s="2"/>
      <c r="I826" s="52">
        <f>A823+D823</f>
        <v>8.9220753846058862</v>
      </c>
      <c r="J826" s="52"/>
      <c r="K826" s="51"/>
      <c r="L826" s="51"/>
      <c r="M826" s="51"/>
      <c r="N826" s="51"/>
    </row>
    <row r="827" spans="1:14" x14ac:dyDescent="0.25">
      <c r="A827" s="53" t="s">
        <v>14</v>
      </c>
      <c r="B827" s="53"/>
      <c r="C827" s="53"/>
      <c r="D827" s="53"/>
      <c r="E827" s="53"/>
      <c r="F827" s="20"/>
      <c r="G827" s="2"/>
      <c r="H827" s="2"/>
      <c r="I827" s="24">
        <v>15</v>
      </c>
      <c r="J827" s="2"/>
      <c r="K827" s="2"/>
      <c r="L827" s="2"/>
      <c r="M827" s="2"/>
      <c r="N827" s="2"/>
    </row>
    <row r="828" spans="1:14" x14ac:dyDescent="0.25">
      <c r="A828" s="49" t="s">
        <v>55</v>
      </c>
      <c r="B828" s="49"/>
      <c r="C828" s="49"/>
      <c r="D828" s="2"/>
      <c r="E828" s="49" t="s">
        <v>20</v>
      </c>
      <c r="F828" s="49"/>
      <c r="G828" s="49"/>
      <c r="H828" s="3"/>
      <c r="I828" s="49" t="s">
        <v>13</v>
      </c>
      <c r="J828" s="49"/>
      <c r="K828" s="49"/>
      <c r="L828" s="49"/>
      <c r="M828" s="49"/>
      <c r="N828" s="49"/>
    </row>
    <row r="829" spans="1:14" x14ac:dyDescent="0.25">
      <c r="A829" s="52">
        <f>AVERAGE(D818:H820)</f>
        <v>3.3342857142857141</v>
      </c>
      <c r="B829" s="52"/>
      <c r="C829" s="52"/>
      <c r="D829" s="52">
        <f>_xlfn.STDEV.S(D818:H820)</f>
        <v>0.22210036341386616</v>
      </c>
      <c r="E829" s="52"/>
      <c r="F829" s="52"/>
      <c r="G829" s="52"/>
      <c r="H829" s="3"/>
      <c r="I829" s="54">
        <f>D829/A829</f>
        <v>6.6611077287791906E-2</v>
      </c>
      <c r="J829" s="54"/>
      <c r="K829" s="54"/>
      <c r="L829" s="54"/>
      <c r="M829" s="54"/>
      <c r="N829" s="54"/>
    </row>
    <row r="833" spans="1:14" x14ac:dyDescent="0.25">
      <c r="A833" s="59" t="s">
        <v>211</v>
      </c>
      <c r="B833" s="60"/>
      <c r="C833" s="60"/>
      <c r="D833" s="60"/>
      <c r="E833" s="60"/>
      <c r="F833" s="60"/>
      <c r="G833" s="60"/>
      <c r="H833" s="60"/>
      <c r="I833" s="60"/>
      <c r="J833" s="60"/>
      <c r="K833" s="60"/>
      <c r="L833" s="60"/>
      <c r="M833" s="60"/>
      <c r="N833" s="61"/>
    </row>
    <row r="834" spans="1:14" x14ac:dyDescent="0.25">
      <c r="A834" s="53" t="s">
        <v>8</v>
      </c>
      <c r="B834" s="53"/>
      <c r="C834" s="53"/>
      <c r="D834" s="4">
        <v>25.65</v>
      </c>
      <c r="E834" s="4"/>
      <c r="F834" s="4"/>
      <c r="G834" s="4"/>
      <c r="H834" s="4"/>
      <c r="I834" s="18"/>
      <c r="J834" s="18"/>
      <c r="K834" s="18"/>
      <c r="L834" s="18"/>
      <c r="M834" s="18"/>
      <c r="N834" s="18"/>
    </row>
    <row r="835" spans="1:14" x14ac:dyDescent="0.25">
      <c r="A835" s="53" t="s">
        <v>9</v>
      </c>
      <c r="B835" s="53"/>
      <c r="C835" s="53"/>
      <c r="D835" s="4"/>
      <c r="E835" s="4"/>
      <c r="F835" s="4"/>
      <c r="G835" s="4"/>
      <c r="H835" s="4"/>
      <c r="I835" s="18"/>
      <c r="J835" s="18"/>
      <c r="K835" s="18"/>
      <c r="L835" s="18"/>
      <c r="M835" s="18"/>
      <c r="N835" s="18"/>
    </row>
    <row r="836" spans="1:14" x14ac:dyDescent="0.25">
      <c r="A836" s="53" t="s">
        <v>10</v>
      </c>
      <c r="B836" s="53"/>
      <c r="C836" s="53"/>
      <c r="D836" s="21">
        <v>23</v>
      </c>
      <c r="E836" s="4">
        <v>24.19</v>
      </c>
      <c r="F836" s="4"/>
      <c r="G836" s="4"/>
      <c r="H836" s="4"/>
      <c r="I836" s="18"/>
      <c r="J836" s="18"/>
      <c r="K836" s="18"/>
      <c r="L836" s="18"/>
      <c r="M836" s="18"/>
      <c r="N836" s="18"/>
    </row>
    <row r="837" spans="1:14" x14ac:dyDescent="0.25">
      <c r="A837" s="53" t="s">
        <v>11</v>
      </c>
      <c r="B837" s="53"/>
      <c r="C837" s="53"/>
      <c r="D837" s="24">
        <v>40</v>
      </c>
      <c r="E837" s="4"/>
      <c r="F837" s="4"/>
      <c r="G837" s="4"/>
      <c r="H837" s="4"/>
      <c r="I837" s="18"/>
      <c r="J837" s="18"/>
      <c r="K837" s="18"/>
      <c r="L837" s="18"/>
      <c r="M837" s="18"/>
      <c r="N837" s="18"/>
    </row>
    <row r="838" spans="1:14" x14ac:dyDescent="0.25">
      <c r="A838" s="62" t="s">
        <v>17</v>
      </c>
      <c r="B838" s="62"/>
      <c r="C838" s="62"/>
      <c r="D838" s="62" t="s">
        <v>18</v>
      </c>
      <c r="E838" s="62"/>
      <c r="F838" s="62"/>
      <c r="G838" s="62" t="s">
        <v>12</v>
      </c>
      <c r="H838" s="62"/>
      <c r="I838" s="62"/>
      <c r="J838" s="62"/>
      <c r="K838" s="62" t="s">
        <v>19</v>
      </c>
      <c r="L838" s="62"/>
      <c r="M838" s="62"/>
      <c r="N838" s="62"/>
    </row>
    <row r="839" spans="1:14" x14ac:dyDescent="0.25">
      <c r="A839" s="63">
        <f>AVERAGE(D834:N837)</f>
        <v>28.21</v>
      </c>
      <c r="B839" s="62"/>
      <c r="C839" s="62"/>
      <c r="D839" s="64">
        <f>_xlfn.STDEV.S(D834:N837)</f>
        <v>7.9343598775620539</v>
      </c>
      <c r="E839" s="64"/>
      <c r="F839" s="64"/>
      <c r="G839" s="47">
        <f>D839/A839</f>
        <v>0.28126054156547514</v>
      </c>
      <c r="H839" s="47"/>
      <c r="I839" s="47"/>
      <c r="J839" s="47"/>
      <c r="K839" s="48" t="str">
        <f>IF(G839&lt;25%,"media simples","media saneada")</f>
        <v>media saneada</v>
      </c>
      <c r="L839" s="48"/>
      <c r="M839" s="48"/>
      <c r="N839" s="48"/>
    </row>
    <row r="840" spans="1:14" x14ac:dyDescent="0.25">
      <c r="A840" s="49"/>
      <c r="B840" s="49"/>
      <c r="C840" s="49"/>
      <c r="D840" s="49"/>
      <c r="E840" s="49"/>
      <c r="F840" s="49"/>
      <c r="G840" s="49"/>
      <c r="H840" s="49"/>
      <c r="I840" s="49"/>
      <c r="J840" s="49"/>
      <c r="K840" s="49"/>
      <c r="L840" s="49"/>
      <c r="M840" s="49"/>
      <c r="N840" s="49"/>
    </row>
    <row r="841" spans="1:14" x14ac:dyDescent="0.25">
      <c r="A841" s="50" t="s">
        <v>54</v>
      </c>
      <c r="B841" s="50"/>
      <c r="C841" s="50"/>
      <c r="D841" s="50"/>
      <c r="E841" s="2"/>
      <c r="F841" s="49" t="s">
        <v>16</v>
      </c>
      <c r="G841" s="49"/>
      <c r="H841" s="2"/>
      <c r="I841" s="49" t="s">
        <v>15</v>
      </c>
      <c r="J841" s="49"/>
      <c r="K841" s="51"/>
      <c r="L841" s="51"/>
      <c r="M841" s="51"/>
      <c r="N841" s="51"/>
    </row>
    <row r="842" spans="1:14" x14ac:dyDescent="0.25">
      <c r="A842" s="51"/>
      <c r="B842" s="51"/>
      <c r="C842" s="51"/>
      <c r="D842" s="51"/>
      <c r="E842" s="51"/>
      <c r="F842" s="52">
        <f>A839-D839</f>
        <v>20.275640122437949</v>
      </c>
      <c r="G842" s="52"/>
      <c r="H842" s="2"/>
      <c r="I842" s="52">
        <f>A839+D839</f>
        <v>36.144359877562053</v>
      </c>
      <c r="J842" s="52"/>
      <c r="K842" s="51"/>
      <c r="L842" s="51"/>
      <c r="M842" s="51"/>
      <c r="N842" s="51"/>
    </row>
    <row r="843" spans="1:14" x14ac:dyDescent="0.25">
      <c r="A843" s="53" t="s">
        <v>14</v>
      </c>
      <c r="B843" s="53"/>
      <c r="C843" s="53"/>
      <c r="D843" s="53"/>
      <c r="E843" s="53"/>
      <c r="F843" s="20"/>
      <c r="G843" s="2"/>
      <c r="H843" s="2"/>
      <c r="I843" s="24">
        <v>40</v>
      </c>
      <c r="J843" s="2"/>
      <c r="K843" s="2"/>
      <c r="L843" s="2"/>
      <c r="M843" s="2"/>
      <c r="N843" s="2"/>
    </row>
    <row r="844" spans="1:14" x14ac:dyDescent="0.25">
      <c r="A844" s="49" t="s">
        <v>55</v>
      </c>
      <c r="B844" s="49"/>
      <c r="C844" s="49"/>
      <c r="D844" s="2"/>
      <c r="E844" s="49" t="s">
        <v>20</v>
      </c>
      <c r="F844" s="49"/>
      <c r="G844" s="49"/>
      <c r="H844" s="3"/>
      <c r="I844" s="49" t="s">
        <v>13</v>
      </c>
      <c r="J844" s="49"/>
      <c r="K844" s="49"/>
      <c r="L844" s="49"/>
      <c r="M844" s="49"/>
      <c r="N844" s="49"/>
    </row>
    <row r="845" spans="1:14" x14ac:dyDescent="0.25">
      <c r="A845" s="52">
        <f>AVERAGE(D834:E836)</f>
        <v>24.28</v>
      </c>
      <c r="B845" s="52"/>
      <c r="C845" s="52"/>
      <c r="D845" s="52">
        <f>_xlfn.STDEV.S(D834:E836)</f>
        <v>1.3272904731067716</v>
      </c>
      <c r="E845" s="52"/>
      <c r="F845" s="52"/>
      <c r="G845" s="52"/>
      <c r="H845" s="3"/>
      <c r="I845" s="54">
        <f>D845/A845</f>
        <v>5.4665999716094378E-2</v>
      </c>
      <c r="J845" s="54"/>
      <c r="K845" s="54"/>
      <c r="L845" s="54"/>
      <c r="M845" s="54"/>
      <c r="N845" s="54"/>
    </row>
    <row r="849" spans="1:14" x14ac:dyDescent="0.25">
      <c r="A849" s="59" t="s">
        <v>212</v>
      </c>
      <c r="B849" s="60"/>
      <c r="C849" s="60"/>
      <c r="D849" s="60"/>
      <c r="E849" s="60"/>
      <c r="F849" s="60"/>
      <c r="G849" s="60"/>
      <c r="H849" s="60"/>
      <c r="I849" s="60"/>
      <c r="J849" s="60"/>
      <c r="K849" s="60"/>
      <c r="L849" s="60"/>
      <c r="M849" s="60"/>
      <c r="N849" s="61"/>
    </row>
    <row r="850" spans="1:14" x14ac:dyDescent="0.25">
      <c r="A850" s="53" t="s">
        <v>8</v>
      </c>
      <c r="B850" s="53"/>
      <c r="C850" s="53"/>
      <c r="D850" s="4">
        <v>34.07</v>
      </c>
      <c r="E850" s="4"/>
      <c r="F850" s="4"/>
      <c r="G850" s="4"/>
      <c r="H850" s="4"/>
      <c r="I850" s="18"/>
      <c r="J850" s="18"/>
      <c r="K850" s="18"/>
      <c r="L850" s="18"/>
      <c r="M850" s="18"/>
      <c r="N850" s="18"/>
    </row>
    <row r="851" spans="1:14" x14ac:dyDescent="0.25">
      <c r="A851" s="53" t="s">
        <v>9</v>
      </c>
      <c r="B851" s="53"/>
      <c r="C851" s="53"/>
      <c r="D851" s="4"/>
      <c r="E851" s="4"/>
      <c r="F851" s="4"/>
      <c r="G851" s="4"/>
      <c r="H851" s="4"/>
      <c r="I851" s="18"/>
      <c r="J851" s="18"/>
      <c r="K851" s="18"/>
      <c r="L851" s="18"/>
      <c r="M851" s="18"/>
      <c r="N851" s="18"/>
    </row>
    <row r="852" spans="1:14" x14ac:dyDescent="0.25">
      <c r="A852" s="53" t="s">
        <v>10</v>
      </c>
      <c r="B852" s="53"/>
      <c r="C852" s="53"/>
      <c r="D852" s="21">
        <v>34.99</v>
      </c>
      <c r="E852" s="4">
        <v>29.8</v>
      </c>
      <c r="F852" s="4">
        <v>34.07</v>
      </c>
      <c r="G852" s="4"/>
      <c r="H852" s="4"/>
      <c r="I852" s="18"/>
      <c r="J852" s="18"/>
      <c r="K852" s="18"/>
      <c r="L852" s="18"/>
      <c r="M852" s="18"/>
      <c r="N852" s="18"/>
    </row>
    <row r="853" spans="1:14" x14ac:dyDescent="0.25">
      <c r="A853" s="53" t="s">
        <v>11</v>
      </c>
      <c r="B853" s="53"/>
      <c r="C853" s="53"/>
      <c r="D853" s="4">
        <v>35</v>
      </c>
      <c r="E853" s="4"/>
      <c r="F853" s="4"/>
      <c r="G853" s="4"/>
      <c r="H853" s="4"/>
      <c r="I853" s="18"/>
      <c r="J853" s="18"/>
      <c r="K853" s="18"/>
      <c r="L853" s="18"/>
      <c r="M853" s="18"/>
      <c r="N853" s="18"/>
    </row>
    <row r="854" spans="1:14" x14ac:dyDescent="0.25">
      <c r="A854" s="62" t="s">
        <v>17</v>
      </c>
      <c r="B854" s="62"/>
      <c r="C854" s="62"/>
      <c r="D854" s="62" t="s">
        <v>18</v>
      </c>
      <c r="E854" s="62"/>
      <c r="F854" s="62"/>
      <c r="G854" s="62" t="s">
        <v>12</v>
      </c>
      <c r="H854" s="62"/>
      <c r="I854" s="62"/>
      <c r="J854" s="62"/>
      <c r="K854" s="62" t="s">
        <v>19</v>
      </c>
      <c r="L854" s="62"/>
      <c r="M854" s="62"/>
      <c r="N854" s="62"/>
    </row>
    <row r="855" spans="1:14" x14ac:dyDescent="0.25">
      <c r="A855" s="63">
        <f>AVERAGE(D850:N853)</f>
        <v>33.585999999999999</v>
      </c>
      <c r="B855" s="62"/>
      <c r="C855" s="62"/>
      <c r="D855" s="64">
        <f>_xlfn.STDEV.S(D850:N853)</f>
        <v>2.1663863921286066</v>
      </c>
      <c r="E855" s="64"/>
      <c r="F855" s="64"/>
      <c r="G855" s="47">
        <f>D855/A855</f>
        <v>6.450266158901348E-2</v>
      </c>
      <c r="H855" s="47"/>
      <c r="I855" s="47"/>
      <c r="J855" s="47"/>
      <c r="K855" s="48" t="str">
        <f>IF(G855&lt;25%,"media simples","media saneada")</f>
        <v>media simples</v>
      </c>
      <c r="L855" s="48"/>
      <c r="M855" s="48"/>
      <c r="N855" s="48"/>
    </row>
    <row r="856" spans="1:14" x14ac:dyDescent="0.25">
      <c r="A856" s="49"/>
      <c r="B856" s="49"/>
      <c r="C856" s="49"/>
      <c r="D856" s="49"/>
      <c r="E856" s="49"/>
      <c r="F856" s="49"/>
      <c r="G856" s="49"/>
      <c r="H856" s="49"/>
      <c r="I856" s="49"/>
      <c r="J856" s="49"/>
      <c r="K856" s="49"/>
      <c r="L856" s="49"/>
      <c r="M856" s="49"/>
      <c r="N856" s="49"/>
    </row>
    <row r="857" spans="1:14" x14ac:dyDescent="0.25">
      <c r="A857" s="50" t="s">
        <v>54</v>
      </c>
      <c r="B857" s="50"/>
      <c r="C857" s="50"/>
      <c r="D857" s="50"/>
      <c r="E857" s="2"/>
      <c r="F857" s="49" t="s">
        <v>16</v>
      </c>
      <c r="G857" s="49"/>
      <c r="H857" s="2"/>
      <c r="I857" s="49" t="s">
        <v>15</v>
      </c>
      <c r="J857" s="49"/>
      <c r="K857" s="51"/>
      <c r="L857" s="51"/>
      <c r="M857" s="51"/>
      <c r="N857" s="51"/>
    </row>
    <row r="858" spans="1:14" x14ac:dyDescent="0.25">
      <c r="A858" s="51"/>
      <c r="B858" s="51"/>
      <c r="C858" s="51"/>
      <c r="D858" s="51"/>
      <c r="E858" s="51"/>
      <c r="F858" s="52"/>
      <c r="G858" s="52"/>
      <c r="H858" s="2"/>
      <c r="I858" s="52"/>
      <c r="J858" s="52"/>
      <c r="K858" s="51"/>
      <c r="L858" s="51"/>
      <c r="M858" s="51"/>
      <c r="N858" s="51"/>
    </row>
    <row r="859" spans="1:14" x14ac:dyDescent="0.25">
      <c r="A859" s="53" t="s">
        <v>14</v>
      </c>
      <c r="B859" s="53"/>
      <c r="C859" s="53"/>
      <c r="D859" s="53"/>
      <c r="E859" s="53"/>
      <c r="F859" s="20"/>
      <c r="G859" s="2"/>
      <c r="H859" s="2"/>
      <c r="I859" s="2"/>
      <c r="J859" s="2"/>
      <c r="K859" s="2"/>
      <c r="L859" s="2"/>
      <c r="M859" s="2"/>
      <c r="N859" s="2"/>
    </row>
    <row r="860" spans="1:14" x14ac:dyDescent="0.25">
      <c r="A860" s="49" t="s">
        <v>55</v>
      </c>
      <c r="B860" s="49"/>
      <c r="C860" s="49"/>
      <c r="D860" s="2"/>
      <c r="E860" s="49" t="s">
        <v>20</v>
      </c>
      <c r="F860" s="49"/>
      <c r="G860" s="49"/>
      <c r="H860" s="3"/>
      <c r="I860" s="49" t="s">
        <v>13</v>
      </c>
      <c r="J860" s="49"/>
      <c r="K860" s="49"/>
      <c r="L860" s="49"/>
      <c r="M860" s="49"/>
      <c r="N860" s="49"/>
    </row>
    <row r="861" spans="1:14" x14ac:dyDescent="0.25">
      <c r="A861" s="52"/>
      <c r="B861" s="52"/>
      <c r="C861" s="52"/>
      <c r="D861" s="52"/>
      <c r="E861" s="52"/>
      <c r="F861" s="52"/>
      <c r="G861" s="52"/>
      <c r="H861" s="3"/>
      <c r="I861" s="54"/>
      <c r="J861" s="54"/>
      <c r="K861" s="54"/>
      <c r="L861" s="54"/>
      <c r="M861" s="54"/>
      <c r="N861" s="54"/>
    </row>
    <row r="865" spans="1:14" x14ac:dyDescent="0.25">
      <c r="A865" s="59" t="s">
        <v>213</v>
      </c>
      <c r="B865" s="60"/>
      <c r="C865" s="60"/>
      <c r="D865" s="60"/>
      <c r="E865" s="60"/>
      <c r="F865" s="60"/>
      <c r="G865" s="60"/>
      <c r="H865" s="60"/>
      <c r="I865" s="60"/>
      <c r="J865" s="60"/>
      <c r="K865" s="60"/>
      <c r="L865" s="60"/>
      <c r="M865" s="60"/>
      <c r="N865" s="61"/>
    </row>
    <row r="866" spans="1:14" x14ac:dyDescent="0.25">
      <c r="A866" s="53" t="s">
        <v>8</v>
      </c>
      <c r="B866" s="53"/>
      <c r="C866" s="53"/>
      <c r="D866" s="4">
        <v>37.4</v>
      </c>
      <c r="E866" s="4"/>
      <c r="F866" s="4"/>
      <c r="G866" s="4"/>
      <c r="H866" s="4"/>
      <c r="I866" s="18"/>
      <c r="J866" s="18"/>
      <c r="K866" s="18"/>
      <c r="L866" s="18"/>
      <c r="M866" s="18"/>
      <c r="N866" s="18"/>
    </row>
    <row r="867" spans="1:14" x14ac:dyDescent="0.25">
      <c r="A867" s="53" t="s">
        <v>9</v>
      </c>
      <c r="B867" s="53"/>
      <c r="C867" s="53"/>
      <c r="D867" s="4"/>
      <c r="E867" s="4"/>
      <c r="F867" s="4"/>
      <c r="G867" s="4"/>
      <c r="H867" s="4"/>
      <c r="I867" s="18"/>
      <c r="J867" s="18"/>
      <c r="K867" s="18"/>
      <c r="L867" s="18"/>
      <c r="M867" s="18"/>
      <c r="N867" s="18"/>
    </row>
    <row r="868" spans="1:14" x14ac:dyDescent="0.25">
      <c r="A868" s="53" t="s">
        <v>10</v>
      </c>
      <c r="B868" s="53"/>
      <c r="C868" s="53"/>
      <c r="D868" s="21">
        <v>35</v>
      </c>
      <c r="E868" s="4">
        <v>31.06</v>
      </c>
      <c r="F868" s="4">
        <v>34.65</v>
      </c>
      <c r="G868" s="4"/>
      <c r="H868" s="4"/>
      <c r="I868" s="18"/>
      <c r="J868" s="18"/>
      <c r="K868" s="18"/>
      <c r="L868" s="18"/>
      <c r="M868" s="18"/>
      <c r="N868" s="18"/>
    </row>
    <row r="869" spans="1:14" x14ac:dyDescent="0.25">
      <c r="A869" s="53" t="s">
        <v>11</v>
      </c>
      <c r="B869" s="53"/>
      <c r="C869" s="53"/>
      <c r="D869" s="4">
        <v>40</v>
      </c>
      <c r="E869" s="4"/>
      <c r="F869" s="4"/>
      <c r="G869" s="4"/>
      <c r="H869" s="4"/>
      <c r="I869" s="18"/>
      <c r="J869" s="18"/>
      <c r="K869" s="18"/>
      <c r="L869" s="18"/>
      <c r="M869" s="18"/>
      <c r="N869" s="18"/>
    </row>
    <row r="870" spans="1:14" x14ac:dyDescent="0.25">
      <c r="A870" s="62" t="s">
        <v>17</v>
      </c>
      <c r="B870" s="62"/>
      <c r="C870" s="62"/>
      <c r="D870" s="62" t="s">
        <v>18</v>
      </c>
      <c r="E870" s="62"/>
      <c r="F870" s="62"/>
      <c r="G870" s="62" t="s">
        <v>12</v>
      </c>
      <c r="H870" s="62"/>
      <c r="I870" s="62"/>
      <c r="J870" s="62"/>
      <c r="K870" s="62" t="s">
        <v>19</v>
      </c>
      <c r="L870" s="62"/>
      <c r="M870" s="62"/>
      <c r="N870" s="62"/>
    </row>
    <row r="871" spans="1:14" x14ac:dyDescent="0.25">
      <c r="A871" s="63">
        <f>AVERAGE(D866:N869)</f>
        <v>35.622</v>
      </c>
      <c r="B871" s="62"/>
      <c r="C871" s="62"/>
      <c r="D871" s="64">
        <f>_xlfn.STDEV.S(D866:N869)</f>
        <v>3.3343545102463237</v>
      </c>
      <c r="E871" s="64"/>
      <c r="F871" s="64"/>
      <c r="G871" s="47">
        <f>D871/A871</f>
        <v>9.3603798502226818E-2</v>
      </c>
      <c r="H871" s="47"/>
      <c r="I871" s="47"/>
      <c r="J871" s="47"/>
      <c r="K871" s="48" t="str">
        <f>IF(G871&lt;25%,"media simples","media saneada")</f>
        <v>media simples</v>
      </c>
      <c r="L871" s="48"/>
      <c r="M871" s="48"/>
      <c r="N871" s="48"/>
    </row>
    <row r="872" spans="1:14" x14ac:dyDescent="0.25">
      <c r="A872" s="49"/>
      <c r="B872" s="49"/>
      <c r="C872" s="49"/>
      <c r="D872" s="49"/>
      <c r="E872" s="49"/>
      <c r="F872" s="49"/>
      <c r="G872" s="49"/>
      <c r="H872" s="49"/>
      <c r="I872" s="49"/>
      <c r="J872" s="49"/>
      <c r="K872" s="49"/>
      <c r="L872" s="49"/>
      <c r="M872" s="49"/>
      <c r="N872" s="49"/>
    </row>
    <row r="873" spans="1:14" x14ac:dyDescent="0.25">
      <c r="A873" s="50" t="s">
        <v>54</v>
      </c>
      <c r="B873" s="50"/>
      <c r="C873" s="50"/>
      <c r="D873" s="50"/>
      <c r="E873" s="2"/>
      <c r="F873" s="49" t="s">
        <v>16</v>
      </c>
      <c r="G873" s="49"/>
      <c r="H873" s="2"/>
      <c r="I873" s="49" t="s">
        <v>15</v>
      </c>
      <c r="J873" s="49"/>
      <c r="K873" s="51"/>
      <c r="L873" s="51"/>
      <c r="M873" s="51"/>
      <c r="N873" s="51"/>
    </row>
    <row r="874" spans="1:14" x14ac:dyDescent="0.25">
      <c r="A874" s="51"/>
      <c r="B874" s="51"/>
      <c r="C874" s="51"/>
      <c r="D874" s="51"/>
      <c r="E874" s="51"/>
      <c r="F874" s="52"/>
      <c r="G874" s="52"/>
      <c r="H874" s="2"/>
      <c r="I874" s="52"/>
      <c r="J874" s="52"/>
      <c r="K874" s="51"/>
      <c r="L874" s="51"/>
      <c r="M874" s="51"/>
      <c r="N874" s="51"/>
    </row>
    <row r="875" spans="1:14" x14ac:dyDescent="0.25">
      <c r="A875" s="53" t="s">
        <v>14</v>
      </c>
      <c r="B875" s="53"/>
      <c r="C875" s="53"/>
      <c r="D875" s="53"/>
      <c r="E875" s="53"/>
      <c r="F875" s="20"/>
      <c r="G875" s="2"/>
      <c r="H875" s="2"/>
      <c r="I875" s="2"/>
      <c r="J875" s="2"/>
      <c r="K875" s="2"/>
      <c r="L875" s="2"/>
      <c r="M875" s="2"/>
      <c r="N875" s="2"/>
    </row>
    <row r="876" spans="1:14" x14ac:dyDescent="0.25">
      <c r="A876" s="49" t="s">
        <v>55</v>
      </c>
      <c r="B876" s="49"/>
      <c r="C876" s="49"/>
      <c r="D876" s="2"/>
      <c r="E876" s="49" t="s">
        <v>20</v>
      </c>
      <c r="F876" s="49"/>
      <c r="G876" s="49"/>
      <c r="H876" s="3"/>
      <c r="I876" s="49" t="s">
        <v>13</v>
      </c>
      <c r="J876" s="49"/>
      <c r="K876" s="49"/>
      <c r="L876" s="49"/>
      <c r="M876" s="49"/>
      <c r="N876" s="49"/>
    </row>
    <row r="877" spans="1:14" x14ac:dyDescent="0.25">
      <c r="A877" s="52"/>
      <c r="B877" s="52"/>
      <c r="C877" s="52"/>
      <c r="D877" s="52"/>
      <c r="E877" s="52"/>
      <c r="F877" s="52"/>
      <c r="G877" s="52"/>
      <c r="H877" s="3"/>
      <c r="I877" s="54"/>
      <c r="J877" s="54"/>
      <c r="K877" s="54"/>
      <c r="L877" s="54"/>
      <c r="M877" s="54"/>
      <c r="N877" s="54"/>
    </row>
    <row r="881" spans="1:14" x14ac:dyDescent="0.25">
      <c r="A881" s="59" t="s">
        <v>214</v>
      </c>
      <c r="B881" s="60"/>
      <c r="C881" s="60"/>
      <c r="D881" s="60"/>
      <c r="E881" s="60"/>
      <c r="F881" s="60"/>
      <c r="G881" s="60"/>
      <c r="H881" s="60"/>
      <c r="I881" s="60"/>
      <c r="J881" s="60"/>
      <c r="K881" s="60"/>
      <c r="L881" s="60"/>
      <c r="M881" s="60"/>
      <c r="N881" s="61"/>
    </row>
    <row r="882" spans="1:14" x14ac:dyDescent="0.25">
      <c r="A882" s="53" t="s">
        <v>8</v>
      </c>
      <c r="B882" s="53"/>
      <c r="C882" s="53"/>
      <c r="D882" s="4">
        <v>18</v>
      </c>
      <c r="E882" s="4"/>
      <c r="F882" s="4"/>
      <c r="G882" s="4"/>
      <c r="H882" s="4"/>
      <c r="I882" s="18"/>
      <c r="J882" s="18"/>
      <c r="K882" s="18"/>
      <c r="L882" s="18"/>
      <c r="M882" s="18"/>
      <c r="N882" s="18"/>
    </row>
    <row r="883" spans="1:14" x14ac:dyDescent="0.25">
      <c r="A883" s="53" t="s">
        <v>9</v>
      </c>
      <c r="B883" s="53"/>
      <c r="C883" s="53"/>
      <c r="D883" s="4"/>
      <c r="E883" s="4"/>
      <c r="F883" s="4"/>
      <c r="G883" s="4"/>
      <c r="H883" s="4"/>
      <c r="I883" s="18"/>
      <c r="J883" s="18"/>
      <c r="K883" s="18"/>
      <c r="L883" s="18"/>
      <c r="M883" s="18"/>
      <c r="N883" s="18"/>
    </row>
    <row r="884" spans="1:14" x14ac:dyDescent="0.25">
      <c r="A884" s="53" t="s">
        <v>10</v>
      </c>
      <c r="B884" s="53"/>
      <c r="C884" s="53"/>
      <c r="D884" s="21">
        <v>20.16</v>
      </c>
      <c r="E884" s="4">
        <v>16.25</v>
      </c>
      <c r="F884" s="4">
        <v>14.95</v>
      </c>
      <c r="G884" s="4">
        <v>15.28</v>
      </c>
      <c r="H884" s="4"/>
      <c r="I884" s="18"/>
      <c r="J884" s="18"/>
      <c r="K884" s="18"/>
      <c r="L884" s="18"/>
      <c r="M884" s="18"/>
      <c r="N884" s="18"/>
    </row>
    <row r="885" spans="1:14" x14ac:dyDescent="0.25">
      <c r="A885" s="53" t="s">
        <v>11</v>
      </c>
      <c r="B885" s="53"/>
      <c r="C885" s="53"/>
      <c r="D885" s="24">
        <v>40</v>
      </c>
      <c r="E885" s="4"/>
      <c r="F885" s="4"/>
      <c r="G885" s="4"/>
      <c r="H885" s="4"/>
      <c r="I885" s="18"/>
      <c r="J885" s="18"/>
      <c r="K885" s="18"/>
      <c r="L885" s="18"/>
      <c r="M885" s="18"/>
      <c r="N885" s="18"/>
    </row>
    <row r="886" spans="1:14" x14ac:dyDescent="0.25">
      <c r="A886" s="62" t="s">
        <v>17</v>
      </c>
      <c r="B886" s="62"/>
      <c r="C886" s="62"/>
      <c r="D886" s="62" t="s">
        <v>18</v>
      </c>
      <c r="E886" s="62"/>
      <c r="F886" s="62"/>
      <c r="G886" s="62" t="s">
        <v>12</v>
      </c>
      <c r="H886" s="62"/>
      <c r="I886" s="62"/>
      <c r="J886" s="62"/>
      <c r="K886" s="62" t="s">
        <v>19</v>
      </c>
      <c r="L886" s="62"/>
      <c r="M886" s="62"/>
      <c r="N886" s="62"/>
    </row>
    <row r="887" spans="1:14" x14ac:dyDescent="0.25">
      <c r="A887" s="63">
        <f>AVERAGE(D882:N885)</f>
        <v>20.773333333333333</v>
      </c>
      <c r="B887" s="62"/>
      <c r="C887" s="62"/>
      <c r="D887" s="64">
        <f>_xlfn.STDEV.S(D882:N885)</f>
        <v>9.6154119343201678</v>
      </c>
      <c r="E887" s="64"/>
      <c r="F887" s="64"/>
      <c r="G887" s="47">
        <f>D887/A887</f>
        <v>0.46287284664570771</v>
      </c>
      <c r="H887" s="47"/>
      <c r="I887" s="47"/>
      <c r="J887" s="47"/>
      <c r="K887" s="48" t="str">
        <f>IF(G887&lt;25%,"media simples","media saneada")</f>
        <v>media saneada</v>
      </c>
      <c r="L887" s="48"/>
      <c r="M887" s="48"/>
      <c r="N887" s="48"/>
    </row>
    <row r="888" spans="1:14" x14ac:dyDescent="0.25">
      <c r="A888" s="49"/>
      <c r="B888" s="49"/>
      <c r="C888" s="49"/>
      <c r="D888" s="49"/>
      <c r="E888" s="49"/>
      <c r="F888" s="49"/>
      <c r="G888" s="49"/>
      <c r="H888" s="49"/>
      <c r="I888" s="49"/>
      <c r="J888" s="49"/>
      <c r="K888" s="49"/>
      <c r="L888" s="49"/>
      <c r="M888" s="49"/>
      <c r="N888" s="49"/>
    </row>
    <row r="889" spans="1:14" x14ac:dyDescent="0.25">
      <c r="A889" s="50" t="s">
        <v>54</v>
      </c>
      <c r="B889" s="50"/>
      <c r="C889" s="50"/>
      <c r="D889" s="50"/>
      <c r="E889" s="2"/>
      <c r="F889" s="49" t="s">
        <v>16</v>
      </c>
      <c r="G889" s="49"/>
      <c r="H889" s="2"/>
      <c r="I889" s="49" t="s">
        <v>15</v>
      </c>
      <c r="J889" s="49"/>
      <c r="K889" s="51"/>
      <c r="L889" s="51"/>
      <c r="M889" s="51"/>
      <c r="N889" s="51"/>
    </row>
    <row r="890" spans="1:14" x14ac:dyDescent="0.25">
      <c r="A890" s="51"/>
      <c r="B890" s="51"/>
      <c r="C890" s="51"/>
      <c r="D890" s="51"/>
      <c r="E890" s="51"/>
      <c r="F890" s="52">
        <f>A887-D887</f>
        <v>11.157921399013166</v>
      </c>
      <c r="G890" s="52"/>
      <c r="H890" s="2"/>
      <c r="I890" s="52">
        <f>A887+D887</f>
        <v>30.388745267653501</v>
      </c>
      <c r="J890" s="52"/>
      <c r="K890" s="51"/>
      <c r="L890" s="51"/>
      <c r="M890" s="51"/>
      <c r="N890" s="51"/>
    </row>
    <row r="891" spans="1:14" x14ac:dyDescent="0.25">
      <c r="A891" s="53" t="s">
        <v>14</v>
      </c>
      <c r="B891" s="53"/>
      <c r="C891" s="53"/>
      <c r="D891" s="53"/>
      <c r="E891" s="53"/>
      <c r="F891" s="20"/>
      <c r="G891" s="2"/>
      <c r="H891" s="2"/>
      <c r="I891" s="24">
        <v>40</v>
      </c>
      <c r="J891" s="2"/>
      <c r="K891" s="2"/>
      <c r="L891" s="2"/>
      <c r="M891" s="2"/>
      <c r="N891" s="2"/>
    </row>
    <row r="892" spans="1:14" x14ac:dyDescent="0.25">
      <c r="A892" s="49" t="s">
        <v>55</v>
      </c>
      <c r="B892" s="49"/>
      <c r="C892" s="49"/>
      <c r="D892" s="2"/>
      <c r="E892" s="49" t="s">
        <v>20</v>
      </c>
      <c r="F892" s="49"/>
      <c r="G892" s="49"/>
      <c r="H892" s="3"/>
      <c r="I892" s="49" t="s">
        <v>13</v>
      </c>
      <c r="J892" s="49"/>
      <c r="K892" s="49"/>
      <c r="L892" s="49"/>
      <c r="M892" s="49"/>
      <c r="N892" s="49"/>
    </row>
    <row r="893" spans="1:14" x14ac:dyDescent="0.25">
      <c r="A893" s="52">
        <f>AVERAGE(D882:G884)</f>
        <v>16.928000000000001</v>
      </c>
      <c r="B893" s="52"/>
      <c r="C893" s="52"/>
      <c r="D893" s="52">
        <f>_xlfn.STDEV.S(D882:G884)</f>
        <v>2.1611964279074694</v>
      </c>
      <c r="E893" s="52"/>
      <c r="F893" s="52"/>
      <c r="G893" s="52"/>
      <c r="H893" s="3"/>
      <c r="I893" s="54">
        <f>D893/A893</f>
        <v>0.12766992130833349</v>
      </c>
      <c r="J893" s="54"/>
      <c r="K893" s="54"/>
      <c r="L893" s="54"/>
      <c r="M893" s="54"/>
      <c r="N893" s="54"/>
    </row>
    <row r="897" spans="1:14" ht="30.75" customHeight="1" x14ac:dyDescent="0.25">
      <c r="A897" s="59" t="s">
        <v>215</v>
      </c>
      <c r="B897" s="60"/>
      <c r="C897" s="60"/>
      <c r="D897" s="60"/>
      <c r="E897" s="60"/>
      <c r="F897" s="60"/>
      <c r="G897" s="60"/>
      <c r="H897" s="60"/>
      <c r="I897" s="60"/>
      <c r="J897" s="60"/>
      <c r="K897" s="60"/>
      <c r="L897" s="60"/>
      <c r="M897" s="60"/>
      <c r="N897" s="61"/>
    </row>
    <row r="898" spans="1:14" x14ac:dyDescent="0.25">
      <c r="A898" s="53" t="s">
        <v>8</v>
      </c>
      <c r="B898" s="53"/>
      <c r="C898" s="53"/>
      <c r="D898" s="4">
        <v>16.95</v>
      </c>
      <c r="E898" s="4"/>
      <c r="F898" s="4"/>
      <c r="G898" s="4"/>
      <c r="H898" s="4"/>
      <c r="I898" s="18"/>
      <c r="J898" s="18"/>
      <c r="K898" s="18"/>
      <c r="L898" s="18"/>
      <c r="M898" s="18"/>
      <c r="N898" s="18"/>
    </row>
    <row r="899" spans="1:14" x14ac:dyDescent="0.25">
      <c r="A899" s="53" t="s">
        <v>9</v>
      </c>
      <c r="B899" s="53"/>
      <c r="C899" s="53"/>
      <c r="D899" s="4"/>
      <c r="E899" s="4"/>
      <c r="F899" s="4"/>
      <c r="G899" s="4"/>
      <c r="H899" s="4"/>
      <c r="I899" s="18"/>
      <c r="J899" s="18"/>
      <c r="K899" s="18"/>
      <c r="L899" s="18"/>
      <c r="M899" s="18"/>
      <c r="N899" s="18"/>
    </row>
    <row r="900" spans="1:14" x14ac:dyDescent="0.25">
      <c r="A900" s="53" t="s">
        <v>10</v>
      </c>
      <c r="B900" s="53"/>
      <c r="C900" s="53"/>
      <c r="D900" s="21">
        <v>16.850000000000001</v>
      </c>
      <c r="E900" s="4">
        <v>15.42</v>
      </c>
      <c r="F900" s="4">
        <v>16.600000000000001</v>
      </c>
      <c r="G900" s="4"/>
      <c r="H900" s="4"/>
      <c r="I900" s="18"/>
      <c r="J900" s="18"/>
      <c r="K900" s="18"/>
      <c r="L900" s="18"/>
      <c r="M900" s="18"/>
      <c r="N900" s="18"/>
    </row>
    <row r="901" spans="1:14" x14ac:dyDescent="0.25">
      <c r="A901" s="53" t="s">
        <v>11</v>
      </c>
      <c r="B901" s="53"/>
      <c r="C901" s="53"/>
      <c r="D901" s="24">
        <v>40</v>
      </c>
      <c r="E901" s="4"/>
      <c r="F901" s="4"/>
      <c r="G901" s="4"/>
      <c r="H901" s="4"/>
      <c r="I901" s="18"/>
      <c r="J901" s="18"/>
      <c r="K901" s="18"/>
      <c r="L901" s="18"/>
      <c r="M901" s="18"/>
      <c r="N901" s="18"/>
    </row>
    <row r="902" spans="1:14" x14ac:dyDescent="0.25">
      <c r="A902" s="62" t="s">
        <v>17</v>
      </c>
      <c r="B902" s="62"/>
      <c r="C902" s="62"/>
      <c r="D902" s="62" t="s">
        <v>18</v>
      </c>
      <c r="E902" s="62"/>
      <c r="F902" s="62"/>
      <c r="G902" s="62" t="s">
        <v>12</v>
      </c>
      <c r="H902" s="62"/>
      <c r="I902" s="62"/>
      <c r="J902" s="62"/>
      <c r="K902" s="62" t="s">
        <v>19</v>
      </c>
      <c r="L902" s="62"/>
      <c r="M902" s="62"/>
      <c r="N902" s="62"/>
    </row>
    <row r="903" spans="1:14" x14ac:dyDescent="0.25">
      <c r="A903" s="63">
        <f>AVERAGE(D898:N901)</f>
        <v>21.163999999999998</v>
      </c>
      <c r="B903" s="62"/>
      <c r="C903" s="62"/>
      <c r="D903" s="64">
        <f>_xlfn.STDEV.S(D898:N901)</f>
        <v>10.547356540858949</v>
      </c>
      <c r="E903" s="64"/>
      <c r="F903" s="64"/>
      <c r="G903" s="47">
        <f>D903/A903</f>
        <v>0.4983630949186803</v>
      </c>
      <c r="H903" s="47"/>
      <c r="I903" s="47"/>
      <c r="J903" s="47"/>
      <c r="K903" s="48" t="str">
        <f>IF(G903&lt;25%,"media simples","media saneada")</f>
        <v>media saneada</v>
      </c>
      <c r="L903" s="48"/>
      <c r="M903" s="48"/>
      <c r="N903" s="48"/>
    </row>
    <row r="904" spans="1:14" x14ac:dyDescent="0.25">
      <c r="A904" s="49"/>
      <c r="B904" s="49"/>
      <c r="C904" s="49"/>
      <c r="D904" s="49"/>
      <c r="E904" s="49"/>
      <c r="F904" s="49"/>
      <c r="G904" s="49"/>
      <c r="H904" s="49"/>
      <c r="I904" s="49"/>
      <c r="J904" s="49"/>
      <c r="K904" s="49"/>
      <c r="L904" s="49"/>
      <c r="M904" s="49"/>
      <c r="N904" s="49"/>
    </row>
    <row r="905" spans="1:14" x14ac:dyDescent="0.25">
      <c r="A905" s="50" t="s">
        <v>54</v>
      </c>
      <c r="B905" s="50"/>
      <c r="C905" s="50"/>
      <c r="D905" s="50"/>
      <c r="E905" s="2"/>
      <c r="F905" s="49" t="s">
        <v>16</v>
      </c>
      <c r="G905" s="49"/>
      <c r="H905" s="2"/>
      <c r="I905" s="49" t="s">
        <v>15</v>
      </c>
      <c r="J905" s="49"/>
      <c r="K905" s="51"/>
      <c r="L905" s="51"/>
      <c r="M905" s="51"/>
      <c r="N905" s="51"/>
    </row>
    <row r="906" spans="1:14" x14ac:dyDescent="0.25">
      <c r="A906" s="51"/>
      <c r="B906" s="51"/>
      <c r="C906" s="51"/>
      <c r="D906" s="51"/>
      <c r="E906" s="51"/>
      <c r="F906" s="52">
        <f>A903-D903</f>
        <v>10.616643459141049</v>
      </c>
      <c r="G906" s="52"/>
      <c r="H906" s="2"/>
      <c r="I906" s="52">
        <f>A903+D903</f>
        <v>31.711356540858947</v>
      </c>
      <c r="J906" s="52"/>
      <c r="K906" s="51"/>
      <c r="L906" s="51"/>
      <c r="M906" s="51"/>
      <c r="N906" s="51"/>
    </row>
    <row r="907" spans="1:14" x14ac:dyDescent="0.25">
      <c r="A907" s="53" t="s">
        <v>14</v>
      </c>
      <c r="B907" s="53"/>
      <c r="C907" s="53"/>
      <c r="D907" s="53"/>
      <c r="E907" s="53"/>
      <c r="F907" s="20"/>
      <c r="G907" s="2"/>
      <c r="H907" s="2"/>
      <c r="I907" s="24">
        <v>40</v>
      </c>
      <c r="J907" s="2"/>
      <c r="K907" s="2"/>
      <c r="L907" s="2"/>
      <c r="M907" s="2"/>
      <c r="N907" s="2"/>
    </row>
    <row r="908" spans="1:14" x14ac:dyDescent="0.25">
      <c r="A908" s="49" t="s">
        <v>55</v>
      </c>
      <c r="B908" s="49"/>
      <c r="C908" s="49"/>
      <c r="D908" s="2"/>
      <c r="E908" s="49" t="s">
        <v>20</v>
      </c>
      <c r="F908" s="49"/>
      <c r="G908" s="49"/>
      <c r="H908" s="3"/>
      <c r="I908" s="49" t="s">
        <v>13</v>
      </c>
      <c r="J908" s="49"/>
      <c r="K908" s="49"/>
      <c r="L908" s="49"/>
      <c r="M908" s="49"/>
      <c r="N908" s="49"/>
    </row>
    <row r="909" spans="1:14" x14ac:dyDescent="0.25">
      <c r="A909" s="52">
        <f>AVERAGE(D898:F900)</f>
        <v>16.454999999999998</v>
      </c>
      <c r="B909" s="52"/>
      <c r="C909" s="52"/>
      <c r="D909" s="52">
        <f>_xlfn.STDEV.S(D898:F900)</f>
        <v>0.70552580864676162</v>
      </c>
      <c r="E909" s="52"/>
      <c r="F909" s="52"/>
      <c r="G909" s="52"/>
      <c r="H909" s="3"/>
      <c r="I909" s="54">
        <f>D909/A909</f>
        <v>4.2876074667077588E-2</v>
      </c>
      <c r="J909" s="54"/>
      <c r="K909" s="54"/>
      <c r="L909" s="54"/>
      <c r="M909" s="54"/>
      <c r="N909" s="54"/>
    </row>
    <row r="913" spans="1:14" x14ac:dyDescent="0.25">
      <c r="A913" s="59" t="s">
        <v>216</v>
      </c>
      <c r="B913" s="60"/>
      <c r="C913" s="60"/>
      <c r="D913" s="60"/>
      <c r="E913" s="60"/>
      <c r="F913" s="60"/>
      <c r="G913" s="60"/>
      <c r="H913" s="60"/>
      <c r="I913" s="60"/>
      <c r="J913" s="60"/>
      <c r="K913" s="60"/>
      <c r="L913" s="60"/>
      <c r="M913" s="60"/>
      <c r="N913" s="61"/>
    </row>
    <row r="914" spans="1:14" x14ac:dyDescent="0.25">
      <c r="A914" s="53" t="s">
        <v>8</v>
      </c>
      <c r="B914" s="53"/>
      <c r="C914" s="53"/>
      <c r="D914" s="4">
        <v>33.9</v>
      </c>
      <c r="E914" s="4"/>
      <c r="F914" s="4"/>
      <c r="G914" s="4"/>
      <c r="H914" s="4"/>
      <c r="I914" s="18"/>
      <c r="J914" s="18"/>
      <c r="K914" s="18"/>
      <c r="L914" s="18"/>
      <c r="M914" s="18"/>
      <c r="N914" s="18"/>
    </row>
    <row r="915" spans="1:14" x14ac:dyDescent="0.25">
      <c r="A915" s="53" t="s">
        <v>9</v>
      </c>
      <c r="B915" s="53"/>
      <c r="C915" s="53"/>
      <c r="D915" s="4"/>
      <c r="E915" s="4"/>
      <c r="F915" s="4"/>
      <c r="G915" s="4"/>
      <c r="H915" s="4"/>
      <c r="I915" s="18"/>
      <c r="J915" s="18"/>
      <c r="K915" s="18"/>
      <c r="L915" s="18"/>
      <c r="M915" s="18"/>
      <c r="N915" s="18"/>
    </row>
    <row r="916" spans="1:14" x14ac:dyDescent="0.25">
      <c r="A916" s="53" t="s">
        <v>10</v>
      </c>
      <c r="B916" s="53"/>
      <c r="C916" s="53"/>
      <c r="D916" s="21">
        <v>32.880000000000003</v>
      </c>
      <c r="E916" s="4">
        <v>26.98</v>
      </c>
      <c r="F916" s="4">
        <v>25.8</v>
      </c>
      <c r="G916" s="4"/>
      <c r="H916" s="4"/>
      <c r="I916" s="18"/>
      <c r="J916" s="18"/>
      <c r="K916" s="18"/>
      <c r="L916" s="18"/>
      <c r="M916" s="18"/>
      <c r="N916" s="18"/>
    </row>
    <row r="917" spans="1:14" x14ac:dyDescent="0.25">
      <c r="A917" s="53" t="s">
        <v>11</v>
      </c>
      <c r="B917" s="53"/>
      <c r="C917" s="53"/>
      <c r="D917" s="24">
        <v>60</v>
      </c>
      <c r="E917" s="4"/>
      <c r="F917" s="4"/>
      <c r="G917" s="4"/>
      <c r="H917" s="4"/>
      <c r="I917" s="18"/>
      <c r="J917" s="18"/>
      <c r="K917" s="18"/>
      <c r="L917" s="18"/>
      <c r="M917" s="18"/>
      <c r="N917" s="18"/>
    </row>
    <row r="918" spans="1:14" x14ac:dyDescent="0.25">
      <c r="A918" s="62" t="s">
        <v>17</v>
      </c>
      <c r="B918" s="62"/>
      <c r="C918" s="62"/>
      <c r="D918" s="62" t="s">
        <v>18</v>
      </c>
      <c r="E918" s="62"/>
      <c r="F918" s="62"/>
      <c r="G918" s="62" t="s">
        <v>12</v>
      </c>
      <c r="H918" s="62"/>
      <c r="I918" s="62"/>
      <c r="J918" s="62"/>
      <c r="K918" s="62" t="s">
        <v>19</v>
      </c>
      <c r="L918" s="62"/>
      <c r="M918" s="62"/>
      <c r="N918" s="62"/>
    </row>
    <row r="919" spans="1:14" x14ac:dyDescent="0.25">
      <c r="A919" s="63">
        <f>AVERAGE(D914:N917)</f>
        <v>35.911999999999999</v>
      </c>
      <c r="B919" s="62"/>
      <c r="C919" s="62"/>
      <c r="D919" s="64">
        <f>_xlfn.STDEV.S(D914:N917)</f>
        <v>13.923954897944757</v>
      </c>
      <c r="E919" s="64"/>
      <c r="F919" s="64"/>
      <c r="G919" s="47">
        <f>D919/A919</f>
        <v>0.38772429544288139</v>
      </c>
      <c r="H919" s="47"/>
      <c r="I919" s="47"/>
      <c r="J919" s="47"/>
      <c r="K919" s="48" t="str">
        <f>IF(G919&lt;25%,"media simples","media saneada")</f>
        <v>media saneada</v>
      </c>
      <c r="L919" s="48"/>
      <c r="M919" s="48"/>
      <c r="N919" s="48"/>
    </row>
    <row r="920" spans="1:14" x14ac:dyDescent="0.25">
      <c r="A920" s="49"/>
      <c r="B920" s="49"/>
      <c r="C920" s="49"/>
      <c r="D920" s="49"/>
      <c r="E920" s="49"/>
      <c r="F920" s="49"/>
      <c r="G920" s="49"/>
      <c r="H920" s="49"/>
      <c r="I920" s="49"/>
      <c r="J920" s="49"/>
      <c r="K920" s="49"/>
      <c r="L920" s="49"/>
      <c r="M920" s="49"/>
      <c r="N920" s="49"/>
    </row>
    <row r="921" spans="1:14" x14ac:dyDescent="0.25">
      <c r="A921" s="50" t="s">
        <v>54</v>
      </c>
      <c r="B921" s="50"/>
      <c r="C921" s="50"/>
      <c r="D921" s="50"/>
      <c r="E921" s="2"/>
      <c r="F921" s="49" t="s">
        <v>16</v>
      </c>
      <c r="G921" s="49"/>
      <c r="H921" s="2"/>
      <c r="I921" s="49" t="s">
        <v>15</v>
      </c>
      <c r="J921" s="49"/>
      <c r="K921" s="51"/>
      <c r="L921" s="51"/>
      <c r="M921" s="51"/>
      <c r="N921" s="51"/>
    </row>
    <row r="922" spans="1:14" x14ac:dyDescent="0.25">
      <c r="A922" s="51"/>
      <c r="B922" s="51"/>
      <c r="C922" s="51"/>
      <c r="D922" s="51"/>
      <c r="E922" s="51"/>
      <c r="F922" s="52">
        <f>A919-D919</f>
        <v>21.988045102055242</v>
      </c>
      <c r="G922" s="52"/>
      <c r="H922" s="2"/>
      <c r="I922" s="52">
        <f>A919+D919</f>
        <v>49.83595489794476</v>
      </c>
      <c r="J922" s="52"/>
      <c r="K922" s="51"/>
      <c r="L922" s="51"/>
      <c r="M922" s="51"/>
      <c r="N922" s="51"/>
    </row>
    <row r="923" spans="1:14" x14ac:dyDescent="0.25">
      <c r="A923" s="53" t="s">
        <v>14</v>
      </c>
      <c r="B923" s="53"/>
      <c r="C923" s="53"/>
      <c r="D923" s="53"/>
      <c r="E923" s="53"/>
      <c r="F923" s="20"/>
      <c r="G923" s="2"/>
      <c r="H923" s="2"/>
      <c r="I923" s="24">
        <v>60</v>
      </c>
      <c r="J923" s="2"/>
      <c r="K923" s="2"/>
      <c r="L923" s="2"/>
      <c r="M923" s="2"/>
      <c r="N923" s="2"/>
    </row>
    <row r="924" spans="1:14" x14ac:dyDescent="0.25">
      <c r="A924" s="49" t="s">
        <v>55</v>
      </c>
      <c r="B924" s="49"/>
      <c r="C924" s="49"/>
      <c r="D924" s="2"/>
      <c r="E924" s="49" t="s">
        <v>20</v>
      </c>
      <c r="F924" s="49"/>
      <c r="G924" s="49"/>
      <c r="H924" s="3"/>
      <c r="I924" s="49" t="s">
        <v>13</v>
      </c>
      <c r="J924" s="49"/>
      <c r="K924" s="49"/>
      <c r="L924" s="49"/>
      <c r="M924" s="49"/>
      <c r="N924" s="49"/>
    </row>
    <row r="925" spans="1:14" x14ac:dyDescent="0.25">
      <c r="A925" s="52">
        <f>AVERAGE(D914:F916)</f>
        <v>29.89</v>
      </c>
      <c r="B925" s="52"/>
      <c r="C925" s="52"/>
      <c r="D925" s="52">
        <f>_xlfn.STDEV.S(D914:F916)</f>
        <v>4.0913078593525478</v>
      </c>
      <c r="E925" s="52"/>
      <c r="F925" s="52"/>
      <c r="G925" s="52"/>
      <c r="H925" s="3"/>
      <c r="I925" s="54">
        <f>D925/A925</f>
        <v>0.13687881764310966</v>
      </c>
      <c r="J925" s="54"/>
      <c r="K925" s="54"/>
      <c r="L925" s="54"/>
      <c r="M925" s="54"/>
      <c r="N925" s="54"/>
    </row>
    <row r="929" spans="1:14" x14ac:dyDescent="0.25">
      <c r="A929" s="59" t="s">
        <v>217</v>
      </c>
      <c r="B929" s="60"/>
      <c r="C929" s="60"/>
      <c r="D929" s="60"/>
      <c r="E929" s="60"/>
      <c r="F929" s="60"/>
      <c r="G929" s="60"/>
      <c r="H929" s="60"/>
      <c r="I929" s="60"/>
      <c r="J929" s="60"/>
      <c r="K929" s="60"/>
      <c r="L929" s="60"/>
      <c r="M929" s="60"/>
      <c r="N929" s="61"/>
    </row>
    <row r="930" spans="1:14" x14ac:dyDescent="0.25">
      <c r="A930" s="53" t="s">
        <v>8</v>
      </c>
      <c r="B930" s="53"/>
      <c r="C930" s="53"/>
      <c r="D930" s="4">
        <v>13.5</v>
      </c>
      <c r="E930" s="4"/>
      <c r="F930" s="4"/>
      <c r="G930" s="4"/>
      <c r="H930" s="4"/>
      <c r="I930" s="18"/>
      <c r="J930" s="18"/>
      <c r="K930" s="18"/>
      <c r="L930" s="18"/>
      <c r="M930" s="18"/>
      <c r="N930" s="18"/>
    </row>
    <row r="931" spans="1:14" x14ac:dyDescent="0.25">
      <c r="A931" s="53" t="s">
        <v>9</v>
      </c>
      <c r="B931" s="53"/>
      <c r="C931" s="53"/>
      <c r="D931" s="4"/>
      <c r="E931" s="4"/>
      <c r="F931" s="4"/>
      <c r="G931" s="4"/>
      <c r="H931" s="4"/>
      <c r="I931" s="18"/>
      <c r="J931" s="18"/>
      <c r="K931" s="18"/>
      <c r="L931" s="18"/>
      <c r="M931" s="18"/>
      <c r="N931" s="18"/>
    </row>
    <row r="932" spans="1:14" x14ac:dyDescent="0.25">
      <c r="A932" s="53" t="s">
        <v>10</v>
      </c>
      <c r="B932" s="53"/>
      <c r="C932" s="53"/>
      <c r="D932" s="21">
        <v>13.79</v>
      </c>
      <c r="E932" s="4">
        <v>18.989999999999998</v>
      </c>
      <c r="F932" s="4"/>
      <c r="G932" s="4"/>
      <c r="H932" s="4"/>
      <c r="I932" s="18"/>
      <c r="J932" s="18"/>
      <c r="K932" s="18"/>
      <c r="L932" s="18"/>
      <c r="M932" s="18"/>
      <c r="N932" s="18"/>
    </row>
    <row r="933" spans="1:14" x14ac:dyDescent="0.25">
      <c r="A933" s="53" t="s">
        <v>11</v>
      </c>
      <c r="B933" s="53"/>
      <c r="C933" s="53"/>
      <c r="D933" s="24">
        <v>55</v>
      </c>
      <c r="E933" s="4"/>
      <c r="F933" s="4"/>
      <c r="G933" s="4"/>
      <c r="H933" s="4"/>
      <c r="I933" s="18"/>
      <c r="J933" s="18"/>
      <c r="K933" s="18"/>
      <c r="L933" s="18"/>
      <c r="M933" s="18"/>
      <c r="N933" s="18"/>
    </row>
    <row r="934" spans="1:14" x14ac:dyDescent="0.25">
      <c r="A934" s="62" t="s">
        <v>17</v>
      </c>
      <c r="B934" s="62"/>
      <c r="C934" s="62"/>
      <c r="D934" s="62" t="s">
        <v>18</v>
      </c>
      <c r="E934" s="62"/>
      <c r="F934" s="62"/>
      <c r="G934" s="62" t="s">
        <v>12</v>
      </c>
      <c r="H934" s="62"/>
      <c r="I934" s="62"/>
      <c r="J934" s="62"/>
      <c r="K934" s="62" t="s">
        <v>19</v>
      </c>
      <c r="L934" s="62"/>
      <c r="M934" s="62"/>
      <c r="N934" s="62"/>
    </row>
    <row r="935" spans="1:14" x14ac:dyDescent="0.25">
      <c r="A935" s="63">
        <f>AVERAGE(D930:N933)</f>
        <v>25.32</v>
      </c>
      <c r="B935" s="62"/>
      <c r="C935" s="62"/>
      <c r="D935" s="64">
        <f>_xlfn.STDEV.S(D930:N933)</f>
        <v>19.94680091309548</v>
      </c>
      <c r="E935" s="64"/>
      <c r="F935" s="64"/>
      <c r="G935" s="47">
        <f>D935/A935</f>
        <v>0.78778834569887357</v>
      </c>
      <c r="H935" s="47"/>
      <c r="I935" s="47"/>
      <c r="J935" s="47"/>
      <c r="K935" s="48" t="str">
        <f>IF(G935&lt;25%,"media simples","media saneada")</f>
        <v>media saneada</v>
      </c>
      <c r="L935" s="48"/>
      <c r="M935" s="48"/>
      <c r="N935" s="48"/>
    </row>
    <row r="936" spans="1:14" x14ac:dyDescent="0.25">
      <c r="A936" s="49"/>
      <c r="B936" s="49"/>
      <c r="C936" s="49"/>
      <c r="D936" s="49"/>
      <c r="E936" s="49"/>
      <c r="F936" s="49"/>
      <c r="G936" s="49"/>
      <c r="H936" s="49"/>
      <c r="I936" s="49"/>
      <c r="J936" s="49"/>
      <c r="K936" s="49"/>
      <c r="L936" s="49"/>
      <c r="M936" s="49"/>
      <c r="N936" s="49"/>
    </row>
    <row r="937" spans="1:14" x14ac:dyDescent="0.25">
      <c r="A937" s="50" t="s">
        <v>54</v>
      </c>
      <c r="B937" s="50"/>
      <c r="C937" s="50"/>
      <c r="D937" s="50"/>
      <c r="E937" s="2"/>
      <c r="F937" s="49" t="s">
        <v>16</v>
      </c>
      <c r="G937" s="49"/>
      <c r="H937" s="2"/>
      <c r="I937" s="49" t="s">
        <v>15</v>
      </c>
      <c r="J937" s="49"/>
      <c r="K937" s="51"/>
      <c r="L937" s="51"/>
      <c r="M937" s="51"/>
      <c r="N937" s="51"/>
    </row>
    <row r="938" spans="1:14" x14ac:dyDescent="0.25">
      <c r="A938" s="51"/>
      <c r="B938" s="51"/>
      <c r="C938" s="51"/>
      <c r="D938" s="51"/>
      <c r="E938" s="51"/>
      <c r="F938" s="52">
        <f>A935-D935</f>
        <v>5.3731990869045205</v>
      </c>
      <c r="G938" s="52"/>
      <c r="H938" s="2"/>
      <c r="I938" s="52">
        <f>A935+D935</f>
        <v>45.26680091309548</v>
      </c>
      <c r="J938" s="52"/>
      <c r="K938" s="51"/>
      <c r="L938" s="51"/>
      <c r="M938" s="51"/>
      <c r="N938" s="51"/>
    </row>
    <row r="939" spans="1:14" x14ac:dyDescent="0.25">
      <c r="A939" s="53" t="s">
        <v>14</v>
      </c>
      <c r="B939" s="53"/>
      <c r="C939" s="53"/>
      <c r="D939" s="53"/>
      <c r="E939" s="53"/>
      <c r="F939" s="20"/>
      <c r="G939" s="2"/>
      <c r="H939" s="2"/>
      <c r="I939" s="24">
        <v>55</v>
      </c>
      <c r="J939" s="2"/>
      <c r="K939" s="2"/>
      <c r="L939" s="2"/>
      <c r="M939" s="2"/>
      <c r="N939" s="2"/>
    </row>
    <row r="940" spans="1:14" x14ac:dyDescent="0.25">
      <c r="A940" s="49" t="s">
        <v>55</v>
      </c>
      <c r="B940" s="49"/>
      <c r="C940" s="49"/>
      <c r="D940" s="2"/>
      <c r="E940" s="49" t="s">
        <v>20</v>
      </c>
      <c r="F940" s="49"/>
      <c r="G940" s="49"/>
      <c r="H940" s="3"/>
      <c r="I940" s="49" t="s">
        <v>13</v>
      </c>
      <c r="J940" s="49"/>
      <c r="K940" s="49"/>
      <c r="L940" s="49"/>
      <c r="M940" s="49"/>
      <c r="N940" s="49"/>
    </row>
    <row r="941" spans="1:14" x14ac:dyDescent="0.25">
      <c r="A941" s="52">
        <f>AVERAGE(D930:E932)</f>
        <v>15.426666666666668</v>
      </c>
      <c r="B941" s="52"/>
      <c r="C941" s="52"/>
      <c r="D941" s="52">
        <f>_xlfn.STDEV.S(D930:E932)</f>
        <v>3.0893418932408943</v>
      </c>
      <c r="E941" s="52"/>
      <c r="F941" s="52"/>
      <c r="G941" s="52"/>
      <c r="H941" s="3"/>
      <c r="I941" s="54">
        <f>D941/A941</f>
        <v>0.20025984614785397</v>
      </c>
      <c r="J941" s="54"/>
      <c r="K941" s="54"/>
      <c r="L941" s="54"/>
      <c r="M941" s="54"/>
      <c r="N941" s="54"/>
    </row>
    <row r="945" spans="1:14" x14ac:dyDescent="0.25">
      <c r="A945" s="59" t="s">
        <v>218</v>
      </c>
      <c r="B945" s="60"/>
      <c r="C945" s="60"/>
      <c r="D945" s="60"/>
      <c r="E945" s="60"/>
      <c r="F945" s="60"/>
      <c r="G945" s="60"/>
      <c r="H945" s="60"/>
      <c r="I945" s="60"/>
      <c r="J945" s="60"/>
      <c r="K945" s="60"/>
      <c r="L945" s="60"/>
      <c r="M945" s="60"/>
      <c r="N945" s="61"/>
    </row>
    <row r="946" spans="1:14" x14ac:dyDescent="0.25">
      <c r="A946" s="53" t="s">
        <v>8</v>
      </c>
      <c r="B946" s="53"/>
      <c r="C946" s="53"/>
      <c r="D946" s="4">
        <v>30.6</v>
      </c>
      <c r="E946" s="4"/>
      <c r="F946" s="4"/>
      <c r="G946" s="4"/>
      <c r="H946" s="4"/>
      <c r="I946" s="18"/>
      <c r="J946" s="18"/>
      <c r="K946" s="18"/>
      <c r="L946" s="18"/>
      <c r="M946" s="18"/>
      <c r="N946" s="18"/>
    </row>
    <row r="947" spans="1:14" x14ac:dyDescent="0.25">
      <c r="A947" s="53" t="s">
        <v>9</v>
      </c>
      <c r="B947" s="53"/>
      <c r="C947" s="53"/>
      <c r="D947" s="4"/>
      <c r="E947" s="4"/>
      <c r="F947" s="4"/>
      <c r="G947" s="4"/>
      <c r="H947" s="4"/>
      <c r="I947" s="18"/>
      <c r="J947" s="18"/>
      <c r="K947" s="18"/>
      <c r="L947" s="18"/>
      <c r="M947" s="18"/>
      <c r="N947" s="18"/>
    </row>
    <row r="948" spans="1:14" x14ac:dyDescent="0.25">
      <c r="A948" s="53" t="s">
        <v>10</v>
      </c>
      <c r="B948" s="53"/>
      <c r="C948" s="53"/>
      <c r="D948" s="21">
        <v>24.9</v>
      </c>
      <c r="E948" s="4">
        <v>25.31</v>
      </c>
      <c r="F948" s="4">
        <v>23.99</v>
      </c>
      <c r="G948" s="4"/>
      <c r="H948" s="4"/>
      <c r="I948" s="18"/>
      <c r="J948" s="18"/>
      <c r="K948" s="18"/>
      <c r="L948" s="18"/>
      <c r="M948" s="18"/>
      <c r="N948" s="18"/>
    </row>
    <row r="949" spans="1:14" x14ac:dyDescent="0.25">
      <c r="A949" s="53" t="s">
        <v>11</v>
      </c>
      <c r="B949" s="53"/>
      <c r="C949" s="53"/>
      <c r="D949" s="24">
        <v>50</v>
      </c>
      <c r="E949" s="4"/>
      <c r="F949" s="4"/>
      <c r="G949" s="4"/>
      <c r="H949" s="4"/>
      <c r="I949" s="18"/>
      <c r="J949" s="18"/>
      <c r="K949" s="18"/>
      <c r="L949" s="18"/>
      <c r="M949" s="18"/>
      <c r="N949" s="18"/>
    </row>
    <row r="950" spans="1:14" x14ac:dyDescent="0.25">
      <c r="A950" s="62" t="s">
        <v>17</v>
      </c>
      <c r="B950" s="62"/>
      <c r="C950" s="62"/>
      <c r="D950" s="62" t="s">
        <v>18</v>
      </c>
      <c r="E950" s="62"/>
      <c r="F950" s="62"/>
      <c r="G950" s="62" t="s">
        <v>12</v>
      </c>
      <c r="H950" s="62"/>
      <c r="I950" s="62"/>
      <c r="J950" s="62"/>
      <c r="K950" s="62" t="s">
        <v>19</v>
      </c>
      <c r="L950" s="62"/>
      <c r="M950" s="62"/>
      <c r="N950" s="62"/>
    </row>
    <row r="951" spans="1:14" x14ac:dyDescent="0.25">
      <c r="A951" s="63">
        <f>AVERAGE(D946:N949)</f>
        <v>30.96</v>
      </c>
      <c r="B951" s="62"/>
      <c r="C951" s="62"/>
      <c r="D951" s="64">
        <f>_xlfn.STDEV.S(D946:N949)</f>
        <v>10.95306121593409</v>
      </c>
      <c r="E951" s="64"/>
      <c r="F951" s="64"/>
      <c r="G951" s="47">
        <f>D951/A951</f>
        <v>0.35378104702629487</v>
      </c>
      <c r="H951" s="47"/>
      <c r="I951" s="47"/>
      <c r="J951" s="47"/>
      <c r="K951" s="48" t="str">
        <f>IF(G951&lt;25%,"media simples","media saneada")</f>
        <v>media saneada</v>
      </c>
      <c r="L951" s="48"/>
      <c r="M951" s="48"/>
      <c r="N951" s="48"/>
    </row>
    <row r="952" spans="1:14" x14ac:dyDescent="0.25">
      <c r="A952" s="49"/>
      <c r="B952" s="49"/>
      <c r="C952" s="49"/>
      <c r="D952" s="49"/>
      <c r="E952" s="49"/>
      <c r="F952" s="49"/>
      <c r="G952" s="49"/>
      <c r="H952" s="49"/>
      <c r="I952" s="49"/>
      <c r="J952" s="49"/>
      <c r="K952" s="49"/>
      <c r="L952" s="49"/>
      <c r="M952" s="49"/>
      <c r="N952" s="49"/>
    </row>
    <row r="953" spans="1:14" x14ac:dyDescent="0.25">
      <c r="A953" s="50" t="s">
        <v>54</v>
      </c>
      <c r="B953" s="50"/>
      <c r="C953" s="50"/>
      <c r="D953" s="50"/>
      <c r="E953" s="2"/>
      <c r="F953" s="49" t="s">
        <v>16</v>
      </c>
      <c r="G953" s="49"/>
      <c r="H953" s="2"/>
      <c r="I953" s="49" t="s">
        <v>15</v>
      </c>
      <c r="J953" s="49"/>
      <c r="K953" s="51"/>
      <c r="L953" s="51"/>
      <c r="M953" s="51"/>
      <c r="N953" s="51"/>
    </row>
    <row r="954" spans="1:14" x14ac:dyDescent="0.25">
      <c r="A954" s="51"/>
      <c r="B954" s="51"/>
      <c r="C954" s="51"/>
      <c r="D954" s="51"/>
      <c r="E954" s="51"/>
      <c r="F954" s="52">
        <f>A951-D951</f>
        <v>20.006938784065909</v>
      </c>
      <c r="G954" s="52"/>
      <c r="H954" s="2"/>
      <c r="I954" s="52">
        <f>A951+D951</f>
        <v>41.913061215934093</v>
      </c>
      <c r="J954" s="52"/>
      <c r="K954" s="51"/>
      <c r="L954" s="51"/>
      <c r="M954" s="51"/>
      <c r="N954" s="51"/>
    </row>
    <row r="955" spans="1:14" x14ac:dyDescent="0.25">
      <c r="A955" s="53" t="s">
        <v>14</v>
      </c>
      <c r="B955" s="53"/>
      <c r="C955" s="53"/>
      <c r="D955" s="53"/>
      <c r="E955" s="53"/>
      <c r="F955" s="20"/>
      <c r="G955" s="2"/>
      <c r="H955" s="2"/>
      <c r="I955" s="24">
        <v>50</v>
      </c>
      <c r="J955" s="2"/>
      <c r="K955" s="2"/>
      <c r="L955" s="2"/>
      <c r="M955" s="2"/>
      <c r="N955" s="2"/>
    </row>
    <row r="956" spans="1:14" x14ac:dyDescent="0.25">
      <c r="A956" s="49" t="s">
        <v>55</v>
      </c>
      <c r="B956" s="49"/>
      <c r="C956" s="49"/>
      <c r="D956" s="2"/>
      <c r="E956" s="49" t="s">
        <v>20</v>
      </c>
      <c r="F956" s="49"/>
      <c r="G956" s="49"/>
      <c r="H956" s="3"/>
      <c r="I956" s="49" t="s">
        <v>13</v>
      </c>
      <c r="J956" s="49"/>
      <c r="K956" s="49"/>
      <c r="L956" s="49"/>
      <c r="M956" s="49"/>
      <c r="N956" s="49"/>
    </row>
    <row r="957" spans="1:14" x14ac:dyDescent="0.25">
      <c r="A957" s="52">
        <f>AVERAGE(D946:F948)</f>
        <v>26.2</v>
      </c>
      <c r="B957" s="52"/>
      <c r="C957" s="52"/>
      <c r="D957" s="52">
        <f>_xlfn.STDEV.S(D946:F948)</f>
        <v>2.9847501291286247</v>
      </c>
      <c r="E957" s="52"/>
      <c r="F957" s="52"/>
      <c r="G957" s="52"/>
      <c r="H957" s="3"/>
      <c r="I957" s="54">
        <f>D957/A957</f>
        <v>0.1139217606537643</v>
      </c>
      <c r="J957" s="54"/>
      <c r="K957" s="54"/>
      <c r="L957" s="54"/>
      <c r="M957" s="54"/>
      <c r="N957" s="54"/>
    </row>
    <row r="961" spans="1:14" ht="33" customHeight="1" x14ac:dyDescent="0.25">
      <c r="A961" s="59" t="s">
        <v>219</v>
      </c>
      <c r="B961" s="60"/>
      <c r="C961" s="60"/>
      <c r="D961" s="60"/>
      <c r="E961" s="60"/>
      <c r="F961" s="60"/>
      <c r="G961" s="60"/>
      <c r="H961" s="60"/>
      <c r="I961" s="60"/>
      <c r="J961" s="60"/>
      <c r="K961" s="60"/>
      <c r="L961" s="60"/>
      <c r="M961" s="60"/>
      <c r="N961" s="61"/>
    </row>
    <row r="962" spans="1:14" x14ac:dyDescent="0.25">
      <c r="A962" s="53" t="s">
        <v>8</v>
      </c>
      <c r="B962" s="53"/>
      <c r="C962" s="53"/>
      <c r="D962" s="4">
        <v>2.95</v>
      </c>
      <c r="E962" s="4"/>
      <c r="F962" s="4"/>
      <c r="G962" s="4"/>
      <c r="H962" s="4"/>
      <c r="I962" s="18"/>
      <c r="J962" s="18"/>
      <c r="K962" s="18"/>
      <c r="L962" s="18"/>
      <c r="M962" s="18"/>
      <c r="N962" s="18"/>
    </row>
    <row r="963" spans="1:14" x14ac:dyDescent="0.25">
      <c r="A963" s="53" t="s">
        <v>9</v>
      </c>
      <c r="B963" s="53"/>
      <c r="C963" s="53"/>
      <c r="D963" s="4">
        <v>2.88</v>
      </c>
      <c r="E963" s="4"/>
      <c r="F963" s="4"/>
      <c r="G963" s="4"/>
      <c r="H963" s="4"/>
      <c r="I963" s="18"/>
      <c r="J963" s="18"/>
      <c r="K963" s="18"/>
      <c r="L963" s="18"/>
      <c r="M963" s="18"/>
      <c r="N963" s="18"/>
    </row>
    <row r="964" spans="1:14" x14ac:dyDescent="0.25">
      <c r="A964" s="53" t="s">
        <v>10</v>
      </c>
      <c r="B964" s="53"/>
      <c r="C964" s="53"/>
      <c r="D964" s="21">
        <v>2.92</v>
      </c>
      <c r="E964" s="4">
        <v>2.5</v>
      </c>
      <c r="F964" s="4">
        <v>2.95</v>
      </c>
      <c r="G964" s="4">
        <v>2.4900000000000002</v>
      </c>
      <c r="H964" s="4"/>
      <c r="I964" s="18"/>
      <c r="J964" s="18"/>
      <c r="K964" s="18"/>
      <c r="L964" s="18"/>
      <c r="M964" s="18"/>
      <c r="N964" s="18"/>
    </row>
    <row r="965" spans="1:14" x14ac:dyDescent="0.25">
      <c r="A965" s="53" t="s">
        <v>11</v>
      </c>
      <c r="B965" s="53"/>
      <c r="C965" s="53"/>
      <c r="D965" s="24">
        <v>18</v>
      </c>
      <c r="E965" s="4"/>
      <c r="F965" s="4"/>
      <c r="G965" s="4"/>
      <c r="H965" s="4"/>
      <c r="I965" s="18"/>
      <c r="J965" s="18"/>
      <c r="K965" s="18"/>
      <c r="L965" s="18"/>
      <c r="M965" s="18"/>
      <c r="N965" s="18"/>
    </row>
    <row r="966" spans="1:14" x14ac:dyDescent="0.25">
      <c r="A966" s="62" t="s">
        <v>17</v>
      </c>
      <c r="B966" s="62"/>
      <c r="C966" s="62"/>
      <c r="D966" s="62" t="s">
        <v>18</v>
      </c>
      <c r="E966" s="62"/>
      <c r="F966" s="62"/>
      <c r="G966" s="62" t="s">
        <v>12</v>
      </c>
      <c r="H966" s="62"/>
      <c r="I966" s="62"/>
      <c r="J966" s="62"/>
      <c r="K966" s="62" t="s">
        <v>19</v>
      </c>
      <c r="L966" s="62"/>
      <c r="M966" s="62"/>
      <c r="N966" s="62"/>
    </row>
    <row r="967" spans="1:14" x14ac:dyDescent="0.25">
      <c r="A967" s="63">
        <f>AVERAGE(D962:N965)</f>
        <v>4.9557142857142855</v>
      </c>
      <c r="B967" s="62"/>
      <c r="C967" s="62"/>
      <c r="D967" s="64">
        <f>_xlfn.STDEV.S(D962:N965)</f>
        <v>5.7556084449368665</v>
      </c>
      <c r="E967" s="64"/>
      <c r="F967" s="64"/>
      <c r="G967" s="47">
        <f>D967/A967</f>
        <v>1.161408449540446</v>
      </c>
      <c r="H967" s="47"/>
      <c r="I967" s="47"/>
      <c r="J967" s="47"/>
      <c r="K967" s="48" t="str">
        <f>IF(G967&lt;25%,"media simples","media saneada")</f>
        <v>media saneada</v>
      </c>
      <c r="L967" s="48"/>
      <c r="M967" s="48"/>
      <c r="N967" s="48"/>
    </row>
    <row r="968" spans="1:14" x14ac:dyDescent="0.25">
      <c r="A968" s="49"/>
      <c r="B968" s="49"/>
      <c r="C968" s="49"/>
      <c r="D968" s="49"/>
      <c r="E968" s="49"/>
      <c r="F968" s="49"/>
      <c r="G968" s="49"/>
      <c r="H968" s="49"/>
      <c r="I968" s="49"/>
      <c r="J968" s="49"/>
      <c r="K968" s="49"/>
      <c r="L968" s="49"/>
      <c r="M968" s="49"/>
      <c r="N968" s="49"/>
    </row>
    <row r="969" spans="1:14" x14ac:dyDescent="0.25">
      <c r="A969" s="50" t="s">
        <v>54</v>
      </c>
      <c r="B969" s="50"/>
      <c r="C969" s="50"/>
      <c r="D969" s="50"/>
      <c r="E969" s="2"/>
      <c r="F969" s="49" t="s">
        <v>16</v>
      </c>
      <c r="G969" s="49"/>
      <c r="H969" s="2"/>
      <c r="I969" s="49" t="s">
        <v>15</v>
      </c>
      <c r="J969" s="49"/>
      <c r="K969" s="51"/>
      <c r="L969" s="51"/>
      <c r="M969" s="51"/>
      <c r="N969" s="51"/>
    </row>
    <row r="970" spans="1:14" x14ac:dyDescent="0.25">
      <c r="A970" s="51"/>
      <c r="B970" s="51"/>
      <c r="C970" s="51"/>
      <c r="D970" s="51"/>
      <c r="E970" s="51"/>
      <c r="F970" s="52">
        <f>A967-D967</f>
        <v>-0.799894159222581</v>
      </c>
      <c r="G970" s="52"/>
      <c r="H970" s="2"/>
      <c r="I970" s="52">
        <f>A967+D967</f>
        <v>10.711322730651151</v>
      </c>
      <c r="J970" s="52"/>
      <c r="K970" s="51"/>
      <c r="L970" s="51"/>
      <c r="M970" s="51"/>
      <c r="N970" s="51"/>
    </row>
    <row r="971" spans="1:14" x14ac:dyDescent="0.25">
      <c r="A971" s="53" t="s">
        <v>14</v>
      </c>
      <c r="B971" s="53"/>
      <c r="C971" s="53"/>
      <c r="D971" s="53"/>
      <c r="E971" s="53"/>
      <c r="F971" s="20"/>
      <c r="G971" s="2"/>
      <c r="H971" s="2"/>
      <c r="I971" s="24">
        <v>18</v>
      </c>
      <c r="J971" s="2"/>
      <c r="K971" s="2"/>
      <c r="L971" s="2"/>
      <c r="M971" s="2"/>
      <c r="N971" s="2"/>
    </row>
    <row r="972" spans="1:14" x14ac:dyDescent="0.25">
      <c r="A972" s="49" t="s">
        <v>55</v>
      </c>
      <c r="B972" s="49"/>
      <c r="C972" s="49"/>
      <c r="D972" s="2"/>
      <c r="E972" s="49" t="s">
        <v>20</v>
      </c>
      <c r="F972" s="49"/>
      <c r="G972" s="49"/>
      <c r="H972" s="3"/>
      <c r="I972" s="49" t="s">
        <v>13</v>
      </c>
      <c r="J972" s="49"/>
      <c r="K972" s="49"/>
      <c r="L972" s="49"/>
      <c r="M972" s="49"/>
      <c r="N972" s="49"/>
    </row>
    <row r="973" spans="1:14" x14ac:dyDescent="0.25">
      <c r="A973" s="52">
        <f>AVERAGE(D962:G964)</f>
        <v>2.7816666666666663</v>
      </c>
      <c r="B973" s="52"/>
      <c r="C973" s="52"/>
      <c r="D973" s="52">
        <f>_xlfn.STDEV.S(D962:G964)</f>
        <v>0.22355461674200927</v>
      </c>
      <c r="E973" s="52"/>
      <c r="F973" s="52"/>
      <c r="G973" s="52"/>
      <c r="H973" s="3"/>
      <c r="I973" s="54">
        <f>D973/A973</f>
        <v>8.0367148019895501E-2</v>
      </c>
      <c r="J973" s="54"/>
      <c r="K973" s="54"/>
      <c r="L973" s="54"/>
      <c r="M973" s="54"/>
      <c r="N973" s="54"/>
    </row>
    <row r="977" spans="1:14" ht="49.5" customHeight="1" x14ac:dyDescent="0.25">
      <c r="A977" s="59" t="s">
        <v>220</v>
      </c>
      <c r="B977" s="60"/>
      <c r="C977" s="60"/>
      <c r="D977" s="60"/>
      <c r="E977" s="60"/>
      <c r="F977" s="60"/>
      <c r="G977" s="60"/>
      <c r="H977" s="60"/>
      <c r="I977" s="60"/>
      <c r="J977" s="60"/>
      <c r="K977" s="60"/>
      <c r="L977" s="60"/>
      <c r="M977" s="60"/>
      <c r="N977" s="61"/>
    </row>
    <row r="978" spans="1:14" x14ac:dyDescent="0.25">
      <c r="A978" s="53" t="s">
        <v>8</v>
      </c>
      <c r="B978" s="53"/>
      <c r="C978" s="53"/>
      <c r="D978" s="4">
        <v>7</v>
      </c>
      <c r="E978" s="4"/>
      <c r="F978" s="4"/>
      <c r="G978" s="4"/>
      <c r="H978" s="4"/>
      <c r="I978" s="18"/>
      <c r="J978" s="18"/>
      <c r="K978" s="18"/>
      <c r="L978" s="18"/>
      <c r="M978" s="18"/>
      <c r="N978" s="18"/>
    </row>
    <row r="979" spans="1:14" x14ac:dyDescent="0.25">
      <c r="A979" s="53" t="s">
        <v>9</v>
      </c>
      <c r="B979" s="53"/>
      <c r="C979" s="53"/>
      <c r="D979" s="4">
        <v>6.08</v>
      </c>
      <c r="E979" s="4"/>
      <c r="F979" s="4"/>
      <c r="G979" s="4"/>
      <c r="H979" s="4"/>
      <c r="I979" s="18"/>
      <c r="J979" s="18"/>
      <c r="K979" s="18"/>
      <c r="L979" s="18"/>
      <c r="M979" s="18"/>
      <c r="N979" s="18"/>
    </row>
    <row r="980" spans="1:14" x14ac:dyDescent="0.25">
      <c r="A980" s="53" t="s">
        <v>10</v>
      </c>
      <c r="B980" s="53"/>
      <c r="C980" s="53"/>
      <c r="D980" s="21">
        <v>7</v>
      </c>
      <c r="E980" s="4">
        <v>7</v>
      </c>
      <c r="F980" s="4"/>
      <c r="G980" s="4"/>
      <c r="H980" s="4"/>
      <c r="I980" s="18"/>
      <c r="J980" s="18"/>
      <c r="K980" s="18"/>
      <c r="L980" s="18"/>
      <c r="M980" s="18"/>
      <c r="N980" s="18"/>
    </row>
    <row r="981" spans="1:14" x14ac:dyDescent="0.25">
      <c r="A981" s="53" t="s">
        <v>11</v>
      </c>
      <c r="B981" s="53"/>
      <c r="C981" s="53"/>
      <c r="D981" s="4">
        <v>7</v>
      </c>
      <c r="E981" s="4"/>
      <c r="F981" s="4"/>
      <c r="G981" s="4"/>
      <c r="H981" s="4"/>
      <c r="I981" s="18"/>
      <c r="J981" s="18"/>
      <c r="K981" s="18"/>
      <c r="L981" s="18"/>
      <c r="M981" s="18"/>
      <c r="N981" s="18"/>
    </row>
    <row r="982" spans="1:14" x14ac:dyDescent="0.25">
      <c r="A982" s="62" t="s">
        <v>17</v>
      </c>
      <c r="B982" s="62"/>
      <c r="C982" s="62"/>
      <c r="D982" s="62" t="s">
        <v>18</v>
      </c>
      <c r="E982" s="62"/>
      <c r="F982" s="62"/>
      <c r="G982" s="62" t="s">
        <v>12</v>
      </c>
      <c r="H982" s="62"/>
      <c r="I982" s="62"/>
      <c r="J982" s="62"/>
      <c r="K982" s="62" t="s">
        <v>19</v>
      </c>
      <c r="L982" s="62"/>
      <c r="M982" s="62"/>
      <c r="N982" s="62"/>
    </row>
    <row r="983" spans="1:14" x14ac:dyDescent="0.25">
      <c r="A983" s="63">
        <f>AVERAGE(D978:N981)</f>
        <v>6.8159999999999998</v>
      </c>
      <c r="B983" s="62"/>
      <c r="C983" s="62"/>
      <c r="D983" s="64">
        <f>_xlfn.STDEV.S(D978:N981)</f>
        <v>0.41143650785996133</v>
      </c>
      <c r="E983" s="64"/>
      <c r="F983" s="64"/>
      <c r="G983" s="47">
        <f>D983/A983</f>
        <v>6.0363337420768978E-2</v>
      </c>
      <c r="H983" s="47"/>
      <c r="I983" s="47"/>
      <c r="J983" s="47"/>
      <c r="K983" s="48" t="str">
        <f>IF(G983&lt;25%,"media simples","media saneada")</f>
        <v>media simples</v>
      </c>
      <c r="L983" s="48"/>
      <c r="M983" s="48"/>
      <c r="N983" s="48"/>
    </row>
    <row r="984" spans="1:14" x14ac:dyDescent="0.25">
      <c r="A984" s="49"/>
      <c r="B984" s="49"/>
      <c r="C984" s="49"/>
      <c r="D984" s="49"/>
      <c r="E984" s="49"/>
      <c r="F984" s="49"/>
      <c r="G984" s="49"/>
      <c r="H984" s="49"/>
      <c r="I984" s="49"/>
      <c r="J984" s="49"/>
      <c r="K984" s="49"/>
      <c r="L984" s="49"/>
      <c r="M984" s="49"/>
      <c r="N984" s="49"/>
    </row>
    <row r="985" spans="1:14" x14ac:dyDescent="0.25">
      <c r="A985" s="50" t="s">
        <v>54</v>
      </c>
      <c r="B985" s="50"/>
      <c r="C985" s="50"/>
      <c r="D985" s="50"/>
      <c r="E985" s="2"/>
      <c r="F985" s="49" t="s">
        <v>16</v>
      </c>
      <c r="G985" s="49"/>
      <c r="H985" s="2"/>
      <c r="I985" s="49" t="s">
        <v>15</v>
      </c>
      <c r="J985" s="49"/>
      <c r="K985" s="51"/>
      <c r="L985" s="51"/>
      <c r="M985" s="51"/>
      <c r="N985" s="51"/>
    </row>
    <row r="986" spans="1:14" x14ac:dyDescent="0.25">
      <c r="A986" s="51"/>
      <c r="B986" s="51"/>
      <c r="C986" s="51"/>
      <c r="D986" s="51"/>
      <c r="E986" s="51"/>
      <c r="F986" s="52"/>
      <c r="G986" s="52"/>
      <c r="H986" s="2"/>
      <c r="I986" s="52"/>
      <c r="J986" s="52"/>
      <c r="K986" s="51"/>
      <c r="L986" s="51"/>
      <c r="M986" s="51"/>
      <c r="N986" s="51"/>
    </row>
    <row r="987" spans="1:14" x14ac:dyDescent="0.25">
      <c r="A987" s="53" t="s">
        <v>14</v>
      </c>
      <c r="B987" s="53"/>
      <c r="C987" s="53"/>
      <c r="D987" s="53"/>
      <c r="E987" s="53"/>
      <c r="F987" s="20"/>
      <c r="G987" s="2"/>
      <c r="H987" s="2"/>
      <c r="I987" s="2"/>
      <c r="J987" s="2"/>
      <c r="K987" s="2"/>
      <c r="L987" s="2"/>
      <c r="M987" s="2"/>
      <c r="N987" s="2"/>
    </row>
    <row r="988" spans="1:14" x14ac:dyDescent="0.25">
      <c r="A988" s="49" t="s">
        <v>55</v>
      </c>
      <c r="B988" s="49"/>
      <c r="C988" s="49"/>
      <c r="D988" s="2"/>
      <c r="E988" s="49" t="s">
        <v>20</v>
      </c>
      <c r="F988" s="49"/>
      <c r="G988" s="49"/>
      <c r="H988" s="3"/>
      <c r="I988" s="49" t="s">
        <v>13</v>
      </c>
      <c r="J988" s="49"/>
      <c r="K988" s="49"/>
      <c r="L988" s="49"/>
      <c r="M988" s="49"/>
      <c r="N988" s="49"/>
    </row>
    <row r="989" spans="1:14" x14ac:dyDescent="0.25">
      <c r="A989" s="52"/>
      <c r="B989" s="52"/>
      <c r="C989" s="52"/>
      <c r="D989" s="52"/>
      <c r="E989" s="52"/>
      <c r="F989" s="52"/>
      <c r="G989" s="52"/>
      <c r="H989" s="3"/>
      <c r="I989" s="54"/>
      <c r="J989" s="54"/>
      <c r="K989" s="54"/>
      <c r="L989" s="54"/>
      <c r="M989" s="54"/>
      <c r="N989" s="54"/>
    </row>
    <row r="993" spans="1:14" ht="45" customHeight="1" x14ac:dyDescent="0.25">
      <c r="A993" s="59" t="s">
        <v>221</v>
      </c>
      <c r="B993" s="60"/>
      <c r="C993" s="60"/>
      <c r="D993" s="60"/>
      <c r="E993" s="60"/>
      <c r="F993" s="60"/>
      <c r="G993" s="60"/>
      <c r="H993" s="60"/>
      <c r="I993" s="60"/>
      <c r="J993" s="60"/>
      <c r="K993" s="60"/>
      <c r="L993" s="60"/>
      <c r="M993" s="60"/>
      <c r="N993" s="61"/>
    </row>
    <row r="994" spans="1:14" x14ac:dyDescent="0.25">
      <c r="A994" s="53" t="s">
        <v>8</v>
      </c>
      <c r="B994" s="53"/>
      <c r="C994" s="53"/>
      <c r="D994" s="4">
        <v>39.99</v>
      </c>
      <c r="E994" s="4"/>
      <c r="F994" s="4"/>
      <c r="G994" s="4"/>
      <c r="H994" s="4"/>
      <c r="I994" s="18"/>
      <c r="J994" s="18"/>
      <c r="K994" s="18"/>
      <c r="L994" s="18"/>
      <c r="M994" s="18"/>
      <c r="N994" s="18"/>
    </row>
    <row r="995" spans="1:14" x14ac:dyDescent="0.25">
      <c r="A995" s="53" t="s">
        <v>9</v>
      </c>
      <c r="B995" s="53"/>
      <c r="C995" s="53"/>
      <c r="D995" s="4"/>
      <c r="E995" s="4"/>
      <c r="F995" s="4"/>
      <c r="G995" s="4"/>
      <c r="H995" s="4"/>
      <c r="I995" s="18"/>
      <c r="J995" s="18"/>
      <c r="K995" s="18"/>
      <c r="L995" s="18"/>
      <c r="M995" s="18"/>
      <c r="N995" s="18"/>
    </row>
    <row r="996" spans="1:14" x14ac:dyDescent="0.25">
      <c r="A996" s="53" t="s">
        <v>10</v>
      </c>
      <c r="B996" s="53"/>
      <c r="C996" s="53"/>
      <c r="D996" s="21">
        <v>40</v>
      </c>
      <c r="E996" s="4">
        <v>40</v>
      </c>
      <c r="F996" s="4"/>
      <c r="G996" s="4"/>
      <c r="H996" s="4"/>
      <c r="I996" s="18"/>
      <c r="J996" s="18"/>
      <c r="K996" s="18"/>
      <c r="L996" s="18"/>
      <c r="M996" s="18"/>
      <c r="N996" s="18"/>
    </row>
    <row r="997" spans="1:14" x14ac:dyDescent="0.25">
      <c r="A997" s="53" t="s">
        <v>11</v>
      </c>
      <c r="B997" s="53"/>
      <c r="C997" s="53"/>
      <c r="D997" s="4">
        <v>40</v>
      </c>
      <c r="E997" s="4"/>
      <c r="F997" s="4"/>
      <c r="G997" s="4"/>
      <c r="H997" s="4"/>
      <c r="I997" s="18"/>
      <c r="J997" s="18"/>
      <c r="K997" s="18"/>
      <c r="L997" s="18"/>
      <c r="M997" s="18"/>
      <c r="N997" s="18"/>
    </row>
    <row r="998" spans="1:14" x14ac:dyDescent="0.25">
      <c r="A998" s="62" t="s">
        <v>17</v>
      </c>
      <c r="B998" s="62"/>
      <c r="C998" s="62"/>
      <c r="D998" s="62" t="s">
        <v>18</v>
      </c>
      <c r="E998" s="62"/>
      <c r="F998" s="62"/>
      <c r="G998" s="62" t="s">
        <v>12</v>
      </c>
      <c r="H998" s="62"/>
      <c r="I998" s="62"/>
      <c r="J998" s="62"/>
      <c r="K998" s="62" t="s">
        <v>19</v>
      </c>
      <c r="L998" s="62"/>
      <c r="M998" s="62"/>
      <c r="N998" s="62"/>
    </row>
    <row r="999" spans="1:14" x14ac:dyDescent="0.25">
      <c r="A999" s="63">
        <f>AVERAGE(D994:N997)</f>
        <v>39.997500000000002</v>
      </c>
      <c r="B999" s="62"/>
      <c r="C999" s="62"/>
      <c r="D999" s="64">
        <f>_xlfn.STDEV.S(D994:N997)</f>
        <v>4.9999999999990052E-3</v>
      </c>
      <c r="E999" s="64"/>
      <c r="F999" s="64"/>
      <c r="G999" s="47">
        <f>D999/A999</f>
        <v>1.2500781298828688E-4</v>
      </c>
      <c r="H999" s="47"/>
      <c r="I999" s="47"/>
      <c r="J999" s="47"/>
      <c r="K999" s="48" t="str">
        <f>IF(G999&lt;25%,"media simples","media saneada")</f>
        <v>media simples</v>
      </c>
      <c r="L999" s="48"/>
      <c r="M999" s="48"/>
      <c r="N999" s="48"/>
    </row>
    <row r="1000" spans="1:14" x14ac:dyDescent="0.25">
      <c r="A1000" s="49"/>
      <c r="B1000" s="49"/>
      <c r="C1000" s="49"/>
      <c r="D1000" s="49"/>
      <c r="E1000" s="49"/>
      <c r="F1000" s="49"/>
      <c r="G1000" s="49"/>
      <c r="H1000" s="49"/>
      <c r="I1000" s="49"/>
      <c r="J1000" s="49"/>
      <c r="K1000" s="49"/>
      <c r="L1000" s="49"/>
      <c r="M1000" s="49"/>
      <c r="N1000" s="49"/>
    </row>
    <row r="1001" spans="1:14" x14ac:dyDescent="0.25">
      <c r="A1001" s="50" t="s">
        <v>54</v>
      </c>
      <c r="B1001" s="50"/>
      <c r="C1001" s="50"/>
      <c r="D1001" s="50"/>
      <c r="E1001" s="2"/>
      <c r="F1001" s="49" t="s">
        <v>16</v>
      </c>
      <c r="G1001" s="49"/>
      <c r="H1001" s="2"/>
      <c r="I1001" s="49" t="s">
        <v>15</v>
      </c>
      <c r="J1001" s="49"/>
      <c r="K1001" s="51"/>
      <c r="L1001" s="51"/>
      <c r="M1001" s="51"/>
      <c r="N1001" s="51"/>
    </row>
    <row r="1002" spans="1:14" x14ac:dyDescent="0.25">
      <c r="A1002" s="51"/>
      <c r="B1002" s="51"/>
      <c r="C1002" s="51"/>
      <c r="D1002" s="51"/>
      <c r="E1002" s="51"/>
      <c r="F1002" s="52"/>
      <c r="G1002" s="52"/>
      <c r="H1002" s="2"/>
      <c r="I1002" s="52"/>
      <c r="J1002" s="52"/>
      <c r="K1002" s="51"/>
      <c r="L1002" s="51"/>
      <c r="M1002" s="51"/>
      <c r="N1002" s="51"/>
    </row>
    <row r="1003" spans="1:14" x14ac:dyDescent="0.25">
      <c r="A1003" s="53" t="s">
        <v>14</v>
      </c>
      <c r="B1003" s="53"/>
      <c r="C1003" s="53"/>
      <c r="D1003" s="53"/>
      <c r="E1003" s="53"/>
      <c r="F1003" s="20"/>
      <c r="G1003" s="2"/>
      <c r="H1003" s="2"/>
      <c r="I1003" s="2"/>
      <c r="J1003" s="2"/>
      <c r="K1003" s="2"/>
      <c r="L1003" s="2"/>
      <c r="M1003" s="2"/>
      <c r="N1003" s="2"/>
    </row>
    <row r="1004" spans="1:14" x14ac:dyDescent="0.25">
      <c r="A1004" s="49" t="s">
        <v>55</v>
      </c>
      <c r="B1004" s="49"/>
      <c r="C1004" s="49"/>
      <c r="D1004" s="2"/>
      <c r="E1004" s="49" t="s">
        <v>20</v>
      </c>
      <c r="F1004" s="49"/>
      <c r="G1004" s="49"/>
      <c r="H1004" s="3"/>
      <c r="I1004" s="49" t="s">
        <v>13</v>
      </c>
      <c r="J1004" s="49"/>
      <c r="K1004" s="49"/>
      <c r="L1004" s="49"/>
      <c r="M1004" s="49"/>
      <c r="N1004" s="49"/>
    </row>
    <row r="1005" spans="1:14" x14ac:dyDescent="0.25">
      <c r="A1005" s="52"/>
      <c r="B1005" s="52"/>
      <c r="C1005" s="52"/>
      <c r="D1005" s="52"/>
      <c r="E1005" s="52"/>
      <c r="F1005" s="52"/>
      <c r="G1005" s="52"/>
      <c r="H1005" s="3"/>
      <c r="I1005" s="54"/>
      <c r="J1005" s="54"/>
      <c r="K1005" s="54"/>
      <c r="L1005" s="54"/>
      <c r="M1005" s="54"/>
      <c r="N1005" s="54"/>
    </row>
    <row r="1009" spans="1:14" x14ac:dyDescent="0.25">
      <c r="A1009" s="59" t="s">
        <v>222</v>
      </c>
      <c r="B1009" s="60"/>
      <c r="C1009" s="60"/>
      <c r="D1009" s="60"/>
      <c r="E1009" s="60"/>
      <c r="F1009" s="60"/>
      <c r="G1009" s="60"/>
      <c r="H1009" s="60"/>
      <c r="I1009" s="60"/>
      <c r="J1009" s="60"/>
      <c r="K1009" s="60"/>
      <c r="L1009" s="60"/>
      <c r="M1009" s="60"/>
      <c r="N1009" s="61"/>
    </row>
    <row r="1010" spans="1:14" x14ac:dyDescent="0.25">
      <c r="A1010" s="53" t="s">
        <v>8</v>
      </c>
      <c r="B1010" s="53"/>
      <c r="C1010" s="53"/>
      <c r="D1010" s="4">
        <v>63.33</v>
      </c>
      <c r="E1010" s="4"/>
      <c r="F1010" s="4"/>
      <c r="G1010" s="4"/>
      <c r="H1010" s="4"/>
      <c r="I1010" s="18"/>
      <c r="J1010" s="18"/>
      <c r="K1010" s="18"/>
      <c r="L1010" s="18"/>
      <c r="M1010" s="18"/>
      <c r="N1010" s="18"/>
    </row>
    <row r="1011" spans="1:14" x14ac:dyDescent="0.25">
      <c r="A1011" s="53" t="s">
        <v>9</v>
      </c>
      <c r="B1011" s="53"/>
      <c r="C1011" s="53"/>
      <c r="D1011" s="4"/>
      <c r="E1011" s="4"/>
      <c r="F1011" s="4"/>
      <c r="G1011" s="4"/>
      <c r="H1011" s="4"/>
      <c r="I1011" s="18"/>
      <c r="J1011" s="18"/>
      <c r="K1011" s="18"/>
      <c r="L1011" s="18"/>
      <c r="M1011" s="18"/>
      <c r="N1011" s="18"/>
    </row>
    <row r="1012" spans="1:14" x14ac:dyDescent="0.25">
      <c r="A1012" s="53" t="s">
        <v>10</v>
      </c>
      <c r="B1012" s="53"/>
      <c r="C1012" s="53"/>
      <c r="D1012" s="21">
        <v>57</v>
      </c>
      <c r="E1012" s="4">
        <v>59.98</v>
      </c>
      <c r="F1012" s="4">
        <v>65</v>
      </c>
      <c r="G1012" s="4">
        <v>56.28</v>
      </c>
      <c r="H1012" s="4"/>
      <c r="I1012" s="18"/>
      <c r="J1012" s="18"/>
      <c r="K1012" s="18"/>
      <c r="L1012" s="18"/>
      <c r="M1012" s="18"/>
      <c r="N1012" s="18"/>
    </row>
    <row r="1013" spans="1:14" x14ac:dyDescent="0.25">
      <c r="A1013" s="53" t="s">
        <v>11</v>
      </c>
      <c r="B1013" s="53"/>
      <c r="C1013" s="53"/>
      <c r="D1013" s="4">
        <v>65</v>
      </c>
      <c r="E1013" s="4"/>
      <c r="F1013" s="4"/>
      <c r="G1013" s="4"/>
      <c r="H1013" s="4"/>
      <c r="I1013" s="18"/>
      <c r="J1013" s="18"/>
      <c r="K1013" s="18"/>
      <c r="L1013" s="18"/>
      <c r="M1013" s="18"/>
      <c r="N1013" s="18"/>
    </row>
    <row r="1014" spans="1:14" x14ac:dyDescent="0.25">
      <c r="A1014" s="62" t="s">
        <v>17</v>
      </c>
      <c r="B1014" s="62"/>
      <c r="C1014" s="62"/>
      <c r="D1014" s="62" t="s">
        <v>18</v>
      </c>
      <c r="E1014" s="62"/>
      <c r="F1014" s="62"/>
      <c r="G1014" s="62" t="s">
        <v>12</v>
      </c>
      <c r="H1014" s="62"/>
      <c r="I1014" s="62"/>
      <c r="J1014" s="62"/>
      <c r="K1014" s="62" t="s">
        <v>19</v>
      </c>
      <c r="L1014" s="62"/>
      <c r="M1014" s="62"/>
      <c r="N1014" s="62"/>
    </row>
    <row r="1015" spans="1:14" x14ac:dyDescent="0.25">
      <c r="A1015" s="63">
        <f>AVERAGE(D1010:N1013)</f>
        <v>61.098333333333336</v>
      </c>
      <c r="B1015" s="62"/>
      <c r="C1015" s="62"/>
      <c r="D1015" s="64">
        <f>_xlfn.STDEV.S(D1010:N1013)</f>
        <v>3.9163677900149603</v>
      </c>
      <c r="E1015" s="64"/>
      <c r="F1015" s="64"/>
      <c r="G1015" s="47">
        <f>D1015/A1015</f>
        <v>6.4099420988269623E-2</v>
      </c>
      <c r="H1015" s="47"/>
      <c r="I1015" s="47"/>
      <c r="J1015" s="47"/>
      <c r="K1015" s="48" t="str">
        <f>IF(G1015&lt;25%,"media simples","media saneada")</f>
        <v>media simples</v>
      </c>
      <c r="L1015" s="48"/>
      <c r="M1015" s="48"/>
      <c r="N1015" s="48"/>
    </row>
    <row r="1016" spans="1:14" x14ac:dyDescent="0.25">
      <c r="A1016" s="49"/>
      <c r="B1016" s="49"/>
      <c r="C1016" s="49"/>
      <c r="D1016" s="49"/>
      <c r="E1016" s="49"/>
      <c r="F1016" s="49"/>
      <c r="G1016" s="49"/>
      <c r="H1016" s="49"/>
      <c r="I1016" s="49"/>
      <c r="J1016" s="49"/>
      <c r="K1016" s="49"/>
      <c r="L1016" s="49"/>
      <c r="M1016" s="49"/>
      <c r="N1016" s="49"/>
    </row>
    <row r="1017" spans="1:14" x14ac:dyDescent="0.25">
      <c r="A1017" s="50" t="s">
        <v>54</v>
      </c>
      <c r="B1017" s="50"/>
      <c r="C1017" s="50"/>
      <c r="D1017" s="50"/>
      <c r="E1017" s="2"/>
      <c r="F1017" s="49" t="s">
        <v>16</v>
      </c>
      <c r="G1017" s="49"/>
      <c r="H1017" s="2"/>
      <c r="I1017" s="49" t="s">
        <v>15</v>
      </c>
      <c r="J1017" s="49"/>
      <c r="K1017" s="51"/>
      <c r="L1017" s="51"/>
      <c r="M1017" s="51"/>
      <c r="N1017" s="51"/>
    </row>
    <row r="1018" spans="1:14" x14ac:dyDescent="0.25">
      <c r="A1018" s="51"/>
      <c r="B1018" s="51"/>
      <c r="C1018" s="51"/>
      <c r="D1018" s="51"/>
      <c r="E1018" s="51"/>
      <c r="F1018" s="52"/>
      <c r="G1018" s="52"/>
      <c r="H1018" s="2"/>
      <c r="I1018" s="52"/>
      <c r="J1018" s="52"/>
      <c r="K1018" s="51"/>
      <c r="L1018" s="51"/>
      <c r="M1018" s="51"/>
      <c r="N1018" s="51"/>
    </row>
    <row r="1019" spans="1:14" x14ac:dyDescent="0.25">
      <c r="A1019" s="53" t="s">
        <v>14</v>
      </c>
      <c r="B1019" s="53"/>
      <c r="C1019" s="53"/>
      <c r="D1019" s="53"/>
      <c r="E1019" s="53"/>
      <c r="F1019" s="20"/>
      <c r="G1019" s="2"/>
      <c r="H1019" s="2"/>
      <c r="I1019" s="2"/>
      <c r="J1019" s="2"/>
      <c r="K1019" s="2"/>
      <c r="L1019" s="2"/>
      <c r="M1019" s="2"/>
      <c r="N1019" s="2"/>
    </row>
    <row r="1020" spans="1:14" x14ac:dyDescent="0.25">
      <c r="A1020" s="49" t="s">
        <v>55</v>
      </c>
      <c r="B1020" s="49"/>
      <c r="C1020" s="49"/>
      <c r="D1020" s="2"/>
      <c r="E1020" s="49" t="s">
        <v>20</v>
      </c>
      <c r="F1020" s="49"/>
      <c r="G1020" s="49"/>
      <c r="H1020" s="3"/>
      <c r="I1020" s="49" t="s">
        <v>13</v>
      </c>
      <c r="J1020" s="49"/>
      <c r="K1020" s="49"/>
      <c r="L1020" s="49"/>
      <c r="M1020" s="49"/>
      <c r="N1020" s="49"/>
    </row>
    <row r="1021" spans="1:14" x14ac:dyDescent="0.25">
      <c r="A1021" s="52"/>
      <c r="B1021" s="52"/>
      <c r="C1021" s="52"/>
      <c r="D1021" s="52"/>
      <c r="E1021" s="52"/>
      <c r="F1021" s="52"/>
      <c r="G1021" s="52"/>
      <c r="H1021" s="3"/>
      <c r="I1021" s="54"/>
      <c r="J1021" s="54"/>
      <c r="K1021" s="54"/>
      <c r="L1021" s="54"/>
      <c r="M1021" s="54"/>
      <c r="N1021" s="54"/>
    </row>
    <row r="1025" spans="1:14" ht="48" customHeight="1" x14ac:dyDescent="0.25">
      <c r="A1025" s="59" t="s">
        <v>223</v>
      </c>
      <c r="B1025" s="60"/>
      <c r="C1025" s="60"/>
      <c r="D1025" s="60"/>
      <c r="E1025" s="60"/>
      <c r="F1025" s="60"/>
      <c r="G1025" s="60"/>
      <c r="H1025" s="60"/>
      <c r="I1025" s="60"/>
      <c r="J1025" s="60"/>
      <c r="K1025" s="60"/>
      <c r="L1025" s="60"/>
      <c r="M1025" s="60"/>
      <c r="N1025" s="61"/>
    </row>
    <row r="1026" spans="1:14" x14ac:dyDescent="0.25">
      <c r="A1026" s="53" t="s">
        <v>8</v>
      </c>
      <c r="B1026" s="53"/>
      <c r="C1026" s="53"/>
      <c r="D1026" s="4">
        <v>13.98</v>
      </c>
      <c r="E1026" s="4"/>
      <c r="F1026" s="4"/>
      <c r="G1026" s="4"/>
      <c r="H1026" s="4"/>
      <c r="I1026" s="18"/>
      <c r="J1026" s="18"/>
      <c r="K1026" s="18"/>
      <c r="L1026" s="18"/>
      <c r="M1026" s="18"/>
      <c r="N1026" s="18"/>
    </row>
    <row r="1027" spans="1:14" x14ac:dyDescent="0.25">
      <c r="A1027" s="53" t="s">
        <v>9</v>
      </c>
      <c r="B1027" s="53"/>
      <c r="C1027" s="53"/>
      <c r="D1027" s="4">
        <v>11.17</v>
      </c>
      <c r="E1027" s="4"/>
      <c r="F1027" s="4"/>
      <c r="G1027" s="4"/>
      <c r="H1027" s="4"/>
      <c r="I1027" s="18"/>
      <c r="J1027" s="18"/>
      <c r="K1027" s="18"/>
      <c r="L1027" s="18"/>
      <c r="M1027" s="18"/>
      <c r="N1027" s="18"/>
    </row>
    <row r="1028" spans="1:14" x14ac:dyDescent="0.25">
      <c r="A1028" s="53" t="s">
        <v>10</v>
      </c>
      <c r="B1028" s="53"/>
      <c r="C1028" s="53"/>
      <c r="D1028" s="21">
        <v>12.5</v>
      </c>
      <c r="E1028" s="4"/>
      <c r="F1028" s="4"/>
      <c r="G1028" s="4"/>
      <c r="H1028" s="4"/>
      <c r="I1028" s="18"/>
      <c r="J1028" s="18"/>
      <c r="K1028" s="18"/>
      <c r="L1028" s="18"/>
      <c r="M1028" s="18"/>
      <c r="N1028" s="18"/>
    </row>
    <row r="1029" spans="1:14" x14ac:dyDescent="0.25">
      <c r="A1029" s="53" t="s">
        <v>11</v>
      </c>
      <c r="B1029" s="53"/>
      <c r="C1029" s="53"/>
      <c r="D1029" s="4">
        <v>16</v>
      </c>
      <c r="E1029" s="4"/>
      <c r="F1029" s="4"/>
      <c r="G1029" s="4"/>
      <c r="H1029" s="4"/>
      <c r="I1029" s="18"/>
      <c r="J1029" s="18"/>
      <c r="K1029" s="18"/>
      <c r="L1029" s="18"/>
      <c r="M1029" s="18"/>
      <c r="N1029" s="18"/>
    </row>
    <row r="1030" spans="1:14" x14ac:dyDescent="0.25">
      <c r="A1030" s="62" t="s">
        <v>17</v>
      </c>
      <c r="B1030" s="62"/>
      <c r="C1030" s="62"/>
      <c r="D1030" s="62" t="s">
        <v>18</v>
      </c>
      <c r="E1030" s="62"/>
      <c r="F1030" s="62"/>
      <c r="G1030" s="62" t="s">
        <v>12</v>
      </c>
      <c r="H1030" s="62"/>
      <c r="I1030" s="62"/>
      <c r="J1030" s="62"/>
      <c r="K1030" s="62" t="s">
        <v>19</v>
      </c>
      <c r="L1030" s="62"/>
      <c r="M1030" s="62"/>
      <c r="N1030" s="62"/>
    </row>
    <row r="1031" spans="1:14" x14ac:dyDescent="0.25">
      <c r="A1031" s="63">
        <f>AVERAGE(D1026:N1029)</f>
        <v>13.4125</v>
      </c>
      <c r="B1031" s="62"/>
      <c r="C1031" s="62"/>
      <c r="D1031" s="64">
        <f>_xlfn.STDEV.S(D1026:N1029)</f>
        <v>2.0719294550410448</v>
      </c>
      <c r="E1031" s="64"/>
      <c r="F1031" s="64"/>
      <c r="G1031" s="47">
        <f>D1031/A1031</f>
        <v>0.15447749897789709</v>
      </c>
      <c r="H1031" s="47"/>
      <c r="I1031" s="47"/>
      <c r="J1031" s="47"/>
      <c r="K1031" s="48" t="str">
        <f>IF(G1031&lt;25%,"media simples","media saneada")</f>
        <v>media simples</v>
      </c>
      <c r="L1031" s="48"/>
      <c r="M1031" s="48"/>
      <c r="N1031" s="48"/>
    </row>
    <row r="1032" spans="1:14" x14ac:dyDescent="0.25">
      <c r="A1032" s="49"/>
      <c r="B1032" s="49"/>
      <c r="C1032" s="49"/>
      <c r="D1032" s="49"/>
      <c r="E1032" s="49"/>
      <c r="F1032" s="49"/>
      <c r="G1032" s="49"/>
      <c r="H1032" s="49"/>
      <c r="I1032" s="49"/>
      <c r="J1032" s="49"/>
      <c r="K1032" s="49"/>
      <c r="L1032" s="49"/>
      <c r="M1032" s="49"/>
      <c r="N1032" s="49"/>
    </row>
    <row r="1033" spans="1:14" x14ac:dyDescent="0.25">
      <c r="A1033" s="50" t="s">
        <v>54</v>
      </c>
      <c r="B1033" s="50"/>
      <c r="C1033" s="50"/>
      <c r="D1033" s="50"/>
      <c r="E1033" s="2"/>
      <c r="F1033" s="49" t="s">
        <v>16</v>
      </c>
      <c r="G1033" s="49"/>
      <c r="H1033" s="2"/>
      <c r="I1033" s="49" t="s">
        <v>15</v>
      </c>
      <c r="J1033" s="49"/>
      <c r="K1033" s="51"/>
      <c r="L1033" s="51"/>
      <c r="M1033" s="51"/>
      <c r="N1033" s="51"/>
    </row>
    <row r="1034" spans="1:14" x14ac:dyDescent="0.25">
      <c r="A1034" s="51"/>
      <c r="B1034" s="51"/>
      <c r="C1034" s="51"/>
      <c r="D1034" s="51"/>
      <c r="E1034" s="51"/>
      <c r="F1034" s="52"/>
      <c r="G1034" s="52"/>
      <c r="H1034" s="2"/>
      <c r="I1034" s="52"/>
      <c r="J1034" s="52"/>
      <c r="K1034" s="51"/>
      <c r="L1034" s="51"/>
      <c r="M1034" s="51"/>
      <c r="N1034" s="51"/>
    </row>
    <row r="1035" spans="1:14" x14ac:dyDescent="0.25">
      <c r="A1035" s="53" t="s">
        <v>14</v>
      </c>
      <c r="B1035" s="53"/>
      <c r="C1035" s="53"/>
      <c r="D1035" s="53"/>
      <c r="E1035" s="53"/>
      <c r="F1035" s="20"/>
      <c r="G1035" s="2"/>
      <c r="H1035" s="2"/>
      <c r="I1035" s="2"/>
      <c r="J1035" s="2"/>
      <c r="K1035" s="2"/>
      <c r="L1035" s="2"/>
      <c r="M1035" s="2"/>
      <c r="N1035" s="2"/>
    </row>
    <row r="1036" spans="1:14" x14ac:dyDescent="0.25">
      <c r="A1036" s="49" t="s">
        <v>55</v>
      </c>
      <c r="B1036" s="49"/>
      <c r="C1036" s="49"/>
      <c r="D1036" s="2"/>
      <c r="E1036" s="49" t="s">
        <v>20</v>
      </c>
      <c r="F1036" s="49"/>
      <c r="G1036" s="49"/>
      <c r="H1036" s="3"/>
      <c r="I1036" s="49" t="s">
        <v>13</v>
      </c>
      <c r="J1036" s="49"/>
      <c r="K1036" s="49"/>
      <c r="L1036" s="49"/>
      <c r="M1036" s="49"/>
      <c r="N1036" s="49"/>
    </row>
    <row r="1037" spans="1:14" x14ac:dyDescent="0.25">
      <c r="A1037" s="52"/>
      <c r="B1037" s="52"/>
      <c r="C1037" s="52"/>
      <c r="D1037" s="52"/>
      <c r="E1037" s="52"/>
      <c r="F1037" s="52"/>
      <c r="G1037" s="52"/>
      <c r="H1037" s="3"/>
      <c r="I1037" s="54"/>
      <c r="J1037" s="54"/>
      <c r="K1037" s="54"/>
      <c r="L1037" s="54"/>
      <c r="M1037" s="54"/>
      <c r="N1037" s="54"/>
    </row>
    <row r="1041" spans="1:14" ht="49.5" customHeight="1" x14ac:dyDescent="0.25">
      <c r="A1041" s="59" t="s">
        <v>224</v>
      </c>
      <c r="B1041" s="60"/>
      <c r="C1041" s="60"/>
      <c r="D1041" s="60"/>
      <c r="E1041" s="60"/>
      <c r="F1041" s="60"/>
      <c r="G1041" s="60"/>
      <c r="H1041" s="60"/>
      <c r="I1041" s="60"/>
      <c r="J1041" s="60"/>
      <c r="K1041" s="60"/>
      <c r="L1041" s="60"/>
      <c r="M1041" s="60"/>
      <c r="N1041" s="61"/>
    </row>
    <row r="1042" spans="1:14" x14ac:dyDescent="0.25">
      <c r="A1042" s="53" t="s">
        <v>8</v>
      </c>
      <c r="B1042" s="53"/>
      <c r="C1042" s="53"/>
      <c r="D1042" s="4">
        <v>19.7</v>
      </c>
      <c r="E1042" s="4"/>
      <c r="F1042" s="4"/>
      <c r="G1042" s="4"/>
      <c r="H1042" s="4"/>
      <c r="I1042" s="18"/>
      <c r="J1042" s="18"/>
      <c r="K1042" s="18"/>
      <c r="L1042" s="18"/>
      <c r="M1042" s="18"/>
      <c r="N1042" s="18"/>
    </row>
    <row r="1043" spans="1:14" x14ac:dyDescent="0.25">
      <c r="A1043" s="53" t="s">
        <v>9</v>
      </c>
      <c r="B1043" s="53"/>
      <c r="C1043" s="53"/>
      <c r="D1043" s="4"/>
      <c r="E1043" s="4"/>
      <c r="F1043" s="4"/>
      <c r="G1043" s="4"/>
      <c r="H1043" s="4"/>
      <c r="I1043" s="18"/>
      <c r="J1043" s="18"/>
      <c r="K1043" s="18"/>
      <c r="L1043" s="18"/>
      <c r="M1043" s="18"/>
      <c r="N1043" s="18"/>
    </row>
    <row r="1044" spans="1:14" x14ac:dyDescent="0.25">
      <c r="A1044" s="53" t="s">
        <v>10</v>
      </c>
      <c r="B1044" s="53"/>
      <c r="C1044" s="53"/>
      <c r="D1044" s="21">
        <v>20</v>
      </c>
      <c r="E1044" s="4">
        <v>19.59</v>
      </c>
      <c r="F1044" s="4">
        <v>18.5</v>
      </c>
      <c r="G1044" s="4">
        <v>19.79</v>
      </c>
      <c r="H1044" s="4"/>
      <c r="I1044" s="18"/>
      <c r="J1044" s="18"/>
      <c r="K1044" s="18"/>
      <c r="L1044" s="18"/>
      <c r="M1044" s="18"/>
      <c r="N1044" s="18"/>
    </row>
    <row r="1045" spans="1:14" x14ac:dyDescent="0.25">
      <c r="A1045" s="53" t="s">
        <v>11</v>
      </c>
      <c r="B1045" s="53"/>
      <c r="C1045" s="53"/>
      <c r="D1045" s="4">
        <v>20</v>
      </c>
      <c r="E1045" s="4"/>
      <c r="F1045" s="4"/>
      <c r="G1045" s="4"/>
      <c r="H1045" s="4"/>
      <c r="I1045" s="18"/>
      <c r="J1045" s="18"/>
      <c r="K1045" s="18"/>
      <c r="L1045" s="18"/>
      <c r="M1045" s="18"/>
      <c r="N1045" s="18"/>
    </row>
    <row r="1046" spans="1:14" x14ac:dyDescent="0.25">
      <c r="A1046" s="62" t="s">
        <v>17</v>
      </c>
      <c r="B1046" s="62"/>
      <c r="C1046" s="62"/>
      <c r="D1046" s="62" t="s">
        <v>18</v>
      </c>
      <c r="E1046" s="62"/>
      <c r="F1046" s="62"/>
      <c r="G1046" s="62" t="s">
        <v>12</v>
      </c>
      <c r="H1046" s="62"/>
      <c r="I1046" s="62"/>
      <c r="J1046" s="62"/>
      <c r="K1046" s="62" t="s">
        <v>19</v>
      </c>
      <c r="L1046" s="62"/>
      <c r="M1046" s="62"/>
      <c r="N1046" s="62"/>
    </row>
    <row r="1047" spans="1:14" x14ac:dyDescent="0.25">
      <c r="A1047" s="63">
        <f>AVERAGE(D1042:N1045)</f>
        <v>19.596666666666668</v>
      </c>
      <c r="B1047" s="62"/>
      <c r="C1047" s="62"/>
      <c r="D1047" s="64">
        <f>_xlfn.STDEV.S(D1042:N1045)</f>
        <v>0.56145050241910599</v>
      </c>
      <c r="E1047" s="64"/>
      <c r="F1047" s="64"/>
      <c r="G1047" s="47">
        <f>D1047/A1047</f>
        <v>2.8650306297964244E-2</v>
      </c>
      <c r="H1047" s="47"/>
      <c r="I1047" s="47"/>
      <c r="J1047" s="47"/>
      <c r="K1047" s="48" t="str">
        <f>IF(G1047&lt;25%,"media simples","media saneada")</f>
        <v>media simples</v>
      </c>
      <c r="L1047" s="48"/>
      <c r="M1047" s="48"/>
      <c r="N1047" s="48"/>
    </row>
    <row r="1048" spans="1:14" x14ac:dyDescent="0.25">
      <c r="A1048" s="49"/>
      <c r="B1048" s="49"/>
      <c r="C1048" s="49"/>
      <c r="D1048" s="49"/>
      <c r="E1048" s="49"/>
      <c r="F1048" s="49"/>
      <c r="G1048" s="49"/>
      <c r="H1048" s="49"/>
      <c r="I1048" s="49"/>
      <c r="J1048" s="49"/>
      <c r="K1048" s="49"/>
      <c r="L1048" s="49"/>
      <c r="M1048" s="49"/>
      <c r="N1048" s="49"/>
    </row>
    <row r="1049" spans="1:14" x14ac:dyDescent="0.25">
      <c r="A1049" s="50" t="s">
        <v>54</v>
      </c>
      <c r="B1049" s="50"/>
      <c r="C1049" s="50"/>
      <c r="D1049" s="50"/>
      <c r="E1049" s="2"/>
      <c r="F1049" s="49" t="s">
        <v>16</v>
      </c>
      <c r="G1049" s="49"/>
      <c r="H1049" s="2"/>
      <c r="I1049" s="49" t="s">
        <v>15</v>
      </c>
      <c r="J1049" s="49"/>
      <c r="K1049" s="51"/>
      <c r="L1049" s="51"/>
      <c r="M1049" s="51"/>
      <c r="N1049" s="51"/>
    </row>
    <row r="1050" spans="1:14" x14ac:dyDescent="0.25">
      <c r="A1050" s="51"/>
      <c r="B1050" s="51"/>
      <c r="C1050" s="51"/>
      <c r="D1050" s="51"/>
      <c r="E1050" s="51"/>
      <c r="F1050" s="52"/>
      <c r="G1050" s="52"/>
      <c r="H1050" s="2"/>
      <c r="I1050" s="52"/>
      <c r="J1050" s="52"/>
      <c r="K1050" s="51"/>
      <c r="L1050" s="51"/>
      <c r="M1050" s="51"/>
      <c r="N1050" s="51"/>
    </row>
    <row r="1051" spans="1:14" x14ac:dyDescent="0.25">
      <c r="A1051" s="53" t="s">
        <v>14</v>
      </c>
      <c r="B1051" s="53"/>
      <c r="C1051" s="53"/>
      <c r="D1051" s="53"/>
      <c r="E1051" s="53"/>
      <c r="F1051" s="20"/>
      <c r="G1051" s="2"/>
      <c r="H1051" s="2"/>
      <c r="I1051" s="2"/>
      <c r="J1051" s="2"/>
      <c r="K1051" s="2"/>
      <c r="L1051" s="2"/>
      <c r="M1051" s="2"/>
      <c r="N1051" s="2"/>
    </row>
    <row r="1052" spans="1:14" x14ac:dyDescent="0.25">
      <c r="A1052" s="49" t="s">
        <v>55</v>
      </c>
      <c r="B1052" s="49"/>
      <c r="C1052" s="49"/>
      <c r="D1052" s="2"/>
      <c r="E1052" s="49" t="s">
        <v>20</v>
      </c>
      <c r="F1052" s="49"/>
      <c r="G1052" s="49"/>
      <c r="H1052" s="3"/>
      <c r="I1052" s="49" t="s">
        <v>13</v>
      </c>
      <c r="J1052" s="49"/>
      <c r="K1052" s="49"/>
      <c r="L1052" s="49"/>
      <c r="M1052" s="49"/>
      <c r="N1052" s="49"/>
    </row>
    <row r="1053" spans="1:14" x14ac:dyDescent="0.25">
      <c r="A1053" s="52"/>
      <c r="B1053" s="52"/>
      <c r="C1053" s="52"/>
      <c r="D1053" s="52"/>
      <c r="E1053" s="52"/>
      <c r="F1053" s="52"/>
      <c r="G1053" s="52"/>
      <c r="H1053" s="3"/>
      <c r="I1053" s="54"/>
      <c r="J1053" s="54"/>
      <c r="K1053" s="54"/>
      <c r="L1053" s="54"/>
      <c r="M1053" s="54"/>
      <c r="N1053" s="54"/>
    </row>
    <row r="1057" spans="1:14" ht="66" customHeight="1" x14ac:dyDescent="0.25">
      <c r="A1057" s="59" t="s">
        <v>225</v>
      </c>
      <c r="B1057" s="60"/>
      <c r="C1057" s="60"/>
      <c r="D1057" s="60"/>
      <c r="E1057" s="60"/>
      <c r="F1057" s="60"/>
      <c r="G1057" s="60"/>
      <c r="H1057" s="60"/>
      <c r="I1057" s="60"/>
      <c r="J1057" s="60"/>
      <c r="K1057" s="60"/>
      <c r="L1057" s="60"/>
      <c r="M1057" s="60"/>
      <c r="N1057" s="61"/>
    </row>
    <row r="1058" spans="1:14" x14ac:dyDescent="0.25">
      <c r="A1058" s="53" t="s">
        <v>8</v>
      </c>
      <c r="B1058" s="53"/>
      <c r="C1058" s="53"/>
      <c r="D1058" s="4">
        <v>48.42</v>
      </c>
      <c r="E1058" s="4"/>
      <c r="F1058" s="4"/>
      <c r="G1058" s="4"/>
      <c r="H1058" s="4"/>
      <c r="I1058" s="18"/>
      <c r="J1058" s="18"/>
      <c r="K1058" s="18"/>
      <c r="L1058" s="18"/>
      <c r="M1058" s="18"/>
      <c r="N1058" s="18"/>
    </row>
    <row r="1059" spans="1:14" x14ac:dyDescent="0.25">
      <c r="A1059" s="53" t="s">
        <v>9</v>
      </c>
      <c r="B1059" s="53"/>
      <c r="C1059" s="53"/>
      <c r="D1059" s="4"/>
      <c r="E1059" s="4"/>
      <c r="F1059" s="4"/>
      <c r="G1059" s="4"/>
      <c r="H1059" s="4"/>
      <c r="I1059" s="18"/>
      <c r="J1059" s="18"/>
      <c r="K1059" s="18"/>
      <c r="L1059" s="18"/>
      <c r="M1059" s="18"/>
      <c r="N1059" s="18"/>
    </row>
    <row r="1060" spans="1:14" x14ac:dyDescent="0.25">
      <c r="A1060" s="53" t="s">
        <v>10</v>
      </c>
      <c r="B1060" s="53"/>
      <c r="C1060" s="53"/>
      <c r="D1060" s="21">
        <v>46.99</v>
      </c>
      <c r="E1060" s="4">
        <v>67.64</v>
      </c>
      <c r="F1060" s="4"/>
      <c r="G1060" s="4"/>
      <c r="H1060" s="4"/>
      <c r="I1060" s="18"/>
      <c r="J1060" s="18"/>
      <c r="K1060" s="18"/>
      <c r="L1060" s="18"/>
      <c r="M1060" s="18"/>
      <c r="N1060" s="18"/>
    </row>
    <row r="1061" spans="1:14" x14ac:dyDescent="0.25">
      <c r="A1061" s="53" t="s">
        <v>11</v>
      </c>
      <c r="B1061" s="53"/>
      <c r="C1061" s="53"/>
      <c r="D1061" s="24">
        <v>700</v>
      </c>
      <c r="E1061" s="4"/>
      <c r="F1061" s="4"/>
      <c r="G1061" s="4"/>
      <c r="H1061" s="4"/>
      <c r="I1061" s="18"/>
      <c r="J1061" s="18"/>
      <c r="K1061" s="18"/>
      <c r="L1061" s="18"/>
      <c r="M1061" s="18"/>
      <c r="N1061" s="18"/>
    </row>
    <row r="1062" spans="1:14" x14ac:dyDescent="0.25">
      <c r="A1062" s="62" t="s">
        <v>17</v>
      </c>
      <c r="B1062" s="62"/>
      <c r="C1062" s="62"/>
      <c r="D1062" s="62" t="s">
        <v>18</v>
      </c>
      <c r="E1062" s="62"/>
      <c r="F1062" s="62"/>
      <c r="G1062" s="62" t="s">
        <v>12</v>
      </c>
      <c r="H1062" s="62"/>
      <c r="I1062" s="62"/>
      <c r="J1062" s="62"/>
      <c r="K1062" s="62" t="s">
        <v>19</v>
      </c>
      <c r="L1062" s="62"/>
      <c r="M1062" s="62"/>
      <c r="N1062" s="62"/>
    </row>
    <row r="1063" spans="1:14" x14ac:dyDescent="0.25">
      <c r="A1063" s="63">
        <f>AVERAGE(D1058:N1061)</f>
        <v>215.76249999999999</v>
      </c>
      <c r="B1063" s="62"/>
      <c r="C1063" s="62"/>
      <c r="D1063" s="64">
        <f>_xlfn.STDEV.S(D1058:N1061)</f>
        <v>322.96227874423147</v>
      </c>
      <c r="E1063" s="64"/>
      <c r="F1063" s="64"/>
      <c r="G1063" s="47">
        <f>D1063/A1063</f>
        <v>1.4968415676692266</v>
      </c>
      <c r="H1063" s="47"/>
      <c r="I1063" s="47"/>
      <c r="J1063" s="47"/>
      <c r="K1063" s="48" t="str">
        <f>IF(G1063&lt;25%,"media simples","media saneada")</f>
        <v>media saneada</v>
      </c>
      <c r="L1063" s="48"/>
      <c r="M1063" s="48"/>
      <c r="N1063" s="48"/>
    </row>
    <row r="1064" spans="1:14" x14ac:dyDescent="0.25">
      <c r="A1064" s="49"/>
      <c r="B1064" s="49"/>
      <c r="C1064" s="49"/>
      <c r="D1064" s="49"/>
      <c r="E1064" s="49"/>
      <c r="F1064" s="49"/>
      <c r="G1064" s="49"/>
      <c r="H1064" s="49"/>
      <c r="I1064" s="49"/>
      <c r="J1064" s="49"/>
      <c r="K1064" s="49"/>
      <c r="L1064" s="49"/>
      <c r="M1064" s="49"/>
      <c r="N1064" s="49"/>
    </row>
    <row r="1065" spans="1:14" x14ac:dyDescent="0.25">
      <c r="A1065" s="50" t="s">
        <v>54</v>
      </c>
      <c r="B1065" s="50"/>
      <c r="C1065" s="50"/>
      <c r="D1065" s="50"/>
      <c r="E1065" s="2"/>
      <c r="F1065" s="49" t="s">
        <v>16</v>
      </c>
      <c r="G1065" s="49"/>
      <c r="H1065" s="2"/>
      <c r="I1065" s="49" t="s">
        <v>15</v>
      </c>
      <c r="J1065" s="49"/>
      <c r="K1065" s="51"/>
      <c r="L1065" s="51"/>
      <c r="M1065" s="51"/>
      <c r="N1065" s="51"/>
    </row>
    <row r="1066" spans="1:14" x14ac:dyDescent="0.25">
      <c r="A1066" s="51"/>
      <c r="B1066" s="51"/>
      <c r="C1066" s="51"/>
      <c r="D1066" s="51"/>
      <c r="E1066" s="51"/>
      <c r="F1066" s="52">
        <f>A1063-D1063</f>
        <v>-107.19977874423148</v>
      </c>
      <c r="G1066" s="52"/>
      <c r="H1066" s="2"/>
      <c r="I1066" s="52">
        <f>A1063+D1063</f>
        <v>538.72477874423146</v>
      </c>
      <c r="J1066" s="52"/>
      <c r="K1066" s="51"/>
      <c r="L1066" s="51"/>
      <c r="M1066" s="51"/>
      <c r="N1066" s="51"/>
    </row>
    <row r="1067" spans="1:14" x14ac:dyDescent="0.25">
      <c r="A1067" s="53" t="s">
        <v>14</v>
      </c>
      <c r="B1067" s="53"/>
      <c r="C1067" s="53"/>
      <c r="D1067" s="53"/>
      <c r="E1067" s="53"/>
      <c r="F1067" s="20"/>
      <c r="G1067" s="2"/>
      <c r="H1067" s="2"/>
      <c r="I1067" s="24">
        <v>700</v>
      </c>
      <c r="J1067" s="2"/>
      <c r="K1067" s="2"/>
      <c r="L1067" s="2"/>
      <c r="M1067" s="2"/>
      <c r="N1067" s="2"/>
    </row>
    <row r="1068" spans="1:14" x14ac:dyDescent="0.25">
      <c r="A1068" s="49" t="s">
        <v>55</v>
      </c>
      <c r="B1068" s="49"/>
      <c r="C1068" s="49"/>
      <c r="D1068" s="2"/>
      <c r="E1068" s="49" t="s">
        <v>20</v>
      </c>
      <c r="F1068" s="49"/>
      <c r="G1068" s="49"/>
      <c r="H1068" s="3"/>
      <c r="I1068" s="49" t="s">
        <v>13</v>
      </c>
      <c r="J1068" s="49"/>
      <c r="K1068" s="49"/>
      <c r="L1068" s="49"/>
      <c r="M1068" s="49"/>
      <c r="N1068" s="49"/>
    </row>
    <row r="1069" spans="1:14" x14ac:dyDescent="0.25">
      <c r="A1069" s="52">
        <f>AVERAGE(D1058:E1060)</f>
        <v>54.35</v>
      </c>
      <c r="B1069" s="52"/>
      <c r="C1069" s="52"/>
      <c r="D1069" s="52">
        <f>_xlfn.STDEV.S(D1058:E1060)</f>
        <v>11.53166510092966</v>
      </c>
      <c r="E1069" s="52"/>
      <c r="F1069" s="52"/>
      <c r="G1069" s="52"/>
      <c r="H1069" s="3"/>
      <c r="I1069" s="54">
        <f>D1069/A1069</f>
        <v>0.21217415089107008</v>
      </c>
      <c r="J1069" s="54"/>
      <c r="K1069" s="54"/>
      <c r="L1069" s="54"/>
      <c r="M1069" s="54"/>
      <c r="N1069" s="54"/>
    </row>
    <row r="1073" spans="1:14" ht="30.75" customHeight="1" x14ac:dyDescent="0.25">
      <c r="A1073" s="59" t="s">
        <v>226</v>
      </c>
      <c r="B1073" s="60"/>
      <c r="C1073" s="60"/>
      <c r="D1073" s="60"/>
      <c r="E1073" s="60"/>
      <c r="F1073" s="60"/>
      <c r="G1073" s="60"/>
      <c r="H1073" s="60"/>
      <c r="I1073" s="60"/>
      <c r="J1073" s="60"/>
      <c r="K1073" s="60"/>
      <c r="L1073" s="60"/>
      <c r="M1073" s="60"/>
      <c r="N1073" s="61"/>
    </row>
    <row r="1074" spans="1:14" x14ac:dyDescent="0.25">
      <c r="A1074" s="53" t="s">
        <v>8</v>
      </c>
      <c r="B1074" s="53"/>
      <c r="C1074" s="53"/>
      <c r="D1074" s="4">
        <v>100</v>
      </c>
      <c r="E1074" s="4"/>
      <c r="F1074" s="4"/>
      <c r="G1074" s="4"/>
      <c r="H1074" s="4"/>
      <c r="I1074" s="18"/>
      <c r="J1074" s="18"/>
      <c r="K1074" s="18"/>
      <c r="L1074" s="18"/>
      <c r="M1074" s="18"/>
      <c r="N1074" s="18"/>
    </row>
    <row r="1075" spans="1:14" x14ac:dyDescent="0.25">
      <c r="A1075" s="53" t="s">
        <v>9</v>
      </c>
      <c r="B1075" s="53"/>
      <c r="C1075" s="53"/>
      <c r="D1075" s="4"/>
      <c r="E1075" s="4"/>
      <c r="F1075" s="4"/>
      <c r="G1075" s="4"/>
      <c r="H1075" s="4"/>
      <c r="I1075" s="18"/>
      <c r="J1075" s="18"/>
      <c r="K1075" s="18"/>
      <c r="L1075" s="18"/>
      <c r="M1075" s="18"/>
      <c r="N1075" s="18"/>
    </row>
    <row r="1076" spans="1:14" x14ac:dyDescent="0.25">
      <c r="A1076" s="53" t="s">
        <v>10</v>
      </c>
      <c r="B1076" s="53"/>
      <c r="C1076" s="53"/>
      <c r="D1076" s="21">
        <v>99.99</v>
      </c>
      <c r="E1076" s="4">
        <v>92</v>
      </c>
      <c r="F1076" s="4">
        <v>98.88</v>
      </c>
      <c r="G1076" s="4"/>
      <c r="H1076" s="4"/>
      <c r="I1076" s="18"/>
      <c r="J1076" s="18"/>
      <c r="K1076" s="18"/>
      <c r="L1076" s="18"/>
      <c r="M1076" s="18"/>
      <c r="N1076" s="18"/>
    </row>
    <row r="1077" spans="1:14" x14ac:dyDescent="0.25">
      <c r="A1077" s="53" t="s">
        <v>11</v>
      </c>
      <c r="B1077" s="53"/>
      <c r="C1077" s="53"/>
      <c r="D1077" s="4">
        <v>100</v>
      </c>
      <c r="E1077" s="4"/>
      <c r="F1077" s="4"/>
      <c r="G1077" s="4"/>
      <c r="H1077" s="4"/>
      <c r="I1077" s="18"/>
      <c r="J1077" s="18"/>
      <c r="K1077" s="18"/>
      <c r="L1077" s="18"/>
      <c r="M1077" s="18"/>
      <c r="N1077" s="18"/>
    </row>
    <row r="1078" spans="1:14" x14ac:dyDescent="0.25">
      <c r="A1078" s="62" t="s">
        <v>17</v>
      </c>
      <c r="B1078" s="62"/>
      <c r="C1078" s="62"/>
      <c r="D1078" s="62" t="s">
        <v>18</v>
      </c>
      <c r="E1078" s="62"/>
      <c r="F1078" s="62"/>
      <c r="G1078" s="62" t="s">
        <v>12</v>
      </c>
      <c r="H1078" s="62"/>
      <c r="I1078" s="62"/>
      <c r="J1078" s="62"/>
      <c r="K1078" s="62" t="s">
        <v>19</v>
      </c>
      <c r="L1078" s="62"/>
      <c r="M1078" s="62"/>
      <c r="N1078" s="62"/>
    </row>
    <row r="1079" spans="1:14" x14ac:dyDescent="0.25">
      <c r="A1079" s="63">
        <f>AVERAGE(D1074:N1077)</f>
        <v>98.174000000000007</v>
      </c>
      <c r="B1079" s="62"/>
      <c r="C1079" s="62"/>
      <c r="D1079" s="64">
        <f>_xlfn.STDEV.S(D1074:N1077)</f>
        <v>3.4850796260630821</v>
      </c>
      <c r="E1079" s="64"/>
      <c r="F1079" s="64"/>
      <c r="G1079" s="47">
        <f>D1079/A1079</f>
        <v>3.5499008149439584E-2</v>
      </c>
      <c r="H1079" s="47"/>
      <c r="I1079" s="47"/>
      <c r="J1079" s="47"/>
      <c r="K1079" s="48" t="str">
        <f>IF(G1079&lt;25%,"media simples","media saneada")</f>
        <v>media simples</v>
      </c>
      <c r="L1079" s="48"/>
      <c r="M1079" s="48"/>
      <c r="N1079" s="48"/>
    </row>
    <row r="1080" spans="1:14" x14ac:dyDescent="0.25">
      <c r="A1080" s="49"/>
      <c r="B1080" s="49"/>
      <c r="C1080" s="49"/>
      <c r="D1080" s="49"/>
      <c r="E1080" s="49"/>
      <c r="F1080" s="49"/>
      <c r="G1080" s="49"/>
      <c r="H1080" s="49"/>
      <c r="I1080" s="49"/>
      <c r="J1080" s="49"/>
      <c r="K1080" s="49"/>
      <c r="L1080" s="49"/>
      <c r="M1080" s="49"/>
      <c r="N1080" s="49"/>
    </row>
    <row r="1081" spans="1:14" x14ac:dyDescent="0.25">
      <c r="A1081" s="50" t="s">
        <v>54</v>
      </c>
      <c r="B1081" s="50"/>
      <c r="C1081" s="50"/>
      <c r="D1081" s="50"/>
      <c r="E1081" s="2"/>
      <c r="F1081" s="49" t="s">
        <v>16</v>
      </c>
      <c r="G1081" s="49"/>
      <c r="H1081" s="2"/>
      <c r="I1081" s="49" t="s">
        <v>15</v>
      </c>
      <c r="J1081" s="49"/>
      <c r="K1081" s="51"/>
      <c r="L1081" s="51"/>
      <c r="M1081" s="51"/>
      <c r="N1081" s="51"/>
    </row>
    <row r="1082" spans="1:14" x14ac:dyDescent="0.25">
      <c r="A1082" s="51"/>
      <c r="B1082" s="51"/>
      <c r="C1082" s="51"/>
      <c r="D1082" s="51"/>
      <c r="E1082" s="51"/>
      <c r="F1082" s="52"/>
      <c r="G1082" s="52"/>
      <c r="H1082" s="2"/>
      <c r="I1082" s="52"/>
      <c r="J1082" s="52"/>
      <c r="K1082" s="51"/>
      <c r="L1082" s="51"/>
      <c r="M1082" s="51"/>
      <c r="N1082" s="51"/>
    </row>
    <row r="1083" spans="1:14" x14ac:dyDescent="0.25">
      <c r="A1083" s="53" t="s">
        <v>14</v>
      </c>
      <c r="B1083" s="53"/>
      <c r="C1083" s="53"/>
      <c r="D1083" s="53"/>
      <c r="E1083" s="53"/>
      <c r="F1083" s="20"/>
      <c r="G1083" s="2"/>
      <c r="H1083" s="2"/>
      <c r="I1083" s="2"/>
      <c r="J1083" s="2"/>
      <c r="K1083" s="2"/>
      <c r="L1083" s="2"/>
      <c r="M1083" s="2"/>
      <c r="N1083" s="2"/>
    </row>
    <row r="1084" spans="1:14" x14ac:dyDescent="0.25">
      <c r="A1084" s="49" t="s">
        <v>55</v>
      </c>
      <c r="B1084" s="49"/>
      <c r="C1084" s="49"/>
      <c r="D1084" s="2"/>
      <c r="E1084" s="49" t="s">
        <v>20</v>
      </c>
      <c r="F1084" s="49"/>
      <c r="G1084" s="49"/>
      <c r="H1084" s="3"/>
      <c r="I1084" s="49" t="s">
        <v>13</v>
      </c>
      <c r="J1084" s="49"/>
      <c r="K1084" s="49"/>
      <c r="L1084" s="49"/>
      <c r="M1084" s="49"/>
      <c r="N1084" s="49"/>
    </row>
    <row r="1085" spans="1:14" x14ac:dyDescent="0.25">
      <c r="A1085" s="52"/>
      <c r="B1085" s="52"/>
      <c r="C1085" s="52"/>
      <c r="D1085" s="52"/>
      <c r="E1085" s="52"/>
      <c r="F1085" s="52"/>
      <c r="G1085" s="52"/>
      <c r="H1085" s="3"/>
      <c r="I1085" s="54"/>
      <c r="J1085" s="54"/>
      <c r="K1085" s="54"/>
      <c r="L1085" s="54"/>
      <c r="M1085" s="54"/>
      <c r="N1085" s="54"/>
    </row>
    <row r="1089" spans="1:14" ht="34.5" customHeight="1" x14ac:dyDescent="0.25">
      <c r="A1089" s="59" t="s">
        <v>227</v>
      </c>
      <c r="B1089" s="60"/>
      <c r="C1089" s="60"/>
      <c r="D1089" s="60"/>
      <c r="E1089" s="60"/>
      <c r="F1089" s="60"/>
      <c r="G1089" s="60"/>
      <c r="H1089" s="60"/>
      <c r="I1089" s="60"/>
      <c r="J1089" s="60"/>
      <c r="K1089" s="60"/>
      <c r="L1089" s="60"/>
      <c r="M1089" s="60"/>
      <c r="N1089" s="61"/>
    </row>
    <row r="1090" spans="1:14" x14ac:dyDescent="0.25">
      <c r="A1090" s="53" t="s">
        <v>8</v>
      </c>
      <c r="B1090" s="53"/>
      <c r="C1090" s="53"/>
      <c r="D1090" s="4">
        <v>43.32</v>
      </c>
      <c r="E1090" s="4"/>
      <c r="F1090" s="4"/>
      <c r="G1090" s="4"/>
      <c r="H1090" s="4"/>
      <c r="I1090" s="18"/>
      <c r="J1090" s="18"/>
      <c r="K1090" s="18"/>
      <c r="L1090" s="18"/>
      <c r="M1090" s="18"/>
      <c r="N1090" s="18"/>
    </row>
    <row r="1091" spans="1:14" x14ac:dyDescent="0.25">
      <c r="A1091" s="53" t="s">
        <v>9</v>
      </c>
      <c r="B1091" s="53"/>
      <c r="C1091" s="53"/>
      <c r="D1091" s="4"/>
      <c r="E1091" s="4"/>
      <c r="F1091" s="4"/>
      <c r="G1091" s="4"/>
      <c r="H1091" s="4"/>
      <c r="I1091" s="18"/>
      <c r="J1091" s="18"/>
      <c r="K1091" s="18"/>
      <c r="L1091" s="18"/>
      <c r="M1091" s="18"/>
      <c r="N1091" s="18"/>
    </row>
    <row r="1092" spans="1:14" x14ac:dyDescent="0.25">
      <c r="A1092" s="53" t="s">
        <v>10</v>
      </c>
      <c r="B1092" s="53"/>
      <c r="C1092" s="53"/>
      <c r="D1092" s="21">
        <v>38.5</v>
      </c>
      <c r="E1092" s="4">
        <v>37</v>
      </c>
      <c r="F1092" s="4">
        <v>40.86</v>
      </c>
      <c r="G1092" s="4"/>
      <c r="H1092" s="4"/>
      <c r="I1092" s="18"/>
      <c r="J1092" s="18"/>
      <c r="K1092" s="18"/>
      <c r="L1092" s="18"/>
      <c r="M1092" s="18"/>
      <c r="N1092" s="18"/>
    </row>
    <row r="1093" spans="1:14" x14ac:dyDescent="0.25">
      <c r="A1093" s="53" t="s">
        <v>11</v>
      </c>
      <c r="B1093" s="53"/>
      <c r="C1093" s="53"/>
      <c r="D1093" s="4">
        <v>50</v>
      </c>
      <c r="E1093" s="4"/>
      <c r="F1093" s="4"/>
      <c r="G1093" s="4"/>
      <c r="H1093" s="4"/>
      <c r="I1093" s="18"/>
      <c r="J1093" s="18"/>
      <c r="K1093" s="18"/>
      <c r="L1093" s="18"/>
      <c r="M1093" s="18"/>
      <c r="N1093" s="18"/>
    </row>
    <row r="1094" spans="1:14" x14ac:dyDescent="0.25">
      <c r="A1094" s="62" t="s">
        <v>17</v>
      </c>
      <c r="B1094" s="62"/>
      <c r="C1094" s="62"/>
      <c r="D1094" s="62" t="s">
        <v>18</v>
      </c>
      <c r="E1094" s="62"/>
      <c r="F1094" s="62"/>
      <c r="G1094" s="62" t="s">
        <v>12</v>
      </c>
      <c r="H1094" s="62"/>
      <c r="I1094" s="62"/>
      <c r="J1094" s="62"/>
      <c r="K1094" s="62" t="s">
        <v>19</v>
      </c>
      <c r="L1094" s="62"/>
      <c r="M1094" s="62"/>
      <c r="N1094" s="62"/>
    </row>
    <row r="1095" spans="1:14" x14ac:dyDescent="0.25">
      <c r="A1095" s="63">
        <f>AVERAGE(D1090:N1093)</f>
        <v>41.936</v>
      </c>
      <c r="B1095" s="62"/>
      <c r="C1095" s="62"/>
      <c r="D1095" s="64">
        <f>_xlfn.STDEV.S(D1090:N1093)</f>
        <v>5.1056713564427607</v>
      </c>
      <c r="E1095" s="64"/>
      <c r="F1095" s="64"/>
      <c r="G1095" s="47">
        <f>D1095/A1095</f>
        <v>0.12174912620285103</v>
      </c>
      <c r="H1095" s="47"/>
      <c r="I1095" s="47"/>
      <c r="J1095" s="47"/>
      <c r="K1095" s="48" t="str">
        <f>IF(G1095&lt;25%,"media simples","media saneada")</f>
        <v>media simples</v>
      </c>
      <c r="L1095" s="48"/>
      <c r="M1095" s="48"/>
      <c r="N1095" s="48"/>
    </row>
    <row r="1096" spans="1:14" x14ac:dyDescent="0.25">
      <c r="A1096" s="49"/>
      <c r="B1096" s="49"/>
      <c r="C1096" s="49"/>
      <c r="D1096" s="49"/>
      <c r="E1096" s="49"/>
      <c r="F1096" s="49"/>
      <c r="G1096" s="49"/>
      <c r="H1096" s="49"/>
      <c r="I1096" s="49"/>
      <c r="J1096" s="49"/>
      <c r="K1096" s="49"/>
      <c r="L1096" s="49"/>
      <c r="M1096" s="49"/>
      <c r="N1096" s="49"/>
    </row>
    <row r="1097" spans="1:14" x14ac:dyDescent="0.25">
      <c r="A1097" s="50" t="s">
        <v>54</v>
      </c>
      <c r="B1097" s="50"/>
      <c r="C1097" s="50"/>
      <c r="D1097" s="50"/>
      <c r="E1097" s="2"/>
      <c r="F1097" s="49" t="s">
        <v>16</v>
      </c>
      <c r="G1097" s="49"/>
      <c r="H1097" s="2"/>
      <c r="I1097" s="49" t="s">
        <v>15</v>
      </c>
      <c r="J1097" s="49"/>
      <c r="K1097" s="51"/>
      <c r="L1097" s="51"/>
      <c r="M1097" s="51"/>
      <c r="N1097" s="51"/>
    </row>
    <row r="1098" spans="1:14" x14ac:dyDescent="0.25">
      <c r="A1098" s="51"/>
      <c r="B1098" s="51"/>
      <c r="C1098" s="51"/>
      <c r="D1098" s="51"/>
      <c r="E1098" s="51"/>
      <c r="F1098" s="52"/>
      <c r="G1098" s="52"/>
      <c r="H1098" s="2"/>
      <c r="I1098" s="52"/>
      <c r="J1098" s="52"/>
      <c r="K1098" s="51"/>
      <c r="L1098" s="51"/>
      <c r="M1098" s="51"/>
      <c r="N1098" s="51"/>
    </row>
    <row r="1099" spans="1:14" x14ac:dyDescent="0.25">
      <c r="A1099" s="53" t="s">
        <v>14</v>
      </c>
      <c r="B1099" s="53"/>
      <c r="C1099" s="53"/>
      <c r="D1099" s="53"/>
      <c r="E1099" s="53"/>
      <c r="F1099" s="20"/>
      <c r="G1099" s="2"/>
      <c r="H1099" s="2"/>
      <c r="I1099" s="2"/>
      <c r="J1099" s="2"/>
      <c r="K1099" s="2"/>
      <c r="L1099" s="2"/>
      <c r="M1099" s="2"/>
      <c r="N1099" s="2"/>
    </row>
    <row r="1100" spans="1:14" x14ac:dyDescent="0.25">
      <c r="A1100" s="49" t="s">
        <v>55</v>
      </c>
      <c r="B1100" s="49"/>
      <c r="C1100" s="49"/>
      <c r="D1100" s="2"/>
      <c r="E1100" s="49" t="s">
        <v>20</v>
      </c>
      <c r="F1100" s="49"/>
      <c r="G1100" s="49"/>
      <c r="H1100" s="3"/>
      <c r="I1100" s="49" t="s">
        <v>13</v>
      </c>
      <c r="J1100" s="49"/>
      <c r="K1100" s="49"/>
      <c r="L1100" s="49"/>
      <c r="M1100" s="49"/>
      <c r="N1100" s="49"/>
    </row>
    <row r="1101" spans="1:14" x14ac:dyDescent="0.25">
      <c r="A1101" s="52"/>
      <c r="B1101" s="52"/>
      <c r="C1101" s="52"/>
      <c r="D1101" s="52"/>
      <c r="E1101" s="52"/>
      <c r="F1101" s="52"/>
      <c r="G1101" s="52"/>
      <c r="H1101" s="3"/>
      <c r="I1101" s="54"/>
      <c r="J1101" s="54"/>
      <c r="K1101" s="54"/>
      <c r="L1101" s="54"/>
      <c r="M1101" s="54"/>
      <c r="N1101" s="54"/>
    </row>
    <row r="1105" spans="1:14" ht="33.75" customHeight="1" x14ac:dyDescent="0.25">
      <c r="A1105" s="59" t="s">
        <v>228</v>
      </c>
      <c r="B1105" s="60"/>
      <c r="C1105" s="60"/>
      <c r="D1105" s="60"/>
      <c r="E1105" s="60"/>
      <c r="F1105" s="60"/>
      <c r="G1105" s="60"/>
      <c r="H1105" s="60"/>
      <c r="I1105" s="60"/>
      <c r="J1105" s="60"/>
      <c r="K1105" s="60"/>
      <c r="L1105" s="60"/>
      <c r="M1105" s="60"/>
      <c r="N1105" s="61"/>
    </row>
    <row r="1106" spans="1:14" x14ac:dyDescent="0.25">
      <c r="A1106" s="53" t="s">
        <v>8</v>
      </c>
      <c r="B1106" s="53"/>
      <c r="C1106" s="53"/>
      <c r="D1106" s="4">
        <v>64.5</v>
      </c>
      <c r="E1106" s="4"/>
      <c r="F1106" s="4"/>
      <c r="G1106" s="4"/>
      <c r="H1106" s="4"/>
      <c r="I1106" s="18"/>
      <c r="J1106" s="18"/>
      <c r="K1106" s="18"/>
      <c r="L1106" s="18"/>
      <c r="M1106" s="18"/>
      <c r="N1106" s="18"/>
    </row>
    <row r="1107" spans="1:14" x14ac:dyDescent="0.25">
      <c r="A1107" s="53" t="s">
        <v>9</v>
      </c>
      <c r="B1107" s="53"/>
      <c r="C1107" s="53"/>
      <c r="D1107" s="4"/>
      <c r="E1107" s="4"/>
      <c r="F1107" s="4"/>
      <c r="G1107" s="4"/>
      <c r="H1107" s="4"/>
      <c r="I1107" s="18"/>
      <c r="J1107" s="18"/>
      <c r="K1107" s="18"/>
      <c r="L1107" s="18"/>
      <c r="M1107" s="18"/>
      <c r="N1107" s="18"/>
    </row>
    <row r="1108" spans="1:14" x14ac:dyDescent="0.25">
      <c r="A1108" s="53" t="s">
        <v>10</v>
      </c>
      <c r="B1108" s="53"/>
      <c r="C1108" s="53"/>
      <c r="D1108" s="21">
        <v>51.94</v>
      </c>
      <c r="E1108" s="4">
        <v>60</v>
      </c>
      <c r="F1108" s="4"/>
      <c r="G1108" s="4"/>
      <c r="H1108" s="4"/>
      <c r="I1108" s="18"/>
      <c r="J1108" s="18"/>
      <c r="K1108" s="18"/>
      <c r="L1108" s="18"/>
      <c r="M1108" s="18"/>
      <c r="N1108" s="18"/>
    </row>
    <row r="1109" spans="1:14" x14ac:dyDescent="0.25">
      <c r="A1109" s="53" t="s">
        <v>11</v>
      </c>
      <c r="B1109" s="53"/>
      <c r="C1109" s="53"/>
      <c r="D1109" s="4">
        <v>65</v>
      </c>
      <c r="E1109" s="4"/>
      <c r="F1109" s="4"/>
      <c r="G1109" s="4"/>
      <c r="H1109" s="4"/>
      <c r="I1109" s="18"/>
      <c r="J1109" s="18"/>
      <c r="K1109" s="18"/>
      <c r="L1109" s="18"/>
      <c r="M1109" s="18"/>
      <c r="N1109" s="18"/>
    </row>
    <row r="1110" spans="1:14" x14ac:dyDescent="0.25">
      <c r="A1110" s="62" t="s">
        <v>17</v>
      </c>
      <c r="B1110" s="62"/>
      <c r="C1110" s="62"/>
      <c r="D1110" s="62" t="s">
        <v>18</v>
      </c>
      <c r="E1110" s="62"/>
      <c r="F1110" s="62"/>
      <c r="G1110" s="62" t="s">
        <v>12</v>
      </c>
      <c r="H1110" s="62"/>
      <c r="I1110" s="62"/>
      <c r="J1110" s="62"/>
      <c r="K1110" s="62" t="s">
        <v>19</v>
      </c>
      <c r="L1110" s="62"/>
      <c r="M1110" s="62"/>
      <c r="N1110" s="62"/>
    </row>
    <row r="1111" spans="1:14" x14ac:dyDescent="0.25">
      <c r="A1111" s="63">
        <f>AVERAGE(D1106:N1109)</f>
        <v>60.36</v>
      </c>
      <c r="B1111" s="62"/>
      <c r="C1111" s="62"/>
      <c r="D1111" s="64">
        <f>_xlfn.STDEV.S(D1106:N1109)</f>
        <v>6.0469055447118301</v>
      </c>
      <c r="E1111" s="64"/>
      <c r="F1111" s="64"/>
      <c r="G1111" s="47">
        <f>D1111/A1111</f>
        <v>0.10018067502836034</v>
      </c>
      <c r="H1111" s="47"/>
      <c r="I1111" s="47"/>
      <c r="J1111" s="47"/>
      <c r="K1111" s="48" t="str">
        <f>IF(G1111&lt;25%,"media simples","media saneada")</f>
        <v>media simples</v>
      </c>
      <c r="L1111" s="48"/>
      <c r="M1111" s="48"/>
      <c r="N1111" s="48"/>
    </row>
    <row r="1112" spans="1:14" x14ac:dyDescent="0.25">
      <c r="A1112" s="49"/>
      <c r="B1112" s="49"/>
      <c r="C1112" s="49"/>
      <c r="D1112" s="49"/>
      <c r="E1112" s="49"/>
      <c r="F1112" s="49"/>
      <c r="G1112" s="49"/>
      <c r="H1112" s="49"/>
      <c r="I1112" s="49"/>
      <c r="J1112" s="49"/>
      <c r="K1112" s="49"/>
      <c r="L1112" s="49"/>
      <c r="M1112" s="49"/>
      <c r="N1112" s="49"/>
    </row>
    <row r="1113" spans="1:14" x14ac:dyDescent="0.25">
      <c r="A1113" s="50" t="s">
        <v>54</v>
      </c>
      <c r="B1113" s="50"/>
      <c r="C1113" s="50"/>
      <c r="D1113" s="50"/>
      <c r="E1113" s="2"/>
      <c r="F1113" s="49" t="s">
        <v>16</v>
      </c>
      <c r="G1113" s="49"/>
      <c r="H1113" s="2"/>
      <c r="I1113" s="49" t="s">
        <v>15</v>
      </c>
      <c r="J1113" s="49"/>
      <c r="K1113" s="51"/>
      <c r="L1113" s="51"/>
      <c r="M1113" s="51"/>
      <c r="N1113" s="51"/>
    </row>
    <row r="1114" spans="1:14" x14ac:dyDescent="0.25">
      <c r="A1114" s="51"/>
      <c r="B1114" s="51"/>
      <c r="C1114" s="51"/>
      <c r="D1114" s="51"/>
      <c r="E1114" s="51"/>
      <c r="F1114" s="52"/>
      <c r="G1114" s="52"/>
      <c r="H1114" s="2"/>
      <c r="I1114" s="52"/>
      <c r="J1114" s="52"/>
      <c r="K1114" s="51"/>
      <c r="L1114" s="51"/>
      <c r="M1114" s="51"/>
      <c r="N1114" s="51"/>
    </row>
    <row r="1115" spans="1:14" x14ac:dyDescent="0.25">
      <c r="A1115" s="53" t="s">
        <v>14</v>
      </c>
      <c r="B1115" s="53"/>
      <c r="C1115" s="53"/>
      <c r="D1115" s="53"/>
      <c r="E1115" s="53"/>
      <c r="F1115" s="20"/>
      <c r="G1115" s="2"/>
      <c r="H1115" s="2"/>
      <c r="I1115" s="2"/>
      <c r="J1115" s="2"/>
      <c r="K1115" s="2"/>
      <c r="L1115" s="2"/>
      <c r="M1115" s="2"/>
      <c r="N1115" s="2"/>
    </row>
    <row r="1116" spans="1:14" x14ac:dyDescent="0.25">
      <c r="A1116" s="49" t="s">
        <v>55</v>
      </c>
      <c r="B1116" s="49"/>
      <c r="C1116" s="49"/>
      <c r="D1116" s="2"/>
      <c r="E1116" s="49" t="s">
        <v>20</v>
      </c>
      <c r="F1116" s="49"/>
      <c r="G1116" s="49"/>
      <c r="H1116" s="3"/>
      <c r="I1116" s="49" t="s">
        <v>13</v>
      </c>
      <c r="J1116" s="49"/>
      <c r="K1116" s="49"/>
      <c r="L1116" s="49"/>
      <c r="M1116" s="49"/>
      <c r="N1116" s="49"/>
    </row>
    <row r="1117" spans="1:14" x14ac:dyDescent="0.25">
      <c r="A1117" s="52"/>
      <c r="B1117" s="52"/>
      <c r="C1117" s="52"/>
      <c r="D1117" s="52"/>
      <c r="E1117" s="52"/>
      <c r="F1117" s="52"/>
      <c r="G1117" s="52"/>
      <c r="H1117" s="3"/>
      <c r="I1117" s="54"/>
      <c r="J1117" s="54"/>
      <c r="K1117" s="54"/>
      <c r="L1117" s="54"/>
      <c r="M1117" s="54"/>
      <c r="N1117" s="54"/>
    </row>
    <row r="1121" spans="1:14" x14ac:dyDescent="0.25">
      <c r="A1121" s="59" t="s">
        <v>229</v>
      </c>
      <c r="B1121" s="60"/>
      <c r="C1121" s="60"/>
      <c r="D1121" s="60"/>
      <c r="E1121" s="60"/>
      <c r="F1121" s="60"/>
      <c r="G1121" s="60"/>
      <c r="H1121" s="60"/>
      <c r="I1121" s="60"/>
      <c r="J1121" s="60"/>
      <c r="K1121" s="60"/>
      <c r="L1121" s="60"/>
      <c r="M1121" s="60"/>
      <c r="N1121" s="61"/>
    </row>
    <row r="1122" spans="1:14" x14ac:dyDescent="0.25">
      <c r="A1122" s="53" t="s">
        <v>8</v>
      </c>
      <c r="B1122" s="53"/>
      <c r="C1122" s="53"/>
      <c r="D1122" s="4">
        <v>59.7</v>
      </c>
      <c r="E1122" s="4"/>
      <c r="F1122" s="4"/>
      <c r="G1122" s="4"/>
      <c r="H1122" s="4"/>
      <c r="I1122" s="18"/>
      <c r="J1122" s="18"/>
      <c r="K1122" s="18"/>
      <c r="L1122" s="18"/>
      <c r="M1122" s="18"/>
      <c r="N1122" s="18"/>
    </row>
    <row r="1123" spans="1:14" x14ac:dyDescent="0.25">
      <c r="A1123" s="53" t="s">
        <v>9</v>
      </c>
      <c r="B1123" s="53"/>
      <c r="C1123" s="53"/>
      <c r="D1123" s="4">
        <v>59</v>
      </c>
      <c r="E1123" s="4"/>
      <c r="F1123" s="4"/>
      <c r="G1123" s="4"/>
      <c r="H1123" s="4"/>
      <c r="I1123" s="18"/>
      <c r="J1123" s="18"/>
      <c r="K1123" s="18"/>
      <c r="L1123" s="18"/>
      <c r="M1123" s="18"/>
      <c r="N1123" s="18"/>
    </row>
    <row r="1124" spans="1:14" x14ac:dyDescent="0.25">
      <c r="A1124" s="53" t="s">
        <v>10</v>
      </c>
      <c r="B1124" s="53"/>
      <c r="C1124" s="53"/>
      <c r="D1124" s="21">
        <v>57.87</v>
      </c>
      <c r="E1124" s="4">
        <v>57.21</v>
      </c>
      <c r="F1124" s="4">
        <v>56.46</v>
      </c>
      <c r="G1124" s="4">
        <v>56</v>
      </c>
      <c r="H1124" s="4"/>
      <c r="I1124" s="18"/>
      <c r="J1124" s="18"/>
      <c r="K1124" s="18"/>
      <c r="L1124" s="18"/>
      <c r="M1124" s="18"/>
      <c r="N1124" s="18"/>
    </row>
    <row r="1125" spans="1:14" x14ac:dyDescent="0.25">
      <c r="A1125" s="53" t="s">
        <v>11</v>
      </c>
      <c r="B1125" s="53"/>
      <c r="C1125" s="53"/>
      <c r="D1125" s="4">
        <v>60</v>
      </c>
      <c r="E1125" s="4"/>
      <c r="F1125" s="4"/>
      <c r="G1125" s="4"/>
      <c r="H1125" s="4"/>
      <c r="I1125" s="18"/>
      <c r="J1125" s="18"/>
      <c r="K1125" s="18"/>
      <c r="L1125" s="18"/>
      <c r="M1125" s="18"/>
      <c r="N1125" s="18"/>
    </row>
    <row r="1126" spans="1:14" x14ac:dyDescent="0.25">
      <c r="A1126" s="62" t="s">
        <v>17</v>
      </c>
      <c r="B1126" s="62"/>
      <c r="C1126" s="62"/>
      <c r="D1126" s="62" t="s">
        <v>18</v>
      </c>
      <c r="E1126" s="62"/>
      <c r="F1126" s="62"/>
      <c r="G1126" s="62" t="s">
        <v>12</v>
      </c>
      <c r="H1126" s="62"/>
      <c r="I1126" s="62"/>
      <c r="J1126" s="62"/>
      <c r="K1126" s="62" t="s">
        <v>19</v>
      </c>
      <c r="L1126" s="62"/>
      <c r="M1126" s="62"/>
      <c r="N1126" s="62"/>
    </row>
    <row r="1127" spans="1:14" x14ac:dyDescent="0.25">
      <c r="A1127" s="63">
        <f>AVERAGE(D1122:N1125)</f>
        <v>58.034285714285716</v>
      </c>
      <c r="B1127" s="62"/>
      <c r="C1127" s="62"/>
      <c r="D1127" s="64">
        <f>_xlfn.STDEV.S(D1122:N1125)</f>
        <v>1.5755618801225291</v>
      </c>
      <c r="E1127" s="64"/>
      <c r="F1127" s="64"/>
      <c r="G1127" s="47">
        <f>D1127/A1127</f>
        <v>2.7148811443623726E-2</v>
      </c>
      <c r="H1127" s="47"/>
      <c r="I1127" s="47"/>
      <c r="J1127" s="47"/>
      <c r="K1127" s="48" t="str">
        <f>IF(G1127&lt;25%,"media simples","media saneada")</f>
        <v>media simples</v>
      </c>
      <c r="L1127" s="48"/>
      <c r="M1127" s="48"/>
      <c r="N1127" s="48"/>
    </row>
    <row r="1128" spans="1:14" x14ac:dyDescent="0.25">
      <c r="A1128" s="49"/>
      <c r="B1128" s="49"/>
      <c r="C1128" s="49"/>
      <c r="D1128" s="49"/>
      <c r="E1128" s="49"/>
      <c r="F1128" s="49"/>
      <c r="G1128" s="49"/>
      <c r="H1128" s="49"/>
      <c r="I1128" s="49"/>
      <c r="J1128" s="49"/>
      <c r="K1128" s="49"/>
      <c r="L1128" s="49"/>
      <c r="M1128" s="49"/>
      <c r="N1128" s="49"/>
    </row>
    <row r="1129" spans="1:14" x14ac:dyDescent="0.25">
      <c r="A1129" s="50" t="s">
        <v>54</v>
      </c>
      <c r="B1129" s="50"/>
      <c r="C1129" s="50"/>
      <c r="D1129" s="50"/>
      <c r="E1129" s="2"/>
      <c r="F1129" s="49" t="s">
        <v>16</v>
      </c>
      <c r="G1129" s="49"/>
      <c r="H1129" s="2"/>
      <c r="I1129" s="49" t="s">
        <v>15</v>
      </c>
      <c r="J1129" s="49"/>
      <c r="K1129" s="51"/>
      <c r="L1129" s="51"/>
      <c r="M1129" s="51"/>
      <c r="N1129" s="51"/>
    </row>
    <row r="1130" spans="1:14" x14ac:dyDescent="0.25">
      <c r="A1130" s="51"/>
      <c r="B1130" s="51"/>
      <c r="C1130" s="51"/>
      <c r="D1130" s="51"/>
      <c r="E1130" s="51"/>
      <c r="F1130" s="52"/>
      <c r="G1130" s="52"/>
      <c r="H1130" s="2"/>
      <c r="I1130" s="52"/>
      <c r="J1130" s="52"/>
      <c r="K1130" s="51"/>
      <c r="L1130" s="51"/>
      <c r="M1130" s="51"/>
      <c r="N1130" s="51"/>
    </row>
    <row r="1131" spans="1:14" x14ac:dyDescent="0.25">
      <c r="A1131" s="53" t="s">
        <v>14</v>
      </c>
      <c r="B1131" s="53"/>
      <c r="C1131" s="53"/>
      <c r="D1131" s="53"/>
      <c r="E1131" s="53"/>
      <c r="F1131" s="20"/>
      <c r="G1131" s="2"/>
      <c r="H1131" s="2"/>
      <c r="I1131" s="2"/>
      <c r="J1131" s="2"/>
      <c r="K1131" s="2"/>
      <c r="L1131" s="2"/>
      <c r="M1131" s="2"/>
      <c r="N1131" s="2"/>
    </row>
    <row r="1132" spans="1:14" x14ac:dyDescent="0.25">
      <c r="A1132" s="49" t="s">
        <v>55</v>
      </c>
      <c r="B1132" s="49"/>
      <c r="C1132" s="49"/>
      <c r="D1132" s="2"/>
      <c r="E1132" s="49" t="s">
        <v>20</v>
      </c>
      <c r="F1132" s="49"/>
      <c r="G1132" s="49"/>
      <c r="H1132" s="3"/>
      <c r="I1132" s="49" t="s">
        <v>13</v>
      </c>
      <c r="J1132" s="49"/>
      <c r="K1132" s="49"/>
      <c r="L1132" s="49"/>
      <c r="M1132" s="49"/>
      <c r="N1132" s="49"/>
    </row>
    <row r="1133" spans="1:14" x14ac:dyDescent="0.25">
      <c r="A1133" s="52"/>
      <c r="B1133" s="52"/>
      <c r="C1133" s="52"/>
      <c r="D1133" s="52"/>
      <c r="E1133" s="52"/>
      <c r="F1133" s="52"/>
      <c r="G1133" s="52"/>
      <c r="H1133" s="3"/>
      <c r="I1133" s="54"/>
      <c r="J1133" s="54"/>
      <c r="K1133" s="54"/>
      <c r="L1133" s="54"/>
      <c r="M1133" s="54"/>
      <c r="N1133" s="54"/>
    </row>
    <row r="1137" spans="1:14" x14ac:dyDescent="0.25">
      <c r="A1137" s="59" t="s">
        <v>230</v>
      </c>
      <c r="B1137" s="60"/>
      <c r="C1137" s="60"/>
      <c r="D1137" s="60"/>
      <c r="E1137" s="60"/>
      <c r="F1137" s="60"/>
      <c r="G1137" s="60"/>
      <c r="H1137" s="60"/>
      <c r="I1137" s="60"/>
      <c r="J1137" s="60"/>
      <c r="K1137" s="60"/>
      <c r="L1137" s="60"/>
      <c r="M1137" s="60"/>
      <c r="N1137" s="61"/>
    </row>
    <row r="1138" spans="1:14" x14ac:dyDescent="0.25">
      <c r="A1138" s="53" t="s">
        <v>8</v>
      </c>
      <c r="B1138" s="53"/>
      <c r="C1138" s="53"/>
      <c r="D1138" s="4">
        <v>53.17</v>
      </c>
      <c r="E1138" s="4"/>
      <c r="F1138" s="4"/>
      <c r="G1138" s="4"/>
      <c r="H1138" s="4"/>
      <c r="I1138" s="18"/>
      <c r="J1138" s="18"/>
      <c r="K1138" s="18"/>
      <c r="L1138" s="18"/>
      <c r="M1138" s="18"/>
      <c r="N1138" s="18"/>
    </row>
    <row r="1139" spans="1:14" x14ac:dyDescent="0.25">
      <c r="A1139" s="53" t="s">
        <v>9</v>
      </c>
      <c r="B1139" s="53"/>
      <c r="C1139" s="53"/>
      <c r="D1139" s="4"/>
      <c r="E1139" s="4"/>
      <c r="F1139" s="4"/>
      <c r="G1139" s="4"/>
      <c r="H1139" s="4"/>
      <c r="I1139" s="18"/>
      <c r="J1139" s="18"/>
      <c r="K1139" s="18"/>
      <c r="L1139" s="18"/>
      <c r="M1139" s="18"/>
      <c r="N1139" s="18"/>
    </row>
    <row r="1140" spans="1:14" x14ac:dyDescent="0.25">
      <c r="A1140" s="53" t="s">
        <v>10</v>
      </c>
      <c r="B1140" s="53"/>
      <c r="C1140" s="53"/>
      <c r="D1140" s="21">
        <v>43.17</v>
      </c>
      <c r="E1140" s="4">
        <v>49.99</v>
      </c>
      <c r="F1140" s="4"/>
      <c r="G1140" s="4"/>
      <c r="H1140" s="4"/>
      <c r="I1140" s="18"/>
      <c r="J1140" s="18"/>
      <c r="K1140" s="18"/>
      <c r="L1140" s="18"/>
      <c r="M1140" s="18"/>
      <c r="N1140" s="18"/>
    </row>
    <row r="1141" spans="1:14" x14ac:dyDescent="0.25">
      <c r="A1141" s="53" t="s">
        <v>11</v>
      </c>
      <c r="B1141" s="53"/>
      <c r="C1141" s="53"/>
      <c r="D1141" s="4">
        <v>55</v>
      </c>
      <c r="E1141" s="4"/>
      <c r="F1141" s="4"/>
      <c r="G1141" s="4"/>
      <c r="H1141" s="4"/>
      <c r="I1141" s="18"/>
      <c r="J1141" s="18"/>
      <c r="K1141" s="18"/>
      <c r="L1141" s="18"/>
      <c r="M1141" s="18"/>
      <c r="N1141" s="18"/>
    </row>
    <row r="1142" spans="1:14" x14ac:dyDescent="0.25">
      <c r="A1142" s="62" t="s">
        <v>17</v>
      </c>
      <c r="B1142" s="62"/>
      <c r="C1142" s="62"/>
      <c r="D1142" s="62" t="s">
        <v>18</v>
      </c>
      <c r="E1142" s="62"/>
      <c r="F1142" s="62"/>
      <c r="G1142" s="62" t="s">
        <v>12</v>
      </c>
      <c r="H1142" s="62"/>
      <c r="I1142" s="62"/>
      <c r="J1142" s="62"/>
      <c r="K1142" s="62" t="s">
        <v>19</v>
      </c>
      <c r="L1142" s="62"/>
      <c r="M1142" s="62"/>
      <c r="N1142" s="62"/>
    </row>
    <row r="1143" spans="1:14" x14ac:dyDescent="0.25">
      <c r="A1143" s="63">
        <f>AVERAGE(D1138:N1141)</f>
        <v>50.332500000000003</v>
      </c>
      <c r="B1143" s="62"/>
      <c r="C1143" s="62"/>
      <c r="D1143" s="64">
        <f>_xlfn.STDEV.S(D1138:N1141)</f>
        <v>5.2043467409464554</v>
      </c>
      <c r="E1143" s="64"/>
      <c r="F1143" s="64"/>
      <c r="G1143" s="47">
        <f>D1143/A1143</f>
        <v>0.10339932927922227</v>
      </c>
      <c r="H1143" s="47"/>
      <c r="I1143" s="47"/>
      <c r="J1143" s="47"/>
      <c r="K1143" s="48" t="str">
        <f>IF(G1143&lt;25%,"media simples","media saneada")</f>
        <v>media simples</v>
      </c>
      <c r="L1143" s="48"/>
      <c r="M1143" s="48"/>
      <c r="N1143" s="48"/>
    </row>
    <row r="1144" spans="1:14" x14ac:dyDescent="0.25">
      <c r="A1144" s="49"/>
      <c r="B1144" s="49"/>
      <c r="C1144" s="49"/>
      <c r="D1144" s="49"/>
      <c r="E1144" s="49"/>
      <c r="F1144" s="49"/>
      <c r="G1144" s="49"/>
      <c r="H1144" s="49"/>
      <c r="I1144" s="49"/>
      <c r="J1144" s="49"/>
      <c r="K1144" s="49"/>
      <c r="L1144" s="49"/>
      <c r="M1144" s="49"/>
      <c r="N1144" s="49"/>
    </row>
    <row r="1145" spans="1:14" x14ac:dyDescent="0.25">
      <c r="A1145" s="50" t="s">
        <v>54</v>
      </c>
      <c r="B1145" s="50"/>
      <c r="C1145" s="50"/>
      <c r="D1145" s="50"/>
      <c r="E1145" s="2"/>
      <c r="F1145" s="49" t="s">
        <v>16</v>
      </c>
      <c r="G1145" s="49"/>
      <c r="H1145" s="2"/>
      <c r="I1145" s="49" t="s">
        <v>15</v>
      </c>
      <c r="J1145" s="49"/>
      <c r="K1145" s="51"/>
      <c r="L1145" s="51"/>
      <c r="M1145" s="51"/>
      <c r="N1145" s="51"/>
    </row>
    <row r="1146" spans="1:14" x14ac:dyDescent="0.25">
      <c r="A1146" s="51"/>
      <c r="B1146" s="51"/>
      <c r="C1146" s="51"/>
      <c r="D1146" s="51"/>
      <c r="E1146" s="51"/>
      <c r="F1146" s="52"/>
      <c r="G1146" s="52"/>
      <c r="H1146" s="2"/>
      <c r="I1146" s="52"/>
      <c r="J1146" s="52"/>
      <c r="K1146" s="51"/>
      <c r="L1146" s="51"/>
      <c r="M1146" s="51"/>
      <c r="N1146" s="51"/>
    </row>
    <row r="1147" spans="1:14" x14ac:dyDescent="0.25">
      <c r="A1147" s="53" t="s">
        <v>14</v>
      </c>
      <c r="B1147" s="53"/>
      <c r="C1147" s="53"/>
      <c r="D1147" s="53"/>
      <c r="E1147" s="53"/>
      <c r="F1147" s="20"/>
      <c r="G1147" s="2"/>
      <c r="H1147" s="2"/>
      <c r="I1147" s="2"/>
      <c r="J1147" s="2"/>
      <c r="K1147" s="2"/>
      <c r="L1147" s="2"/>
      <c r="M1147" s="2"/>
      <c r="N1147" s="2"/>
    </row>
    <row r="1148" spans="1:14" x14ac:dyDescent="0.25">
      <c r="A1148" s="49" t="s">
        <v>55</v>
      </c>
      <c r="B1148" s="49"/>
      <c r="C1148" s="49"/>
      <c r="D1148" s="2"/>
      <c r="E1148" s="49" t="s">
        <v>20</v>
      </c>
      <c r="F1148" s="49"/>
      <c r="G1148" s="49"/>
      <c r="H1148" s="3"/>
      <c r="I1148" s="49" t="s">
        <v>13</v>
      </c>
      <c r="J1148" s="49"/>
      <c r="K1148" s="49"/>
      <c r="L1148" s="49"/>
      <c r="M1148" s="49"/>
      <c r="N1148" s="49"/>
    </row>
    <row r="1149" spans="1:14" x14ac:dyDescent="0.25">
      <c r="A1149" s="52"/>
      <c r="B1149" s="52"/>
      <c r="C1149" s="52"/>
      <c r="D1149" s="52"/>
      <c r="E1149" s="52"/>
      <c r="F1149" s="52"/>
      <c r="G1149" s="52"/>
      <c r="H1149" s="3"/>
      <c r="I1149" s="54"/>
      <c r="J1149" s="54"/>
      <c r="K1149" s="54"/>
      <c r="L1149" s="54"/>
      <c r="M1149" s="54"/>
      <c r="N1149" s="54"/>
    </row>
    <row r="1153" spans="1:14" x14ac:dyDescent="0.25">
      <c r="A1153" s="59" t="s">
        <v>231</v>
      </c>
      <c r="B1153" s="60"/>
      <c r="C1153" s="60"/>
      <c r="D1153" s="60"/>
      <c r="E1153" s="60"/>
      <c r="F1153" s="60"/>
      <c r="G1153" s="60"/>
      <c r="H1153" s="60"/>
      <c r="I1153" s="60"/>
      <c r="J1153" s="60"/>
      <c r="K1153" s="60"/>
      <c r="L1153" s="60"/>
      <c r="M1153" s="60"/>
      <c r="N1153" s="61"/>
    </row>
    <row r="1154" spans="1:14" x14ac:dyDescent="0.25">
      <c r="A1154" s="53" t="s">
        <v>8</v>
      </c>
      <c r="B1154" s="53"/>
      <c r="C1154" s="53"/>
      <c r="D1154" s="4">
        <v>50</v>
      </c>
      <c r="E1154" s="4"/>
      <c r="F1154" s="4"/>
      <c r="G1154" s="4"/>
      <c r="H1154" s="4"/>
      <c r="I1154" s="18"/>
      <c r="J1154" s="18"/>
      <c r="K1154" s="18"/>
      <c r="L1154" s="18"/>
      <c r="M1154" s="18"/>
      <c r="N1154" s="18"/>
    </row>
    <row r="1155" spans="1:14" x14ac:dyDescent="0.25">
      <c r="A1155" s="53" t="s">
        <v>9</v>
      </c>
      <c r="B1155" s="53"/>
      <c r="C1155" s="53"/>
      <c r="D1155" s="4"/>
      <c r="E1155" s="4"/>
      <c r="F1155" s="4"/>
      <c r="G1155" s="4"/>
      <c r="H1155" s="4"/>
      <c r="I1155" s="18"/>
      <c r="J1155" s="18"/>
      <c r="K1155" s="18"/>
      <c r="L1155" s="18"/>
      <c r="M1155" s="18"/>
      <c r="N1155" s="18"/>
    </row>
    <row r="1156" spans="1:14" x14ac:dyDescent="0.25">
      <c r="A1156" s="53" t="s">
        <v>10</v>
      </c>
      <c r="B1156" s="53"/>
      <c r="C1156" s="53"/>
      <c r="D1156" s="21">
        <v>47.02</v>
      </c>
      <c r="E1156" s="4">
        <v>45.15</v>
      </c>
      <c r="F1156" s="4"/>
      <c r="G1156" s="4"/>
      <c r="H1156" s="4"/>
      <c r="I1156" s="18"/>
      <c r="J1156" s="18"/>
      <c r="K1156" s="18"/>
      <c r="L1156" s="18"/>
      <c r="M1156" s="18"/>
      <c r="N1156" s="18"/>
    </row>
    <row r="1157" spans="1:14" x14ac:dyDescent="0.25">
      <c r="A1157" s="53" t="s">
        <v>11</v>
      </c>
      <c r="B1157" s="53"/>
      <c r="C1157" s="53"/>
      <c r="D1157" s="4">
        <v>50</v>
      </c>
      <c r="E1157" s="4"/>
      <c r="F1157" s="4"/>
      <c r="G1157" s="4"/>
      <c r="H1157" s="4"/>
      <c r="I1157" s="18"/>
      <c r="J1157" s="18"/>
      <c r="K1157" s="18"/>
      <c r="L1157" s="18"/>
      <c r="M1157" s="18"/>
      <c r="N1157" s="18"/>
    </row>
    <row r="1158" spans="1:14" x14ac:dyDescent="0.25">
      <c r="A1158" s="62" t="s">
        <v>17</v>
      </c>
      <c r="B1158" s="62"/>
      <c r="C1158" s="62"/>
      <c r="D1158" s="62" t="s">
        <v>18</v>
      </c>
      <c r="E1158" s="62"/>
      <c r="F1158" s="62"/>
      <c r="G1158" s="62" t="s">
        <v>12</v>
      </c>
      <c r="H1158" s="62"/>
      <c r="I1158" s="62"/>
      <c r="J1158" s="62"/>
      <c r="K1158" s="62" t="s">
        <v>19</v>
      </c>
      <c r="L1158" s="62"/>
      <c r="M1158" s="62"/>
      <c r="N1158" s="62"/>
    </row>
    <row r="1159" spans="1:14" x14ac:dyDescent="0.25">
      <c r="A1159" s="63">
        <f>AVERAGE(D1154:N1157)</f>
        <v>48.042500000000004</v>
      </c>
      <c r="B1159" s="62"/>
      <c r="C1159" s="62"/>
      <c r="D1159" s="64">
        <f>_xlfn.STDEV.S(D1154:N1157)</f>
        <v>2.3857685693852759</v>
      </c>
      <c r="E1159" s="64"/>
      <c r="F1159" s="64"/>
      <c r="G1159" s="47">
        <f>D1159/A1159</f>
        <v>4.9659542475626282E-2</v>
      </c>
      <c r="H1159" s="47"/>
      <c r="I1159" s="47"/>
      <c r="J1159" s="47"/>
      <c r="K1159" s="48" t="str">
        <f>IF(G1159&lt;25%,"media simples","media saneada")</f>
        <v>media simples</v>
      </c>
      <c r="L1159" s="48"/>
      <c r="M1159" s="48"/>
      <c r="N1159" s="48"/>
    </row>
    <row r="1160" spans="1:14" x14ac:dyDescent="0.25">
      <c r="A1160" s="49"/>
      <c r="B1160" s="49"/>
      <c r="C1160" s="49"/>
      <c r="D1160" s="49"/>
      <c r="E1160" s="49"/>
      <c r="F1160" s="49"/>
      <c r="G1160" s="49"/>
      <c r="H1160" s="49"/>
      <c r="I1160" s="49"/>
      <c r="J1160" s="49"/>
      <c r="K1160" s="49"/>
      <c r="L1160" s="49"/>
      <c r="M1160" s="49"/>
      <c r="N1160" s="49"/>
    </row>
    <row r="1161" spans="1:14" x14ac:dyDescent="0.25">
      <c r="A1161" s="50" t="s">
        <v>54</v>
      </c>
      <c r="B1161" s="50"/>
      <c r="C1161" s="50"/>
      <c r="D1161" s="50"/>
      <c r="E1161" s="2"/>
      <c r="F1161" s="49" t="s">
        <v>16</v>
      </c>
      <c r="G1161" s="49"/>
      <c r="H1161" s="2"/>
      <c r="I1161" s="49" t="s">
        <v>15</v>
      </c>
      <c r="J1161" s="49"/>
      <c r="K1161" s="51"/>
      <c r="L1161" s="51"/>
      <c r="M1161" s="51"/>
      <c r="N1161" s="51"/>
    </row>
    <row r="1162" spans="1:14" x14ac:dyDescent="0.25">
      <c r="A1162" s="51"/>
      <c r="B1162" s="51"/>
      <c r="C1162" s="51"/>
      <c r="D1162" s="51"/>
      <c r="E1162" s="51"/>
      <c r="F1162" s="52"/>
      <c r="G1162" s="52"/>
      <c r="H1162" s="2"/>
      <c r="I1162" s="52"/>
      <c r="J1162" s="52"/>
      <c r="K1162" s="51"/>
      <c r="L1162" s="51"/>
      <c r="M1162" s="51"/>
      <c r="N1162" s="51"/>
    </row>
    <row r="1163" spans="1:14" x14ac:dyDescent="0.25">
      <c r="A1163" s="53" t="s">
        <v>14</v>
      </c>
      <c r="B1163" s="53"/>
      <c r="C1163" s="53"/>
      <c r="D1163" s="53"/>
      <c r="E1163" s="53"/>
      <c r="F1163" s="20"/>
      <c r="G1163" s="2"/>
      <c r="H1163" s="2"/>
      <c r="I1163" s="2"/>
      <c r="J1163" s="2"/>
      <c r="K1163" s="2"/>
      <c r="L1163" s="2"/>
      <c r="M1163" s="2"/>
      <c r="N1163" s="2"/>
    </row>
    <row r="1164" spans="1:14" x14ac:dyDescent="0.25">
      <c r="A1164" s="49" t="s">
        <v>55</v>
      </c>
      <c r="B1164" s="49"/>
      <c r="C1164" s="49"/>
      <c r="D1164" s="2"/>
      <c r="E1164" s="49" t="s">
        <v>20</v>
      </c>
      <c r="F1164" s="49"/>
      <c r="G1164" s="49"/>
      <c r="H1164" s="3"/>
      <c r="I1164" s="49" t="s">
        <v>13</v>
      </c>
      <c r="J1164" s="49"/>
      <c r="K1164" s="49"/>
      <c r="L1164" s="49"/>
      <c r="M1164" s="49"/>
      <c r="N1164" s="49"/>
    </row>
    <row r="1165" spans="1:14" x14ac:dyDescent="0.25">
      <c r="A1165" s="52"/>
      <c r="B1165" s="52"/>
      <c r="C1165" s="52"/>
      <c r="D1165" s="52"/>
      <c r="E1165" s="52"/>
      <c r="F1165" s="52"/>
      <c r="G1165" s="52"/>
      <c r="H1165" s="3"/>
      <c r="I1165" s="54"/>
      <c r="J1165" s="54"/>
      <c r="K1165" s="54"/>
      <c r="L1165" s="54"/>
      <c r="M1165" s="54"/>
      <c r="N1165" s="54"/>
    </row>
    <row r="1169" spans="1:14" ht="33.75" customHeight="1" x14ac:dyDescent="0.25">
      <c r="A1169" s="59" t="s">
        <v>232</v>
      </c>
      <c r="B1169" s="60"/>
      <c r="C1169" s="60"/>
      <c r="D1169" s="60"/>
      <c r="E1169" s="60"/>
      <c r="F1169" s="60"/>
      <c r="G1169" s="60"/>
      <c r="H1169" s="60"/>
      <c r="I1169" s="60"/>
      <c r="J1169" s="60"/>
      <c r="K1169" s="60"/>
      <c r="L1169" s="60"/>
      <c r="M1169" s="60"/>
      <c r="N1169" s="61"/>
    </row>
    <row r="1170" spans="1:14" x14ac:dyDescent="0.25">
      <c r="A1170" s="53" t="s">
        <v>8</v>
      </c>
      <c r="B1170" s="53"/>
      <c r="C1170" s="53"/>
      <c r="D1170" s="4">
        <v>25.9</v>
      </c>
      <c r="E1170" s="4"/>
      <c r="F1170" s="4"/>
      <c r="G1170" s="4"/>
      <c r="H1170" s="4"/>
      <c r="I1170" s="18"/>
      <c r="J1170" s="18"/>
      <c r="K1170" s="18"/>
      <c r="L1170" s="18"/>
      <c r="M1170" s="18"/>
      <c r="N1170" s="18"/>
    </row>
    <row r="1171" spans="1:14" x14ac:dyDescent="0.25">
      <c r="A1171" s="53" t="s">
        <v>9</v>
      </c>
      <c r="B1171" s="53"/>
      <c r="C1171" s="53"/>
      <c r="D1171" s="4"/>
      <c r="E1171" s="4"/>
      <c r="F1171" s="4"/>
      <c r="G1171" s="4"/>
      <c r="H1171" s="4"/>
      <c r="I1171" s="18"/>
      <c r="J1171" s="18"/>
      <c r="K1171" s="18"/>
      <c r="L1171" s="18"/>
      <c r="M1171" s="18"/>
      <c r="N1171" s="18"/>
    </row>
    <row r="1172" spans="1:14" x14ac:dyDescent="0.25">
      <c r="A1172" s="53" t="s">
        <v>10</v>
      </c>
      <c r="B1172" s="53"/>
      <c r="C1172" s="53"/>
      <c r="D1172" s="21">
        <v>26.55</v>
      </c>
      <c r="E1172" s="4">
        <v>24.9</v>
      </c>
      <c r="F1172" s="4">
        <v>27.9</v>
      </c>
      <c r="G1172" s="4"/>
      <c r="H1172" s="4"/>
      <c r="I1172" s="18"/>
      <c r="J1172" s="18"/>
      <c r="K1172" s="18"/>
      <c r="L1172" s="18"/>
      <c r="M1172" s="18"/>
      <c r="N1172" s="18"/>
    </row>
    <row r="1173" spans="1:14" x14ac:dyDescent="0.25">
      <c r="A1173" s="53" t="s">
        <v>11</v>
      </c>
      <c r="B1173" s="53"/>
      <c r="C1173" s="53"/>
      <c r="D1173" s="4">
        <v>40</v>
      </c>
      <c r="E1173" s="4"/>
      <c r="F1173" s="4"/>
      <c r="G1173" s="4"/>
      <c r="H1173" s="4"/>
      <c r="I1173" s="18"/>
      <c r="J1173" s="18"/>
      <c r="K1173" s="18"/>
      <c r="L1173" s="18"/>
      <c r="M1173" s="18"/>
      <c r="N1173" s="18"/>
    </row>
    <row r="1174" spans="1:14" x14ac:dyDescent="0.25">
      <c r="A1174" s="62" t="s">
        <v>17</v>
      </c>
      <c r="B1174" s="62"/>
      <c r="C1174" s="62"/>
      <c r="D1174" s="62" t="s">
        <v>18</v>
      </c>
      <c r="E1174" s="62"/>
      <c r="F1174" s="62"/>
      <c r="G1174" s="62" t="s">
        <v>12</v>
      </c>
      <c r="H1174" s="62"/>
      <c r="I1174" s="62"/>
      <c r="J1174" s="62"/>
      <c r="K1174" s="62" t="s">
        <v>19</v>
      </c>
      <c r="L1174" s="62"/>
      <c r="M1174" s="62"/>
      <c r="N1174" s="62"/>
    </row>
    <row r="1175" spans="1:14" x14ac:dyDescent="0.25">
      <c r="A1175" s="63">
        <f>AVERAGE(D1170:N1173)</f>
        <v>29.05</v>
      </c>
      <c r="B1175" s="62"/>
      <c r="C1175" s="62"/>
      <c r="D1175" s="64">
        <f>_xlfn.STDEV.S(D1170:N1173)</f>
        <v>6.2173145328188095</v>
      </c>
      <c r="E1175" s="64"/>
      <c r="F1175" s="64"/>
      <c r="G1175" s="47">
        <f>D1175/A1175</f>
        <v>0.21402115431390051</v>
      </c>
      <c r="H1175" s="47"/>
      <c r="I1175" s="47"/>
      <c r="J1175" s="47"/>
      <c r="K1175" s="48" t="str">
        <f>IF(G1175&lt;25%,"media simples","media saneada")</f>
        <v>media simples</v>
      </c>
      <c r="L1175" s="48"/>
      <c r="M1175" s="48"/>
      <c r="N1175" s="48"/>
    </row>
    <row r="1176" spans="1:14" x14ac:dyDescent="0.25">
      <c r="A1176" s="49"/>
      <c r="B1176" s="49"/>
      <c r="C1176" s="49"/>
      <c r="D1176" s="49"/>
      <c r="E1176" s="49"/>
      <c r="F1176" s="49"/>
      <c r="G1176" s="49"/>
      <c r="H1176" s="49"/>
      <c r="I1176" s="49"/>
      <c r="J1176" s="49"/>
      <c r="K1176" s="49"/>
      <c r="L1176" s="49"/>
      <c r="M1176" s="49"/>
      <c r="N1176" s="49"/>
    </row>
    <row r="1177" spans="1:14" x14ac:dyDescent="0.25">
      <c r="A1177" s="50" t="s">
        <v>54</v>
      </c>
      <c r="B1177" s="50"/>
      <c r="C1177" s="50"/>
      <c r="D1177" s="50"/>
      <c r="E1177" s="2"/>
      <c r="F1177" s="49" t="s">
        <v>16</v>
      </c>
      <c r="G1177" s="49"/>
      <c r="H1177" s="2"/>
      <c r="I1177" s="49" t="s">
        <v>15</v>
      </c>
      <c r="J1177" s="49"/>
      <c r="K1177" s="51"/>
      <c r="L1177" s="51"/>
      <c r="M1177" s="51"/>
      <c r="N1177" s="51"/>
    </row>
    <row r="1178" spans="1:14" x14ac:dyDescent="0.25">
      <c r="A1178" s="51"/>
      <c r="B1178" s="51"/>
      <c r="C1178" s="51"/>
      <c r="D1178" s="51"/>
      <c r="E1178" s="51"/>
      <c r="F1178" s="52"/>
      <c r="G1178" s="52"/>
      <c r="H1178" s="2"/>
      <c r="I1178" s="52"/>
      <c r="J1178" s="52"/>
      <c r="K1178" s="51"/>
      <c r="L1178" s="51"/>
      <c r="M1178" s="51"/>
      <c r="N1178" s="51"/>
    </row>
    <row r="1179" spans="1:14" x14ac:dyDescent="0.25">
      <c r="A1179" s="53" t="s">
        <v>14</v>
      </c>
      <c r="B1179" s="53"/>
      <c r="C1179" s="53"/>
      <c r="D1179" s="53"/>
      <c r="E1179" s="53"/>
      <c r="F1179" s="20"/>
      <c r="G1179" s="2"/>
      <c r="H1179" s="2"/>
      <c r="I1179" s="2"/>
      <c r="J1179" s="2"/>
      <c r="K1179" s="2"/>
      <c r="L1179" s="2"/>
      <c r="M1179" s="2"/>
      <c r="N1179" s="2"/>
    </row>
    <row r="1180" spans="1:14" x14ac:dyDescent="0.25">
      <c r="A1180" s="49" t="s">
        <v>55</v>
      </c>
      <c r="B1180" s="49"/>
      <c r="C1180" s="49"/>
      <c r="D1180" s="2"/>
      <c r="E1180" s="49" t="s">
        <v>20</v>
      </c>
      <c r="F1180" s="49"/>
      <c r="G1180" s="49"/>
      <c r="H1180" s="3"/>
      <c r="I1180" s="49" t="s">
        <v>13</v>
      </c>
      <c r="J1180" s="49"/>
      <c r="K1180" s="49"/>
      <c r="L1180" s="49"/>
      <c r="M1180" s="49"/>
      <c r="N1180" s="49"/>
    </row>
    <row r="1181" spans="1:14" x14ac:dyDescent="0.25">
      <c r="A1181" s="52"/>
      <c r="B1181" s="52"/>
      <c r="C1181" s="52"/>
      <c r="D1181" s="52"/>
      <c r="E1181" s="52"/>
      <c r="F1181" s="52"/>
      <c r="G1181" s="52"/>
      <c r="H1181" s="3"/>
      <c r="I1181" s="54"/>
      <c r="J1181" s="54"/>
      <c r="K1181" s="54"/>
      <c r="L1181" s="54"/>
      <c r="M1181" s="54"/>
      <c r="N1181" s="54"/>
    </row>
    <row r="1185" spans="1:14" x14ac:dyDescent="0.25">
      <c r="A1185" s="59" t="s">
        <v>233</v>
      </c>
      <c r="B1185" s="60"/>
      <c r="C1185" s="60"/>
      <c r="D1185" s="60"/>
      <c r="E1185" s="60"/>
      <c r="F1185" s="60"/>
      <c r="G1185" s="60"/>
      <c r="H1185" s="60"/>
      <c r="I1185" s="60"/>
      <c r="J1185" s="60"/>
      <c r="K1185" s="60"/>
      <c r="L1185" s="60"/>
      <c r="M1185" s="60"/>
      <c r="N1185" s="61"/>
    </row>
    <row r="1186" spans="1:14" x14ac:dyDescent="0.25">
      <c r="A1186" s="53" t="s">
        <v>8</v>
      </c>
      <c r="B1186" s="53"/>
      <c r="C1186" s="53"/>
      <c r="D1186" s="4">
        <v>8</v>
      </c>
      <c r="E1186" s="4"/>
      <c r="F1186" s="4"/>
      <c r="G1186" s="4"/>
      <c r="H1186" s="4"/>
      <c r="I1186" s="18"/>
      <c r="J1186" s="18"/>
      <c r="K1186" s="18"/>
      <c r="L1186" s="18"/>
      <c r="M1186" s="18"/>
      <c r="N1186" s="18"/>
    </row>
    <row r="1187" spans="1:14" x14ac:dyDescent="0.25">
      <c r="A1187" s="53" t="s">
        <v>9</v>
      </c>
      <c r="B1187" s="53"/>
      <c r="C1187" s="53"/>
      <c r="D1187" s="4"/>
      <c r="E1187" s="4"/>
      <c r="F1187" s="4"/>
      <c r="G1187" s="4"/>
      <c r="H1187" s="4"/>
      <c r="I1187" s="18"/>
      <c r="J1187" s="18"/>
      <c r="K1187" s="18"/>
      <c r="L1187" s="18"/>
      <c r="M1187" s="18"/>
      <c r="N1187" s="18"/>
    </row>
    <row r="1188" spans="1:14" x14ac:dyDescent="0.25">
      <c r="A1188" s="53" t="s">
        <v>10</v>
      </c>
      <c r="B1188" s="53"/>
      <c r="C1188" s="53"/>
      <c r="D1188" s="21">
        <v>6.18</v>
      </c>
      <c r="E1188" s="4">
        <v>5.98</v>
      </c>
      <c r="F1188" s="4">
        <v>7.46</v>
      </c>
      <c r="G1188" s="4"/>
      <c r="H1188" s="4"/>
      <c r="I1188" s="18"/>
      <c r="J1188" s="18"/>
      <c r="K1188" s="18"/>
      <c r="L1188" s="18"/>
      <c r="M1188" s="18"/>
      <c r="N1188" s="18"/>
    </row>
    <row r="1189" spans="1:14" x14ac:dyDescent="0.25">
      <c r="A1189" s="53" t="s">
        <v>11</v>
      </c>
      <c r="B1189" s="53"/>
      <c r="C1189" s="53"/>
      <c r="D1189" s="24">
        <v>19.899999999999999</v>
      </c>
      <c r="E1189" s="4"/>
      <c r="F1189" s="4"/>
      <c r="G1189" s="4"/>
      <c r="H1189" s="4"/>
      <c r="I1189" s="18"/>
      <c r="J1189" s="18"/>
      <c r="K1189" s="18"/>
      <c r="L1189" s="18"/>
      <c r="M1189" s="18"/>
      <c r="N1189" s="18"/>
    </row>
    <row r="1190" spans="1:14" x14ac:dyDescent="0.25">
      <c r="A1190" s="62" t="s">
        <v>17</v>
      </c>
      <c r="B1190" s="62"/>
      <c r="C1190" s="62"/>
      <c r="D1190" s="62" t="s">
        <v>18</v>
      </c>
      <c r="E1190" s="62"/>
      <c r="F1190" s="62"/>
      <c r="G1190" s="62" t="s">
        <v>12</v>
      </c>
      <c r="H1190" s="62"/>
      <c r="I1190" s="62"/>
      <c r="J1190" s="62"/>
      <c r="K1190" s="62" t="s">
        <v>19</v>
      </c>
      <c r="L1190" s="62"/>
      <c r="M1190" s="62"/>
      <c r="N1190" s="62"/>
    </row>
    <row r="1191" spans="1:14" x14ac:dyDescent="0.25">
      <c r="A1191" s="63">
        <f>AVERAGE(D1186:N1189)</f>
        <v>9.5039999999999996</v>
      </c>
      <c r="B1191" s="62"/>
      <c r="C1191" s="62"/>
      <c r="D1191" s="64">
        <f>_xlfn.STDEV.S(D1186:N1189)</f>
        <v>5.8733363601959665</v>
      </c>
      <c r="E1191" s="64"/>
      <c r="F1191" s="64"/>
      <c r="G1191" s="47">
        <f>D1191/A1191</f>
        <v>0.61798572813509756</v>
      </c>
      <c r="H1191" s="47"/>
      <c r="I1191" s="47"/>
      <c r="J1191" s="47"/>
      <c r="K1191" s="48" t="str">
        <f>IF(G1191&lt;25%,"media simples","media saneada")</f>
        <v>media saneada</v>
      </c>
      <c r="L1191" s="48"/>
      <c r="M1191" s="48"/>
      <c r="N1191" s="48"/>
    </row>
    <row r="1192" spans="1:14" x14ac:dyDescent="0.25">
      <c r="A1192" s="49"/>
      <c r="B1192" s="49"/>
      <c r="C1192" s="49"/>
      <c r="D1192" s="49"/>
      <c r="E1192" s="49"/>
      <c r="F1192" s="49"/>
      <c r="G1192" s="49"/>
      <c r="H1192" s="49"/>
      <c r="I1192" s="49"/>
      <c r="J1192" s="49"/>
      <c r="K1192" s="49"/>
      <c r="L1192" s="49"/>
      <c r="M1192" s="49"/>
      <c r="N1192" s="49"/>
    </row>
    <row r="1193" spans="1:14" x14ac:dyDescent="0.25">
      <c r="A1193" s="50" t="s">
        <v>54</v>
      </c>
      <c r="B1193" s="50"/>
      <c r="C1193" s="50"/>
      <c r="D1193" s="50"/>
      <c r="E1193" s="2"/>
      <c r="F1193" s="49" t="s">
        <v>16</v>
      </c>
      <c r="G1193" s="49"/>
      <c r="H1193" s="2"/>
      <c r="I1193" s="49" t="s">
        <v>15</v>
      </c>
      <c r="J1193" s="49"/>
      <c r="K1193" s="51"/>
      <c r="L1193" s="51"/>
      <c r="M1193" s="51"/>
      <c r="N1193" s="51"/>
    </row>
    <row r="1194" spans="1:14" x14ac:dyDescent="0.25">
      <c r="A1194" s="51"/>
      <c r="B1194" s="51"/>
      <c r="C1194" s="51"/>
      <c r="D1194" s="51"/>
      <c r="E1194" s="51"/>
      <c r="F1194" s="52">
        <f>A1191-D1191</f>
        <v>3.6306636398040331</v>
      </c>
      <c r="G1194" s="52"/>
      <c r="H1194" s="2"/>
      <c r="I1194" s="52">
        <f>A1191+D1191</f>
        <v>15.377336360195965</v>
      </c>
      <c r="J1194" s="52"/>
      <c r="K1194" s="51"/>
      <c r="L1194" s="51"/>
      <c r="M1194" s="51"/>
      <c r="N1194" s="51"/>
    </row>
    <row r="1195" spans="1:14" x14ac:dyDescent="0.25">
      <c r="A1195" s="53" t="s">
        <v>14</v>
      </c>
      <c r="B1195" s="53"/>
      <c r="C1195" s="53"/>
      <c r="D1195" s="53"/>
      <c r="E1195" s="53"/>
      <c r="F1195" s="20"/>
      <c r="G1195" s="2"/>
      <c r="H1195" s="2"/>
      <c r="I1195" s="24">
        <v>19.899999999999999</v>
      </c>
      <c r="J1195" s="2"/>
      <c r="K1195" s="2"/>
      <c r="L1195" s="2"/>
      <c r="M1195" s="2"/>
      <c r="N1195" s="2"/>
    </row>
    <row r="1196" spans="1:14" x14ac:dyDescent="0.25">
      <c r="A1196" s="49" t="s">
        <v>55</v>
      </c>
      <c r="B1196" s="49"/>
      <c r="C1196" s="49"/>
      <c r="D1196" s="2"/>
      <c r="E1196" s="49" t="s">
        <v>20</v>
      </c>
      <c r="F1196" s="49"/>
      <c r="G1196" s="49"/>
      <c r="H1196" s="3"/>
      <c r="I1196" s="49" t="s">
        <v>13</v>
      </c>
      <c r="J1196" s="49"/>
      <c r="K1196" s="49"/>
      <c r="L1196" s="49"/>
      <c r="M1196" s="49"/>
      <c r="N1196" s="49"/>
    </row>
    <row r="1197" spans="1:14" x14ac:dyDescent="0.25">
      <c r="A1197" s="52">
        <f>AVERAGE(D1186:F1188)</f>
        <v>6.9050000000000002</v>
      </c>
      <c r="B1197" s="52"/>
      <c r="C1197" s="52"/>
      <c r="D1197" s="52">
        <f>_xlfn.STDEV.S(D1186:F1188)</f>
        <v>0.98120674002305053</v>
      </c>
      <c r="E1197" s="52"/>
      <c r="F1197" s="52"/>
      <c r="G1197" s="52"/>
      <c r="H1197" s="3"/>
      <c r="I1197" s="54">
        <f>D1197/A1197</f>
        <v>0.14210090369631434</v>
      </c>
      <c r="J1197" s="54"/>
      <c r="K1197" s="54"/>
      <c r="L1197" s="54"/>
      <c r="M1197" s="54"/>
      <c r="N1197" s="54"/>
    </row>
    <row r="1201" spans="1:14" x14ac:dyDescent="0.25">
      <c r="A1201" s="59" t="s">
        <v>234</v>
      </c>
      <c r="B1201" s="60"/>
      <c r="C1201" s="60"/>
      <c r="D1201" s="60"/>
      <c r="E1201" s="60"/>
      <c r="F1201" s="60"/>
      <c r="G1201" s="60"/>
      <c r="H1201" s="60"/>
      <c r="I1201" s="60"/>
      <c r="J1201" s="60"/>
      <c r="K1201" s="60"/>
      <c r="L1201" s="60"/>
      <c r="M1201" s="60"/>
      <c r="N1201" s="61"/>
    </row>
    <row r="1202" spans="1:14" x14ac:dyDescent="0.25">
      <c r="A1202" s="53" t="s">
        <v>8</v>
      </c>
      <c r="B1202" s="53"/>
      <c r="C1202" s="53"/>
      <c r="D1202" s="4">
        <v>39</v>
      </c>
      <c r="E1202" s="4"/>
      <c r="F1202" s="4"/>
      <c r="G1202" s="4"/>
      <c r="H1202" s="4"/>
      <c r="I1202" s="18"/>
      <c r="J1202" s="18"/>
      <c r="K1202" s="18"/>
      <c r="L1202" s="18"/>
      <c r="M1202" s="18"/>
      <c r="N1202" s="18"/>
    </row>
    <row r="1203" spans="1:14" x14ac:dyDescent="0.25">
      <c r="A1203" s="53" t="s">
        <v>9</v>
      </c>
      <c r="B1203" s="53"/>
      <c r="C1203" s="53"/>
      <c r="D1203" s="4"/>
      <c r="E1203" s="4"/>
      <c r="F1203" s="4"/>
      <c r="G1203" s="4"/>
      <c r="H1203" s="4"/>
      <c r="I1203" s="18"/>
      <c r="J1203" s="18"/>
      <c r="K1203" s="18"/>
      <c r="L1203" s="18"/>
      <c r="M1203" s="18"/>
      <c r="N1203" s="18"/>
    </row>
    <row r="1204" spans="1:14" x14ac:dyDescent="0.25">
      <c r="A1204" s="53" t="s">
        <v>10</v>
      </c>
      <c r="B1204" s="53"/>
      <c r="C1204" s="53"/>
      <c r="D1204" s="21">
        <v>32.35</v>
      </c>
      <c r="E1204" s="4">
        <v>36.9</v>
      </c>
      <c r="F1204" s="4">
        <v>35.03</v>
      </c>
      <c r="G1204" s="4">
        <v>33.799999999999997</v>
      </c>
      <c r="H1204" s="4"/>
      <c r="I1204" s="18"/>
      <c r="J1204" s="18"/>
      <c r="K1204" s="18"/>
      <c r="L1204" s="18"/>
      <c r="M1204" s="18"/>
      <c r="N1204" s="18"/>
    </row>
    <row r="1205" spans="1:14" x14ac:dyDescent="0.25">
      <c r="A1205" s="53" t="s">
        <v>11</v>
      </c>
      <c r="B1205" s="53"/>
      <c r="C1205" s="53"/>
      <c r="D1205" s="4">
        <v>40</v>
      </c>
      <c r="E1205" s="4"/>
      <c r="F1205" s="4"/>
      <c r="G1205" s="4"/>
      <c r="H1205" s="4"/>
      <c r="I1205" s="18"/>
      <c r="J1205" s="18"/>
      <c r="K1205" s="18"/>
      <c r="L1205" s="18"/>
      <c r="M1205" s="18"/>
      <c r="N1205" s="18"/>
    </row>
    <row r="1206" spans="1:14" x14ac:dyDescent="0.25">
      <c r="A1206" s="62" t="s">
        <v>17</v>
      </c>
      <c r="B1206" s="62"/>
      <c r="C1206" s="62"/>
      <c r="D1206" s="62" t="s">
        <v>18</v>
      </c>
      <c r="E1206" s="62"/>
      <c r="F1206" s="62"/>
      <c r="G1206" s="62" t="s">
        <v>12</v>
      </c>
      <c r="H1206" s="62"/>
      <c r="I1206" s="62"/>
      <c r="J1206" s="62"/>
      <c r="K1206" s="62" t="s">
        <v>19</v>
      </c>
      <c r="L1206" s="62"/>
      <c r="M1206" s="62"/>
      <c r="N1206" s="62"/>
    </row>
    <row r="1207" spans="1:14" x14ac:dyDescent="0.25">
      <c r="A1207" s="63">
        <f>AVERAGE(D1202:N1205)</f>
        <v>36.18</v>
      </c>
      <c r="B1207" s="62"/>
      <c r="C1207" s="62"/>
      <c r="D1207" s="64">
        <f>_xlfn.STDEV.S(D1202:N1205)</f>
        <v>2.9906186650925588</v>
      </c>
      <c r="E1207" s="64"/>
      <c r="F1207" s="64"/>
      <c r="G1207" s="47">
        <f>D1207/A1207</f>
        <v>8.2659443479617442E-2</v>
      </c>
      <c r="H1207" s="47"/>
      <c r="I1207" s="47"/>
      <c r="J1207" s="47"/>
      <c r="K1207" s="48" t="str">
        <f>IF(G1207&lt;25%,"media simples","media saneada")</f>
        <v>media simples</v>
      </c>
      <c r="L1207" s="48"/>
      <c r="M1207" s="48"/>
      <c r="N1207" s="48"/>
    </row>
    <row r="1208" spans="1:14" x14ac:dyDescent="0.25">
      <c r="A1208" s="49"/>
      <c r="B1208" s="49"/>
      <c r="C1208" s="49"/>
      <c r="D1208" s="49"/>
      <c r="E1208" s="49"/>
      <c r="F1208" s="49"/>
      <c r="G1208" s="49"/>
      <c r="H1208" s="49"/>
      <c r="I1208" s="49"/>
      <c r="J1208" s="49"/>
      <c r="K1208" s="49"/>
      <c r="L1208" s="49"/>
      <c r="M1208" s="49"/>
      <c r="N1208" s="49"/>
    </row>
    <row r="1209" spans="1:14" x14ac:dyDescent="0.25">
      <c r="A1209" s="50" t="s">
        <v>54</v>
      </c>
      <c r="B1209" s="50"/>
      <c r="C1209" s="50"/>
      <c r="D1209" s="50"/>
      <c r="E1209" s="2"/>
      <c r="F1209" s="49" t="s">
        <v>16</v>
      </c>
      <c r="G1209" s="49"/>
      <c r="H1209" s="2"/>
      <c r="I1209" s="49" t="s">
        <v>15</v>
      </c>
      <c r="J1209" s="49"/>
      <c r="K1209" s="51"/>
      <c r="L1209" s="51"/>
      <c r="M1209" s="51"/>
      <c r="N1209" s="51"/>
    </row>
    <row r="1210" spans="1:14" x14ac:dyDescent="0.25">
      <c r="A1210" s="51"/>
      <c r="B1210" s="51"/>
      <c r="C1210" s="51"/>
      <c r="D1210" s="51"/>
      <c r="E1210" s="51"/>
      <c r="F1210" s="52"/>
      <c r="G1210" s="52"/>
      <c r="H1210" s="2"/>
      <c r="I1210" s="52"/>
      <c r="J1210" s="52"/>
      <c r="K1210" s="51"/>
      <c r="L1210" s="51"/>
      <c r="M1210" s="51"/>
      <c r="N1210" s="51"/>
    </row>
    <row r="1211" spans="1:14" x14ac:dyDescent="0.25">
      <c r="A1211" s="53" t="s">
        <v>14</v>
      </c>
      <c r="B1211" s="53"/>
      <c r="C1211" s="53"/>
      <c r="D1211" s="53"/>
      <c r="E1211" s="53"/>
      <c r="F1211" s="20"/>
      <c r="G1211" s="2"/>
      <c r="H1211" s="2"/>
      <c r="I1211" s="2"/>
      <c r="J1211" s="2"/>
      <c r="K1211" s="2"/>
      <c r="L1211" s="2"/>
      <c r="M1211" s="2"/>
      <c r="N1211" s="2"/>
    </row>
    <row r="1212" spans="1:14" x14ac:dyDescent="0.25">
      <c r="A1212" s="49" t="s">
        <v>55</v>
      </c>
      <c r="B1212" s="49"/>
      <c r="C1212" s="49"/>
      <c r="D1212" s="2"/>
      <c r="E1212" s="49" t="s">
        <v>20</v>
      </c>
      <c r="F1212" s="49"/>
      <c r="G1212" s="49"/>
      <c r="H1212" s="3"/>
      <c r="I1212" s="49" t="s">
        <v>13</v>
      </c>
      <c r="J1212" s="49"/>
      <c r="K1212" s="49"/>
      <c r="L1212" s="49"/>
      <c r="M1212" s="49"/>
      <c r="N1212" s="49"/>
    </row>
    <row r="1213" spans="1:14" x14ac:dyDescent="0.25">
      <c r="A1213" s="52"/>
      <c r="B1213" s="52"/>
      <c r="C1213" s="52"/>
      <c r="D1213" s="52"/>
      <c r="E1213" s="52"/>
      <c r="F1213" s="52"/>
      <c r="G1213" s="52"/>
      <c r="H1213" s="3"/>
      <c r="I1213" s="54"/>
      <c r="J1213" s="54"/>
      <c r="K1213" s="54"/>
      <c r="L1213" s="54"/>
      <c r="M1213" s="54"/>
      <c r="N1213" s="54"/>
    </row>
    <row r="1217" spans="1:14" x14ac:dyDescent="0.25">
      <c r="A1217" s="59" t="s">
        <v>235</v>
      </c>
      <c r="B1217" s="60"/>
      <c r="C1217" s="60"/>
      <c r="D1217" s="60"/>
      <c r="E1217" s="60"/>
      <c r="F1217" s="60"/>
      <c r="G1217" s="60"/>
      <c r="H1217" s="60"/>
      <c r="I1217" s="60"/>
      <c r="J1217" s="60"/>
      <c r="K1217" s="60"/>
      <c r="L1217" s="60"/>
      <c r="M1217" s="60"/>
      <c r="N1217" s="61"/>
    </row>
    <row r="1218" spans="1:14" x14ac:dyDescent="0.25">
      <c r="A1218" s="53" t="s">
        <v>8</v>
      </c>
      <c r="B1218" s="53"/>
      <c r="C1218" s="53"/>
      <c r="D1218" s="4">
        <v>35</v>
      </c>
      <c r="E1218" s="4"/>
      <c r="F1218" s="4"/>
      <c r="G1218" s="4"/>
      <c r="H1218" s="4"/>
      <c r="I1218" s="18"/>
      <c r="J1218" s="18"/>
      <c r="K1218" s="18"/>
      <c r="L1218" s="18"/>
      <c r="M1218" s="18"/>
      <c r="N1218" s="18"/>
    </row>
    <row r="1219" spans="1:14" x14ac:dyDescent="0.25">
      <c r="A1219" s="53" t="s">
        <v>9</v>
      </c>
      <c r="B1219" s="53"/>
      <c r="C1219" s="53"/>
      <c r="D1219" s="4"/>
      <c r="E1219" s="4"/>
      <c r="F1219" s="4"/>
      <c r="G1219" s="4"/>
      <c r="H1219" s="4"/>
      <c r="I1219" s="18"/>
      <c r="J1219" s="18"/>
      <c r="K1219" s="18"/>
      <c r="L1219" s="18"/>
      <c r="M1219" s="18"/>
      <c r="N1219" s="18"/>
    </row>
    <row r="1220" spans="1:14" x14ac:dyDescent="0.25">
      <c r="A1220" s="53" t="s">
        <v>10</v>
      </c>
      <c r="B1220" s="53"/>
      <c r="C1220" s="53"/>
      <c r="D1220" s="21">
        <v>33.200000000000003</v>
      </c>
      <c r="E1220" s="4">
        <v>34.369999999999997</v>
      </c>
      <c r="F1220" s="4"/>
      <c r="G1220" s="4"/>
      <c r="H1220" s="4"/>
      <c r="I1220" s="18"/>
      <c r="J1220" s="18"/>
      <c r="K1220" s="18"/>
      <c r="L1220" s="18"/>
      <c r="M1220" s="18"/>
      <c r="N1220" s="18"/>
    </row>
    <row r="1221" spans="1:14" x14ac:dyDescent="0.25">
      <c r="A1221" s="53" t="s">
        <v>11</v>
      </c>
      <c r="B1221" s="53"/>
      <c r="C1221" s="53"/>
      <c r="D1221" s="4">
        <v>50</v>
      </c>
      <c r="E1221" s="4"/>
      <c r="F1221" s="4"/>
      <c r="G1221" s="4"/>
      <c r="H1221" s="4"/>
      <c r="I1221" s="18"/>
      <c r="J1221" s="18"/>
      <c r="K1221" s="18"/>
      <c r="L1221" s="18"/>
      <c r="M1221" s="18"/>
      <c r="N1221" s="18"/>
    </row>
    <row r="1222" spans="1:14" x14ac:dyDescent="0.25">
      <c r="A1222" s="62" t="s">
        <v>17</v>
      </c>
      <c r="B1222" s="62"/>
      <c r="C1222" s="62"/>
      <c r="D1222" s="62" t="s">
        <v>18</v>
      </c>
      <c r="E1222" s="62"/>
      <c r="F1222" s="62"/>
      <c r="G1222" s="62" t="s">
        <v>12</v>
      </c>
      <c r="H1222" s="62"/>
      <c r="I1222" s="62"/>
      <c r="J1222" s="62"/>
      <c r="K1222" s="62" t="s">
        <v>19</v>
      </c>
      <c r="L1222" s="62"/>
      <c r="M1222" s="62"/>
      <c r="N1222" s="62"/>
    </row>
    <row r="1223" spans="1:14" x14ac:dyDescent="0.25">
      <c r="A1223" s="63">
        <f>AVERAGE(D1218:N1221)</f>
        <v>38.142499999999998</v>
      </c>
      <c r="B1223" s="62"/>
      <c r="C1223" s="62"/>
      <c r="D1223" s="64">
        <f>_xlfn.STDEV.S(D1218:N1221)</f>
        <v>7.9401023293154198</v>
      </c>
      <c r="E1223" s="64"/>
      <c r="F1223" s="64"/>
      <c r="G1223" s="47">
        <f>D1223/A1223</f>
        <v>0.20816942595045998</v>
      </c>
      <c r="H1223" s="47"/>
      <c r="I1223" s="47"/>
      <c r="J1223" s="47"/>
      <c r="K1223" s="48" t="str">
        <f>IF(G1223&lt;25%,"media simples","media saneada")</f>
        <v>media simples</v>
      </c>
      <c r="L1223" s="48"/>
      <c r="M1223" s="48"/>
      <c r="N1223" s="48"/>
    </row>
    <row r="1224" spans="1:14" x14ac:dyDescent="0.25">
      <c r="A1224" s="49"/>
      <c r="B1224" s="49"/>
      <c r="C1224" s="49"/>
      <c r="D1224" s="49"/>
      <c r="E1224" s="49"/>
      <c r="F1224" s="49"/>
      <c r="G1224" s="49"/>
      <c r="H1224" s="49"/>
      <c r="I1224" s="49"/>
      <c r="J1224" s="49"/>
      <c r="K1224" s="49"/>
      <c r="L1224" s="49"/>
      <c r="M1224" s="49"/>
      <c r="N1224" s="49"/>
    </row>
    <row r="1225" spans="1:14" x14ac:dyDescent="0.25">
      <c r="A1225" s="50" t="s">
        <v>54</v>
      </c>
      <c r="B1225" s="50"/>
      <c r="C1225" s="50"/>
      <c r="D1225" s="50"/>
      <c r="E1225" s="2"/>
      <c r="F1225" s="49" t="s">
        <v>16</v>
      </c>
      <c r="G1225" s="49"/>
      <c r="H1225" s="2"/>
      <c r="I1225" s="49" t="s">
        <v>15</v>
      </c>
      <c r="J1225" s="49"/>
      <c r="K1225" s="51"/>
      <c r="L1225" s="51"/>
      <c r="M1225" s="51"/>
      <c r="N1225" s="51"/>
    </row>
    <row r="1226" spans="1:14" x14ac:dyDescent="0.25">
      <c r="A1226" s="51"/>
      <c r="B1226" s="51"/>
      <c r="C1226" s="51"/>
      <c r="D1226" s="51"/>
      <c r="E1226" s="51"/>
      <c r="F1226" s="52"/>
      <c r="G1226" s="52"/>
      <c r="H1226" s="2"/>
      <c r="I1226" s="52"/>
      <c r="J1226" s="52"/>
      <c r="K1226" s="51"/>
      <c r="L1226" s="51"/>
      <c r="M1226" s="51"/>
      <c r="N1226" s="51"/>
    </row>
    <row r="1227" spans="1:14" x14ac:dyDescent="0.25">
      <c r="A1227" s="53" t="s">
        <v>14</v>
      </c>
      <c r="B1227" s="53"/>
      <c r="C1227" s="53"/>
      <c r="D1227" s="53"/>
      <c r="E1227" s="53"/>
      <c r="F1227" s="20"/>
      <c r="G1227" s="2"/>
      <c r="H1227" s="2"/>
      <c r="I1227" s="2"/>
      <c r="J1227" s="2"/>
      <c r="K1227" s="2"/>
      <c r="L1227" s="2"/>
      <c r="M1227" s="2"/>
      <c r="N1227" s="2"/>
    </row>
    <row r="1228" spans="1:14" x14ac:dyDescent="0.25">
      <c r="A1228" s="49" t="s">
        <v>55</v>
      </c>
      <c r="B1228" s="49"/>
      <c r="C1228" s="49"/>
      <c r="D1228" s="2"/>
      <c r="E1228" s="49" t="s">
        <v>20</v>
      </c>
      <c r="F1228" s="49"/>
      <c r="G1228" s="49"/>
      <c r="H1228" s="3"/>
      <c r="I1228" s="49" t="s">
        <v>13</v>
      </c>
      <c r="J1228" s="49"/>
      <c r="K1228" s="49"/>
      <c r="L1228" s="49"/>
      <c r="M1228" s="49"/>
      <c r="N1228" s="49"/>
    </row>
    <row r="1229" spans="1:14" x14ac:dyDescent="0.25">
      <c r="A1229" s="52"/>
      <c r="B1229" s="52"/>
      <c r="C1229" s="52"/>
      <c r="D1229" s="52"/>
      <c r="E1229" s="52"/>
      <c r="F1229" s="52"/>
      <c r="G1229" s="52"/>
      <c r="H1229" s="3"/>
      <c r="I1229" s="54"/>
      <c r="J1229" s="54"/>
      <c r="K1229" s="54"/>
      <c r="L1229" s="54"/>
      <c r="M1229" s="54"/>
      <c r="N1229" s="54"/>
    </row>
    <row r="1233" spans="1:14" ht="15" customHeight="1" x14ac:dyDescent="0.25">
      <c r="A1233" s="59" t="s">
        <v>239</v>
      </c>
      <c r="B1233" s="60"/>
      <c r="C1233" s="60"/>
      <c r="D1233" s="60"/>
      <c r="E1233" s="60"/>
      <c r="F1233" s="60"/>
      <c r="G1233" s="60"/>
      <c r="H1233" s="60"/>
      <c r="I1233" s="60"/>
      <c r="J1233" s="60"/>
      <c r="K1233" s="60"/>
      <c r="L1233" s="60"/>
      <c r="M1233" s="60"/>
      <c r="N1233" s="61"/>
    </row>
    <row r="1234" spans="1:14" x14ac:dyDescent="0.25">
      <c r="A1234" s="53" t="s">
        <v>8</v>
      </c>
      <c r="B1234" s="53"/>
      <c r="C1234" s="53"/>
      <c r="D1234" s="4"/>
      <c r="E1234" s="4"/>
      <c r="F1234" s="4"/>
      <c r="G1234" s="4"/>
      <c r="H1234" s="4"/>
      <c r="I1234" s="18"/>
      <c r="J1234" s="18"/>
      <c r="K1234" s="18"/>
      <c r="L1234" s="18"/>
      <c r="M1234" s="18"/>
      <c r="N1234" s="18"/>
    </row>
    <row r="1235" spans="1:14" x14ac:dyDescent="0.25">
      <c r="A1235" s="53" t="s">
        <v>9</v>
      </c>
      <c r="B1235" s="53"/>
      <c r="C1235" s="53"/>
      <c r="D1235" s="4"/>
      <c r="E1235" s="4"/>
      <c r="F1235" s="4"/>
      <c r="G1235" s="4"/>
      <c r="H1235" s="4"/>
      <c r="I1235" s="18"/>
      <c r="J1235" s="18"/>
      <c r="K1235" s="18"/>
      <c r="L1235" s="18"/>
      <c r="M1235" s="18"/>
      <c r="N1235" s="18"/>
    </row>
    <row r="1236" spans="1:14" x14ac:dyDescent="0.25">
      <c r="A1236" s="53" t="s">
        <v>10</v>
      </c>
      <c r="B1236" s="53"/>
      <c r="C1236" s="53"/>
      <c r="D1236" s="21">
        <v>13.9</v>
      </c>
      <c r="E1236" s="4">
        <v>14.91</v>
      </c>
      <c r="F1236" s="4">
        <v>13.51</v>
      </c>
      <c r="G1236" s="4"/>
      <c r="H1236" s="4"/>
      <c r="I1236" s="18"/>
      <c r="J1236" s="18"/>
      <c r="K1236" s="18"/>
      <c r="L1236" s="18"/>
      <c r="M1236" s="18"/>
      <c r="N1236" s="18"/>
    </row>
    <row r="1237" spans="1:14" x14ac:dyDescent="0.25">
      <c r="A1237" s="53" t="s">
        <v>11</v>
      </c>
      <c r="B1237" s="53"/>
      <c r="C1237" s="53"/>
      <c r="D1237" s="24">
        <v>40</v>
      </c>
      <c r="E1237" s="4"/>
      <c r="F1237" s="4"/>
      <c r="G1237" s="4"/>
      <c r="H1237" s="4"/>
      <c r="I1237" s="18"/>
      <c r="J1237" s="18"/>
      <c r="K1237" s="18"/>
      <c r="L1237" s="18"/>
      <c r="M1237" s="18"/>
      <c r="N1237" s="18"/>
    </row>
    <row r="1238" spans="1:14" x14ac:dyDescent="0.25">
      <c r="A1238" s="62" t="s">
        <v>17</v>
      </c>
      <c r="B1238" s="62"/>
      <c r="C1238" s="62"/>
      <c r="D1238" s="62" t="s">
        <v>18</v>
      </c>
      <c r="E1238" s="62"/>
      <c r="F1238" s="62"/>
      <c r="G1238" s="62" t="s">
        <v>12</v>
      </c>
      <c r="H1238" s="62"/>
      <c r="I1238" s="62"/>
      <c r="J1238" s="62"/>
      <c r="K1238" s="62" t="s">
        <v>19</v>
      </c>
      <c r="L1238" s="62"/>
      <c r="M1238" s="62"/>
      <c r="N1238" s="62"/>
    </row>
    <row r="1239" spans="1:14" x14ac:dyDescent="0.25">
      <c r="A1239" s="63">
        <f>AVERAGE(D1234:N1237)</f>
        <v>20.58</v>
      </c>
      <c r="B1239" s="62"/>
      <c r="C1239" s="62"/>
      <c r="D1239" s="64">
        <f>_xlfn.STDEV.S(D1234:N1237)</f>
        <v>12.960100308253791</v>
      </c>
      <c r="E1239" s="64"/>
      <c r="F1239" s="64"/>
      <c r="G1239" s="47">
        <f>D1239/A1239</f>
        <v>0.6297424833942562</v>
      </c>
      <c r="H1239" s="47"/>
      <c r="I1239" s="47"/>
      <c r="J1239" s="47"/>
      <c r="K1239" s="48" t="str">
        <f>IF(G1239&lt;25%,"media simples","media saneada")</f>
        <v>media saneada</v>
      </c>
      <c r="L1239" s="48"/>
      <c r="M1239" s="48"/>
      <c r="N1239" s="48"/>
    </row>
    <row r="1240" spans="1:14" x14ac:dyDescent="0.25">
      <c r="A1240" s="49"/>
      <c r="B1240" s="49"/>
      <c r="C1240" s="49"/>
      <c r="D1240" s="49"/>
      <c r="E1240" s="49"/>
      <c r="F1240" s="49"/>
      <c r="G1240" s="49"/>
      <c r="H1240" s="49"/>
      <c r="I1240" s="49"/>
      <c r="J1240" s="49"/>
      <c r="K1240" s="49"/>
      <c r="L1240" s="49"/>
      <c r="M1240" s="49"/>
      <c r="N1240" s="49"/>
    </row>
    <row r="1241" spans="1:14" x14ac:dyDescent="0.25">
      <c r="A1241" s="50" t="s">
        <v>54</v>
      </c>
      <c r="B1241" s="50"/>
      <c r="C1241" s="50"/>
      <c r="D1241" s="50"/>
      <c r="E1241" s="2"/>
      <c r="F1241" s="49" t="s">
        <v>16</v>
      </c>
      <c r="G1241" s="49"/>
      <c r="H1241" s="2"/>
      <c r="I1241" s="49" t="s">
        <v>15</v>
      </c>
      <c r="J1241" s="49"/>
      <c r="K1241" s="51"/>
      <c r="L1241" s="51"/>
      <c r="M1241" s="51"/>
      <c r="N1241" s="51"/>
    </row>
    <row r="1242" spans="1:14" x14ac:dyDescent="0.25">
      <c r="A1242" s="51"/>
      <c r="B1242" s="51"/>
      <c r="C1242" s="51"/>
      <c r="D1242" s="51"/>
      <c r="E1242" s="51"/>
      <c r="F1242" s="52">
        <f>A1239-D1239</f>
        <v>7.6198996917462072</v>
      </c>
      <c r="G1242" s="52"/>
      <c r="H1242" s="2"/>
      <c r="I1242" s="52">
        <f>A1239+D1239</f>
        <v>33.540100308253791</v>
      </c>
      <c r="J1242" s="52"/>
      <c r="K1242" s="51"/>
      <c r="L1242" s="51"/>
      <c r="M1242" s="51"/>
      <c r="N1242" s="51"/>
    </row>
    <row r="1243" spans="1:14" x14ac:dyDescent="0.25">
      <c r="A1243" s="53" t="s">
        <v>14</v>
      </c>
      <c r="B1243" s="53"/>
      <c r="C1243" s="53"/>
      <c r="D1243" s="53"/>
      <c r="E1243" s="53"/>
      <c r="F1243" s="20"/>
      <c r="G1243" s="2"/>
      <c r="H1243" s="2"/>
      <c r="I1243" s="24">
        <v>40</v>
      </c>
      <c r="J1243" s="2"/>
      <c r="K1243" s="2"/>
      <c r="L1243" s="2"/>
      <c r="M1243" s="2"/>
      <c r="N1243" s="2"/>
    </row>
    <row r="1244" spans="1:14" x14ac:dyDescent="0.25">
      <c r="A1244" s="49" t="s">
        <v>55</v>
      </c>
      <c r="B1244" s="49"/>
      <c r="C1244" s="49"/>
      <c r="D1244" s="2"/>
      <c r="E1244" s="49" t="s">
        <v>20</v>
      </c>
      <c r="F1244" s="49"/>
      <c r="G1244" s="49"/>
      <c r="H1244" s="3"/>
      <c r="I1244" s="49" t="s">
        <v>13</v>
      </c>
      <c r="J1244" s="49"/>
      <c r="K1244" s="49"/>
      <c r="L1244" s="49"/>
      <c r="M1244" s="49"/>
      <c r="N1244" s="49"/>
    </row>
    <row r="1245" spans="1:14" x14ac:dyDescent="0.25">
      <c r="A1245" s="52">
        <f>AVERAGE(D1236:F1236)</f>
        <v>14.106666666666667</v>
      </c>
      <c r="B1245" s="52"/>
      <c r="C1245" s="52"/>
      <c r="D1245" s="52">
        <f>_xlfn.STDEV.S(D1236:F1236)</f>
        <v>0.72251874254813175</v>
      </c>
      <c r="E1245" s="52"/>
      <c r="F1245" s="52"/>
      <c r="G1245" s="52"/>
      <c r="H1245" s="3"/>
      <c r="I1245" s="54">
        <f>D1245/A1245</f>
        <v>5.1218247345094406E-2</v>
      </c>
      <c r="J1245" s="54"/>
      <c r="K1245" s="54"/>
      <c r="L1245" s="54"/>
      <c r="M1245" s="54"/>
      <c r="N1245" s="54"/>
    </row>
    <row r="1249" spans="1:14" x14ac:dyDescent="0.25">
      <c r="A1249" s="59" t="s">
        <v>240</v>
      </c>
      <c r="B1249" s="60"/>
      <c r="C1249" s="60"/>
      <c r="D1249" s="60"/>
      <c r="E1249" s="60"/>
      <c r="F1249" s="60"/>
      <c r="G1249" s="60"/>
      <c r="H1249" s="60"/>
      <c r="I1249" s="60"/>
      <c r="J1249" s="60"/>
      <c r="K1249" s="60"/>
      <c r="L1249" s="60"/>
      <c r="M1249" s="60"/>
      <c r="N1249" s="61"/>
    </row>
    <row r="1250" spans="1:14" x14ac:dyDescent="0.25">
      <c r="A1250" s="53" t="s">
        <v>8</v>
      </c>
      <c r="B1250" s="53"/>
      <c r="C1250" s="53"/>
      <c r="D1250" s="4">
        <v>10.55</v>
      </c>
      <c r="E1250" s="4"/>
      <c r="F1250" s="4"/>
      <c r="G1250" s="4"/>
      <c r="H1250" s="4"/>
      <c r="I1250" s="18"/>
      <c r="J1250" s="18"/>
      <c r="K1250" s="18"/>
      <c r="L1250" s="18"/>
      <c r="M1250" s="18"/>
      <c r="N1250" s="18"/>
    </row>
    <row r="1251" spans="1:14" x14ac:dyDescent="0.25">
      <c r="A1251" s="53" t="s">
        <v>9</v>
      </c>
      <c r="B1251" s="53"/>
      <c r="C1251" s="53"/>
      <c r="D1251" s="4">
        <v>13</v>
      </c>
      <c r="E1251" s="4"/>
      <c r="F1251" s="4"/>
      <c r="G1251" s="4"/>
      <c r="H1251" s="4"/>
      <c r="I1251" s="18"/>
      <c r="J1251" s="18"/>
      <c r="K1251" s="18"/>
      <c r="L1251" s="18"/>
      <c r="M1251" s="18"/>
      <c r="N1251" s="18"/>
    </row>
    <row r="1252" spans="1:14" x14ac:dyDescent="0.25">
      <c r="A1252" s="53" t="s">
        <v>10</v>
      </c>
      <c r="B1252" s="53"/>
      <c r="C1252" s="53"/>
      <c r="D1252" s="21">
        <v>12.7</v>
      </c>
      <c r="E1252" s="4">
        <v>12.97</v>
      </c>
      <c r="F1252" s="4">
        <v>10.63</v>
      </c>
      <c r="G1252" s="4">
        <v>10.99</v>
      </c>
      <c r="H1252" s="4"/>
      <c r="I1252" s="18"/>
      <c r="J1252" s="18"/>
      <c r="K1252" s="18"/>
      <c r="L1252" s="18"/>
      <c r="M1252" s="18"/>
      <c r="N1252" s="18"/>
    </row>
    <row r="1253" spans="1:14" x14ac:dyDescent="0.25">
      <c r="A1253" s="53" t="s">
        <v>11</v>
      </c>
      <c r="B1253" s="53"/>
      <c r="C1253" s="53"/>
      <c r="D1253" s="24">
        <v>60</v>
      </c>
      <c r="E1253" s="4"/>
      <c r="F1253" s="4"/>
      <c r="G1253" s="4"/>
      <c r="H1253" s="4"/>
      <c r="I1253" s="18"/>
      <c r="J1253" s="18"/>
      <c r="K1253" s="18"/>
      <c r="L1253" s="18"/>
      <c r="M1253" s="18"/>
      <c r="N1253" s="18"/>
    </row>
    <row r="1254" spans="1:14" x14ac:dyDescent="0.25">
      <c r="A1254" s="62" t="s">
        <v>17</v>
      </c>
      <c r="B1254" s="62"/>
      <c r="C1254" s="62"/>
      <c r="D1254" s="62" t="s">
        <v>18</v>
      </c>
      <c r="E1254" s="62"/>
      <c r="F1254" s="62"/>
      <c r="G1254" s="62" t="s">
        <v>12</v>
      </c>
      <c r="H1254" s="62"/>
      <c r="I1254" s="62"/>
      <c r="J1254" s="62"/>
      <c r="K1254" s="62" t="s">
        <v>19</v>
      </c>
      <c r="L1254" s="62"/>
      <c r="M1254" s="62"/>
      <c r="N1254" s="62"/>
    </row>
    <row r="1255" spans="1:14" x14ac:dyDescent="0.25">
      <c r="A1255" s="63">
        <f>AVERAGE(D1250:N1253)</f>
        <v>18.69142857142857</v>
      </c>
      <c r="B1255" s="62"/>
      <c r="C1255" s="62"/>
      <c r="D1255" s="64">
        <f>_xlfn.STDEV.S(D1250:N1253)</f>
        <v>18.248305335538628</v>
      </c>
      <c r="E1255" s="64"/>
      <c r="F1255" s="64"/>
      <c r="G1255" s="47">
        <f>D1255/A1255</f>
        <v>0.97629270367449106</v>
      </c>
      <c r="H1255" s="47"/>
      <c r="I1255" s="47"/>
      <c r="J1255" s="47"/>
      <c r="K1255" s="48" t="str">
        <f>IF(G1255&lt;25%,"media simples","media saneada")</f>
        <v>media saneada</v>
      </c>
      <c r="L1255" s="48"/>
      <c r="M1255" s="48"/>
      <c r="N1255" s="48"/>
    </row>
    <row r="1256" spans="1:14" x14ac:dyDescent="0.25">
      <c r="A1256" s="49"/>
      <c r="B1256" s="49"/>
      <c r="C1256" s="49"/>
      <c r="D1256" s="49"/>
      <c r="E1256" s="49"/>
      <c r="F1256" s="49"/>
      <c r="G1256" s="49"/>
      <c r="H1256" s="49"/>
      <c r="I1256" s="49"/>
      <c r="J1256" s="49"/>
      <c r="K1256" s="49"/>
      <c r="L1256" s="49"/>
      <c r="M1256" s="49"/>
      <c r="N1256" s="49"/>
    </row>
    <row r="1257" spans="1:14" x14ac:dyDescent="0.25">
      <c r="A1257" s="50" t="s">
        <v>54</v>
      </c>
      <c r="B1257" s="50"/>
      <c r="C1257" s="50"/>
      <c r="D1257" s="50"/>
      <c r="E1257" s="2"/>
      <c r="F1257" s="49" t="s">
        <v>16</v>
      </c>
      <c r="G1257" s="49"/>
      <c r="H1257" s="2"/>
      <c r="I1257" s="49" t="s">
        <v>15</v>
      </c>
      <c r="J1257" s="49"/>
      <c r="K1257" s="51"/>
      <c r="L1257" s="51"/>
      <c r="M1257" s="51"/>
      <c r="N1257" s="51"/>
    </row>
    <row r="1258" spans="1:14" x14ac:dyDescent="0.25">
      <c r="A1258" s="51"/>
      <c r="B1258" s="51"/>
      <c r="C1258" s="51"/>
      <c r="D1258" s="51"/>
      <c r="E1258" s="51"/>
      <c r="F1258" s="52">
        <f>A1255-D1255</f>
        <v>0.44312323588994218</v>
      </c>
      <c r="G1258" s="52"/>
      <c r="H1258" s="2"/>
      <c r="I1258" s="52">
        <f>A1255+D1255</f>
        <v>36.939733906967199</v>
      </c>
      <c r="J1258" s="52"/>
      <c r="K1258" s="51"/>
      <c r="L1258" s="51"/>
      <c r="M1258" s="51"/>
      <c r="N1258" s="51"/>
    </row>
    <row r="1259" spans="1:14" x14ac:dyDescent="0.25">
      <c r="A1259" s="53" t="s">
        <v>14</v>
      </c>
      <c r="B1259" s="53"/>
      <c r="C1259" s="53"/>
      <c r="D1259" s="53"/>
      <c r="E1259" s="53"/>
      <c r="F1259" s="20"/>
      <c r="G1259" s="2"/>
      <c r="H1259" s="2"/>
      <c r="I1259" s="24">
        <v>60</v>
      </c>
      <c r="J1259" s="2"/>
      <c r="K1259" s="2"/>
      <c r="L1259" s="2"/>
      <c r="M1259" s="2"/>
      <c r="N1259" s="2"/>
    </row>
    <row r="1260" spans="1:14" x14ac:dyDescent="0.25">
      <c r="A1260" s="49" t="s">
        <v>55</v>
      </c>
      <c r="B1260" s="49"/>
      <c r="C1260" s="49"/>
      <c r="D1260" s="2"/>
      <c r="E1260" s="49" t="s">
        <v>20</v>
      </c>
      <c r="F1260" s="49"/>
      <c r="G1260" s="49"/>
      <c r="H1260" s="3"/>
      <c r="I1260" s="49" t="s">
        <v>13</v>
      </c>
      <c r="J1260" s="49"/>
      <c r="K1260" s="49"/>
      <c r="L1260" s="49"/>
      <c r="M1260" s="49"/>
      <c r="N1260" s="49"/>
    </row>
    <row r="1261" spans="1:14" x14ac:dyDescent="0.25">
      <c r="A1261" s="52">
        <f>AVERAGE(D1250:G1252)</f>
        <v>11.806666666666667</v>
      </c>
      <c r="B1261" s="52"/>
      <c r="C1261" s="52"/>
      <c r="D1261" s="52">
        <f>_xlfn.STDEV.S(D1250:G1252)</f>
        <v>1.2005110023097105</v>
      </c>
      <c r="E1261" s="52"/>
      <c r="F1261" s="52"/>
      <c r="G1261" s="52"/>
      <c r="H1261" s="3"/>
      <c r="I1261" s="54">
        <f>D1261/A1261</f>
        <v>0.1016807737698795</v>
      </c>
      <c r="J1261" s="54"/>
      <c r="K1261" s="54"/>
      <c r="L1261" s="54"/>
      <c r="M1261" s="54"/>
      <c r="N1261" s="54"/>
    </row>
    <row r="1265" spans="1:14" x14ac:dyDescent="0.25">
      <c r="A1265" s="59" t="s">
        <v>241</v>
      </c>
      <c r="B1265" s="60"/>
      <c r="C1265" s="60"/>
      <c r="D1265" s="60"/>
      <c r="E1265" s="60"/>
      <c r="F1265" s="60"/>
      <c r="G1265" s="60"/>
      <c r="H1265" s="60"/>
      <c r="I1265" s="60"/>
      <c r="J1265" s="60"/>
      <c r="K1265" s="60"/>
      <c r="L1265" s="60"/>
      <c r="M1265" s="60"/>
      <c r="N1265" s="61"/>
    </row>
    <row r="1266" spans="1:14" x14ac:dyDescent="0.25">
      <c r="A1266" s="53" t="s">
        <v>8</v>
      </c>
      <c r="B1266" s="53"/>
      <c r="C1266" s="53"/>
      <c r="D1266" s="4">
        <v>7</v>
      </c>
      <c r="E1266" s="4"/>
      <c r="F1266" s="4"/>
      <c r="G1266" s="4"/>
      <c r="H1266" s="4"/>
      <c r="I1266" s="18"/>
      <c r="J1266" s="18"/>
      <c r="K1266" s="18"/>
      <c r="L1266" s="18"/>
      <c r="M1266" s="18"/>
      <c r="N1266" s="18"/>
    </row>
    <row r="1267" spans="1:14" x14ac:dyDescent="0.25">
      <c r="A1267" s="53" t="s">
        <v>9</v>
      </c>
      <c r="B1267" s="53"/>
      <c r="C1267" s="53"/>
      <c r="D1267" s="4"/>
      <c r="E1267" s="4"/>
      <c r="F1267" s="4"/>
      <c r="G1267" s="4"/>
      <c r="H1267" s="4"/>
      <c r="I1267" s="18"/>
      <c r="J1267" s="18"/>
      <c r="K1267" s="18"/>
      <c r="L1267" s="18"/>
      <c r="M1267" s="18"/>
      <c r="N1267" s="18"/>
    </row>
    <row r="1268" spans="1:14" x14ac:dyDescent="0.25">
      <c r="A1268" s="53" t="s">
        <v>10</v>
      </c>
      <c r="B1268" s="53"/>
      <c r="C1268" s="53"/>
      <c r="D1268" s="21">
        <v>7</v>
      </c>
      <c r="E1268" s="4">
        <v>6.97</v>
      </c>
      <c r="F1268" s="4">
        <v>6.8</v>
      </c>
      <c r="G1268" s="4">
        <v>7</v>
      </c>
      <c r="H1268" s="4"/>
      <c r="I1268" s="18"/>
      <c r="J1268" s="18"/>
      <c r="K1268" s="18"/>
      <c r="L1268" s="18"/>
      <c r="M1268" s="18"/>
      <c r="N1268" s="18"/>
    </row>
    <row r="1269" spans="1:14" x14ac:dyDescent="0.25">
      <c r="A1269" s="53" t="s">
        <v>11</v>
      </c>
      <c r="B1269" s="53"/>
      <c r="C1269" s="53"/>
      <c r="D1269" s="24">
        <v>60</v>
      </c>
      <c r="E1269" s="4"/>
      <c r="F1269" s="4"/>
      <c r="G1269" s="4"/>
      <c r="H1269" s="4"/>
      <c r="I1269" s="18"/>
      <c r="J1269" s="18"/>
      <c r="K1269" s="18"/>
      <c r="L1269" s="18"/>
      <c r="M1269" s="18"/>
      <c r="N1269" s="18"/>
    </row>
    <row r="1270" spans="1:14" x14ac:dyDescent="0.25">
      <c r="A1270" s="62" t="s">
        <v>17</v>
      </c>
      <c r="B1270" s="62"/>
      <c r="C1270" s="62"/>
      <c r="D1270" s="62" t="s">
        <v>18</v>
      </c>
      <c r="E1270" s="62"/>
      <c r="F1270" s="62"/>
      <c r="G1270" s="62" t="s">
        <v>12</v>
      </c>
      <c r="H1270" s="62"/>
      <c r="I1270" s="62"/>
      <c r="J1270" s="62"/>
      <c r="K1270" s="62" t="s">
        <v>19</v>
      </c>
      <c r="L1270" s="62"/>
      <c r="M1270" s="62"/>
      <c r="N1270" s="62"/>
    </row>
    <row r="1271" spans="1:14" x14ac:dyDescent="0.25">
      <c r="A1271" s="63">
        <f>AVERAGE(D1266:N1269)</f>
        <v>15.795</v>
      </c>
      <c r="B1271" s="62"/>
      <c r="C1271" s="62"/>
      <c r="D1271" s="64">
        <f>_xlfn.STDEV.S(D1266:N1269)</f>
        <v>21.656078823277312</v>
      </c>
      <c r="E1271" s="64"/>
      <c r="F1271" s="64"/>
      <c r="G1271" s="47">
        <f>D1271/A1271</f>
        <v>1.371071783683274</v>
      </c>
      <c r="H1271" s="47"/>
      <c r="I1271" s="47"/>
      <c r="J1271" s="47"/>
      <c r="K1271" s="48" t="str">
        <f>IF(G1271&lt;25%,"media simples","media saneada")</f>
        <v>media saneada</v>
      </c>
      <c r="L1271" s="48"/>
      <c r="M1271" s="48"/>
      <c r="N1271" s="48"/>
    </row>
    <row r="1272" spans="1:14" x14ac:dyDescent="0.25">
      <c r="A1272" s="49"/>
      <c r="B1272" s="49"/>
      <c r="C1272" s="49"/>
      <c r="D1272" s="49"/>
      <c r="E1272" s="49"/>
      <c r="F1272" s="49"/>
      <c r="G1272" s="49"/>
      <c r="H1272" s="49"/>
      <c r="I1272" s="49"/>
      <c r="J1272" s="49"/>
      <c r="K1272" s="49"/>
      <c r="L1272" s="49"/>
      <c r="M1272" s="49"/>
      <c r="N1272" s="49"/>
    </row>
    <row r="1273" spans="1:14" x14ac:dyDescent="0.25">
      <c r="A1273" s="50" t="s">
        <v>54</v>
      </c>
      <c r="B1273" s="50"/>
      <c r="C1273" s="50"/>
      <c r="D1273" s="50"/>
      <c r="E1273" s="2"/>
      <c r="F1273" s="49" t="s">
        <v>16</v>
      </c>
      <c r="G1273" s="49"/>
      <c r="H1273" s="2"/>
      <c r="I1273" s="49" t="s">
        <v>15</v>
      </c>
      <c r="J1273" s="49"/>
      <c r="K1273" s="51"/>
      <c r="L1273" s="51"/>
      <c r="M1273" s="51"/>
      <c r="N1273" s="51"/>
    </row>
    <row r="1274" spans="1:14" x14ac:dyDescent="0.25">
      <c r="A1274" s="51"/>
      <c r="B1274" s="51"/>
      <c r="C1274" s="51"/>
      <c r="D1274" s="51"/>
      <c r="E1274" s="51"/>
      <c r="F1274" s="52">
        <f>A1271-D1271</f>
        <v>-5.8610788232773121</v>
      </c>
      <c r="G1274" s="52"/>
      <c r="H1274" s="2"/>
      <c r="I1274" s="52">
        <f>A1271+D1271</f>
        <v>37.451078823277314</v>
      </c>
      <c r="J1274" s="52"/>
      <c r="K1274" s="51"/>
      <c r="L1274" s="51"/>
      <c r="M1274" s="51"/>
      <c r="N1274" s="51"/>
    </row>
    <row r="1275" spans="1:14" x14ac:dyDescent="0.25">
      <c r="A1275" s="53" t="s">
        <v>14</v>
      </c>
      <c r="B1275" s="53"/>
      <c r="C1275" s="53"/>
      <c r="D1275" s="53"/>
      <c r="E1275" s="53"/>
      <c r="F1275" s="20"/>
      <c r="G1275" s="2"/>
      <c r="H1275" s="2"/>
      <c r="I1275" s="24">
        <v>60</v>
      </c>
      <c r="J1275" s="2"/>
      <c r="K1275" s="2"/>
      <c r="L1275" s="2"/>
      <c r="M1275" s="2"/>
      <c r="N1275" s="2"/>
    </row>
    <row r="1276" spans="1:14" x14ac:dyDescent="0.25">
      <c r="A1276" s="49" t="s">
        <v>55</v>
      </c>
      <c r="B1276" s="49"/>
      <c r="C1276" s="49"/>
      <c r="D1276" s="2"/>
      <c r="E1276" s="49" t="s">
        <v>20</v>
      </c>
      <c r="F1276" s="49"/>
      <c r="G1276" s="49"/>
      <c r="H1276" s="3"/>
      <c r="I1276" s="49" t="s">
        <v>13</v>
      </c>
      <c r="J1276" s="49"/>
      <c r="K1276" s="49"/>
      <c r="L1276" s="49"/>
      <c r="M1276" s="49"/>
      <c r="N1276" s="49"/>
    </row>
    <row r="1277" spans="1:14" x14ac:dyDescent="0.25">
      <c r="A1277" s="52">
        <f>AVERAGE(D1266:G1268)</f>
        <v>6.9539999999999988</v>
      </c>
      <c r="B1277" s="52"/>
      <c r="C1277" s="52"/>
      <c r="D1277" s="52">
        <f>_xlfn.STDEV.S(D1266:G1268)</f>
        <v>8.7063195438715726E-2</v>
      </c>
      <c r="E1277" s="52"/>
      <c r="F1277" s="52"/>
      <c r="G1277" s="52"/>
      <c r="H1277" s="3"/>
      <c r="I1277" s="54">
        <f>D1277/A1277</f>
        <v>1.2519872798204736E-2</v>
      </c>
      <c r="J1277" s="54"/>
      <c r="K1277" s="54"/>
      <c r="L1277" s="54"/>
      <c r="M1277" s="54"/>
      <c r="N1277" s="54"/>
    </row>
    <row r="1281" spans="1:14" x14ac:dyDescent="0.25">
      <c r="A1281" s="59" t="s">
        <v>242</v>
      </c>
      <c r="B1281" s="60"/>
      <c r="C1281" s="60"/>
      <c r="D1281" s="60"/>
      <c r="E1281" s="60"/>
      <c r="F1281" s="60"/>
      <c r="G1281" s="60"/>
      <c r="H1281" s="60"/>
      <c r="I1281" s="60"/>
      <c r="J1281" s="60"/>
      <c r="K1281" s="60"/>
      <c r="L1281" s="60"/>
      <c r="M1281" s="60"/>
      <c r="N1281" s="61"/>
    </row>
    <row r="1282" spans="1:14" x14ac:dyDescent="0.25">
      <c r="A1282" s="53" t="s">
        <v>8</v>
      </c>
      <c r="B1282" s="53"/>
      <c r="C1282" s="53"/>
      <c r="D1282" s="4">
        <v>42.9</v>
      </c>
      <c r="E1282" s="4"/>
      <c r="F1282" s="4"/>
      <c r="G1282" s="4"/>
      <c r="H1282" s="4"/>
      <c r="I1282" s="18"/>
      <c r="J1282" s="18"/>
      <c r="K1282" s="18"/>
      <c r="L1282" s="18"/>
      <c r="M1282" s="18"/>
      <c r="N1282" s="18"/>
    </row>
    <row r="1283" spans="1:14" x14ac:dyDescent="0.25">
      <c r="A1283" s="53" t="s">
        <v>9</v>
      </c>
      <c r="B1283" s="53"/>
      <c r="C1283" s="53"/>
      <c r="D1283" s="4"/>
      <c r="E1283" s="4"/>
      <c r="F1283" s="4"/>
      <c r="G1283" s="4"/>
      <c r="H1283" s="4"/>
      <c r="I1283" s="18"/>
      <c r="J1283" s="18"/>
      <c r="K1283" s="18"/>
      <c r="L1283" s="18"/>
      <c r="M1283" s="18"/>
      <c r="N1283" s="18"/>
    </row>
    <row r="1284" spans="1:14" x14ac:dyDescent="0.25">
      <c r="A1284" s="53" t="s">
        <v>10</v>
      </c>
      <c r="B1284" s="53"/>
      <c r="C1284" s="53"/>
      <c r="D1284" s="21">
        <v>35.9</v>
      </c>
      <c r="E1284" s="4">
        <v>35</v>
      </c>
      <c r="F1284" s="4"/>
      <c r="G1284" s="4"/>
      <c r="H1284" s="4"/>
      <c r="I1284" s="18"/>
      <c r="J1284" s="18"/>
      <c r="K1284" s="18"/>
      <c r="L1284" s="18"/>
      <c r="M1284" s="18"/>
      <c r="N1284" s="18"/>
    </row>
    <row r="1285" spans="1:14" x14ac:dyDescent="0.25">
      <c r="A1285" s="53" t="s">
        <v>11</v>
      </c>
      <c r="B1285" s="53"/>
      <c r="C1285" s="53"/>
      <c r="D1285" s="24">
        <v>60</v>
      </c>
      <c r="E1285" s="4"/>
      <c r="F1285" s="4"/>
      <c r="G1285" s="4"/>
      <c r="H1285" s="4"/>
      <c r="I1285" s="18"/>
      <c r="J1285" s="18"/>
      <c r="K1285" s="18"/>
      <c r="L1285" s="18"/>
      <c r="M1285" s="18"/>
      <c r="N1285" s="18"/>
    </row>
    <row r="1286" spans="1:14" x14ac:dyDescent="0.25">
      <c r="A1286" s="62" t="s">
        <v>17</v>
      </c>
      <c r="B1286" s="62"/>
      <c r="C1286" s="62"/>
      <c r="D1286" s="62" t="s">
        <v>18</v>
      </c>
      <c r="E1286" s="62"/>
      <c r="F1286" s="62"/>
      <c r="G1286" s="62" t="s">
        <v>12</v>
      </c>
      <c r="H1286" s="62"/>
      <c r="I1286" s="62"/>
      <c r="J1286" s="62"/>
      <c r="K1286" s="62" t="s">
        <v>19</v>
      </c>
      <c r="L1286" s="62"/>
      <c r="M1286" s="62"/>
      <c r="N1286" s="62"/>
    </row>
    <row r="1287" spans="1:14" x14ac:dyDescent="0.25">
      <c r="A1287" s="63">
        <f>AVERAGE(D1282:N1285)</f>
        <v>43.45</v>
      </c>
      <c r="B1287" s="62"/>
      <c r="C1287" s="62"/>
      <c r="D1287" s="64">
        <f>_xlfn.STDEV.S(D1282:N1285)</f>
        <v>11.584616235911007</v>
      </c>
      <c r="E1287" s="64"/>
      <c r="F1287" s="64"/>
      <c r="G1287" s="47">
        <f>D1287/A1287</f>
        <v>0.26661947608540865</v>
      </c>
      <c r="H1287" s="47"/>
      <c r="I1287" s="47"/>
      <c r="J1287" s="47"/>
      <c r="K1287" s="48" t="str">
        <f>IF(G1287&lt;25%,"media simples","media saneada")</f>
        <v>media saneada</v>
      </c>
      <c r="L1287" s="48"/>
      <c r="M1287" s="48"/>
      <c r="N1287" s="48"/>
    </row>
    <row r="1288" spans="1:14" x14ac:dyDescent="0.25">
      <c r="A1288" s="49"/>
      <c r="B1288" s="49"/>
      <c r="C1288" s="49"/>
      <c r="D1288" s="49"/>
      <c r="E1288" s="49"/>
      <c r="F1288" s="49"/>
      <c r="G1288" s="49"/>
      <c r="H1288" s="49"/>
      <c r="I1288" s="49"/>
      <c r="J1288" s="49"/>
      <c r="K1288" s="49"/>
      <c r="L1288" s="49"/>
      <c r="M1288" s="49"/>
      <c r="N1288" s="49"/>
    </row>
    <row r="1289" spans="1:14" x14ac:dyDescent="0.25">
      <c r="A1289" s="50" t="s">
        <v>54</v>
      </c>
      <c r="B1289" s="50"/>
      <c r="C1289" s="50"/>
      <c r="D1289" s="50"/>
      <c r="E1289" s="2"/>
      <c r="F1289" s="49" t="s">
        <v>16</v>
      </c>
      <c r="G1289" s="49"/>
      <c r="H1289" s="2"/>
      <c r="I1289" s="49" t="s">
        <v>15</v>
      </c>
      <c r="J1289" s="49"/>
      <c r="K1289" s="51"/>
      <c r="L1289" s="51"/>
      <c r="M1289" s="51"/>
      <c r="N1289" s="51"/>
    </row>
    <row r="1290" spans="1:14" x14ac:dyDescent="0.25">
      <c r="A1290" s="51"/>
      <c r="B1290" s="51"/>
      <c r="C1290" s="51"/>
      <c r="D1290" s="51"/>
      <c r="E1290" s="51"/>
      <c r="F1290" s="52">
        <f>A1287-D1287</f>
        <v>31.865383764088996</v>
      </c>
      <c r="G1290" s="52"/>
      <c r="H1290" s="2"/>
      <c r="I1290" s="52">
        <f>A1287+D1287</f>
        <v>55.03461623591101</v>
      </c>
      <c r="J1290" s="52"/>
      <c r="K1290" s="51"/>
      <c r="L1290" s="51"/>
      <c r="M1290" s="51"/>
      <c r="N1290" s="51"/>
    </row>
    <row r="1291" spans="1:14" x14ac:dyDescent="0.25">
      <c r="A1291" s="53" t="s">
        <v>14</v>
      </c>
      <c r="B1291" s="53"/>
      <c r="C1291" s="53"/>
      <c r="D1291" s="53"/>
      <c r="E1291" s="53"/>
      <c r="F1291" s="20"/>
      <c r="G1291" s="2"/>
      <c r="H1291" s="2"/>
      <c r="I1291" s="24">
        <v>60</v>
      </c>
      <c r="J1291" s="2"/>
      <c r="K1291" s="2"/>
      <c r="L1291" s="2"/>
      <c r="M1291" s="2"/>
      <c r="N1291" s="2"/>
    </row>
    <row r="1292" spans="1:14" x14ac:dyDescent="0.25">
      <c r="A1292" s="49" t="s">
        <v>55</v>
      </c>
      <c r="B1292" s="49"/>
      <c r="C1292" s="49"/>
      <c r="D1292" s="2"/>
      <c r="E1292" s="49" t="s">
        <v>20</v>
      </c>
      <c r="F1292" s="49"/>
      <c r="G1292" s="49"/>
      <c r="H1292" s="3"/>
      <c r="I1292" s="49" t="s">
        <v>13</v>
      </c>
      <c r="J1292" s="49"/>
      <c r="K1292" s="49"/>
      <c r="L1292" s="49"/>
      <c r="M1292" s="49"/>
      <c r="N1292" s="49"/>
    </row>
    <row r="1293" spans="1:14" x14ac:dyDescent="0.25">
      <c r="A1293" s="52">
        <f>AVERAGE(D1282:E1284)</f>
        <v>37.93333333333333</v>
      </c>
      <c r="B1293" s="52"/>
      <c r="C1293" s="52"/>
      <c r="D1293" s="52">
        <f>_xlfn.STDEV.S(D1282:E1284)</f>
        <v>4.3247350593225162</v>
      </c>
      <c r="E1293" s="52"/>
      <c r="F1293" s="52"/>
      <c r="G1293" s="52"/>
      <c r="H1293" s="3"/>
      <c r="I1293" s="54">
        <f>D1293/A1293</f>
        <v>0.11400883284681503</v>
      </c>
      <c r="J1293" s="54"/>
      <c r="K1293" s="54"/>
      <c r="L1293" s="54"/>
      <c r="M1293" s="54"/>
      <c r="N1293" s="54"/>
    </row>
    <row r="1297" spans="1:14" x14ac:dyDescent="0.25">
      <c r="A1297" s="59" t="s">
        <v>243</v>
      </c>
      <c r="B1297" s="60"/>
      <c r="C1297" s="60"/>
      <c r="D1297" s="60"/>
      <c r="E1297" s="60"/>
      <c r="F1297" s="60"/>
      <c r="G1297" s="60"/>
      <c r="H1297" s="60"/>
      <c r="I1297" s="60"/>
      <c r="J1297" s="60"/>
      <c r="K1297" s="60"/>
      <c r="L1297" s="60"/>
      <c r="M1297" s="60"/>
      <c r="N1297" s="61"/>
    </row>
    <row r="1298" spans="1:14" x14ac:dyDescent="0.25">
      <c r="A1298" s="53" t="s">
        <v>8</v>
      </c>
      <c r="B1298" s="53"/>
      <c r="C1298" s="53"/>
      <c r="D1298" s="4">
        <v>51.44</v>
      </c>
      <c r="E1298" s="4"/>
      <c r="F1298" s="4"/>
      <c r="G1298" s="4"/>
      <c r="H1298" s="4"/>
      <c r="I1298" s="18"/>
      <c r="J1298" s="18"/>
      <c r="K1298" s="18"/>
      <c r="L1298" s="18"/>
      <c r="M1298" s="18"/>
      <c r="N1298" s="18"/>
    </row>
    <row r="1299" spans="1:14" x14ac:dyDescent="0.25">
      <c r="A1299" s="53" t="s">
        <v>9</v>
      </c>
      <c r="B1299" s="53"/>
      <c r="C1299" s="53"/>
      <c r="D1299" s="4">
        <v>47.67</v>
      </c>
      <c r="E1299" s="4"/>
      <c r="F1299" s="4"/>
      <c r="G1299" s="4"/>
      <c r="H1299" s="4"/>
      <c r="I1299" s="18"/>
      <c r="J1299" s="18"/>
      <c r="K1299" s="18"/>
      <c r="L1299" s="18"/>
      <c r="M1299" s="18"/>
      <c r="N1299" s="18"/>
    </row>
    <row r="1300" spans="1:14" x14ac:dyDescent="0.25">
      <c r="A1300" s="53" t="s">
        <v>10</v>
      </c>
      <c r="B1300" s="53"/>
      <c r="C1300" s="53"/>
      <c r="D1300" s="21">
        <v>49.7</v>
      </c>
      <c r="E1300" s="4"/>
      <c r="F1300" s="4"/>
      <c r="G1300" s="4"/>
      <c r="H1300" s="4"/>
      <c r="I1300" s="18"/>
      <c r="J1300" s="18"/>
      <c r="K1300" s="18"/>
      <c r="L1300" s="18"/>
      <c r="M1300" s="18"/>
      <c r="N1300" s="18"/>
    </row>
    <row r="1301" spans="1:14" x14ac:dyDescent="0.25">
      <c r="A1301" s="53" t="s">
        <v>11</v>
      </c>
      <c r="B1301" s="53"/>
      <c r="C1301" s="53"/>
      <c r="D1301" s="4">
        <v>65</v>
      </c>
      <c r="E1301" s="4"/>
      <c r="F1301" s="4"/>
      <c r="G1301" s="4"/>
      <c r="H1301" s="4"/>
      <c r="I1301" s="18"/>
      <c r="J1301" s="18"/>
      <c r="K1301" s="18"/>
      <c r="L1301" s="18"/>
      <c r="M1301" s="18"/>
      <c r="N1301" s="18"/>
    </row>
    <row r="1302" spans="1:14" x14ac:dyDescent="0.25">
      <c r="A1302" s="62" t="s">
        <v>17</v>
      </c>
      <c r="B1302" s="62"/>
      <c r="C1302" s="62"/>
      <c r="D1302" s="62" t="s">
        <v>18</v>
      </c>
      <c r="E1302" s="62"/>
      <c r="F1302" s="62"/>
      <c r="G1302" s="62" t="s">
        <v>12</v>
      </c>
      <c r="H1302" s="62"/>
      <c r="I1302" s="62"/>
      <c r="J1302" s="62"/>
      <c r="K1302" s="62" t="s">
        <v>19</v>
      </c>
      <c r="L1302" s="62"/>
      <c r="M1302" s="62"/>
      <c r="N1302" s="62"/>
    </row>
    <row r="1303" spans="1:14" x14ac:dyDescent="0.25">
      <c r="A1303" s="63">
        <f>AVERAGE(D1298:N1301)</f>
        <v>53.452500000000001</v>
      </c>
      <c r="B1303" s="62"/>
      <c r="C1303" s="62"/>
      <c r="D1303" s="64">
        <f>_xlfn.STDEV.S(D1298:N1301)</f>
        <v>7.850976053969366</v>
      </c>
      <c r="E1303" s="64"/>
      <c r="F1303" s="64"/>
      <c r="G1303" s="47">
        <f>D1303/A1303</f>
        <v>0.14687762132677359</v>
      </c>
      <c r="H1303" s="47"/>
      <c r="I1303" s="47"/>
      <c r="J1303" s="47"/>
      <c r="K1303" s="48" t="str">
        <f>IF(G1303&lt;25%,"media simples","media saneada")</f>
        <v>media simples</v>
      </c>
      <c r="L1303" s="48"/>
      <c r="M1303" s="48"/>
      <c r="N1303" s="48"/>
    </row>
    <row r="1304" spans="1:14" x14ac:dyDescent="0.25">
      <c r="A1304" s="49"/>
      <c r="B1304" s="49"/>
      <c r="C1304" s="49"/>
      <c r="D1304" s="49"/>
      <c r="E1304" s="49"/>
      <c r="F1304" s="49"/>
      <c r="G1304" s="49"/>
      <c r="H1304" s="49"/>
      <c r="I1304" s="49"/>
      <c r="J1304" s="49"/>
      <c r="K1304" s="49"/>
      <c r="L1304" s="49"/>
      <c r="M1304" s="49"/>
      <c r="N1304" s="49"/>
    </row>
    <row r="1305" spans="1:14" x14ac:dyDescent="0.25">
      <c r="A1305" s="50" t="s">
        <v>54</v>
      </c>
      <c r="B1305" s="50"/>
      <c r="C1305" s="50"/>
      <c r="D1305" s="50"/>
      <c r="E1305" s="2"/>
      <c r="F1305" s="49" t="s">
        <v>16</v>
      </c>
      <c r="G1305" s="49"/>
      <c r="H1305" s="2"/>
      <c r="I1305" s="49" t="s">
        <v>15</v>
      </c>
      <c r="J1305" s="49"/>
      <c r="K1305" s="51"/>
      <c r="L1305" s="51"/>
      <c r="M1305" s="51"/>
      <c r="N1305" s="51"/>
    </row>
    <row r="1306" spans="1:14" x14ac:dyDescent="0.25">
      <c r="A1306" s="51"/>
      <c r="B1306" s="51"/>
      <c r="C1306" s="51"/>
      <c r="D1306" s="51"/>
      <c r="E1306" s="51"/>
      <c r="F1306" s="52"/>
      <c r="G1306" s="52"/>
      <c r="H1306" s="2"/>
      <c r="I1306" s="52"/>
      <c r="J1306" s="52"/>
      <c r="K1306" s="51"/>
      <c r="L1306" s="51"/>
      <c r="M1306" s="51"/>
      <c r="N1306" s="51"/>
    </row>
    <row r="1307" spans="1:14" x14ac:dyDescent="0.25">
      <c r="A1307" s="53" t="s">
        <v>14</v>
      </c>
      <c r="B1307" s="53"/>
      <c r="C1307" s="53"/>
      <c r="D1307" s="53"/>
      <c r="E1307" s="53"/>
      <c r="F1307" s="20"/>
      <c r="G1307" s="2"/>
      <c r="H1307" s="2"/>
      <c r="I1307" s="2"/>
      <c r="J1307" s="2"/>
      <c r="K1307" s="2"/>
      <c r="L1307" s="2"/>
      <c r="M1307" s="2"/>
      <c r="N1307" s="2"/>
    </row>
    <row r="1308" spans="1:14" x14ac:dyDescent="0.25">
      <c r="A1308" s="49" t="s">
        <v>55</v>
      </c>
      <c r="B1308" s="49"/>
      <c r="C1308" s="49"/>
      <c r="D1308" s="2"/>
      <c r="E1308" s="49" t="s">
        <v>20</v>
      </c>
      <c r="F1308" s="49"/>
      <c r="G1308" s="49"/>
      <c r="H1308" s="3"/>
      <c r="I1308" s="49" t="s">
        <v>13</v>
      </c>
      <c r="J1308" s="49"/>
      <c r="K1308" s="49"/>
      <c r="L1308" s="49"/>
      <c r="M1308" s="49"/>
      <c r="N1308" s="49"/>
    </row>
    <row r="1309" spans="1:14" x14ac:dyDescent="0.25">
      <c r="A1309" s="52"/>
      <c r="B1309" s="52"/>
      <c r="C1309" s="52"/>
      <c r="D1309" s="52"/>
      <c r="E1309" s="52"/>
      <c r="F1309" s="52"/>
      <c r="G1309" s="52"/>
      <c r="H1309" s="3"/>
      <c r="I1309" s="54"/>
      <c r="J1309" s="54"/>
      <c r="K1309" s="54"/>
      <c r="L1309" s="54"/>
      <c r="M1309" s="54"/>
      <c r="N1309" s="54"/>
    </row>
    <row r="1313" spans="1:14" x14ac:dyDescent="0.25">
      <c r="A1313" s="59" t="s">
        <v>244</v>
      </c>
      <c r="B1313" s="60"/>
      <c r="C1313" s="60"/>
      <c r="D1313" s="60"/>
      <c r="E1313" s="60"/>
      <c r="F1313" s="60"/>
      <c r="G1313" s="60"/>
      <c r="H1313" s="60"/>
      <c r="I1313" s="60"/>
      <c r="J1313" s="60"/>
      <c r="K1313" s="60"/>
      <c r="L1313" s="60"/>
      <c r="M1313" s="60"/>
      <c r="N1313" s="61"/>
    </row>
    <row r="1314" spans="1:14" x14ac:dyDescent="0.25">
      <c r="A1314" s="53" t="s">
        <v>8</v>
      </c>
      <c r="B1314" s="53"/>
      <c r="C1314" s="53"/>
      <c r="D1314" s="4">
        <v>15</v>
      </c>
      <c r="E1314" s="4"/>
      <c r="F1314" s="4"/>
      <c r="G1314" s="4"/>
      <c r="H1314" s="4"/>
      <c r="I1314" s="18"/>
      <c r="J1314" s="18"/>
      <c r="K1314" s="18"/>
      <c r="L1314" s="18"/>
      <c r="M1314" s="18"/>
      <c r="N1314" s="18"/>
    </row>
    <row r="1315" spans="1:14" x14ac:dyDescent="0.25">
      <c r="A1315" s="53" t="s">
        <v>9</v>
      </c>
      <c r="B1315" s="53"/>
      <c r="C1315" s="53"/>
      <c r="D1315" s="4"/>
      <c r="E1315" s="4"/>
      <c r="F1315" s="4"/>
      <c r="G1315" s="4"/>
      <c r="H1315" s="4"/>
      <c r="I1315" s="18"/>
      <c r="J1315" s="18"/>
      <c r="K1315" s="18"/>
      <c r="L1315" s="18"/>
      <c r="M1315" s="18"/>
      <c r="N1315" s="18"/>
    </row>
    <row r="1316" spans="1:14" x14ac:dyDescent="0.25">
      <c r="A1316" s="53" t="s">
        <v>10</v>
      </c>
      <c r="B1316" s="53"/>
      <c r="C1316" s="53"/>
      <c r="D1316" s="21">
        <v>14</v>
      </c>
      <c r="E1316" s="4">
        <v>15</v>
      </c>
      <c r="F1316" s="4">
        <v>15</v>
      </c>
      <c r="G1316" s="4"/>
      <c r="H1316" s="4"/>
      <c r="I1316" s="18"/>
      <c r="J1316" s="18"/>
      <c r="K1316" s="18"/>
      <c r="L1316" s="18"/>
      <c r="M1316" s="18"/>
      <c r="N1316" s="18"/>
    </row>
    <row r="1317" spans="1:14" x14ac:dyDescent="0.25">
      <c r="A1317" s="53" t="s">
        <v>11</v>
      </c>
      <c r="B1317" s="53"/>
      <c r="C1317" s="53"/>
      <c r="D1317" s="4">
        <v>15</v>
      </c>
      <c r="E1317" s="4"/>
      <c r="F1317" s="4"/>
      <c r="G1317" s="4"/>
      <c r="H1317" s="4"/>
      <c r="I1317" s="18"/>
      <c r="J1317" s="18"/>
      <c r="K1317" s="18"/>
      <c r="L1317" s="18"/>
      <c r="M1317" s="18"/>
      <c r="N1317" s="18"/>
    </row>
    <row r="1318" spans="1:14" x14ac:dyDescent="0.25">
      <c r="A1318" s="62" t="s">
        <v>17</v>
      </c>
      <c r="B1318" s="62"/>
      <c r="C1318" s="62"/>
      <c r="D1318" s="62" t="s">
        <v>18</v>
      </c>
      <c r="E1318" s="62"/>
      <c r="F1318" s="62"/>
      <c r="G1318" s="62" t="s">
        <v>12</v>
      </c>
      <c r="H1318" s="62"/>
      <c r="I1318" s="62"/>
      <c r="J1318" s="62"/>
      <c r="K1318" s="62" t="s">
        <v>19</v>
      </c>
      <c r="L1318" s="62"/>
      <c r="M1318" s="62"/>
      <c r="N1318" s="62"/>
    </row>
    <row r="1319" spans="1:14" x14ac:dyDescent="0.25">
      <c r="A1319" s="63">
        <f>AVERAGE(D1314:N1317)</f>
        <v>14.8</v>
      </c>
      <c r="B1319" s="62"/>
      <c r="C1319" s="62"/>
      <c r="D1319" s="64">
        <f>_xlfn.STDEV.S(D1314:N1317)</f>
        <v>0.44721359549995793</v>
      </c>
      <c r="E1319" s="64"/>
      <c r="F1319" s="64"/>
      <c r="G1319" s="47">
        <f>D1319/A1319</f>
        <v>3.0217134831078237E-2</v>
      </c>
      <c r="H1319" s="47"/>
      <c r="I1319" s="47"/>
      <c r="J1319" s="47"/>
      <c r="K1319" s="48" t="str">
        <f>IF(G1319&lt;25%,"media simples","media saneada")</f>
        <v>media simples</v>
      </c>
      <c r="L1319" s="48"/>
      <c r="M1319" s="48"/>
      <c r="N1319" s="48"/>
    </row>
    <row r="1320" spans="1:14" x14ac:dyDescent="0.25">
      <c r="A1320" s="49"/>
      <c r="B1320" s="49"/>
      <c r="C1320" s="49"/>
      <c r="D1320" s="49"/>
      <c r="E1320" s="49"/>
      <c r="F1320" s="49"/>
      <c r="G1320" s="49"/>
      <c r="H1320" s="49"/>
      <c r="I1320" s="49"/>
      <c r="J1320" s="49"/>
      <c r="K1320" s="49"/>
      <c r="L1320" s="49"/>
      <c r="M1320" s="49"/>
      <c r="N1320" s="49"/>
    </row>
    <row r="1321" spans="1:14" x14ac:dyDescent="0.25">
      <c r="A1321" s="50" t="s">
        <v>54</v>
      </c>
      <c r="B1321" s="50"/>
      <c r="C1321" s="50"/>
      <c r="D1321" s="50"/>
      <c r="E1321" s="2"/>
      <c r="F1321" s="49" t="s">
        <v>16</v>
      </c>
      <c r="G1321" s="49"/>
      <c r="H1321" s="2"/>
      <c r="I1321" s="49" t="s">
        <v>15</v>
      </c>
      <c r="J1321" s="49"/>
      <c r="K1321" s="51"/>
      <c r="L1321" s="51"/>
      <c r="M1321" s="51"/>
      <c r="N1321" s="51"/>
    </row>
    <row r="1322" spans="1:14" x14ac:dyDescent="0.25">
      <c r="A1322" s="51"/>
      <c r="B1322" s="51"/>
      <c r="C1322" s="51"/>
      <c r="D1322" s="51"/>
      <c r="E1322" s="51"/>
      <c r="F1322" s="52"/>
      <c r="G1322" s="52"/>
      <c r="H1322" s="2"/>
      <c r="I1322" s="52"/>
      <c r="J1322" s="52"/>
      <c r="K1322" s="51"/>
      <c r="L1322" s="51"/>
      <c r="M1322" s="51"/>
      <c r="N1322" s="51"/>
    </row>
    <row r="1323" spans="1:14" x14ac:dyDescent="0.25">
      <c r="A1323" s="53" t="s">
        <v>14</v>
      </c>
      <c r="B1323" s="53"/>
      <c r="C1323" s="53"/>
      <c r="D1323" s="53"/>
      <c r="E1323" s="53"/>
      <c r="F1323" s="20"/>
      <c r="G1323" s="2"/>
      <c r="H1323" s="2"/>
      <c r="I1323" s="2"/>
      <c r="J1323" s="2"/>
      <c r="K1323" s="2"/>
      <c r="L1323" s="2"/>
      <c r="M1323" s="2"/>
      <c r="N1323" s="2"/>
    </row>
    <row r="1324" spans="1:14" x14ac:dyDescent="0.25">
      <c r="A1324" s="49" t="s">
        <v>55</v>
      </c>
      <c r="B1324" s="49"/>
      <c r="C1324" s="49"/>
      <c r="D1324" s="2"/>
      <c r="E1324" s="49" t="s">
        <v>20</v>
      </c>
      <c r="F1324" s="49"/>
      <c r="G1324" s="49"/>
      <c r="H1324" s="3"/>
      <c r="I1324" s="49" t="s">
        <v>13</v>
      </c>
      <c r="J1324" s="49"/>
      <c r="K1324" s="49"/>
      <c r="L1324" s="49"/>
      <c r="M1324" s="49"/>
      <c r="N1324" s="49"/>
    </row>
    <row r="1325" spans="1:14" x14ac:dyDescent="0.25">
      <c r="A1325" s="52"/>
      <c r="B1325" s="52"/>
      <c r="C1325" s="52"/>
      <c r="D1325" s="52"/>
      <c r="E1325" s="52"/>
      <c r="F1325" s="52"/>
      <c r="G1325" s="52"/>
      <c r="H1325" s="3"/>
      <c r="I1325" s="54"/>
      <c r="J1325" s="54"/>
      <c r="K1325" s="54"/>
      <c r="L1325" s="54"/>
      <c r="M1325" s="54"/>
      <c r="N1325" s="54"/>
    </row>
    <row r="1329" spans="1:14" x14ac:dyDescent="0.25">
      <c r="A1329" s="59" t="s">
        <v>245</v>
      </c>
      <c r="B1329" s="60"/>
      <c r="C1329" s="60"/>
      <c r="D1329" s="60"/>
      <c r="E1329" s="60"/>
      <c r="F1329" s="60"/>
      <c r="G1329" s="60"/>
      <c r="H1329" s="60"/>
      <c r="I1329" s="60"/>
      <c r="J1329" s="60"/>
      <c r="K1329" s="60"/>
      <c r="L1329" s="60"/>
      <c r="M1329" s="60"/>
      <c r="N1329" s="61"/>
    </row>
    <row r="1330" spans="1:14" x14ac:dyDescent="0.25">
      <c r="A1330" s="53" t="s">
        <v>8</v>
      </c>
      <c r="B1330" s="53"/>
      <c r="C1330" s="53"/>
      <c r="D1330" s="4">
        <v>30.99</v>
      </c>
      <c r="E1330" s="4"/>
      <c r="F1330" s="4"/>
      <c r="G1330" s="4"/>
      <c r="H1330" s="4"/>
      <c r="I1330" s="18"/>
      <c r="J1330" s="18"/>
      <c r="K1330" s="18"/>
      <c r="L1330" s="18"/>
      <c r="M1330" s="18"/>
      <c r="N1330" s="18"/>
    </row>
    <row r="1331" spans="1:14" x14ac:dyDescent="0.25">
      <c r="A1331" s="53" t="s">
        <v>9</v>
      </c>
      <c r="B1331" s="53"/>
      <c r="C1331" s="53"/>
      <c r="D1331" s="4"/>
      <c r="E1331" s="4"/>
      <c r="F1331" s="4"/>
      <c r="G1331" s="4"/>
      <c r="H1331" s="4"/>
      <c r="I1331" s="18"/>
      <c r="J1331" s="18"/>
      <c r="K1331" s="18"/>
      <c r="L1331" s="18"/>
      <c r="M1331" s="18"/>
      <c r="N1331" s="18"/>
    </row>
    <row r="1332" spans="1:14" x14ac:dyDescent="0.25">
      <c r="A1332" s="53" t="s">
        <v>10</v>
      </c>
      <c r="B1332" s="53"/>
      <c r="C1332" s="53"/>
      <c r="D1332" s="21">
        <v>25.2</v>
      </c>
      <c r="E1332" s="4">
        <v>24.55</v>
      </c>
      <c r="F1332" s="4"/>
      <c r="G1332" s="4"/>
      <c r="H1332" s="4"/>
      <c r="I1332" s="18"/>
      <c r="J1332" s="18"/>
      <c r="K1332" s="18"/>
      <c r="L1332" s="18"/>
      <c r="M1332" s="18"/>
      <c r="N1332" s="18"/>
    </row>
    <row r="1333" spans="1:14" x14ac:dyDescent="0.25">
      <c r="A1333" s="53" t="s">
        <v>11</v>
      </c>
      <c r="B1333" s="53"/>
      <c r="C1333" s="53"/>
      <c r="D1333" s="24">
        <v>70</v>
      </c>
      <c r="E1333" s="4"/>
      <c r="F1333" s="4"/>
      <c r="G1333" s="4"/>
      <c r="H1333" s="4"/>
      <c r="I1333" s="18"/>
      <c r="J1333" s="18"/>
      <c r="K1333" s="18"/>
      <c r="L1333" s="18"/>
      <c r="M1333" s="18"/>
      <c r="N1333" s="18"/>
    </row>
    <row r="1334" spans="1:14" x14ac:dyDescent="0.25">
      <c r="A1334" s="62" t="s">
        <v>17</v>
      </c>
      <c r="B1334" s="62"/>
      <c r="C1334" s="62"/>
      <c r="D1334" s="62" t="s">
        <v>18</v>
      </c>
      <c r="E1334" s="62"/>
      <c r="F1334" s="62"/>
      <c r="G1334" s="62" t="s">
        <v>12</v>
      </c>
      <c r="H1334" s="62"/>
      <c r="I1334" s="62"/>
      <c r="J1334" s="62"/>
      <c r="K1334" s="62" t="s">
        <v>19</v>
      </c>
      <c r="L1334" s="62"/>
      <c r="M1334" s="62"/>
      <c r="N1334" s="62"/>
    </row>
    <row r="1335" spans="1:14" x14ac:dyDescent="0.25">
      <c r="A1335" s="63">
        <f>AVERAGE(D1330:N1333)</f>
        <v>37.685000000000002</v>
      </c>
      <c r="B1335" s="62"/>
      <c r="C1335" s="62"/>
      <c r="D1335" s="64">
        <f>_xlfn.STDEV.S(D1330:N1333)</f>
        <v>21.736955475257641</v>
      </c>
      <c r="E1335" s="64"/>
      <c r="F1335" s="64"/>
      <c r="G1335" s="47">
        <f>D1335/A1335</f>
        <v>0.57680656694328358</v>
      </c>
      <c r="H1335" s="47"/>
      <c r="I1335" s="47"/>
      <c r="J1335" s="47"/>
      <c r="K1335" s="48" t="str">
        <f>IF(G1335&lt;25%,"media simples","media saneada")</f>
        <v>media saneada</v>
      </c>
      <c r="L1335" s="48"/>
      <c r="M1335" s="48"/>
      <c r="N1335" s="48"/>
    </row>
    <row r="1336" spans="1:14" x14ac:dyDescent="0.25">
      <c r="A1336" s="49"/>
      <c r="B1336" s="49"/>
      <c r="C1336" s="49"/>
      <c r="D1336" s="49"/>
      <c r="E1336" s="49"/>
      <c r="F1336" s="49"/>
      <c r="G1336" s="49"/>
      <c r="H1336" s="49"/>
      <c r="I1336" s="49"/>
      <c r="J1336" s="49"/>
      <c r="K1336" s="49"/>
      <c r="L1336" s="49"/>
      <c r="M1336" s="49"/>
      <c r="N1336" s="49"/>
    </row>
    <row r="1337" spans="1:14" x14ac:dyDescent="0.25">
      <c r="A1337" s="50" t="s">
        <v>54</v>
      </c>
      <c r="B1337" s="50"/>
      <c r="C1337" s="50"/>
      <c r="D1337" s="50"/>
      <c r="E1337" s="2"/>
      <c r="F1337" s="49" t="s">
        <v>16</v>
      </c>
      <c r="G1337" s="49"/>
      <c r="H1337" s="2"/>
      <c r="I1337" s="49" t="s">
        <v>15</v>
      </c>
      <c r="J1337" s="49"/>
      <c r="K1337" s="51"/>
      <c r="L1337" s="51"/>
      <c r="M1337" s="51"/>
      <c r="N1337" s="51"/>
    </row>
    <row r="1338" spans="1:14" x14ac:dyDescent="0.25">
      <c r="A1338" s="51"/>
      <c r="B1338" s="51"/>
      <c r="C1338" s="51"/>
      <c r="D1338" s="51"/>
      <c r="E1338" s="51"/>
      <c r="F1338" s="52">
        <f>A1335-D1335</f>
        <v>15.948044524742361</v>
      </c>
      <c r="G1338" s="52"/>
      <c r="H1338" s="2"/>
      <c r="I1338" s="52">
        <f>A1335+D1335</f>
        <v>59.421955475257647</v>
      </c>
      <c r="J1338" s="52"/>
      <c r="K1338" s="51"/>
      <c r="L1338" s="51"/>
      <c r="M1338" s="51"/>
      <c r="N1338" s="51"/>
    </row>
    <row r="1339" spans="1:14" x14ac:dyDescent="0.25">
      <c r="A1339" s="53" t="s">
        <v>14</v>
      </c>
      <c r="B1339" s="53"/>
      <c r="C1339" s="53"/>
      <c r="D1339" s="53"/>
      <c r="E1339" s="53"/>
      <c r="F1339" s="20"/>
      <c r="G1339" s="2"/>
      <c r="H1339" s="2"/>
      <c r="I1339" s="24">
        <v>70</v>
      </c>
      <c r="J1339" s="2"/>
      <c r="K1339" s="2"/>
      <c r="L1339" s="2"/>
      <c r="M1339" s="2"/>
      <c r="N1339" s="2"/>
    </row>
    <row r="1340" spans="1:14" x14ac:dyDescent="0.25">
      <c r="A1340" s="49" t="s">
        <v>55</v>
      </c>
      <c r="B1340" s="49"/>
      <c r="C1340" s="49"/>
      <c r="D1340" s="2"/>
      <c r="E1340" s="49" t="s">
        <v>20</v>
      </c>
      <c r="F1340" s="49"/>
      <c r="G1340" s="49"/>
      <c r="H1340" s="3"/>
      <c r="I1340" s="49" t="s">
        <v>13</v>
      </c>
      <c r="J1340" s="49"/>
      <c r="K1340" s="49"/>
      <c r="L1340" s="49"/>
      <c r="M1340" s="49"/>
      <c r="N1340" s="49"/>
    </row>
    <row r="1341" spans="1:14" x14ac:dyDescent="0.25">
      <c r="A1341" s="52">
        <f>AVERAGE(D1330:E1332)</f>
        <v>26.91333333333333</v>
      </c>
      <c r="B1341" s="52"/>
      <c r="C1341" s="52"/>
      <c r="D1341" s="52">
        <f>_xlfn.STDEV.S(D1330:E1332)</f>
        <v>3.5454242811450909</v>
      </c>
      <c r="E1341" s="52"/>
      <c r="F1341" s="52"/>
      <c r="G1341" s="52"/>
      <c r="H1341" s="3"/>
      <c r="I1341" s="54">
        <f>D1341/A1341</f>
        <v>0.13173486305963927</v>
      </c>
      <c r="J1341" s="54"/>
      <c r="K1341" s="54"/>
      <c r="L1341" s="54"/>
      <c r="M1341" s="54"/>
      <c r="N1341" s="54"/>
    </row>
    <row r="1345" spans="1:14" x14ac:dyDescent="0.25">
      <c r="A1345" s="59" t="s">
        <v>246</v>
      </c>
      <c r="B1345" s="60"/>
      <c r="C1345" s="60"/>
      <c r="D1345" s="60"/>
      <c r="E1345" s="60"/>
      <c r="F1345" s="60"/>
      <c r="G1345" s="60"/>
      <c r="H1345" s="60"/>
      <c r="I1345" s="60"/>
      <c r="J1345" s="60"/>
      <c r="K1345" s="60"/>
      <c r="L1345" s="60"/>
      <c r="M1345" s="60"/>
      <c r="N1345" s="61"/>
    </row>
    <row r="1346" spans="1:14" x14ac:dyDescent="0.25">
      <c r="A1346" s="53" t="s">
        <v>8</v>
      </c>
      <c r="B1346" s="53"/>
      <c r="C1346" s="53"/>
      <c r="D1346" s="4">
        <v>58</v>
      </c>
      <c r="E1346" s="4"/>
      <c r="F1346" s="4"/>
      <c r="G1346" s="4"/>
      <c r="H1346" s="4"/>
      <c r="I1346" s="18"/>
      <c r="J1346" s="18"/>
      <c r="K1346" s="18"/>
      <c r="L1346" s="18"/>
      <c r="M1346" s="18"/>
      <c r="N1346" s="18"/>
    </row>
    <row r="1347" spans="1:14" x14ac:dyDescent="0.25">
      <c r="A1347" s="53" t="s">
        <v>9</v>
      </c>
      <c r="B1347" s="53"/>
      <c r="C1347" s="53"/>
      <c r="D1347" s="4"/>
      <c r="E1347" s="4"/>
      <c r="F1347" s="4"/>
      <c r="G1347" s="4"/>
      <c r="H1347" s="4"/>
      <c r="I1347" s="18"/>
      <c r="J1347" s="18"/>
      <c r="K1347" s="18"/>
      <c r="L1347" s="18"/>
      <c r="M1347" s="18"/>
      <c r="N1347" s="18"/>
    </row>
    <row r="1348" spans="1:14" x14ac:dyDescent="0.25">
      <c r="A1348" s="53" t="s">
        <v>10</v>
      </c>
      <c r="B1348" s="53"/>
      <c r="C1348" s="53"/>
      <c r="D1348" s="21">
        <v>53.99</v>
      </c>
      <c r="E1348" s="4">
        <v>56.45</v>
      </c>
      <c r="F1348" s="4"/>
      <c r="G1348" s="4"/>
      <c r="H1348" s="4"/>
      <c r="I1348" s="18"/>
      <c r="J1348" s="18"/>
      <c r="K1348" s="18"/>
      <c r="L1348" s="18"/>
      <c r="M1348" s="18"/>
      <c r="N1348" s="18"/>
    </row>
    <row r="1349" spans="1:14" x14ac:dyDescent="0.25">
      <c r="A1349" s="53" t="s">
        <v>11</v>
      </c>
      <c r="B1349" s="53"/>
      <c r="C1349" s="53"/>
      <c r="D1349" s="4">
        <v>85</v>
      </c>
      <c r="E1349" s="4"/>
      <c r="F1349" s="4"/>
      <c r="G1349" s="4"/>
      <c r="H1349" s="4"/>
      <c r="I1349" s="18"/>
      <c r="J1349" s="18"/>
      <c r="K1349" s="18"/>
      <c r="L1349" s="18"/>
      <c r="M1349" s="18"/>
      <c r="N1349" s="18"/>
    </row>
    <row r="1350" spans="1:14" x14ac:dyDescent="0.25">
      <c r="A1350" s="62" t="s">
        <v>17</v>
      </c>
      <c r="B1350" s="62"/>
      <c r="C1350" s="62"/>
      <c r="D1350" s="62" t="s">
        <v>18</v>
      </c>
      <c r="E1350" s="62"/>
      <c r="F1350" s="62"/>
      <c r="G1350" s="62" t="s">
        <v>12</v>
      </c>
      <c r="H1350" s="62"/>
      <c r="I1350" s="62"/>
      <c r="J1350" s="62"/>
      <c r="K1350" s="62" t="s">
        <v>19</v>
      </c>
      <c r="L1350" s="62"/>
      <c r="M1350" s="62"/>
      <c r="N1350" s="62"/>
    </row>
    <row r="1351" spans="1:14" x14ac:dyDescent="0.25">
      <c r="A1351" s="63">
        <f>AVERAGE(D1346:N1349)</f>
        <v>63.36</v>
      </c>
      <c r="B1351" s="62"/>
      <c r="C1351" s="62"/>
      <c r="D1351" s="64">
        <f>_xlfn.STDEV.S(D1346:N1349)</f>
        <v>14.520837900525354</v>
      </c>
      <c r="E1351" s="64"/>
      <c r="F1351" s="64"/>
      <c r="G1351" s="47">
        <f>D1351/A1351</f>
        <v>0.22917989110677642</v>
      </c>
      <c r="H1351" s="47"/>
      <c r="I1351" s="47"/>
      <c r="J1351" s="47"/>
      <c r="K1351" s="48" t="str">
        <f>IF(G1351&lt;25%,"media simples","media saneada")</f>
        <v>media simples</v>
      </c>
      <c r="L1351" s="48"/>
      <c r="M1351" s="48"/>
      <c r="N1351" s="48"/>
    </row>
    <row r="1352" spans="1:14" x14ac:dyDescent="0.25">
      <c r="A1352" s="49"/>
      <c r="B1352" s="49"/>
      <c r="C1352" s="49"/>
      <c r="D1352" s="49"/>
      <c r="E1352" s="49"/>
      <c r="F1352" s="49"/>
      <c r="G1352" s="49"/>
      <c r="H1352" s="49"/>
      <c r="I1352" s="49"/>
      <c r="J1352" s="49"/>
      <c r="K1352" s="49"/>
      <c r="L1352" s="49"/>
      <c r="M1352" s="49"/>
      <c r="N1352" s="49"/>
    </row>
    <row r="1353" spans="1:14" x14ac:dyDescent="0.25">
      <c r="A1353" s="50" t="s">
        <v>54</v>
      </c>
      <c r="B1353" s="50"/>
      <c r="C1353" s="50"/>
      <c r="D1353" s="50"/>
      <c r="E1353" s="2"/>
      <c r="F1353" s="49" t="s">
        <v>16</v>
      </c>
      <c r="G1353" s="49"/>
      <c r="H1353" s="2"/>
      <c r="I1353" s="49" t="s">
        <v>15</v>
      </c>
      <c r="J1353" s="49"/>
      <c r="K1353" s="51"/>
      <c r="L1353" s="51"/>
      <c r="M1353" s="51"/>
      <c r="N1353" s="51"/>
    </row>
    <row r="1354" spans="1:14" x14ac:dyDescent="0.25">
      <c r="A1354" s="51"/>
      <c r="B1354" s="51"/>
      <c r="C1354" s="51"/>
      <c r="D1354" s="51"/>
      <c r="E1354" s="51"/>
      <c r="F1354" s="52"/>
      <c r="G1354" s="52"/>
      <c r="H1354" s="2"/>
      <c r="I1354" s="52"/>
      <c r="J1354" s="52"/>
      <c r="K1354" s="51"/>
      <c r="L1354" s="51"/>
      <c r="M1354" s="51"/>
      <c r="N1354" s="51"/>
    </row>
    <row r="1355" spans="1:14" x14ac:dyDescent="0.25">
      <c r="A1355" s="53" t="s">
        <v>14</v>
      </c>
      <c r="B1355" s="53"/>
      <c r="C1355" s="53"/>
      <c r="D1355" s="53"/>
      <c r="E1355" s="53"/>
      <c r="F1355" s="20"/>
      <c r="G1355" s="2"/>
      <c r="H1355" s="2"/>
      <c r="I1355" s="2"/>
      <c r="J1355" s="2"/>
      <c r="K1355" s="2"/>
      <c r="L1355" s="2"/>
      <c r="M1355" s="2"/>
      <c r="N1355" s="2"/>
    </row>
    <row r="1356" spans="1:14" x14ac:dyDescent="0.25">
      <c r="A1356" s="49" t="s">
        <v>55</v>
      </c>
      <c r="B1356" s="49"/>
      <c r="C1356" s="49"/>
      <c r="D1356" s="2"/>
      <c r="E1356" s="49" t="s">
        <v>20</v>
      </c>
      <c r="F1356" s="49"/>
      <c r="G1356" s="49"/>
      <c r="H1356" s="3"/>
      <c r="I1356" s="49" t="s">
        <v>13</v>
      </c>
      <c r="J1356" s="49"/>
      <c r="K1356" s="49"/>
      <c r="L1356" s="49"/>
      <c r="M1356" s="49"/>
      <c r="N1356" s="49"/>
    </row>
    <row r="1357" spans="1:14" x14ac:dyDescent="0.25">
      <c r="A1357" s="52"/>
      <c r="B1357" s="52"/>
      <c r="C1357" s="52"/>
      <c r="D1357" s="52"/>
      <c r="E1357" s="52"/>
      <c r="F1357" s="52"/>
      <c r="G1357" s="52"/>
      <c r="H1357" s="3"/>
      <c r="I1357" s="54"/>
      <c r="J1357" s="54"/>
      <c r="K1357" s="54"/>
      <c r="L1357" s="54"/>
      <c r="M1357" s="54"/>
      <c r="N1357" s="54"/>
    </row>
    <row r="1361" spans="1:14" x14ac:dyDescent="0.25">
      <c r="A1361" s="59" t="s">
        <v>251</v>
      </c>
      <c r="B1361" s="60"/>
      <c r="C1361" s="60"/>
      <c r="D1361" s="60"/>
      <c r="E1361" s="60"/>
      <c r="F1361" s="60"/>
      <c r="G1361" s="60"/>
      <c r="H1361" s="60"/>
      <c r="I1361" s="60"/>
      <c r="J1361" s="60"/>
      <c r="K1361" s="60"/>
      <c r="L1361" s="60"/>
      <c r="M1361" s="60"/>
      <c r="N1361" s="61"/>
    </row>
    <row r="1362" spans="1:14" x14ac:dyDescent="0.25">
      <c r="A1362" s="53" t="s">
        <v>8</v>
      </c>
      <c r="B1362" s="53"/>
      <c r="C1362" s="53"/>
      <c r="D1362" s="4">
        <v>172</v>
      </c>
      <c r="E1362" s="4"/>
      <c r="F1362" s="4"/>
      <c r="G1362" s="4"/>
      <c r="H1362" s="4"/>
      <c r="I1362" s="18"/>
      <c r="J1362" s="18"/>
      <c r="K1362" s="18"/>
      <c r="L1362" s="18"/>
      <c r="M1362" s="18"/>
      <c r="N1362" s="18"/>
    </row>
    <row r="1363" spans="1:14" x14ac:dyDescent="0.25">
      <c r="A1363" s="53" t="s">
        <v>9</v>
      </c>
      <c r="B1363" s="53"/>
      <c r="C1363" s="53"/>
      <c r="D1363" s="4"/>
      <c r="E1363" s="4"/>
      <c r="F1363" s="4"/>
      <c r="G1363" s="4"/>
      <c r="H1363" s="4"/>
      <c r="I1363" s="18"/>
      <c r="J1363" s="18"/>
      <c r="K1363" s="18"/>
      <c r="L1363" s="18"/>
      <c r="M1363" s="18"/>
      <c r="N1363" s="18"/>
    </row>
    <row r="1364" spans="1:14" x14ac:dyDescent="0.25">
      <c r="A1364" s="53" t="s">
        <v>10</v>
      </c>
      <c r="B1364" s="53"/>
      <c r="C1364" s="53"/>
      <c r="D1364" s="21">
        <v>153</v>
      </c>
      <c r="E1364" s="4">
        <v>215</v>
      </c>
      <c r="F1364" s="4"/>
      <c r="G1364" s="4"/>
      <c r="H1364" s="4"/>
      <c r="I1364" s="18"/>
      <c r="J1364" s="18"/>
      <c r="K1364" s="18"/>
      <c r="L1364" s="18"/>
      <c r="M1364" s="18"/>
      <c r="N1364" s="18"/>
    </row>
    <row r="1365" spans="1:14" x14ac:dyDescent="0.25">
      <c r="A1365" s="53" t="s">
        <v>11</v>
      </c>
      <c r="B1365" s="53"/>
      <c r="C1365" s="53"/>
      <c r="D1365" s="4">
        <v>150</v>
      </c>
      <c r="E1365" s="4"/>
      <c r="F1365" s="4"/>
      <c r="G1365" s="4"/>
      <c r="H1365" s="4"/>
      <c r="I1365" s="18"/>
      <c r="J1365" s="18"/>
      <c r="K1365" s="18"/>
      <c r="L1365" s="18"/>
      <c r="M1365" s="18"/>
      <c r="N1365" s="18"/>
    </row>
    <row r="1366" spans="1:14" x14ac:dyDescent="0.25">
      <c r="A1366" s="62" t="s">
        <v>17</v>
      </c>
      <c r="B1366" s="62"/>
      <c r="C1366" s="62"/>
      <c r="D1366" s="62" t="s">
        <v>18</v>
      </c>
      <c r="E1366" s="62"/>
      <c r="F1366" s="62"/>
      <c r="G1366" s="62" t="s">
        <v>12</v>
      </c>
      <c r="H1366" s="62"/>
      <c r="I1366" s="62"/>
      <c r="J1366" s="62"/>
      <c r="K1366" s="62" t="s">
        <v>19</v>
      </c>
      <c r="L1366" s="62"/>
      <c r="M1366" s="62"/>
      <c r="N1366" s="62"/>
    </row>
    <row r="1367" spans="1:14" x14ac:dyDescent="0.25">
      <c r="A1367" s="63">
        <f>AVERAGE(D1362:N1365)</f>
        <v>172.5</v>
      </c>
      <c r="B1367" s="62"/>
      <c r="C1367" s="62"/>
      <c r="D1367" s="64">
        <f>_xlfn.STDEV.S(D1362:N1365)</f>
        <v>29.961085872622618</v>
      </c>
      <c r="E1367" s="64"/>
      <c r="F1367" s="64"/>
      <c r="G1367" s="47">
        <f>D1367/A1367</f>
        <v>0.17368745433404417</v>
      </c>
      <c r="H1367" s="47"/>
      <c r="I1367" s="47"/>
      <c r="J1367" s="47"/>
      <c r="K1367" s="48" t="str">
        <f>IF(G1367&lt;25%,"media simples","media saneada")</f>
        <v>media simples</v>
      </c>
      <c r="L1367" s="48"/>
      <c r="M1367" s="48"/>
      <c r="N1367" s="48"/>
    </row>
    <row r="1368" spans="1:14" x14ac:dyDescent="0.25">
      <c r="A1368" s="49"/>
      <c r="B1368" s="49"/>
      <c r="C1368" s="49"/>
      <c r="D1368" s="49"/>
      <c r="E1368" s="49"/>
      <c r="F1368" s="49"/>
      <c r="G1368" s="49"/>
      <c r="H1368" s="49"/>
      <c r="I1368" s="49"/>
      <c r="J1368" s="49"/>
      <c r="K1368" s="49"/>
      <c r="L1368" s="49"/>
      <c r="M1368" s="49"/>
      <c r="N1368" s="49"/>
    </row>
    <row r="1369" spans="1:14" x14ac:dyDescent="0.25">
      <c r="A1369" s="50" t="s">
        <v>54</v>
      </c>
      <c r="B1369" s="50"/>
      <c r="C1369" s="50"/>
      <c r="D1369" s="50"/>
      <c r="E1369" s="2"/>
      <c r="F1369" s="49" t="s">
        <v>16</v>
      </c>
      <c r="G1369" s="49"/>
      <c r="H1369" s="2"/>
      <c r="I1369" s="49" t="s">
        <v>15</v>
      </c>
      <c r="J1369" s="49"/>
      <c r="K1369" s="51"/>
      <c r="L1369" s="51"/>
      <c r="M1369" s="51"/>
      <c r="N1369" s="51"/>
    </row>
    <row r="1370" spans="1:14" x14ac:dyDescent="0.25">
      <c r="A1370" s="51"/>
      <c r="B1370" s="51"/>
      <c r="C1370" s="51"/>
      <c r="D1370" s="51"/>
      <c r="E1370" s="51"/>
      <c r="F1370" s="52"/>
      <c r="G1370" s="52"/>
      <c r="H1370" s="2"/>
      <c r="I1370" s="52"/>
      <c r="J1370" s="52"/>
      <c r="K1370" s="51"/>
      <c r="L1370" s="51"/>
      <c r="M1370" s="51"/>
      <c r="N1370" s="51"/>
    </row>
    <row r="1371" spans="1:14" x14ac:dyDescent="0.25">
      <c r="A1371" s="53" t="s">
        <v>14</v>
      </c>
      <c r="B1371" s="53"/>
      <c r="C1371" s="53"/>
      <c r="D1371" s="53"/>
      <c r="E1371" s="53"/>
      <c r="F1371" s="20"/>
      <c r="G1371" s="2"/>
      <c r="H1371" s="2"/>
      <c r="I1371" s="2"/>
      <c r="J1371" s="2"/>
      <c r="K1371" s="2"/>
      <c r="L1371" s="2"/>
      <c r="M1371" s="2"/>
      <c r="N1371" s="2"/>
    </row>
    <row r="1372" spans="1:14" x14ac:dyDescent="0.25">
      <c r="A1372" s="49" t="s">
        <v>55</v>
      </c>
      <c r="B1372" s="49"/>
      <c r="C1372" s="49"/>
      <c r="D1372" s="2"/>
      <c r="E1372" s="49" t="s">
        <v>20</v>
      </c>
      <c r="F1372" s="49"/>
      <c r="G1372" s="49"/>
      <c r="H1372" s="3"/>
      <c r="I1372" s="49" t="s">
        <v>13</v>
      </c>
      <c r="J1372" s="49"/>
      <c r="K1372" s="49"/>
      <c r="L1372" s="49"/>
      <c r="M1372" s="49"/>
      <c r="N1372" s="49"/>
    </row>
    <row r="1373" spans="1:14" x14ac:dyDescent="0.25">
      <c r="A1373" s="52"/>
      <c r="B1373" s="52"/>
      <c r="C1373" s="52"/>
      <c r="D1373" s="52"/>
      <c r="E1373" s="52"/>
      <c r="F1373" s="52"/>
      <c r="G1373" s="52"/>
      <c r="H1373" s="3"/>
      <c r="I1373" s="54"/>
      <c r="J1373" s="54"/>
      <c r="K1373" s="54"/>
      <c r="L1373" s="54"/>
      <c r="M1373" s="54"/>
      <c r="N1373" s="54"/>
    </row>
    <row r="1377" spans="1:14" x14ac:dyDescent="0.25">
      <c r="A1377" s="25" t="s">
        <v>38</v>
      </c>
      <c r="B1377" s="55">
        <v>46192</v>
      </c>
      <c r="C1377" s="56"/>
      <c r="D1377" s="56"/>
      <c r="E1377" s="56"/>
      <c r="F1377" s="57"/>
    </row>
    <row r="1378" spans="1:14" x14ac:dyDescent="0.25">
      <c r="I1378" s="58" t="s">
        <v>236</v>
      </c>
      <c r="J1378" s="58"/>
      <c r="K1378" s="58"/>
      <c r="L1378" s="58"/>
      <c r="M1378" s="58"/>
      <c r="N1378" s="58"/>
    </row>
    <row r="1379" spans="1:14" x14ac:dyDescent="0.25">
      <c r="I1379" s="58" t="s">
        <v>237</v>
      </c>
      <c r="J1379" s="58"/>
      <c r="K1379" s="58"/>
      <c r="L1379" s="58"/>
      <c r="M1379" s="58"/>
      <c r="N1379" s="58"/>
    </row>
    <row r="1382" spans="1:14" x14ac:dyDescent="0.25">
      <c r="I1382" s="58" t="s">
        <v>236</v>
      </c>
      <c r="J1382" s="58"/>
      <c r="K1382" s="58"/>
      <c r="L1382" s="58"/>
      <c r="M1382" s="58"/>
      <c r="N1382" s="58"/>
    </row>
    <row r="1383" spans="1:14" x14ac:dyDescent="0.25">
      <c r="I1383" s="58" t="s">
        <v>238</v>
      </c>
      <c r="J1383" s="58"/>
      <c r="K1383" s="58"/>
      <c r="L1383" s="58"/>
      <c r="M1383" s="58"/>
      <c r="N1383" s="58"/>
    </row>
  </sheetData>
  <mergeCells count="2495">
    <mergeCell ref="A1224:N1224"/>
    <mergeCell ref="A1225:D1225"/>
    <mergeCell ref="F1225:G1225"/>
    <mergeCell ref="I1225:J1225"/>
    <mergeCell ref="K1225:N1225"/>
    <mergeCell ref="A1226:E1226"/>
    <mergeCell ref="F1226:G1226"/>
    <mergeCell ref="I1226:J1226"/>
    <mergeCell ref="K1226:N1226"/>
    <mergeCell ref="A1227:E1227"/>
    <mergeCell ref="A1228:C1228"/>
    <mergeCell ref="E1228:G1228"/>
    <mergeCell ref="I1228:N1228"/>
    <mergeCell ref="A1229:C1229"/>
    <mergeCell ref="D1229:G1229"/>
    <mergeCell ref="I1229:N1229"/>
    <mergeCell ref="A1211:E1211"/>
    <mergeCell ref="A1212:C1212"/>
    <mergeCell ref="E1212:G1212"/>
    <mergeCell ref="I1212:N1212"/>
    <mergeCell ref="A1213:C1213"/>
    <mergeCell ref="D1213:G1213"/>
    <mergeCell ref="I1213:N1213"/>
    <mergeCell ref="A1217:N1217"/>
    <mergeCell ref="A1218:C1218"/>
    <mergeCell ref="A1219:C1219"/>
    <mergeCell ref="A1220:C1220"/>
    <mergeCell ref="A1221:C1221"/>
    <mergeCell ref="A1222:C1222"/>
    <mergeCell ref="D1222:F1222"/>
    <mergeCell ref="G1222:J1222"/>
    <mergeCell ref="K1222:N1222"/>
    <mergeCell ref="A1202:C1202"/>
    <mergeCell ref="A1223:C1223"/>
    <mergeCell ref="D1223:F1223"/>
    <mergeCell ref="G1223:J1223"/>
    <mergeCell ref="K1223:N1223"/>
    <mergeCell ref="A1203:C1203"/>
    <mergeCell ref="A1204:C1204"/>
    <mergeCell ref="A1205:C1205"/>
    <mergeCell ref="A1206:C1206"/>
    <mergeCell ref="D1206:F1206"/>
    <mergeCell ref="G1206:J1206"/>
    <mergeCell ref="K1206:N1206"/>
    <mergeCell ref="A1207:C1207"/>
    <mergeCell ref="D1207:F1207"/>
    <mergeCell ref="G1207:J1207"/>
    <mergeCell ref="K1207:N1207"/>
    <mergeCell ref="A1208:N1208"/>
    <mergeCell ref="A1209:D1209"/>
    <mergeCell ref="F1209:G1209"/>
    <mergeCell ref="I1209:J1209"/>
    <mergeCell ref="K1209:N1209"/>
    <mergeCell ref="A1210:E1210"/>
    <mergeCell ref="F1210:G1210"/>
    <mergeCell ref="I1210:J1210"/>
    <mergeCell ref="K1210:N1210"/>
    <mergeCell ref="A1192:N1192"/>
    <mergeCell ref="A1193:D1193"/>
    <mergeCell ref="F1193:G1193"/>
    <mergeCell ref="I1193:J1193"/>
    <mergeCell ref="K1193:N1193"/>
    <mergeCell ref="A1194:E1194"/>
    <mergeCell ref="F1194:G1194"/>
    <mergeCell ref="I1194:J1194"/>
    <mergeCell ref="K1194:N1194"/>
    <mergeCell ref="A1195:E1195"/>
    <mergeCell ref="A1196:C1196"/>
    <mergeCell ref="E1196:G1196"/>
    <mergeCell ref="I1196:N1196"/>
    <mergeCell ref="A1197:C1197"/>
    <mergeCell ref="D1197:G1197"/>
    <mergeCell ref="I1197:N1197"/>
    <mergeCell ref="A1201:N1201"/>
    <mergeCell ref="A1179:E1179"/>
    <mergeCell ref="A1180:C1180"/>
    <mergeCell ref="E1180:G1180"/>
    <mergeCell ref="I1180:N1180"/>
    <mergeCell ref="A1181:C1181"/>
    <mergeCell ref="D1181:G1181"/>
    <mergeCell ref="I1181:N1181"/>
    <mergeCell ref="A1185:N1185"/>
    <mergeCell ref="A1186:C1186"/>
    <mergeCell ref="A1187:C1187"/>
    <mergeCell ref="A1188:C1188"/>
    <mergeCell ref="A1189:C1189"/>
    <mergeCell ref="A1190:C1190"/>
    <mergeCell ref="D1190:F1190"/>
    <mergeCell ref="G1190:J1190"/>
    <mergeCell ref="K1190:N1190"/>
    <mergeCell ref="A1191:C1191"/>
    <mergeCell ref="D1191:F1191"/>
    <mergeCell ref="G1191:J1191"/>
    <mergeCell ref="K1191:N1191"/>
    <mergeCell ref="A1171:C1171"/>
    <mergeCell ref="A1172:C1172"/>
    <mergeCell ref="A1173:C1173"/>
    <mergeCell ref="A1174:C1174"/>
    <mergeCell ref="D1174:F1174"/>
    <mergeCell ref="G1174:J1174"/>
    <mergeCell ref="K1174:N1174"/>
    <mergeCell ref="A1175:C1175"/>
    <mergeCell ref="D1175:F1175"/>
    <mergeCell ref="G1175:J1175"/>
    <mergeCell ref="K1175:N1175"/>
    <mergeCell ref="A1176:N1176"/>
    <mergeCell ref="A1177:D1177"/>
    <mergeCell ref="F1177:G1177"/>
    <mergeCell ref="I1177:J1177"/>
    <mergeCell ref="K1177:N1177"/>
    <mergeCell ref="A1178:E1178"/>
    <mergeCell ref="F1178:G1178"/>
    <mergeCell ref="I1178:J1178"/>
    <mergeCell ref="K1178:N1178"/>
    <mergeCell ref="A1161:D1161"/>
    <mergeCell ref="F1161:G1161"/>
    <mergeCell ref="I1161:J1161"/>
    <mergeCell ref="K1161:N1161"/>
    <mergeCell ref="A1162:E1162"/>
    <mergeCell ref="F1162:G1162"/>
    <mergeCell ref="I1162:J1162"/>
    <mergeCell ref="K1162:N1162"/>
    <mergeCell ref="A1163:E1163"/>
    <mergeCell ref="A1164:C1164"/>
    <mergeCell ref="E1164:G1164"/>
    <mergeCell ref="I1164:N1164"/>
    <mergeCell ref="A1165:C1165"/>
    <mergeCell ref="D1165:G1165"/>
    <mergeCell ref="I1165:N1165"/>
    <mergeCell ref="A1169:N1169"/>
    <mergeCell ref="A1170:C1170"/>
    <mergeCell ref="A1149:C1149"/>
    <mergeCell ref="D1149:G1149"/>
    <mergeCell ref="I1149:N1149"/>
    <mergeCell ref="A1153:N1153"/>
    <mergeCell ref="A1154:C1154"/>
    <mergeCell ref="A1155:C1155"/>
    <mergeCell ref="A1156:C1156"/>
    <mergeCell ref="A1157:C1157"/>
    <mergeCell ref="A1158:C1158"/>
    <mergeCell ref="D1158:F1158"/>
    <mergeCell ref="G1158:J1158"/>
    <mergeCell ref="K1158:N1158"/>
    <mergeCell ref="A1159:C1159"/>
    <mergeCell ref="D1159:F1159"/>
    <mergeCell ref="G1159:J1159"/>
    <mergeCell ref="K1159:N1159"/>
    <mergeCell ref="A1160:N1160"/>
    <mergeCell ref="A1143:C1143"/>
    <mergeCell ref="D1143:F1143"/>
    <mergeCell ref="G1143:J1143"/>
    <mergeCell ref="K1143:N1143"/>
    <mergeCell ref="A1144:N1144"/>
    <mergeCell ref="A1145:D1145"/>
    <mergeCell ref="F1145:G1145"/>
    <mergeCell ref="I1145:J1145"/>
    <mergeCell ref="K1145:N1145"/>
    <mergeCell ref="A1146:E1146"/>
    <mergeCell ref="F1146:G1146"/>
    <mergeCell ref="I1146:J1146"/>
    <mergeCell ref="K1146:N1146"/>
    <mergeCell ref="A1147:E1147"/>
    <mergeCell ref="A1148:C1148"/>
    <mergeCell ref="E1148:G1148"/>
    <mergeCell ref="I1148:N1148"/>
    <mergeCell ref="A1130:E1130"/>
    <mergeCell ref="F1130:G1130"/>
    <mergeCell ref="I1130:J1130"/>
    <mergeCell ref="K1130:N1130"/>
    <mergeCell ref="A1131:E1131"/>
    <mergeCell ref="A1132:C1132"/>
    <mergeCell ref="E1132:G1132"/>
    <mergeCell ref="I1132:N1132"/>
    <mergeCell ref="A1133:C1133"/>
    <mergeCell ref="D1133:G1133"/>
    <mergeCell ref="I1133:N1133"/>
    <mergeCell ref="A1137:N1137"/>
    <mergeCell ref="A1138:C1138"/>
    <mergeCell ref="A1139:C1139"/>
    <mergeCell ref="A1140:C1140"/>
    <mergeCell ref="A1141:C1141"/>
    <mergeCell ref="A1142:C1142"/>
    <mergeCell ref="D1142:F1142"/>
    <mergeCell ref="G1142:J1142"/>
    <mergeCell ref="K1142:N1142"/>
    <mergeCell ref="A1122:C1122"/>
    <mergeCell ref="A1123:C1123"/>
    <mergeCell ref="A1124:C1124"/>
    <mergeCell ref="A1125:C1125"/>
    <mergeCell ref="A1126:C1126"/>
    <mergeCell ref="D1126:F1126"/>
    <mergeCell ref="G1126:J1126"/>
    <mergeCell ref="K1126:N1126"/>
    <mergeCell ref="A1127:C1127"/>
    <mergeCell ref="D1127:F1127"/>
    <mergeCell ref="G1127:J1127"/>
    <mergeCell ref="K1127:N1127"/>
    <mergeCell ref="A1128:N1128"/>
    <mergeCell ref="A1129:D1129"/>
    <mergeCell ref="F1129:G1129"/>
    <mergeCell ref="I1129:J1129"/>
    <mergeCell ref="K1129:N1129"/>
    <mergeCell ref="A1112:N1112"/>
    <mergeCell ref="A1113:D1113"/>
    <mergeCell ref="F1113:G1113"/>
    <mergeCell ref="I1113:J1113"/>
    <mergeCell ref="K1113:N1113"/>
    <mergeCell ref="A1114:E1114"/>
    <mergeCell ref="F1114:G1114"/>
    <mergeCell ref="I1114:J1114"/>
    <mergeCell ref="K1114:N1114"/>
    <mergeCell ref="A1115:E1115"/>
    <mergeCell ref="A1116:C1116"/>
    <mergeCell ref="E1116:G1116"/>
    <mergeCell ref="I1116:N1116"/>
    <mergeCell ref="A1117:C1117"/>
    <mergeCell ref="D1117:G1117"/>
    <mergeCell ref="I1117:N1117"/>
    <mergeCell ref="A1121:N1121"/>
    <mergeCell ref="A1099:E1099"/>
    <mergeCell ref="A1100:C1100"/>
    <mergeCell ref="E1100:G1100"/>
    <mergeCell ref="I1100:N1100"/>
    <mergeCell ref="A1101:C1101"/>
    <mergeCell ref="D1101:G1101"/>
    <mergeCell ref="I1101:N1101"/>
    <mergeCell ref="A1105:N1105"/>
    <mergeCell ref="A1106:C1106"/>
    <mergeCell ref="A1107:C1107"/>
    <mergeCell ref="A1108:C1108"/>
    <mergeCell ref="A1109:C1109"/>
    <mergeCell ref="A1110:C1110"/>
    <mergeCell ref="D1110:F1110"/>
    <mergeCell ref="G1110:J1110"/>
    <mergeCell ref="K1110:N1110"/>
    <mergeCell ref="A1111:C1111"/>
    <mergeCell ref="D1111:F1111"/>
    <mergeCell ref="G1111:J1111"/>
    <mergeCell ref="K1111:N1111"/>
    <mergeCell ref="A1091:C1091"/>
    <mergeCell ref="A1092:C1092"/>
    <mergeCell ref="A1093:C1093"/>
    <mergeCell ref="A1094:C1094"/>
    <mergeCell ref="D1094:F1094"/>
    <mergeCell ref="G1094:J1094"/>
    <mergeCell ref="K1094:N1094"/>
    <mergeCell ref="A1095:C1095"/>
    <mergeCell ref="D1095:F1095"/>
    <mergeCell ref="G1095:J1095"/>
    <mergeCell ref="K1095:N1095"/>
    <mergeCell ref="A1096:N1096"/>
    <mergeCell ref="A1097:D1097"/>
    <mergeCell ref="F1097:G1097"/>
    <mergeCell ref="I1097:J1097"/>
    <mergeCell ref="K1097:N1097"/>
    <mergeCell ref="A1098:E1098"/>
    <mergeCell ref="F1098:G1098"/>
    <mergeCell ref="I1098:J1098"/>
    <mergeCell ref="K1098:N1098"/>
    <mergeCell ref="A1081:D1081"/>
    <mergeCell ref="F1081:G1081"/>
    <mergeCell ref="I1081:J1081"/>
    <mergeCell ref="K1081:N1081"/>
    <mergeCell ref="A1082:E1082"/>
    <mergeCell ref="F1082:G1082"/>
    <mergeCell ref="I1082:J1082"/>
    <mergeCell ref="K1082:N1082"/>
    <mergeCell ref="A1083:E1083"/>
    <mergeCell ref="A1084:C1084"/>
    <mergeCell ref="E1084:G1084"/>
    <mergeCell ref="I1084:N1084"/>
    <mergeCell ref="A1085:C1085"/>
    <mergeCell ref="D1085:G1085"/>
    <mergeCell ref="I1085:N1085"/>
    <mergeCell ref="A1089:N1089"/>
    <mergeCell ref="A1090:C1090"/>
    <mergeCell ref="A1069:C1069"/>
    <mergeCell ref="D1069:G1069"/>
    <mergeCell ref="I1069:N1069"/>
    <mergeCell ref="A1073:N1073"/>
    <mergeCell ref="A1074:C1074"/>
    <mergeCell ref="A1075:C1075"/>
    <mergeCell ref="A1076:C1076"/>
    <mergeCell ref="A1077:C1077"/>
    <mergeCell ref="A1078:C1078"/>
    <mergeCell ref="D1078:F1078"/>
    <mergeCell ref="G1078:J1078"/>
    <mergeCell ref="K1078:N1078"/>
    <mergeCell ref="A1079:C1079"/>
    <mergeCell ref="D1079:F1079"/>
    <mergeCell ref="G1079:J1079"/>
    <mergeCell ref="K1079:N1079"/>
    <mergeCell ref="A1080:N1080"/>
    <mergeCell ref="A1063:C1063"/>
    <mergeCell ref="D1063:F1063"/>
    <mergeCell ref="G1063:J1063"/>
    <mergeCell ref="K1063:N1063"/>
    <mergeCell ref="A1064:N1064"/>
    <mergeCell ref="A1065:D1065"/>
    <mergeCell ref="F1065:G1065"/>
    <mergeCell ref="I1065:J1065"/>
    <mergeCell ref="K1065:N1065"/>
    <mergeCell ref="A1066:E1066"/>
    <mergeCell ref="F1066:G1066"/>
    <mergeCell ref="I1066:J1066"/>
    <mergeCell ref="K1066:N1066"/>
    <mergeCell ref="A1067:E1067"/>
    <mergeCell ref="A1068:C1068"/>
    <mergeCell ref="E1068:G1068"/>
    <mergeCell ref="I1068:N1068"/>
    <mergeCell ref="A1050:E1050"/>
    <mergeCell ref="F1050:G1050"/>
    <mergeCell ref="I1050:J1050"/>
    <mergeCell ref="K1050:N1050"/>
    <mergeCell ref="A1051:E1051"/>
    <mergeCell ref="A1052:C1052"/>
    <mergeCell ref="E1052:G1052"/>
    <mergeCell ref="I1052:N1052"/>
    <mergeCell ref="A1053:C1053"/>
    <mergeCell ref="D1053:G1053"/>
    <mergeCell ref="I1053:N1053"/>
    <mergeCell ref="A1057:N1057"/>
    <mergeCell ref="A1058:C1058"/>
    <mergeCell ref="A1059:C1059"/>
    <mergeCell ref="A1060:C1060"/>
    <mergeCell ref="A1061:C1061"/>
    <mergeCell ref="A1062:C1062"/>
    <mergeCell ref="D1062:F1062"/>
    <mergeCell ref="G1062:J1062"/>
    <mergeCell ref="K1062:N1062"/>
    <mergeCell ref="A1042:C1042"/>
    <mergeCell ref="A1043:C1043"/>
    <mergeCell ref="A1044:C1044"/>
    <mergeCell ref="A1045:C1045"/>
    <mergeCell ref="A1046:C1046"/>
    <mergeCell ref="D1046:F1046"/>
    <mergeCell ref="G1046:J1046"/>
    <mergeCell ref="K1046:N1046"/>
    <mergeCell ref="A1047:C1047"/>
    <mergeCell ref="D1047:F1047"/>
    <mergeCell ref="G1047:J1047"/>
    <mergeCell ref="K1047:N1047"/>
    <mergeCell ref="A1048:N1048"/>
    <mergeCell ref="A1049:D1049"/>
    <mergeCell ref="F1049:G1049"/>
    <mergeCell ref="I1049:J1049"/>
    <mergeCell ref="K1049:N1049"/>
    <mergeCell ref="A1032:N1032"/>
    <mergeCell ref="A1033:D1033"/>
    <mergeCell ref="F1033:G1033"/>
    <mergeCell ref="I1033:J1033"/>
    <mergeCell ref="K1033:N1033"/>
    <mergeCell ref="A1034:E1034"/>
    <mergeCell ref="F1034:G1034"/>
    <mergeCell ref="I1034:J1034"/>
    <mergeCell ref="K1034:N1034"/>
    <mergeCell ref="A1035:E1035"/>
    <mergeCell ref="A1036:C1036"/>
    <mergeCell ref="E1036:G1036"/>
    <mergeCell ref="I1036:N1036"/>
    <mergeCell ref="A1037:C1037"/>
    <mergeCell ref="D1037:G1037"/>
    <mergeCell ref="I1037:N1037"/>
    <mergeCell ref="A1041:N1041"/>
    <mergeCell ref="A1019:E1019"/>
    <mergeCell ref="A1020:C1020"/>
    <mergeCell ref="E1020:G1020"/>
    <mergeCell ref="I1020:N1020"/>
    <mergeCell ref="A1021:C1021"/>
    <mergeCell ref="D1021:G1021"/>
    <mergeCell ref="I1021:N1021"/>
    <mergeCell ref="A1025:N1025"/>
    <mergeCell ref="A1026:C1026"/>
    <mergeCell ref="A1027:C1027"/>
    <mergeCell ref="A1028:C1028"/>
    <mergeCell ref="A1029:C1029"/>
    <mergeCell ref="A1030:C1030"/>
    <mergeCell ref="D1030:F1030"/>
    <mergeCell ref="G1030:J1030"/>
    <mergeCell ref="K1030:N1030"/>
    <mergeCell ref="A1031:C1031"/>
    <mergeCell ref="D1031:F1031"/>
    <mergeCell ref="G1031:J1031"/>
    <mergeCell ref="K1031:N1031"/>
    <mergeCell ref="A1011:C1011"/>
    <mergeCell ref="A1012:C1012"/>
    <mergeCell ref="A1013:C1013"/>
    <mergeCell ref="A1014:C1014"/>
    <mergeCell ref="D1014:F1014"/>
    <mergeCell ref="G1014:J1014"/>
    <mergeCell ref="K1014:N1014"/>
    <mergeCell ref="A1015:C1015"/>
    <mergeCell ref="D1015:F1015"/>
    <mergeCell ref="G1015:J1015"/>
    <mergeCell ref="K1015:N1015"/>
    <mergeCell ref="A1016:N1016"/>
    <mergeCell ref="A1017:D1017"/>
    <mergeCell ref="F1017:G1017"/>
    <mergeCell ref="I1017:J1017"/>
    <mergeCell ref="K1017:N1017"/>
    <mergeCell ref="A1018:E1018"/>
    <mergeCell ref="F1018:G1018"/>
    <mergeCell ref="I1018:J1018"/>
    <mergeCell ref="K1018:N1018"/>
    <mergeCell ref="A1001:D1001"/>
    <mergeCell ref="F1001:G1001"/>
    <mergeCell ref="I1001:J1001"/>
    <mergeCell ref="K1001:N1001"/>
    <mergeCell ref="A1002:E1002"/>
    <mergeCell ref="F1002:G1002"/>
    <mergeCell ref="I1002:J1002"/>
    <mergeCell ref="K1002:N1002"/>
    <mergeCell ref="A1003:E1003"/>
    <mergeCell ref="A1004:C1004"/>
    <mergeCell ref="E1004:G1004"/>
    <mergeCell ref="I1004:N1004"/>
    <mergeCell ref="A1005:C1005"/>
    <mergeCell ref="D1005:G1005"/>
    <mergeCell ref="I1005:N1005"/>
    <mergeCell ref="A1009:N1009"/>
    <mergeCell ref="A1010:C1010"/>
    <mergeCell ref="A989:C989"/>
    <mergeCell ref="D989:G989"/>
    <mergeCell ref="I989:N989"/>
    <mergeCell ref="A993:N993"/>
    <mergeCell ref="A994:C994"/>
    <mergeCell ref="A995:C995"/>
    <mergeCell ref="A996:C996"/>
    <mergeCell ref="A997:C997"/>
    <mergeCell ref="A998:C998"/>
    <mergeCell ref="D998:F998"/>
    <mergeCell ref="G998:J998"/>
    <mergeCell ref="K998:N998"/>
    <mergeCell ref="A999:C999"/>
    <mergeCell ref="D999:F999"/>
    <mergeCell ref="G999:J999"/>
    <mergeCell ref="K999:N999"/>
    <mergeCell ref="A1000:N1000"/>
    <mergeCell ref="A983:C983"/>
    <mergeCell ref="D983:F983"/>
    <mergeCell ref="G983:J983"/>
    <mergeCell ref="K983:N983"/>
    <mergeCell ref="A984:N984"/>
    <mergeCell ref="A985:D985"/>
    <mergeCell ref="F985:G985"/>
    <mergeCell ref="I985:J985"/>
    <mergeCell ref="K985:N985"/>
    <mergeCell ref="A986:E986"/>
    <mergeCell ref="F986:G986"/>
    <mergeCell ref="I986:J986"/>
    <mergeCell ref="K986:N986"/>
    <mergeCell ref="A987:E987"/>
    <mergeCell ref="A988:C988"/>
    <mergeCell ref="E988:G988"/>
    <mergeCell ref="I988:N988"/>
    <mergeCell ref="A970:E970"/>
    <mergeCell ref="F970:G970"/>
    <mergeCell ref="I970:J970"/>
    <mergeCell ref="K970:N970"/>
    <mergeCell ref="A971:E971"/>
    <mergeCell ref="A972:C972"/>
    <mergeCell ref="E972:G972"/>
    <mergeCell ref="I972:N972"/>
    <mergeCell ref="A973:C973"/>
    <mergeCell ref="D973:G973"/>
    <mergeCell ref="I973:N973"/>
    <mergeCell ref="A977:N977"/>
    <mergeCell ref="A978:C978"/>
    <mergeCell ref="A979:C979"/>
    <mergeCell ref="A980:C980"/>
    <mergeCell ref="A981:C981"/>
    <mergeCell ref="A982:C982"/>
    <mergeCell ref="D982:F982"/>
    <mergeCell ref="G982:J982"/>
    <mergeCell ref="K982:N982"/>
    <mergeCell ref="A962:C962"/>
    <mergeCell ref="A963:C963"/>
    <mergeCell ref="A964:C964"/>
    <mergeCell ref="A965:C965"/>
    <mergeCell ref="A966:C966"/>
    <mergeCell ref="D966:F966"/>
    <mergeCell ref="G966:J966"/>
    <mergeCell ref="K966:N966"/>
    <mergeCell ref="A967:C967"/>
    <mergeCell ref="D967:F967"/>
    <mergeCell ref="G967:J967"/>
    <mergeCell ref="K967:N967"/>
    <mergeCell ref="A968:N968"/>
    <mergeCell ref="A969:D969"/>
    <mergeCell ref="F969:G969"/>
    <mergeCell ref="I969:J969"/>
    <mergeCell ref="K969:N969"/>
    <mergeCell ref="A952:N952"/>
    <mergeCell ref="A953:D953"/>
    <mergeCell ref="F953:G953"/>
    <mergeCell ref="I953:J953"/>
    <mergeCell ref="K953:N953"/>
    <mergeCell ref="A954:E954"/>
    <mergeCell ref="F954:G954"/>
    <mergeCell ref="I954:J954"/>
    <mergeCell ref="K954:N954"/>
    <mergeCell ref="A955:E955"/>
    <mergeCell ref="A956:C956"/>
    <mergeCell ref="E956:G956"/>
    <mergeCell ref="I956:N956"/>
    <mergeCell ref="A957:C957"/>
    <mergeCell ref="D957:G957"/>
    <mergeCell ref="I957:N957"/>
    <mergeCell ref="A961:N961"/>
    <mergeCell ref="A939:E939"/>
    <mergeCell ref="A940:C940"/>
    <mergeCell ref="E940:G940"/>
    <mergeCell ref="I940:N940"/>
    <mergeCell ref="A941:C941"/>
    <mergeCell ref="D941:G941"/>
    <mergeCell ref="I941:N941"/>
    <mergeCell ref="A945:N945"/>
    <mergeCell ref="A946:C946"/>
    <mergeCell ref="A947:C947"/>
    <mergeCell ref="A948:C948"/>
    <mergeCell ref="A949:C949"/>
    <mergeCell ref="A950:C950"/>
    <mergeCell ref="D950:F950"/>
    <mergeCell ref="G950:J950"/>
    <mergeCell ref="K950:N950"/>
    <mergeCell ref="A951:C951"/>
    <mergeCell ref="D951:F951"/>
    <mergeCell ref="G951:J951"/>
    <mergeCell ref="K951:N951"/>
    <mergeCell ref="A931:C931"/>
    <mergeCell ref="A932:C932"/>
    <mergeCell ref="A933:C933"/>
    <mergeCell ref="A934:C934"/>
    <mergeCell ref="D934:F934"/>
    <mergeCell ref="G934:J934"/>
    <mergeCell ref="K934:N934"/>
    <mergeCell ref="A935:C935"/>
    <mergeCell ref="D935:F935"/>
    <mergeCell ref="G935:J935"/>
    <mergeCell ref="K935:N935"/>
    <mergeCell ref="A936:N936"/>
    <mergeCell ref="A937:D937"/>
    <mergeCell ref="F937:G937"/>
    <mergeCell ref="I937:J937"/>
    <mergeCell ref="K937:N937"/>
    <mergeCell ref="A938:E938"/>
    <mergeCell ref="F938:G938"/>
    <mergeCell ref="I938:J938"/>
    <mergeCell ref="K938:N938"/>
    <mergeCell ref="A921:D921"/>
    <mergeCell ref="F921:G921"/>
    <mergeCell ref="I921:J921"/>
    <mergeCell ref="K921:N921"/>
    <mergeCell ref="A922:E922"/>
    <mergeCell ref="F922:G922"/>
    <mergeCell ref="I922:J922"/>
    <mergeCell ref="K922:N922"/>
    <mergeCell ref="A923:E923"/>
    <mergeCell ref="A924:C924"/>
    <mergeCell ref="E924:G924"/>
    <mergeCell ref="I924:N924"/>
    <mergeCell ref="A925:C925"/>
    <mergeCell ref="D925:G925"/>
    <mergeCell ref="I925:N925"/>
    <mergeCell ref="A929:N929"/>
    <mergeCell ref="A930:C930"/>
    <mergeCell ref="A909:C909"/>
    <mergeCell ref="D909:G909"/>
    <mergeCell ref="I909:N909"/>
    <mergeCell ref="A913:N913"/>
    <mergeCell ref="A914:C914"/>
    <mergeCell ref="A915:C915"/>
    <mergeCell ref="A916:C916"/>
    <mergeCell ref="A917:C917"/>
    <mergeCell ref="A918:C918"/>
    <mergeCell ref="D918:F918"/>
    <mergeCell ref="G918:J918"/>
    <mergeCell ref="K918:N918"/>
    <mergeCell ref="A919:C919"/>
    <mergeCell ref="D919:F919"/>
    <mergeCell ref="G919:J919"/>
    <mergeCell ref="K919:N919"/>
    <mergeCell ref="A920:N920"/>
    <mergeCell ref="A903:C903"/>
    <mergeCell ref="D903:F903"/>
    <mergeCell ref="G903:J903"/>
    <mergeCell ref="K903:N903"/>
    <mergeCell ref="A904:N904"/>
    <mergeCell ref="A905:D905"/>
    <mergeCell ref="F905:G905"/>
    <mergeCell ref="I905:J905"/>
    <mergeCell ref="K905:N905"/>
    <mergeCell ref="A906:E906"/>
    <mergeCell ref="F906:G906"/>
    <mergeCell ref="I906:J906"/>
    <mergeCell ref="K906:N906"/>
    <mergeCell ref="A907:E907"/>
    <mergeCell ref="A908:C908"/>
    <mergeCell ref="E908:G908"/>
    <mergeCell ref="I908:N908"/>
    <mergeCell ref="A890:E890"/>
    <mergeCell ref="F890:G890"/>
    <mergeCell ref="I890:J890"/>
    <mergeCell ref="K890:N890"/>
    <mergeCell ref="A891:E891"/>
    <mergeCell ref="A892:C892"/>
    <mergeCell ref="E892:G892"/>
    <mergeCell ref="I892:N892"/>
    <mergeCell ref="A893:C893"/>
    <mergeCell ref="D893:G893"/>
    <mergeCell ref="I893:N893"/>
    <mergeCell ref="A897:N897"/>
    <mergeCell ref="A898:C898"/>
    <mergeCell ref="A899:C899"/>
    <mergeCell ref="A900:C900"/>
    <mergeCell ref="A901:C901"/>
    <mergeCell ref="A902:C902"/>
    <mergeCell ref="D902:F902"/>
    <mergeCell ref="G902:J902"/>
    <mergeCell ref="K902:N902"/>
    <mergeCell ref="A882:C882"/>
    <mergeCell ref="A883:C883"/>
    <mergeCell ref="A884:C884"/>
    <mergeCell ref="A885:C885"/>
    <mergeCell ref="A886:C886"/>
    <mergeCell ref="D886:F886"/>
    <mergeCell ref="G886:J886"/>
    <mergeCell ref="K886:N886"/>
    <mergeCell ref="A887:C887"/>
    <mergeCell ref="D887:F887"/>
    <mergeCell ref="G887:J887"/>
    <mergeCell ref="K887:N887"/>
    <mergeCell ref="A888:N888"/>
    <mergeCell ref="A889:D889"/>
    <mergeCell ref="F889:G889"/>
    <mergeCell ref="I889:J889"/>
    <mergeCell ref="K889:N889"/>
    <mergeCell ref="A872:N872"/>
    <mergeCell ref="A873:D873"/>
    <mergeCell ref="F873:G873"/>
    <mergeCell ref="I873:J873"/>
    <mergeCell ref="K873:N873"/>
    <mergeCell ref="A874:E874"/>
    <mergeCell ref="F874:G874"/>
    <mergeCell ref="I874:J874"/>
    <mergeCell ref="K874:N874"/>
    <mergeCell ref="A875:E875"/>
    <mergeCell ref="A876:C876"/>
    <mergeCell ref="E876:G876"/>
    <mergeCell ref="I876:N876"/>
    <mergeCell ref="A877:C877"/>
    <mergeCell ref="D877:G877"/>
    <mergeCell ref="I877:N877"/>
    <mergeCell ref="A881:N881"/>
    <mergeCell ref="A859:E859"/>
    <mergeCell ref="A860:C860"/>
    <mergeCell ref="E860:G860"/>
    <mergeCell ref="I860:N860"/>
    <mergeCell ref="A861:C861"/>
    <mergeCell ref="D861:G861"/>
    <mergeCell ref="I861:N861"/>
    <mergeCell ref="A865:N865"/>
    <mergeCell ref="A866:C866"/>
    <mergeCell ref="A867:C867"/>
    <mergeCell ref="A868:C868"/>
    <mergeCell ref="A869:C869"/>
    <mergeCell ref="A870:C870"/>
    <mergeCell ref="D870:F870"/>
    <mergeCell ref="G870:J870"/>
    <mergeCell ref="K870:N870"/>
    <mergeCell ref="A871:C871"/>
    <mergeCell ref="D871:F871"/>
    <mergeCell ref="G871:J871"/>
    <mergeCell ref="K871:N871"/>
    <mergeCell ref="A851:C851"/>
    <mergeCell ref="A852:C852"/>
    <mergeCell ref="A853:C853"/>
    <mergeCell ref="A854:C854"/>
    <mergeCell ref="D854:F854"/>
    <mergeCell ref="G854:J854"/>
    <mergeCell ref="K854:N854"/>
    <mergeCell ref="A855:C855"/>
    <mergeCell ref="D855:F855"/>
    <mergeCell ref="G855:J855"/>
    <mergeCell ref="K855:N855"/>
    <mergeCell ref="A856:N856"/>
    <mergeCell ref="A857:D857"/>
    <mergeCell ref="F857:G857"/>
    <mergeCell ref="I857:J857"/>
    <mergeCell ref="K857:N857"/>
    <mergeCell ref="A858:E858"/>
    <mergeCell ref="F858:G858"/>
    <mergeCell ref="I858:J858"/>
    <mergeCell ref="K858:N858"/>
    <mergeCell ref="A841:D841"/>
    <mergeCell ref="F841:G841"/>
    <mergeCell ref="I841:J841"/>
    <mergeCell ref="K841:N841"/>
    <mergeCell ref="A842:E842"/>
    <mergeCell ref="F842:G842"/>
    <mergeCell ref="I842:J842"/>
    <mergeCell ref="K842:N842"/>
    <mergeCell ref="A843:E843"/>
    <mergeCell ref="A844:C844"/>
    <mergeCell ref="E844:G844"/>
    <mergeCell ref="I844:N844"/>
    <mergeCell ref="A845:C845"/>
    <mergeCell ref="D845:G845"/>
    <mergeCell ref="I845:N845"/>
    <mergeCell ref="A849:N849"/>
    <mergeCell ref="A850:C850"/>
    <mergeCell ref="A829:C829"/>
    <mergeCell ref="D829:G829"/>
    <mergeCell ref="I829:N829"/>
    <mergeCell ref="A833:N833"/>
    <mergeCell ref="A834:C834"/>
    <mergeCell ref="A835:C835"/>
    <mergeCell ref="A836:C836"/>
    <mergeCell ref="A837:C837"/>
    <mergeCell ref="A838:C838"/>
    <mergeCell ref="D838:F838"/>
    <mergeCell ref="G838:J838"/>
    <mergeCell ref="K838:N838"/>
    <mergeCell ref="A839:C839"/>
    <mergeCell ref="D839:F839"/>
    <mergeCell ref="G839:J839"/>
    <mergeCell ref="K839:N839"/>
    <mergeCell ref="A840:N840"/>
    <mergeCell ref="A823:C823"/>
    <mergeCell ref="D823:F823"/>
    <mergeCell ref="G823:J823"/>
    <mergeCell ref="K823:N823"/>
    <mergeCell ref="A824:N824"/>
    <mergeCell ref="A825:D825"/>
    <mergeCell ref="F825:G825"/>
    <mergeCell ref="I825:J825"/>
    <mergeCell ref="K825:N825"/>
    <mergeCell ref="A826:E826"/>
    <mergeCell ref="F826:G826"/>
    <mergeCell ref="I826:J826"/>
    <mergeCell ref="K826:N826"/>
    <mergeCell ref="A827:E827"/>
    <mergeCell ref="A828:C828"/>
    <mergeCell ref="E828:G828"/>
    <mergeCell ref="I828:N828"/>
    <mergeCell ref="A810:E810"/>
    <mergeCell ref="F810:G810"/>
    <mergeCell ref="I810:J810"/>
    <mergeCell ref="K810:N810"/>
    <mergeCell ref="A811:E811"/>
    <mergeCell ref="A812:C812"/>
    <mergeCell ref="E812:G812"/>
    <mergeCell ref="I812:N812"/>
    <mergeCell ref="A813:C813"/>
    <mergeCell ref="D813:G813"/>
    <mergeCell ref="I813:N813"/>
    <mergeCell ref="A817:N817"/>
    <mergeCell ref="A818:C818"/>
    <mergeCell ref="A819:C819"/>
    <mergeCell ref="A820:C820"/>
    <mergeCell ref="A821:C821"/>
    <mergeCell ref="A822:C822"/>
    <mergeCell ref="D822:F822"/>
    <mergeCell ref="G822:J822"/>
    <mergeCell ref="K822:N822"/>
    <mergeCell ref="A802:C802"/>
    <mergeCell ref="A803:C803"/>
    <mergeCell ref="A804:C804"/>
    <mergeCell ref="A805:C805"/>
    <mergeCell ref="A806:C806"/>
    <mergeCell ref="D806:F806"/>
    <mergeCell ref="G806:J806"/>
    <mergeCell ref="K806:N806"/>
    <mergeCell ref="A807:C807"/>
    <mergeCell ref="D807:F807"/>
    <mergeCell ref="G807:J807"/>
    <mergeCell ref="K807:N807"/>
    <mergeCell ref="A808:N808"/>
    <mergeCell ref="A809:D809"/>
    <mergeCell ref="F809:G809"/>
    <mergeCell ref="I809:J809"/>
    <mergeCell ref="K809:N809"/>
    <mergeCell ref="A792:N792"/>
    <mergeCell ref="A793:D793"/>
    <mergeCell ref="F793:G793"/>
    <mergeCell ref="I793:J793"/>
    <mergeCell ref="K793:N793"/>
    <mergeCell ref="A794:E794"/>
    <mergeCell ref="F794:G794"/>
    <mergeCell ref="I794:J794"/>
    <mergeCell ref="K794:N794"/>
    <mergeCell ref="A795:E795"/>
    <mergeCell ref="A796:C796"/>
    <mergeCell ref="E796:G796"/>
    <mergeCell ref="I796:N796"/>
    <mergeCell ref="A797:C797"/>
    <mergeCell ref="D797:G797"/>
    <mergeCell ref="I797:N797"/>
    <mergeCell ref="A801:N801"/>
    <mergeCell ref="A779:E779"/>
    <mergeCell ref="A780:C780"/>
    <mergeCell ref="E780:G780"/>
    <mergeCell ref="I780:N780"/>
    <mergeCell ref="A781:C781"/>
    <mergeCell ref="D781:G781"/>
    <mergeCell ref="I781:N781"/>
    <mergeCell ref="A785:N785"/>
    <mergeCell ref="A786:C786"/>
    <mergeCell ref="A787:C787"/>
    <mergeCell ref="A788:C788"/>
    <mergeCell ref="A789:C789"/>
    <mergeCell ref="A790:C790"/>
    <mergeCell ref="D790:F790"/>
    <mergeCell ref="G790:J790"/>
    <mergeCell ref="K790:N790"/>
    <mergeCell ref="A791:C791"/>
    <mergeCell ref="D791:F791"/>
    <mergeCell ref="G791:J791"/>
    <mergeCell ref="K791:N791"/>
    <mergeCell ref="A771:C771"/>
    <mergeCell ref="A772:C772"/>
    <mergeCell ref="A773:C773"/>
    <mergeCell ref="A774:C774"/>
    <mergeCell ref="D774:F774"/>
    <mergeCell ref="G774:J774"/>
    <mergeCell ref="K774:N774"/>
    <mergeCell ref="A775:C775"/>
    <mergeCell ref="D775:F775"/>
    <mergeCell ref="G775:J775"/>
    <mergeCell ref="K775:N775"/>
    <mergeCell ref="A776:N776"/>
    <mergeCell ref="A777:D777"/>
    <mergeCell ref="F777:G777"/>
    <mergeCell ref="I777:J777"/>
    <mergeCell ref="K777:N777"/>
    <mergeCell ref="A778:E778"/>
    <mergeCell ref="F778:G778"/>
    <mergeCell ref="I778:J778"/>
    <mergeCell ref="K778:N778"/>
    <mergeCell ref="A761:D761"/>
    <mergeCell ref="F761:G761"/>
    <mergeCell ref="I761:J761"/>
    <mergeCell ref="K761:N761"/>
    <mergeCell ref="A762:E762"/>
    <mergeCell ref="F762:G762"/>
    <mergeCell ref="I762:J762"/>
    <mergeCell ref="K762:N762"/>
    <mergeCell ref="A763:E763"/>
    <mergeCell ref="A764:C764"/>
    <mergeCell ref="E764:G764"/>
    <mergeCell ref="I764:N764"/>
    <mergeCell ref="A765:C765"/>
    <mergeCell ref="D765:G765"/>
    <mergeCell ref="I765:N765"/>
    <mergeCell ref="A769:N769"/>
    <mergeCell ref="A770:C770"/>
    <mergeCell ref="A749:C749"/>
    <mergeCell ref="D749:G749"/>
    <mergeCell ref="I749:N749"/>
    <mergeCell ref="A753:N753"/>
    <mergeCell ref="A754:C754"/>
    <mergeCell ref="A755:C755"/>
    <mergeCell ref="A756:C756"/>
    <mergeCell ref="A757:C757"/>
    <mergeCell ref="A758:C758"/>
    <mergeCell ref="D758:F758"/>
    <mergeCell ref="G758:J758"/>
    <mergeCell ref="K758:N758"/>
    <mergeCell ref="A759:C759"/>
    <mergeCell ref="D759:F759"/>
    <mergeCell ref="G759:J759"/>
    <mergeCell ref="K759:N759"/>
    <mergeCell ref="A760:N760"/>
    <mergeCell ref="A743:C743"/>
    <mergeCell ref="D743:F743"/>
    <mergeCell ref="G743:J743"/>
    <mergeCell ref="K743:N743"/>
    <mergeCell ref="A744:N744"/>
    <mergeCell ref="A745:D745"/>
    <mergeCell ref="F745:G745"/>
    <mergeCell ref="I745:J745"/>
    <mergeCell ref="K745:N745"/>
    <mergeCell ref="A746:E746"/>
    <mergeCell ref="F746:G746"/>
    <mergeCell ref="I746:J746"/>
    <mergeCell ref="K746:N746"/>
    <mergeCell ref="A747:E747"/>
    <mergeCell ref="A748:C748"/>
    <mergeCell ref="E748:G748"/>
    <mergeCell ref="I748:N748"/>
    <mergeCell ref="A730:E730"/>
    <mergeCell ref="F730:G730"/>
    <mergeCell ref="I730:J730"/>
    <mergeCell ref="K730:N730"/>
    <mergeCell ref="A731:E731"/>
    <mergeCell ref="A732:C732"/>
    <mergeCell ref="E732:G732"/>
    <mergeCell ref="I732:N732"/>
    <mergeCell ref="A733:C733"/>
    <mergeCell ref="D733:G733"/>
    <mergeCell ref="I733:N733"/>
    <mergeCell ref="A737:N737"/>
    <mergeCell ref="A738:C738"/>
    <mergeCell ref="A739:C739"/>
    <mergeCell ref="A740:C740"/>
    <mergeCell ref="A741:C741"/>
    <mergeCell ref="A742:C742"/>
    <mergeCell ref="D742:F742"/>
    <mergeCell ref="G742:J742"/>
    <mergeCell ref="K742:N742"/>
    <mergeCell ref="A722:C722"/>
    <mergeCell ref="A723:C723"/>
    <mergeCell ref="A724:C724"/>
    <mergeCell ref="A725:C725"/>
    <mergeCell ref="A726:C726"/>
    <mergeCell ref="D726:F726"/>
    <mergeCell ref="G726:J726"/>
    <mergeCell ref="K726:N726"/>
    <mergeCell ref="A727:C727"/>
    <mergeCell ref="D727:F727"/>
    <mergeCell ref="G727:J727"/>
    <mergeCell ref="K727:N727"/>
    <mergeCell ref="A728:N728"/>
    <mergeCell ref="A729:D729"/>
    <mergeCell ref="F729:G729"/>
    <mergeCell ref="I729:J729"/>
    <mergeCell ref="K729:N729"/>
    <mergeCell ref="A712:N712"/>
    <mergeCell ref="A713:D713"/>
    <mergeCell ref="F713:G713"/>
    <mergeCell ref="I713:J713"/>
    <mergeCell ref="K713:N713"/>
    <mergeCell ref="A714:E714"/>
    <mergeCell ref="F714:G714"/>
    <mergeCell ref="I714:J714"/>
    <mergeCell ref="K714:N714"/>
    <mergeCell ref="A715:E715"/>
    <mergeCell ref="A716:C716"/>
    <mergeCell ref="E716:G716"/>
    <mergeCell ref="I716:N716"/>
    <mergeCell ref="A717:C717"/>
    <mergeCell ref="D717:G717"/>
    <mergeCell ref="I717:N717"/>
    <mergeCell ref="A721:N721"/>
    <mergeCell ref="A699:E699"/>
    <mergeCell ref="A700:C700"/>
    <mergeCell ref="E700:G700"/>
    <mergeCell ref="I700:N700"/>
    <mergeCell ref="A701:C701"/>
    <mergeCell ref="D701:G701"/>
    <mergeCell ref="I701:N701"/>
    <mergeCell ref="A705:N705"/>
    <mergeCell ref="A706:C706"/>
    <mergeCell ref="A707:C707"/>
    <mergeCell ref="A708:C708"/>
    <mergeCell ref="A709:C709"/>
    <mergeCell ref="A710:C710"/>
    <mergeCell ref="D710:F710"/>
    <mergeCell ref="G710:J710"/>
    <mergeCell ref="K710:N710"/>
    <mergeCell ref="A711:C711"/>
    <mergeCell ref="D711:F711"/>
    <mergeCell ref="G711:J711"/>
    <mergeCell ref="K711:N711"/>
    <mergeCell ref="A691:C691"/>
    <mergeCell ref="A692:C692"/>
    <mergeCell ref="A693:C693"/>
    <mergeCell ref="A694:C694"/>
    <mergeCell ref="D694:F694"/>
    <mergeCell ref="G694:J694"/>
    <mergeCell ref="K694:N694"/>
    <mergeCell ref="A695:C695"/>
    <mergeCell ref="D695:F695"/>
    <mergeCell ref="G695:J695"/>
    <mergeCell ref="K695:N695"/>
    <mergeCell ref="A696:N696"/>
    <mergeCell ref="A697:D697"/>
    <mergeCell ref="F697:G697"/>
    <mergeCell ref="I697:J697"/>
    <mergeCell ref="K697:N697"/>
    <mergeCell ref="A698:E698"/>
    <mergeCell ref="F698:G698"/>
    <mergeCell ref="I698:J698"/>
    <mergeCell ref="K698:N698"/>
    <mergeCell ref="A681:D681"/>
    <mergeCell ref="F681:G681"/>
    <mergeCell ref="I681:J681"/>
    <mergeCell ref="K681:N681"/>
    <mergeCell ref="A682:E682"/>
    <mergeCell ref="F682:G682"/>
    <mergeCell ref="I682:J682"/>
    <mergeCell ref="K682:N682"/>
    <mergeCell ref="A683:E683"/>
    <mergeCell ref="A684:C684"/>
    <mergeCell ref="E684:G684"/>
    <mergeCell ref="I684:N684"/>
    <mergeCell ref="A685:C685"/>
    <mergeCell ref="D685:G685"/>
    <mergeCell ref="I685:N685"/>
    <mergeCell ref="A689:N689"/>
    <mergeCell ref="A690:C690"/>
    <mergeCell ref="A669:C669"/>
    <mergeCell ref="D669:G669"/>
    <mergeCell ref="I669:N669"/>
    <mergeCell ref="A673:N673"/>
    <mergeCell ref="A674:C674"/>
    <mergeCell ref="A675:C675"/>
    <mergeCell ref="A676:C676"/>
    <mergeCell ref="A677:C677"/>
    <mergeCell ref="A678:C678"/>
    <mergeCell ref="D678:F678"/>
    <mergeCell ref="G678:J678"/>
    <mergeCell ref="K678:N678"/>
    <mergeCell ref="A679:C679"/>
    <mergeCell ref="D679:F679"/>
    <mergeCell ref="G679:J679"/>
    <mergeCell ref="K679:N679"/>
    <mergeCell ref="A680:N680"/>
    <mergeCell ref="A663:C663"/>
    <mergeCell ref="D663:F663"/>
    <mergeCell ref="G663:J663"/>
    <mergeCell ref="K663:N663"/>
    <mergeCell ref="A664:N664"/>
    <mergeCell ref="A665:D665"/>
    <mergeCell ref="F665:G665"/>
    <mergeCell ref="I665:J665"/>
    <mergeCell ref="K665:N665"/>
    <mergeCell ref="A666:E666"/>
    <mergeCell ref="F666:G666"/>
    <mergeCell ref="I666:J666"/>
    <mergeCell ref="K666:N666"/>
    <mergeCell ref="A667:E667"/>
    <mergeCell ref="A668:C668"/>
    <mergeCell ref="E668:G668"/>
    <mergeCell ref="I668:N668"/>
    <mergeCell ref="A650:E650"/>
    <mergeCell ref="F650:G650"/>
    <mergeCell ref="I650:J650"/>
    <mergeCell ref="K650:N650"/>
    <mergeCell ref="A651:E651"/>
    <mergeCell ref="A652:C652"/>
    <mergeCell ref="E652:G652"/>
    <mergeCell ref="I652:N652"/>
    <mergeCell ref="A653:C653"/>
    <mergeCell ref="D653:G653"/>
    <mergeCell ref="I653:N653"/>
    <mergeCell ref="A657:N657"/>
    <mergeCell ref="A658:C658"/>
    <mergeCell ref="A659:C659"/>
    <mergeCell ref="A660:C660"/>
    <mergeCell ref="A661:C661"/>
    <mergeCell ref="A662:C662"/>
    <mergeCell ref="D662:F662"/>
    <mergeCell ref="G662:J662"/>
    <mergeCell ref="K662:N662"/>
    <mergeCell ref="A642:C642"/>
    <mergeCell ref="A643:C643"/>
    <mergeCell ref="A644:C644"/>
    <mergeCell ref="A645:C645"/>
    <mergeCell ref="A646:C646"/>
    <mergeCell ref="D646:F646"/>
    <mergeCell ref="G646:J646"/>
    <mergeCell ref="K646:N646"/>
    <mergeCell ref="A647:C647"/>
    <mergeCell ref="D647:F647"/>
    <mergeCell ref="G647:J647"/>
    <mergeCell ref="K647:N647"/>
    <mergeCell ref="A648:N648"/>
    <mergeCell ref="A649:D649"/>
    <mergeCell ref="F649:G649"/>
    <mergeCell ref="I649:J649"/>
    <mergeCell ref="K649:N649"/>
    <mergeCell ref="A632:N632"/>
    <mergeCell ref="A633:D633"/>
    <mergeCell ref="F633:G633"/>
    <mergeCell ref="I633:J633"/>
    <mergeCell ref="K633:N633"/>
    <mergeCell ref="A634:E634"/>
    <mergeCell ref="F634:G634"/>
    <mergeCell ref="I634:J634"/>
    <mergeCell ref="K634:N634"/>
    <mergeCell ref="A635:E635"/>
    <mergeCell ref="A636:C636"/>
    <mergeCell ref="E636:G636"/>
    <mergeCell ref="I636:N636"/>
    <mergeCell ref="A637:C637"/>
    <mergeCell ref="D637:G637"/>
    <mergeCell ref="I637:N637"/>
    <mergeCell ref="A641:N641"/>
    <mergeCell ref="A619:E619"/>
    <mergeCell ref="A620:C620"/>
    <mergeCell ref="E620:G620"/>
    <mergeCell ref="I620:N620"/>
    <mergeCell ref="A621:C621"/>
    <mergeCell ref="D621:G621"/>
    <mergeCell ref="I621:N621"/>
    <mergeCell ref="A625:N625"/>
    <mergeCell ref="A626:C626"/>
    <mergeCell ref="A627:C627"/>
    <mergeCell ref="A628:C628"/>
    <mergeCell ref="A629:C629"/>
    <mergeCell ref="A630:C630"/>
    <mergeCell ref="D630:F630"/>
    <mergeCell ref="G630:J630"/>
    <mergeCell ref="K630:N630"/>
    <mergeCell ref="A631:C631"/>
    <mergeCell ref="D631:F631"/>
    <mergeCell ref="G631:J631"/>
    <mergeCell ref="K631:N631"/>
    <mergeCell ref="A614:C614"/>
    <mergeCell ref="D614:F614"/>
    <mergeCell ref="G614:J614"/>
    <mergeCell ref="K614:N614"/>
    <mergeCell ref="A615:C615"/>
    <mergeCell ref="D615:F615"/>
    <mergeCell ref="G615:J615"/>
    <mergeCell ref="K615:N615"/>
    <mergeCell ref="A616:N616"/>
    <mergeCell ref="A617:D617"/>
    <mergeCell ref="F617:G617"/>
    <mergeCell ref="I617:J617"/>
    <mergeCell ref="K617:N617"/>
    <mergeCell ref="A618:E618"/>
    <mergeCell ref="F618:G618"/>
    <mergeCell ref="I618:J618"/>
    <mergeCell ref="K618:N618"/>
    <mergeCell ref="A588:C588"/>
    <mergeCell ref="E588:G588"/>
    <mergeCell ref="I588:N588"/>
    <mergeCell ref="A589:C589"/>
    <mergeCell ref="D589:G589"/>
    <mergeCell ref="I589:N589"/>
    <mergeCell ref="A604:C604"/>
    <mergeCell ref="E604:G604"/>
    <mergeCell ref="I604:N604"/>
    <mergeCell ref="A605:C605"/>
    <mergeCell ref="D605:G605"/>
    <mergeCell ref="I605:N605"/>
    <mergeCell ref="A609:N609"/>
    <mergeCell ref="A610:C610"/>
    <mergeCell ref="A611:C611"/>
    <mergeCell ref="A612:C612"/>
    <mergeCell ref="A613:C613"/>
    <mergeCell ref="A602:E602"/>
    <mergeCell ref="F602:G602"/>
    <mergeCell ref="I602:J602"/>
    <mergeCell ref="K602:N602"/>
    <mergeCell ref="A603:E603"/>
    <mergeCell ref="A593:N593"/>
    <mergeCell ref="A594:C594"/>
    <mergeCell ref="A595:C595"/>
    <mergeCell ref="A596:C596"/>
    <mergeCell ref="A597:C597"/>
    <mergeCell ref="A598:C598"/>
    <mergeCell ref="D598:F598"/>
    <mergeCell ref="G598:J598"/>
    <mergeCell ref="K598:N598"/>
    <mergeCell ref="A599:C599"/>
    <mergeCell ref="D599:F599"/>
    <mergeCell ref="G599:J599"/>
    <mergeCell ref="K599:N599"/>
    <mergeCell ref="A600:N600"/>
    <mergeCell ref="A601:D601"/>
    <mergeCell ref="F601:G601"/>
    <mergeCell ref="I601:J601"/>
    <mergeCell ref="K601:N601"/>
    <mergeCell ref="A586:E586"/>
    <mergeCell ref="F586:G586"/>
    <mergeCell ref="I586:J586"/>
    <mergeCell ref="K586:N586"/>
    <mergeCell ref="A587:E587"/>
    <mergeCell ref="A584:N584"/>
    <mergeCell ref="A572:C572"/>
    <mergeCell ref="E572:G572"/>
    <mergeCell ref="I572:N572"/>
    <mergeCell ref="A573:C573"/>
    <mergeCell ref="D573:G573"/>
    <mergeCell ref="I573:N573"/>
    <mergeCell ref="A585:D585"/>
    <mergeCell ref="F585:G585"/>
    <mergeCell ref="I585:J585"/>
    <mergeCell ref="K585:N585"/>
    <mergeCell ref="A582:C582"/>
    <mergeCell ref="D582:F582"/>
    <mergeCell ref="G582:J582"/>
    <mergeCell ref="K582:N582"/>
    <mergeCell ref="A583:C583"/>
    <mergeCell ref="D583:F583"/>
    <mergeCell ref="G583:J583"/>
    <mergeCell ref="K583:N583"/>
    <mergeCell ref="A577:N577"/>
    <mergeCell ref="A578:C578"/>
    <mergeCell ref="A579:C579"/>
    <mergeCell ref="A580:C580"/>
    <mergeCell ref="A581:C581"/>
    <mergeCell ref="A570:E570"/>
    <mergeCell ref="F570:G570"/>
    <mergeCell ref="I570:J570"/>
    <mergeCell ref="K570:N570"/>
    <mergeCell ref="A571:E571"/>
    <mergeCell ref="A568:N568"/>
    <mergeCell ref="A569:D569"/>
    <mergeCell ref="F569:G569"/>
    <mergeCell ref="I569:J569"/>
    <mergeCell ref="K569:N569"/>
    <mergeCell ref="A566:C566"/>
    <mergeCell ref="D566:F566"/>
    <mergeCell ref="G566:J566"/>
    <mergeCell ref="K566:N566"/>
    <mergeCell ref="A567:C567"/>
    <mergeCell ref="D567:F567"/>
    <mergeCell ref="G567:J567"/>
    <mergeCell ref="K567:N567"/>
    <mergeCell ref="A561:N561"/>
    <mergeCell ref="A562:C562"/>
    <mergeCell ref="A563:C563"/>
    <mergeCell ref="A564:C564"/>
    <mergeCell ref="A565:C565"/>
    <mergeCell ref="A556:C556"/>
    <mergeCell ref="E556:G556"/>
    <mergeCell ref="I556:N556"/>
    <mergeCell ref="A557:C557"/>
    <mergeCell ref="D557:G557"/>
    <mergeCell ref="I557:N557"/>
    <mergeCell ref="A554:E554"/>
    <mergeCell ref="F554:G554"/>
    <mergeCell ref="I554:J554"/>
    <mergeCell ref="K554:N554"/>
    <mergeCell ref="A555:E555"/>
    <mergeCell ref="A552:N552"/>
    <mergeCell ref="A553:D553"/>
    <mergeCell ref="F553:G553"/>
    <mergeCell ref="I553:J553"/>
    <mergeCell ref="K553:N553"/>
    <mergeCell ref="A550:C550"/>
    <mergeCell ref="D550:F550"/>
    <mergeCell ref="G550:J550"/>
    <mergeCell ref="K550:N550"/>
    <mergeCell ref="A551:C551"/>
    <mergeCell ref="D551:F551"/>
    <mergeCell ref="G551:J551"/>
    <mergeCell ref="K551:N551"/>
    <mergeCell ref="A545:N545"/>
    <mergeCell ref="A546:C546"/>
    <mergeCell ref="A547:C547"/>
    <mergeCell ref="A548:C548"/>
    <mergeCell ref="A549:C549"/>
    <mergeCell ref="A540:C540"/>
    <mergeCell ref="E540:G540"/>
    <mergeCell ref="I540:N540"/>
    <mergeCell ref="A541:C541"/>
    <mergeCell ref="D541:G541"/>
    <mergeCell ref="I541:N541"/>
    <mergeCell ref="A538:E538"/>
    <mergeCell ref="F538:G538"/>
    <mergeCell ref="I538:J538"/>
    <mergeCell ref="K538:N538"/>
    <mergeCell ref="A539:E539"/>
    <mergeCell ref="A536:N536"/>
    <mergeCell ref="A537:D537"/>
    <mergeCell ref="F537:G537"/>
    <mergeCell ref="I537:J537"/>
    <mergeCell ref="K537:N537"/>
    <mergeCell ref="A534:C534"/>
    <mergeCell ref="D534:F534"/>
    <mergeCell ref="G534:J534"/>
    <mergeCell ref="K534:N534"/>
    <mergeCell ref="A535:C535"/>
    <mergeCell ref="D535:F535"/>
    <mergeCell ref="G535:J535"/>
    <mergeCell ref="K535:N535"/>
    <mergeCell ref="A529:N529"/>
    <mergeCell ref="A530:C530"/>
    <mergeCell ref="A531:C531"/>
    <mergeCell ref="A532:C532"/>
    <mergeCell ref="A533:C533"/>
    <mergeCell ref="A524:C524"/>
    <mergeCell ref="E524:G524"/>
    <mergeCell ref="I524:N524"/>
    <mergeCell ref="A525:C525"/>
    <mergeCell ref="D525:G525"/>
    <mergeCell ref="I525:N525"/>
    <mergeCell ref="A522:E522"/>
    <mergeCell ref="F522:G522"/>
    <mergeCell ref="I522:J522"/>
    <mergeCell ref="K522:N522"/>
    <mergeCell ref="A523:E523"/>
    <mergeCell ref="A520:N520"/>
    <mergeCell ref="A521:D521"/>
    <mergeCell ref="F521:G521"/>
    <mergeCell ref="I521:J521"/>
    <mergeCell ref="K521:N521"/>
    <mergeCell ref="A518:C518"/>
    <mergeCell ref="D518:F518"/>
    <mergeCell ref="G518:J518"/>
    <mergeCell ref="K518:N518"/>
    <mergeCell ref="A519:C519"/>
    <mergeCell ref="D519:F519"/>
    <mergeCell ref="G519:J519"/>
    <mergeCell ref="K519:N519"/>
    <mergeCell ref="A513:N513"/>
    <mergeCell ref="A514:C514"/>
    <mergeCell ref="A515:C515"/>
    <mergeCell ref="A516:C516"/>
    <mergeCell ref="A517:C517"/>
    <mergeCell ref="A508:C508"/>
    <mergeCell ref="E508:G508"/>
    <mergeCell ref="I508:N508"/>
    <mergeCell ref="A509:C509"/>
    <mergeCell ref="D509:G509"/>
    <mergeCell ref="I509:N509"/>
    <mergeCell ref="A506:E506"/>
    <mergeCell ref="F506:G506"/>
    <mergeCell ref="I506:J506"/>
    <mergeCell ref="K506:N506"/>
    <mergeCell ref="A507:E507"/>
    <mergeCell ref="A504:N504"/>
    <mergeCell ref="A505:D505"/>
    <mergeCell ref="F505:G505"/>
    <mergeCell ref="I505:J505"/>
    <mergeCell ref="K505:N505"/>
    <mergeCell ref="A502:C502"/>
    <mergeCell ref="D502:F502"/>
    <mergeCell ref="G502:J502"/>
    <mergeCell ref="K502:N502"/>
    <mergeCell ref="A503:C503"/>
    <mergeCell ref="D503:F503"/>
    <mergeCell ref="G503:J503"/>
    <mergeCell ref="K503:N503"/>
    <mergeCell ref="A497:N497"/>
    <mergeCell ref="A498:C498"/>
    <mergeCell ref="A499:C499"/>
    <mergeCell ref="A500:C500"/>
    <mergeCell ref="A501:C501"/>
    <mergeCell ref="A492:C492"/>
    <mergeCell ref="E492:G492"/>
    <mergeCell ref="I492:N492"/>
    <mergeCell ref="A493:C493"/>
    <mergeCell ref="D493:G493"/>
    <mergeCell ref="I493:N493"/>
    <mergeCell ref="A490:E490"/>
    <mergeCell ref="F490:G490"/>
    <mergeCell ref="I490:J490"/>
    <mergeCell ref="K490:N490"/>
    <mergeCell ref="A491:E491"/>
    <mergeCell ref="A488:N488"/>
    <mergeCell ref="A489:D489"/>
    <mergeCell ref="F489:G489"/>
    <mergeCell ref="I489:J489"/>
    <mergeCell ref="K489:N489"/>
    <mergeCell ref="A486:C486"/>
    <mergeCell ref="D486:F486"/>
    <mergeCell ref="G486:J486"/>
    <mergeCell ref="K486:N486"/>
    <mergeCell ref="A487:C487"/>
    <mergeCell ref="D487:F487"/>
    <mergeCell ref="G487:J487"/>
    <mergeCell ref="K487:N487"/>
    <mergeCell ref="A481:N481"/>
    <mergeCell ref="A482:C482"/>
    <mergeCell ref="A483:C483"/>
    <mergeCell ref="A484:C484"/>
    <mergeCell ref="A485:C485"/>
    <mergeCell ref="A476:C476"/>
    <mergeCell ref="E476:G476"/>
    <mergeCell ref="I476:N476"/>
    <mergeCell ref="A477:C477"/>
    <mergeCell ref="D477:G477"/>
    <mergeCell ref="I477:N477"/>
    <mergeCell ref="A474:E474"/>
    <mergeCell ref="F474:G474"/>
    <mergeCell ref="I474:J474"/>
    <mergeCell ref="K474:N474"/>
    <mergeCell ref="A475:E475"/>
    <mergeCell ref="A472:N472"/>
    <mergeCell ref="A473:D473"/>
    <mergeCell ref="F473:G473"/>
    <mergeCell ref="I473:J473"/>
    <mergeCell ref="K473:N473"/>
    <mergeCell ref="A470:C470"/>
    <mergeCell ref="D470:F470"/>
    <mergeCell ref="G470:J470"/>
    <mergeCell ref="K470:N470"/>
    <mergeCell ref="A471:C471"/>
    <mergeCell ref="D471:F471"/>
    <mergeCell ref="G471:J471"/>
    <mergeCell ref="K471:N471"/>
    <mergeCell ref="A465:N465"/>
    <mergeCell ref="A466:C466"/>
    <mergeCell ref="A467:C467"/>
    <mergeCell ref="A468:C468"/>
    <mergeCell ref="A469:C469"/>
    <mergeCell ref="A455:C455"/>
    <mergeCell ref="E455:G455"/>
    <mergeCell ref="I455:N455"/>
    <mergeCell ref="A456:C456"/>
    <mergeCell ref="D456:G456"/>
    <mergeCell ref="I456:N456"/>
    <mergeCell ref="A458:D458"/>
    <mergeCell ref="F458:G458"/>
    <mergeCell ref="I458:J458"/>
    <mergeCell ref="K458:N458"/>
    <mergeCell ref="A459:E459"/>
    <mergeCell ref="F459:G459"/>
    <mergeCell ref="I459:J459"/>
    <mergeCell ref="K459:N459"/>
    <mergeCell ref="A460:E460"/>
    <mergeCell ref="A461:C461"/>
    <mergeCell ref="E461:G461"/>
    <mergeCell ref="I461:N461"/>
    <mergeCell ref="A462:C462"/>
    <mergeCell ref="D462:G462"/>
    <mergeCell ref="I462:N462"/>
    <mergeCell ref="A453:E453"/>
    <mergeCell ref="F453:G453"/>
    <mergeCell ref="I453:J453"/>
    <mergeCell ref="K453:N453"/>
    <mergeCell ref="A454:E454"/>
    <mergeCell ref="A451:N451"/>
    <mergeCell ref="A452:D452"/>
    <mergeCell ref="F452:G452"/>
    <mergeCell ref="I452:J452"/>
    <mergeCell ref="K452:N452"/>
    <mergeCell ref="A449:C449"/>
    <mergeCell ref="D449:F449"/>
    <mergeCell ref="G449:J449"/>
    <mergeCell ref="K449:N449"/>
    <mergeCell ref="A450:C450"/>
    <mergeCell ref="D450:F450"/>
    <mergeCell ref="G450:J450"/>
    <mergeCell ref="K450:N450"/>
    <mergeCell ref="A444:N444"/>
    <mergeCell ref="A445:C445"/>
    <mergeCell ref="A446:C446"/>
    <mergeCell ref="A447:C447"/>
    <mergeCell ref="A448:C448"/>
    <mergeCell ref="A439:C439"/>
    <mergeCell ref="E439:G439"/>
    <mergeCell ref="I439:N439"/>
    <mergeCell ref="A440:C440"/>
    <mergeCell ref="D440:G440"/>
    <mergeCell ref="I440:N440"/>
    <mergeCell ref="A437:E437"/>
    <mergeCell ref="F437:G437"/>
    <mergeCell ref="I437:J437"/>
    <mergeCell ref="K437:N437"/>
    <mergeCell ref="A438:E438"/>
    <mergeCell ref="A435:N435"/>
    <mergeCell ref="A436:D436"/>
    <mergeCell ref="F436:G436"/>
    <mergeCell ref="I436:J436"/>
    <mergeCell ref="K436:N436"/>
    <mergeCell ref="A433:C433"/>
    <mergeCell ref="D433:F433"/>
    <mergeCell ref="G433:J433"/>
    <mergeCell ref="K433:N433"/>
    <mergeCell ref="A434:C434"/>
    <mergeCell ref="D434:F434"/>
    <mergeCell ref="G434:J434"/>
    <mergeCell ref="K434:N434"/>
    <mergeCell ref="A428:N428"/>
    <mergeCell ref="A429:C429"/>
    <mergeCell ref="A430:C430"/>
    <mergeCell ref="A431:C431"/>
    <mergeCell ref="A432:C432"/>
    <mergeCell ref="A423:C423"/>
    <mergeCell ref="E423:G423"/>
    <mergeCell ref="I423:N423"/>
    <mergeCell ref="A424:C424"/>
    <mergeCell ref="D424:G424"/>
    <mergeCell ref="I424:N424"/>
    <mergeCell ref="A421:E421"/>
    <mergeCell ref="F421:G421"/>
    <mergeCell ref="I421:J421"/>
    <mergeCell ref="K421:N421"/>
    <mergeCell ref="A422:E422"/>
    <mergeCell ref="A419:N419"/>
    <mergeCell ref="A420:D420"/>
    <mergeCell ref="F420:G420"/>
    <mergeCell ref="I420:J420"/>
    <mergeCell ref="K420:N420"/>
    <mergeCell ref="A417:C417"/>
    <mergeCell ref="D417:F417"/>
    <mergeCell ref="G417:J417"/>
    <mergeCell ref="K417:N417"/>
    <mergeCell ref="A418:C418"/>
    <mergeCell ref="D418:F418"/>
    <mergeCell ref="G418:J418"/>
    <mergeCell ref="K418:N418"/>
    <mergeCell ref="A412:N412"/>
    <mergeCell ref="A413:C413"/>
    <mergeCell ref="A414:C414"/>
    <mergeCell ref="A415:C415"/>
    <mergeCell ref="A416:C416"/>
    <mergeCell ref="A407:C407"/>
    <mergeCell ref="E407:G407"/>
    <mergeCell ref="I407:N407"/>
    <mergeCell ref="A408:C408"/>
    <mergeCell ref="D408:G408"/>
    <mergeCell ref="I408:N408"/>
    <mergeCell ref="A405:E405"/>
    <mergeCell ref="F405:G405"/>
    <mergeCell ref="I405:J405"/>
    <mergeCell ref="K405:N405"/>
    <mergeCell ref="A406:E406"/>
    <mergeCell ref="A403:N403"/>
    <mergeCell ref="A404:D404"/>
    <mergeCell ref="F404:G404"/>
    <mergeCell ref="I404:J404"/>
    <mergeCell ref="K404:N404"/>
    <mergeCell ref="A401:C401"/>
    <mergeCell ref="D401:F401"/>
    <mergeCell ref="G401:J401"/>
    <mergeCell ref="K401:N401"/>
    <mergeCell ref="A402:C402"/>
    <mergeCell ref="D402:F402"/>
    <mergeCell ref="G402:J402"/>
    <mergeCell ref="K402:N402"/>
    <mergeCell ref="A396:N396"/>
    <mergeCell ref="A397:C397"/>
    <mergeCell ref="A398:C398"/>
    <mergeCell ref="A399:C399"/>
    <mergeCell ref="A400:C400"/>
    <mergeCell ref="A391:C391"/>
    <mergeCell ref="E391:G391"/>
    <mergeCell ref="I391:N391"/>
    <mergeCell ref="A392:C392"/>
    <mergeCell ref="D392:G392"/>
    <mergeCell ref="I392:N392"/>
    <mergeCell ref="A389:E389"/>
    <mergeCell ref="F389:G389"/>
    <mergeCell ref="I389:J389"/>
    <mergeCell ref="K389:N389"/>
    <mergeCell ref="A390:E390"/>
    <mergeCell ref="A387:N387"/>
    <mergeCell ref="A388:D388"/>
    <mergeCell ref="F388:G388"/>
    <mergeCell ref="I388:J388"/>
    <mergeCell ref="K388:N388"/>
    <mergeCell ref="A385:C385"/>
    <mergeCell ref="D385:F385"/>
    <mergeCell ref="G385:J385"/>
    <mergeCell ref="K385:N385"/>
    <mergeCell ref="A386:C386"/>
    <mergeCell ref="D386:F386"/>
    <mergeCell ref="G386:J386"/>
    <mergeCell ref="K386:N386"/>
    <mergeCell ref="A380:N380"/>
    <mergeCell ref="A381:C381"/>
    <mergeCell ref="A382:C382"/>
    <mergeCell ref="A383:C383"/>
    <mergeCell ref="A384:C384"/>
    <mergeCell ref="A375:C375"/>
    <mergeCell ref="E375:G375"/>
    <mergeCell ref="I375:N375"/>
    <mergeCell ref="A376:C376"/>
    <mergeCell ref="D376:G376"/>
    <mergeCell ref="I376:N376"/>
    <mergeCell ref="A373:E373"/>
    <mergeCell ref="F373:G373"/>
    <mergeCell ref="I373:J373"/>
    <mergeCell ref="K373:N373"/>
    <mergeCell ref="A374:E374"/>
    <mergeCell ref="A371:N371"/>
    <mergeCell ref="A372:D372"/>
    <mergeCell ref="F372:G372"/>
    <mergeCell ref="I372:J372"/>
    <mergeCell ref="K372:N372"/>
    <mergeCell ref="A369:C369"/>
    <mergeCell ref="D369:F369"/>
    <mergeCell ref="G369:J369"/>
    <mergeCell ref="K369:N369"/>
    <mergeCell ref="A370:C370"/>
    <mergeCell ref="D370:F370"/>
    <mergeCell ref="G370:J370"/>
    <mergeCell ref="K370:N370"/>
    <mergeCell ref="A364:N364"/>
    <mergeCell ref="A365:C365"/>
    <mergeCell ref="A366:C366"/>
    <mergeCell ref="A367:C367"/>
    <mergeCell ref="A368:C368"/>
    <mergeCell ref="A359:C359"/>
    <mergeCell ref="E359:G359"/>
    <mergeCell ref="I359:N359"/>
    <mergeCell ref="A360:C360"/>
    <mergeCell ref="D360:G360"/>
    <mergeCell ref="I360:N360"/>
    <mergeCell ref="A357:E357"/>
    <mergeCell ref="F357:G357"/>
    <mergeCell ref="I357:J357"/>
    <mergeCell ref="K357:N357"/>
    <mergeCell ref="A358:E358"/>
    <mergeCell ref="A355:N355"/>
    <mergeCell ref="A356:D356"/>
    <mergeCell ref="F356:G356"/>
    <mergeCell ref="I356:J356"/>
    <mergeCell ref="K356:N356"/>
    <mergeCell ref="A353:C353"/>
    <mergeCell ref="D353:F353"/>
    <mergeCell ref="G353:J353"/>
    <mergeCell ref="K353:N353"/>
    <mergeCell ref="A354:C354"/>
    <mergeCell ref="D354:F354"/>
    <mergeCell ref="G354:J354"/>
    <mergeCell ref="K354:N354"/>
    <mergeCell ref="A348:N348"/>
    <mergeCell ref="A349:C349"/>
    <mergeCell ref="A350:C350"/>
    <mergeCell ref="A351:C351"/>
    <mergeCell ref="A352:C352"/>
    <mergeCell ref="A343:C343"/>
    <mergeCell ref="E343:G343"/>
    <mergeCell ref="I343:N343"/>
    <mergeCell ref="A344:C344"/>
    <mergeCell ref="D344:G344"/>
    <mergeCell ref="I344:N344"/>
    <mergeCell ref="A341:E341"/>
    <mergeCell ref="F341:G341"/>
    <mergeCell ref="I341:J341"/>
    <mergeCell ref="K341:N341"/>
    <mergeCell ref="A342:E342"/>
    <mergeCell ref="A339:N339"/>
    <mergeCell ref="A340:D340"/>
    <mergeCell ref="F340:G340"/>
    <mergeCell ref="I340:J340"/>
    <mergeCell ref="K340:N340"/>
    <mergeCell ref="A337:C337"/>
    <mergeCell ref="D337:F337"/>
    <mergeCell ref="G337:J337"/>
    <mergeCell ref="K337:N337"/>
    <mergeCell ref="A338:C338"/>
    <mergeCell ref="D338:F338"/>
    <mergeCell ref="G338:J338"/>
    <mergeCell ref="K338:N338"/>
    <mergeCell ref="A332:N332"/>
    <mergeCell ref="A333:C333"/>
    <mergeCell ref="A334:C334"/>
    <mergeCell ref="A335:C335"/>
    <mergeCell ref="A336:C336"/>
    <mergeCell ref="A327:C327"/>
    <mergeCell ref="E327:G327"/>
    <mergeCell ref="I327:N327"/>
    <mergeCell ref="A328:C328"/>
    <mergeCell ref="D328:G328"/>
    <mergeCell ref="I328:N328"/>
    <mergeCell ref="A325:E325"/>
    <mergeCell ref="F325:G325"/>
    <mergeCell ref="I325:J325"/>
    <mergeCell ref="K325:N325"/>
    <mergeCell ref="A326:E326"/>
    <mergeCell ref="A323:N323"/>
    <mergeCell ref="A324:D324"/>
    <mergeCell ref="F324:G324"/>
    <mergeCell ref="I324:J324"/>
    <mergeCell ref="K324:N324"/>
    <mergeCell ref="A321:C321"/>
    <mergeCell ref="D321:F321"/>
    <mergeCell ref="G321:J321"/>
    <mergeCell ref="K321:N321"/>
    <mergeCell ref="A322:C322"/>
    <mergeCell ref="D322:F322"/>
    <mergeCell ref="G322:J322"/>
    <mergeCell ref="K322:N322"/>
    <mergeCell ref="A316:N316"/>
    <mergeCell ref="A317:C317"/>
    <mergeCell ref="A318:C318"/>
    <mergeCell ref="A319:C319"/>
    <mergeCell ref="A320:C320"/>
    <mergeCell ref="A310:E310"/>
    <mergeCell ref="A311:C311"/>
    <mergeCell ref="E311:G311"/>
    <mergeCell ref="I311:N311"/>
    <mergeCell ref="A312:C312"/>
    <mergeCell ref="D312:G312"/>
    <mergeCell ref="I312:N312"/>
    <mergeCell ref="I308:J308"/>
    <mergeCell ref="K308:N308"/>
    <mergeCell ref="A309:E309"/>
    <mergeCell ref="F309:G309"/>
    <mergeCell ref="I309:J309"/>
    <mergeCell ref="K309:N309"/>
    <mergeCell ref="A300:N300"/>
    <mergeCell ref="A301:C301"/>
    <mergeCell ref="A302:C302"/>
    <mergeCell ref="A303:C303"/>
    <mergeCell ref="A304:C304"/>
    <mergeCell ref="A295:C295"/>
    <mergeCell ref="E295:G295"/>
    <mergeCell ref="I295:N295"/>
    <mergeCell ref="A296:C296"/>
    <mergeCell ref="D296:G296"/>
    <mergeCell ref="I296:N296"/>
    <mergeCell ref="A293:E293"/>
    <mergeCell ref="F293:G293"/>
    <mergeCell ref="I293:J293"/>
    <mergeCell ref="K293:N293"/>
    <mergeCell ref="A294:E294"/>
    <mergeCell ref="A291:N291"/>
    <mergeCell ref="A292:D292"/>
    <mergeCell ref="F292:G292"/>
    <mergeCell ref="I292:J292"/>
    <mergeCell ref="K292:N292"/>
    <mergeCell ref="A289:C289"/>
    <mergeCell ref="D289:F289"/>
    <mergeCell ref="G289:J289"/>
    <mergeCell ref="K289:N289"/>
    <mergeCell ref="A290:C290"/>
    <mergeCell ref="D290:F290"/>
    <mergeCell ref="G290:J290"/>
    <mergeCell ref="K290:N290"/>
    <mergeCell ref="A284:N284"/>
    <mergeCell ref="A285:C285"/>
    <mergeCell ref="A286:C286"/>
    <mergeCell ref="A287:C287"/>
    <mergeCell ref="A288:C288"/>
    <mergeCell ref="A279:C279"/>
    <mergeCell ref="E279:G279"/>
    <mergeCell ref="I279:N279"/>
    <mergeCell ref="A280:C280"/>
    <mergeCell ref="D280:G280"/>
    <mergeCell ref="I280:N280"/>
    <mergeCell ref="A277:E277"/>
    <mergeCell ref="F277:G277"/>
    <mergeCell ref="I277:J277"/>
    <mergeCell ref="K277:N277"/>
    <mergeCell ref="A278:E278"/>
    <mergeCell ref="A275:N275"/>
    <mergeCell ref="A276:D276"/>
    <mergeCell ref="F276:G276"/>
    <mergeCell ref="I276:J276"/>
    <mergeCell ref="K276:N276"/>
    <mergeCell ref="A273:C273"/>
    <mergeCell ref="D273:F273"/>
    <mergeCell ref="G273:J273"/>
    <mergeCell ref="K273:N273"/>
    <mergeCell ref="A274:C274"/>
    <mergeCell ref="D274:F274"/>
    <mergeCell ref="G274:J274"/>
    <mergeCell ref="K274:N274"/>
    <mergeCell ref="A268:N268"/>
    <mergeCell ref="A269:C269"/>
    <mergeCell ref="A270:C270"/>
    <mergeCell ref="A271:C271"/>
    <mergeCell ref="A272:C272"/>
    <mergeCell ref="A263:C263"/>
    <mergeCell ref="E263:G263"/>
    <mergeCell ref="I263:N263"/>
    <mergeCell ref="A264:C264"/>
    <mergeCell ref="D264:G264"/>
    <mergeCell ref="I264:N264"/>
    <mergeCell ref="A261:E261"/>
    <mergeCell ref="F261:G261"/>
    <mergeCell ref="I261:J261"/>
    <mergeCell ref="K261:N261"/>
    <mergeCell ref="A262:E262"/>
    <mergeCell ref="A259:N259"/>
    <mergeCell ref="A260:D260"/>
    <mergeCell ref="F260:G260"/>
    <mergeCell ref="I260:J260"/>
    <mergeCell ref="K260:N260"/>
    <mergeCell ref="A257:C257"/>
    <mergeCell ref="D257:F257"/>
    <mergeCell ref="G257:J257"/>
    <mergeCell ref="K257:N257"/>
    <mergeCell ref="A258:C258"/>
    <mergeCell ref="D258:F258"/>
    <mergeCell ref="G258:J258"/>
    <mergeCell ref="K258:N258"/>
    <mergeCell ref="A252:N252"/>
    <mergeCell ref="A253:C253"/>
    <mergeCell ref="A254:C254"/>
    <mergeCell ref="A255:C255"/>
    <mergeCell ref="A256:C256"/>
    <mergeCell ref="A247:C247"/>
    <mergeCell ref="E247:G247"/>
    <mergeCell ref="I247:N247"/>
    <mergeCell ref="A248:C248"/>
    <mergeCell ref="D248:G248"/>
    <mergeCell ref="I248:N248"/>
    <mergeCell ref="A245:E245"/>
    <mergeCell ref="F245:G245"/>
    <mergeCell ref="I245:J245"/>
    <mergeCell ref="K245:N245"/>
    <mergeCell ref="A246:E246"/>
    <mergeCell ref="A243:N243"/>
    <mergeCell ref="A244:D244"/>
    <mergeCell ref="F244:G244"/>
    <mergeCell ref="I244:J244"/>
    <mergeCell ref="K244:N244"/>
    <mergeCell ref="A241:C241"/>
    <mergeCell ref="D241:F241"/>
    <mergeCell ref="G241:J241"/>
    <mergeCell ref="K241:N241"/>
    <mergeCell ref="A242:C242"/>
    <mergeCell ref="D242:F242"/>
    <mergeCell ref="G242:J242"/>
    <mergeCell ref="K242:N242"/>
    <mergeCell ref="A236:N236"/>
    <mergeCell ref="A237:C237"/>
    <mergeCell ref="A238:C238"/>
    <mergeCell ref="A239:C239"/>
    <mergeCell ref="A240:C240"/>
    <mergeCell ref="A231:C231"/>
    <mergeCell ref="E231:G231"/>
    <mergeCell ref="I231:N231"/>
    <mergeCell ref="A232:C232"/>
    <mergeCell ref="D232:G232"/>
    <mergeCell ref="I232:N232"/>
    <mergeCell ref="A229:E229"/>
    <mergeCell ref="F229:G229"/>
    <mergeCell ref="I229:J229"/>
    <mergeCell ref="K229:N229"/>
    <mergeCell ref="A230:E230"/>
    <mergeCell ref="A227:N227"/>
    <mergeCell ref="A228:D228"/>
    <mergeCell ref="F228:G228"/>
    <mergeCell ref="I228:J228"/>
    <mergeCell ref="K228:N228"/>
    <mergeCell ref="A225:C225"/>
    <mergeCell ref="D225:F225"/>
    <mergeCell ref="G225:J225"/>
    <mergeCell ref="K225:N225"/>
    <mergeCell ref="A226:C226"/>
    <mergeCell ref="D226:F226"/>
    <mergeCell ref="G226:J226"/>
    <mergeCell ref="K226:N226"/>
    <mergeCell ref="A220:N220"/>
    <mergeCell ref="A221:C221"/>
    <mergeCell ref="A222:C222"/>
    <mergeCell ref="A223:C223"/>
    <mergeCell ref="A224:C224"/>
    <mergeCell ref="A215:C215"/>
    <mergeCell ref="E215:G215"/>
    <mergeCell ref="I215:N215"/>
    <mergeCell ref="A216:C216"/>
    <mergeCell ref="D216:G216"/>
    <mergeCell ref="I216:N216"/>
    <mergeCell ref="A213:E213"/>
    <mergeCell ref="F213:G213"/>
    <mergeCell ref="I213:J213"/>
    <mergeCell ref="K213:N213"/>
    <mergeCell ref="A214:E214"/>
    <mergeCell ref="A211:N211"/>
    <mergeCell ref="A212:D212"/>
    <mergeCell ref="F212:G212"/>
    <mergeCell ref="I212:J212"/>
    <mergeCell ref="K212:N212"/>
    <mergeCell ref="A209:C209"/>
    <mergeCell ref="D209:F209"/>
    <mergeCell ref="G209:J209"/>
    <mergeCell ref="K209:N209"/>
    <mergeCell ref="A210:C210"/>
    <mergeCell ref="D210:F210"/>
    <mergeCell ref="G210:J210"/>
    <mergeCell ref="K210:N210"/>
    <mergeCell ref="A204:N204"/>
    <mergeCell ref="A205:C205"/>
    <mergeCell ref="A206:C206"/>
    <mergeCell ref="A207:C207"/>
    <mergeCell ref="A208:C208"/>
    <mergeCell ref="A199:C199"/>
    <mergeCell ref="E199:G199"/>
    <mergeCell ref="I199:N199"/>
    <mergeCell ref="A200:C200"/>
    <mergeCell ref="D200:G200"/>
    <mergeCell ref="I200:N200"/>
    <mergeCell ref="A197:E197"/>
    <mergeCell ref="F197:G197"/>
    <mergeCell ref="I197:J197"/>
    <mergeCell ref="K197:N197"/>
    <mergeCell ref="A198:E198"/>
    <mergeCell ref="A195:N195"/>
    <mergeCell ref="A196:D196"/>
    <mergeCell ref="F196:G196"/>
    <mergeCell ref="I196:J196"/>
    <mergeCell ref="K196:N196"/>
    <mergeCell ref="A193:C193"/>
    <mergeCell ref="D193:F193"/>
    <mergeCell ref="G193:J193"/>
    <mergeCell ref="K193:N193"/>
    <mergeCell ref="A194:C194"/>
    <mergeCell ref="D194:F194"/>
    <mergeCell ref="G194:J194"/>
    <mergeCell ref="K194:N194"/>
    <mergeCell ref="A188:N188"/>
    <mergeCell ref="A189:C189"/>
    <mergeCell ref="A190:C190"/>
    <mergeCell ref="A191:C191"/>
    <mergeCell ref="A192:C192"/>
    <mergeCell ref="A183:C183"/>
    <mergeCell ref="E183:G183"/>
    <mergeCell ref="I183:N183"/>
    <mergeCell ref="A184:C184"/>
    <mergeCell ref="D184:G184"/>
    <mergeCell ref="I184:N184"/>
    <mergeCell ref="A181:E181"/>
    <mergeCell ref="F181:G181"/>
    <mergeCell ref="I181:J181"/>
    <mergeCell ref="K181:N181"/>
    <mergeCell ref="A182:E182"/>
    <mergeCell ref="A179:N179"/>
    <mergeCell ref="A180:D180"/>
    <mergeCell ref="F180:G180"/>
    <mergeCell ref="I180:J180"/>
    <mergeCell ref="K180:N180"/>
    <mergeCell ref="A177:C177"/>
    <mergeCell ref="D177:F177"/>
    <mergeCell ref="G177:J177"/>
    <mergeCell ref="K177:N177"/>
    <mergeCell ref="A178:C178"/>
    <mergeCell ref="D178:F178"/>
    <mergeCell ref="G178:J178"/>
    <mergeCell ref="K178:N178"/>
    <mergeCell ref="A172:N172"/>
    <mergeCell ref="A173:C173"/>
    <mergeCell ref="A174:C174"/>
    <mergeCell ref="A175:C175"/>
    <mergeCell ref="A176:C176"/>
    <mergeCell ref="A167:C167"/>
    <mergeCell ref="E167:G167"/>
    <mergeCell ref="I167:N167"/>
    <mergeCell ref="A168:C168"/>
    <mergeCell ref="D168:G168"/>
    <mergeCell ref="I168:N168"/>
    <mergeCell ref="A165:E165"/>
    <mergeCell ref="F165:G165"/>
    <mergeCell ref="I165:J165"/>
    <mergeCell ref="K165:N165"/>
    <mergeCell ref="A166:E166"/>
    <mergeCell ref="A163:N163"/>
    <mergeCell ref="A164:D164"/>
    <mergeCell ref="F164:G164"/>
    <mergeCell ref="I164:J164"/>
    <mergeCell ref="K164:N164"/>
    <mergeCell ref="A161:C161"/>
    <mergeCell ref="D161:F161"/>
    <mergeCell ref="G161:J161"/>
    <mergeCell ref="K161:N161"/>
    <mergeCell ref="A162:C162"/>
    <mergeCell ref="D162:F162"/>
    <mergeCell ref="G162:J162"/>
    <mergeCell ref="K162:N162"/>
    <mergeCell ref="A156:N156"/>
    <mergeCell ref="A157:C157"/>
    <mergeCell ref="A158:C158"/>
    <mergeCell ref="A159:C159"/>
    <mergeCell ref="A160:C160"/>
    <mergeCell ref="A151:C151"/>
    <mergeCell ref="E151:G151"/>
    <mergeCell ref="I151:N151"/>
    <mergeCell ref="A152:C152"/>
    <mergeCell ref="D152:G152"/>
    <mergeCell ref="I152:N152"/>
    <mergeCell ref="A149:E149"/>
    <mergeCell ref="F149:G149"/>
    <mergeCell ref="I149:J149"/>
    <mergeCell ref="K149:N149"/>
    <mergeCell ref="A150:E150"/>
    <mergeCell ref="A147:N147"/>
    <mergeCell ref="A148:D148"/>
    <mergeCell ref="F148:G148"/>
    <mergeCell ref="I148:J148"/>
    <mergeCell ref="K148:N148"/>
    <mergeCell ref="A145:C145"/>
    <mergeCell ref="D145:F145"/>
    <mergeCell ref="G145:J145"/>
    <mergeCell ref="K145:N145"/>
    <mergeCell ref="A146:C146"/>
    <mergeCell ref="D146:F146"/>
    <mergeCell ref="G146:J146"/>
    <mergeCell ref="K146:N146"/>
    <mergeCell ref="A140:N140"/>
    <mergeCell ref="A141:C141"/>
    <mergeCell ref="A142:C142"/>
    <mergeCell ref="A143:C143"/>
    <mergeCell ref="A144:C144"/>
    <mergeCell ref="A135:C135"/>
    <mergeCell ref="E135:G135"/>
    <mergeCell ref="I135:N135"/>
    <mergeCell ref="A136:C136"/>
    <mergeCell ref="D136:G136"/>
    <mergeCell ref="I136:N136"/>
    <mergeCell ref="A133:E133"/>
    <mergeCell ref="F133:G133"/>
    <mergeCell ref="I133:J133"/>
    <mergeCell ref="K133:N133"/>
    <mergeCell ref="A134:E134"/>
    <mergeCell ref="A131:N131"/>
    <mergeCell ref="A132:D132"/>
    <mergeCell ref="F132:G132"/>
    <mergeCell ref="I132:J132"/>
    <mergeCell ref="K132:N132"/>
    <mergeCell ref="A129:C129"/>
    <mergeCell ref="D129:F129"/>
    <mergeCell ref="G129:J129"/>
    <mergeCell ref="K129:N129"/>
    <mergeCell ref="A130:C130"/>
    <mergeCell ref="D130:F130"/>
    <mergeCell ref="G130:J130"/>
    <mergeCell ref="K130:N130"/>
    <mergeCell ref="A124:N124"/>
    <mergeCell ref="A125:C125"/>
    <mergeCell ref="A126:C126"/>
    <mergeCell ref="A127:C127"/>
    <mergeCell ref="A128:C128"/>
    <mergeCell ref="A119:C119"/>
    <mergeCell ref="E119:G119"/>
    <mergeCell ref="I119:N119"/>
    <mergeCell ref="A120:C120"/>
    <mergeCell ref="D120:G120"/>
    <mergeCell ref="I120:N120"/>
    <mergeCell ref="A117:E117"/>
    <mergeCell ref="F117:G117"/>
    <mergeCell ref="I117:J117"/>
    <mergeCell ref="K117:N117"/>
    <mergeCell ref="A118:E118"/>
    <mergeCell ref="A115:N115"/>
    <mergeCell ref="A116:D116"/>
    <mergeCell ref="F116:G116"/>
    <mergeCell ref="I116:J116"/>
    <mergeCell ref="K116:N116"/>
    <mergeCell ref="A113:C113"/>
    <mergeCell ref="D113:F113"/>
    <mergeCell ref="G113:J113"/>
    <mergeCell ref="K113:N113"/>
    <mergeCell ref="A114:C114"/>
    <mergeCell ref="D114:F114"/>
    <mergeCell ref="G114:J114"/>
    <mergeCell ref="K114:N114"/>
    <mergeCell ref="A108:N108"/>
    <mergeCell ref="A109:C109"/>
    <mergeCell ref="A110:C110"/>
    <mergeCell ref="A111:C111"/>
    <mergeCell ref="A112:C112"/>
    <mergeCell ref="A103:C103"/>
    <mergeCell ref="E103:G103"/>
    <mergeCell ref="I103:N103"/>
    <mergeCell ref="A104:C104"/>
    <mergeCell ref="D104:G104"/>
    <mergeCell ref="I104:N104"/>
    <mergeCell ref="A101:E101"/>
    <mergeCell ref="F101:G101"/>
    <mergeCell ref="I101:J101"/>
    <mergeCell ref="K101:N101"/>
    <mergeCell ref="A102:E102"/>
    <mergeCell ref="A99:N99"/>
    <mergeCell ref="A100:D100"/>
    <mergeCell ref="F100:G100"/>
    <mergeCell ref="I100:J100"/>
    <mergeCell ref="K100:N100"/>
    <mergeCell ref="A97:C97"/>
    <mergeCell ref="D97:F97"/>
    <mergeCell ref="G97:J97"/>
    <mergeCell ref="K97:N97"/>
    <mergeCell ref="A98:C98"/>
    <mergeCell ref="D98:F98"/>
    <mergeCell ref="G98:J98"/>
    <mergeCell ref="K98:N98"/>
    <mergeCell ref="A92:N92"/>
    <mergeCell ref="A93:C93"/>
    <mergeCell ref="A94:C94"/>
    <mergeCell ref="A95:C95"/>
    <mergeCell ref="A96:C96"/>
    <mergeCell ref="A87:C87"/>
    <mergeCell ref="E87:G87"/>
    <mergeCell ref="I87:N87"/>
    <mergeCell ref="A88:C88"/>
    <mergeCell ref="D88:G88"/>
    <mergeCell ref="I88:N88"/>
    <mergeCell ref="A85:E85"/>
    <mergeCell ref="F85:G85"/>
    <mergeCell ref="I85:J85"/>
    <mergeCell ref="K85:N85"/>
    <mergeCell ref="A86:E86"/>
    <mergeCell ref="A83:N83"/>
    <mergeCell ref="A84:D84"/>
    <mergeCell ref="F84:G84"/>
    <mergeCell ref="I84:J84"/>
    <mergeCell ref="K84:N84"/>
    <mergeCell ref="A81:C81"/>
    <mergeCell ref="D81:F81"/>
    <mergeCell ref="G81:J81"/>
    <mergeCell ref="K81:N81"/>
    <mergeCell ref="A82:C82"/>
    <mergeCell ref="D82:F82"/>
    <mergeCell ref="G82:J82"/>
    <mergeCell ref="K82:N82"/>
    <mergeCell ref="A76:N76"/>
    <mergeCell ref="A77:C77"/>
    <mergeCell ref="A78:C78"/>
    <mergeCell ref="A79:C79"/>
    <mergeCell ref="A80:C80"/>
    <mergeCell ref="A71:C71"/>
    <mergeCell ref="E71:G71"/>
    <mergeCell ref="I71:N71"/>
    <mergeCell ref="A72:C72"/>
    <mergeCell ref="D72:G72"/>
    <mergeCell ref="I72:N72"/>
    <mergeCell ref="A69:E69"/>
    <mergeCell ref="F69:G69"/>
    <mergeCell ref="I69:J69"/>
    <mergeCell ref="K69:N69"/>
    <mergeCell ref="A70:E70"/>
    <mergeCell ref="A67:N67"/>
    <mergeCell ref="A68:D68"/>
    <mergeCell ref="F68:G68"/>
    <mergeCell ref="I68:J68"/>
    <mergeCell ref="K68:N68"/>
    <mergeCell ref="A66:C66"/>
    <mergeCell ref="D66:F66"/>
    <mergeCell ref="G66:J66"/>
    <mergeCell ref="K66:N66"/>
    <mergeCell ref="A60:N60"/>
    <mergeCell ref="A61:C61"/>
    <mergeCell ref="A62:C62"/>
    <mergeCell ref="A63:C63"/>
    <mergeCell ref="A64:C64"/>
    <mergeCell ref="A35:N35"/>
    <mergeCell ref="A36:D36"/>
    <mergeCell ref="F36:G36"/>
    <mergeCell ref="I36:J36"/>
    <mergeCell ref="K36:N36"/>
    <mergeCell ref="A53:E53"/>
    <mergeCell ref="F53:G53"/>
    <mergeCell ref="I53:J53"/>
    <mergeCell ref="K53:N53"/>
    <mergeCell ref="A54:E54"/>
    <mergeCell ref="A51:N51"/>
    <mergeCell ref="A52:D52"/>
    <mergeCell ref="F52:G52"/>
    <mergeCell ref="I52:J52"/>
    <mergeCell ref="K52:N52"/>
    <mergeCell ref="A49:C49"/>
    <mergeCell ref="D49:F49"/>
    <mergeCell ref="G49:J49"/>
    <mergeCell ref="K49:N49"/>
    <mergeCell ref="A50:C50"/>
    <mergeCell ref="D50:F50"/>
    <mergeCell ref="G50:J50"/>
    <mergeCell ref="K50:N50"/>
    <mergeCell ref="A44:N44"/>
    <mergeCell ref="A45:C45"/>
    <mergeCell ref="A46:C46"/>
    <mergeCell ref="A47:C47"/>
    <mergeCell ref="A48:C48"/>
    <mergeCell ref="A39:C39"/>
    <mergeCell ref="E39:G39"/>
    <mergeCell ref="I39:N39"/>
    <mergeCell ref="A40:C40"/>
    <mergeCell ref="D40:G40"/>
    <mergeCell ref="I40:N40"/>
    <mergeCell ref="A37:E37"/>
    <mergeCell ref="F37:G37"/>
    <mergeCell ref="I37:J37"/>
    <mergeCell ref="K37:N37"/>
    <mergeCell ref="A38:E38"/>
    <mergeCell ref="A65:C65"/>
    <mergeCell ref="D65:F65"/>
    <mergeCell ref="G65:J65"/>
    <mergeCell ref="K65:N65"/>
    <mergeCell ref="A55:C55"/>
    <mergeCell ref="E55:G55"/>
    <mergeCell ref="I55:N55"/>
    <mergeCell ref="A56:C56"/>
    <mergeCell ref="D56:G56"/>
    <mergeCell ref="I56:N56"/>
    <mergeCell ref="K306:N306"/>
    <mergeCell ref="A307:N307"/>
    <mergeCell ref="A308:D308"/>
    <mergeCell ref="F308:G308"/>
    <mergeCell ref="K21:N21"/>
    <mergeCell ref="A24:C24"/>
    <mergeCell ref="D24:G24"/>
    <mergeCell ref="I24:N24"/>
    <mergeCell ref="I23:N23"/>
    <mergeCell ref="F21:G21"/>
    <mergeCell ref="I21:J21"/>
    <mergeCell ref="A23:C23"/>
    <mergeCell ref="E23:G23"/>
    <mergeCell ref="A22:E22"/>
    <mergeCell ref="A21:E21"/>
    <mergeCell ref="A33:C33"/>
    <mergeCell ref="D33:F33"/>
    <mergeCell ref="G33:J33"/>
    <mergeCell ref="K33:N33"/>
    <mergeCell ref="A34:C34"/>
    <mergeCell ref="D34:F34"/>
    <mergeCell ref="G34:J34"/>
    <mergeCell ref="K34:N34"/>
    <mergeCell ref="A28:N28"/>
    <mergeCell ref="A29:C29"/>
    <mergeCell ref="A30:C30"/>
    <mergeCell ref="A31:C31"/>
    <mergeCell ref="A32:C32"/>
    <mergeCell ref="A305:C305"/>
    <mergeCell ref="D305:F305"/>
    <mergeCell ref="G305:J305"/>
    <mergeCell ref="K305:N305"/>
    <mergeCell ref="A1233:N1233"/>
    <mergeCell ref="A17:C17"/>
    <mergeCell ref="D17:F17"/>
    <mergeCell ref="G17:J17"/>
    <mergeCell ref="K17:N17"/>
    <mergeCell ref="A20:D20"/>
    <mergeCell ref="F20:G20"/>
    <mergeCell ref="I20:J20"/>
    <mergeCell ref="K20:N20"/>
    <mergeCell ref="A18:C18"/>
    <mergeCell ref="D18:F18"/>
    <mergeCell ref="G18:J18"/>
    <mergeCell ref="K18:N18"/>
    <mergeCell ref="A19:N19"/>
    <mergeCell ref="A11:N11"/>
    <mergeCell ref="A1:J2"/>
    <mergeCell ref="A10:N10"/>
    <mergeCell ref="A9:N9"/>
    <mergeCell ref="A8:N8"/>
    <mergeCell ref="A3:N3"/>
    <mergeCell ref="A7:N7"/>
    <mergeCell ref="A6:N6"/>
    <mergeCell ref="A5:N5"/>
    <mergeCell ref="A4:N4"/>
    <mergeCell ref="A13:C13"/>
    <mergeCell ref="A16:C16"/>
    <mergeCell ref="A15:C15"/>
    <mergeCell ref="A14:C14"/>
    <mergeCell ref="A12:N12"/>
    <mergeCell ref="A306:C306"/>
    <mergeCell ref="D306:F306"/>
    <mergeCell ref="G306:J306"/>
    <mergeCell ref="A1238:C1238"/>
    <mergeCell ref="D1238:F1238"/>
    <mergeCell ref="G1238:J1238"/>
    <mergeCell ref="K1238:N1238"/>
    <mergeCell ref="A1241:D1241"/>
    <mergeCell ref="F1241:G1241"/>
    <mergeCell ref="I1241:J1241"/>
    <mergeCell ref="K1241:N1241"/>
    <mergeCell ref="A1239:C1239"/>
    <mergeCell ref="D1239:F1239"/>
    <mergeCell ref="G1239:J1239"/>
    <mergeCell ref="K1239:N1239"/>
    <mergeCell ref="A1240:N1240"/>
    <mergeCell ref="A1234:C1234"/>
    <mergeCell ref="A1237:C1237"/>
    <mergeCell ref="A1236:C1236"/>
    <mergeCell ref="A1235:C1235"/>
    <mergeCell ref="A1254:C1254"/>
    <mergeCell ref="D1254:F1254"/>
    <mergeCell ref="G1254:J1254"/>
    <mergeCell ref="K1254:N1254"/>
    <mergeCell ref="A1255:C1255"/>
    <mergeCell ref="D1255:F1255"/>
    <mergeCell ref="G1255:J1255"/>
    <mergeCell ref="K1255:N1255"/>
    <mergeCell ref="A1249:N1249"/>
    <mergeCell ref="A1250:C1250"/>
    <mergeCell ref="A1251:C1251"/>
    <mergeCell ref="A1252:C1252"/>
    <mergeCell ref="A1253:C1253"/>
    <mergeCell ref="K1242:N1242"/>
    <mergeCell ref="A1245:C1245"/>
    <mergeCell ref="D1245:G1245"/>
    <mergeCell ref="I1245:N1245"/>
    <mergeCell ref="I1244:N1244"/>
    <mergeCell ref="F1242:G1242"/>
    <mergeCell ref="I1242:J1242"/>
    <mergeCell ref="A1244:C1244"/>
    <mergeCell ref="E1244:G1244"/>
    <mergeCell ref="A1243:E1243"/>
    <mergeCell ref="A1242:E1242"/>
    <mergeCell ref="A1265:N1265"/>
    <mergeCell ref="A1266:C1266"/>
    <mergeCell ref="A1267:C1267"/>
    <mergeCell ref="A1268:C1268"/>
    <mergeCell ref="A1269:C1269"/>
    <mergeCell ref="A1260:C1260"/>
    <mergeCell ref="E1260:G1260"/>
    <mergeCell ref="I1260:N1260"/>
    <mergeCell ref="A1261:C1261"/>
    <mergeCell ref="D1261:G1261"/>
    <mergeCell ref="I1261:N1261"/>
    <mergeCell ref="A1258:E1258"/>
    <mergeCell ref="F1258:G1258"/>
    <mergeCell ref="I1258:J1258"/>
    <mergeCell ref="K1258:N1258"/>
    <mergeCell ref="A1259:E1259"/>
    <mergeCell ref="A1256:N1256"/>
    <mergeCell ref="A1257:D1257"/>
    <mergeCell ref="F1257:G1257"/>
    <mergeCell ref="I1257:J1257"/>
    <mergeCell ref="K1257:N1257"/>
    <mergeCell ref="A1274:E1274"/>
    <mergeCell ref="F1274:G1274"/>
    <mergeCell ref="I1274:J1274"/>
    <mergeCell ref="K1274:N1274"/>
    <mergeCell ref="A1275:E1275"/>
    <mergeCell ref="A1272:N1272"/>
    <mergeCell ref="A1273:D1273"/>
    <mergeCell ref="F1273:G1273"/>
    <mergeCell ref="I1273:J1273"/>
    <mergeCell ref="K1273:N1273"/>
    <mergeCell ref="A1270:C1270"/>
    <mergeCell ref="D1270:F1270"/>
    <mergeCell ref="G1270:J1270"/>
    <mergeCell ref="K1270:N1270"/>
    <mergeCell ref="A1271:C1271"/>
    <mergeCell ref="D1271:F1271"/>
    <mergeCell ref="G1271:J1271"/>
    <mergeCell ref="K1271:N1271"/>
    <mergeCell ref="A1286:C1286"/>
    <mergeCell ref="D1286:F1286"/>
    <mergeCell ref="G1286:J1286"/>
    <mergeCell ref="K1286:N1286"/>
    <mergeCell ref="A1287:C1287"/>
    <mergeCell ref="D1287:F1287"/>
    <mergeCell ref="G1287:J1287"/>
    <mergeCell ref="K1287:N1287"/>
    <mergeCell ref="A1281:N1281"/>
    <mergeCell ref="A1282:C1282"/>
    <mergeCell ref="A1283:C1283"/>
    <mergeCell ref="A1284:C1284"/>
    <mergeCell ref="A1285:C1285"/>
    <mergeCell ref="A1276:C1276"/>
    <mergeCell ref="E1276:G1276"/>
    <mergeCell ref="I1276:N1276"/>
    <mergeCell ref="A1277:C1277"/>
    <mergeCell ref="D1277:G1277"/>
    <mergeCell ref="I1277:N1277"/>
    <mergeCell ref="A1297:N1297"/>
    <mergeCell ref="A1298:C1298"/>
    <mergeCell ref="A1299:C1299"/>
    <mergeCell ref="A1300:C1300"/>
    <mergeCell ref="A1301:C1301"/>
    <mergeCell ref="A1292:C1292"/>
    <mergeCell ref="E1292:G1292"/>
    <mergeCell ref="I1292:N1292"/>
    <mergeCell ref="A1293:C1293"/>
    <mergeCell ref="D1293:G1293"/>
    <mergeCell ref="I1293:N1293"/>
    <mergeCell ref="A1290:E1290"/>
    <mergeCell ref="F1290:G1290"/>
    <mergeCell ref="I1290:J1290"/>
    <mergeCell ref="K1290:N1290"/>
    <mergeCell ref="A1291:E1291"/>
    <mergeCell ref="A1288:N1288"/>
    <mergeCell ref="A1289:D1289"/>
    <mergeCell ref="F1289:G1289"/>
    <mergeCell ref="I1289:J1289"/>
    <mergeCell ref="K1289:N1289"/>
    <mergeCell ref="A1306:E1306"/>
    <mergeCell ref="F1306:G1306"/>
    <mergeCell ref="I1306:J1306"/>
    <mergeCell ref="K1306:N1306"/>
    <mergeCell ref="A1307:E1307"/>
    <mergeCell ref="A1304:N1304"/>
    <mergeCell ref="A1305:D1305"/>
    <mergeCell ref="F1305:G1305"/>
    <mergeCell ref="I1305:J1305"/>
    <mergeCell ref="K1305:N1305"/>
    <mergeCell ref="A1302:C1302"/>
    <mergeCell ref="D1302:F1302"/>
    <mergeCell ref="G1302:J1302"/>
    <mergeCell ref="K1302:N1302"/>
    <mergeCell ref="A1303:C1303"/>
    <mergeCell ref="D1303:F1303"/>
    <mergeCell ref="G1303:J1303"/>
    <mergeCell ref="K1303:N1303"/>
    <mergeCell ref="A1318:C1318"/>
    <mergeCell ref="D1318:F1318"/>
    <mergeCell ref="G1318:J1318"/>
    <mergeCell ref="K1318:N1318"/>
    <mergeCell ref="A1319:C1319"/>
    <mergeCell ref="D1319:F1319"/>
    <mergeCell ref="G1319:J1319"/>
    <mergeCell ref="K1319:N1319"/>
    <mergeCell ref="A1313:N1313"/>
    <mergeCell ref="A1314:C1314"/>
    <mergeCell ref="A1315:C1315"/>
    <mergeCell ref="A1316:C1316"/>
    <mergeCell ref="A1317:C1317"/>
    <mergeCell ref="A1308:C1308"/>
    <mergeCell ref="E1308:G1308"/>
    <mergeCell ref="I1308:N1308"/>
    <mergeCell ref="A1309:C1309"/>
    <mergeCell ref="D1309:G1309"/>
    <mergeCell ref="I1309:N1309"/>
    <mergeCell ref="A1329:N1329"/>
    <mergeCell ref="A1330:C1330"/>
    <mergeCell ref="A1331:C1331"/>
    <mergeCell ref="A1332:C1332"/>
    <mergeCell ref="A1333:C1333"/>
    <mergeCell ref="A1324:C1324"/>
    <mergeCell ref="E1324:G1324"/>
    <mergeCell ref="I1324:N1324"/>
    <mergeCell ref="A1325:C1325"/>
    <mergeCell ref="D1325:G1325"/>
    <mergeCell ref="I1325:N1325"/>
    <mergeCell ref="A1322:E1322"/>
    <mergeCell ref="F1322:G1322"/>
    <mergeCell ref="I1322:J1322"/>
    <mergeCell ref="K1322:N1322"/>
    <mergeCell ref="A1323:E1323"/>
    <mergeCell ref="A1320:N1320"/>
    <mergeCell ref="A1321:D1321"/>
    <mergeCell ref="F1321:G1321"/>
    <mergeCell ref="I1321:J1321"/>
    <mergeCell ref="K1321:N1321"/>
    <mergeCell ref="A1338:E1338"/>
    <mergeCell ref="F1338:G1338"/>
    <mergeCell ref="I1338:J1338"/>
    <mergeCell ref="K1338:N1338"/>
    <mergeCell ref="A1339:E1339"/>
    <mergeCell ref="A1336:N1336"/>
    <mergeCell ref="A1337:D1337"/>
    <mergeCell ref="F1337:G1337"/>
    <mergeCell ref="I1337:J1337"/>
    <mergeCell ref="K1337:N1337"/>
    <mergeCell ref="A1334:C1334"/>
    <mergeCell ref="D1334:F1334"/>
    <mergeCell ref="G1334:J1334"/>
    <mergeCell ref="K1334:N1334"/>
    <mergeCell ref="A1335:C1335"/>
    <mergeCell ref="D1335:F1335"/>
    <mergeCell ref="G1335:J1335"/>
    <mergeCell ref="K1335:N1335"/>
    <mergeCell ref="A1350:C1350"/>
    <mergeCell ref="D1350:F1350"/>
    <mergeCell ref="G1350:J1350"/>
    <mergeCell ref="K1350:N1350"/>
    <mergeCell ref="A1351:C1351"/>
    <mergeCell ref="D1351:F1351"/>
    <mergeCell ref="G1351:J1351"/>
    <mergeCell ref="K1351:N1351"/>
    <mergeCell ref="A1345:N1345"/>
    <mergeCell ref="A1346:C1346"/>
    <mergeCell ref="A1347:C1347"/>
    <mergeCell ref="A1348:C1348"/>
    <mergeCell ref="A1349:C1349"/>
    <mergeCell ref="A1340:C1340"/>
    <mergeCell ref="E1340:G1340"/>
    <mergeCell ref="I1340:N1340"/>
    <mergeCell ref="A1341:C1341"/>
    <mergeCell ref="D1341:G1341"/>
    <mergeCell ref="I1341:N1341"/>
    <mergeCell ref="B1377:F1377"/>
    <mergeCell ref="I1383:N1383"/>
    <mergeCell ref="I1382:N1382"/>
    <mergeCell ref="I1379:N1379"/>
    <mergeCell ref="I1378:N1378"/>
    <mergeCell ref="A1356:C1356"/>
    <mergeCell ref="E1356:G1356"/>
    <mergeCell ref="I1356:N1356"/>
    <mergeCell ref="A1357:C1357"/>
    <mergeCell ref="D1357:G1357"/>
    <mergeCell ref="I1357:N1357"/>
    <mergeCell ref="A1354:E1354"/>
    <mergeCell ref="F1354:G1354"/>
    <mergeCell ref="I1354:J1354"/>
    <mergeCell ref="K1354:N1354"/>
    <mergeCell ref="A1355:E1355"/>
    <mergeCell ref="A1352:N1352"/>
    <mergeCell ref="A1353:D1353"/>
    <mergeCell ref="F1353:G1353"/>
    <mergeCell ref="I1353:J1353"/>
    <mergeCell ref="K1353:N1353"/>
    <mergeCell ref="A1361:N1361"/>
    <mergeCell ref="A1362:C1362"/>
    <mergeCell ref="A1363:C1363"/>
    <mergeCell ref="A1364:C1364"/>
    <mergeCell ref="A1365:C1365"/>
    <mergeCell ref="A1366:C1366"/>
    <mergeCell ref="D1366:F1366"/>
    <mergeCell ref="G1366:J1366"/>
    <mergeCell ref="K1366:N1366"/>
    <mergeCell ref="A1367:C1367"/>
    <mergeCell ref="D1367:F1367"/>
    <mergeCell ref="G1367:J1367"/>
    <mergeCell ref="K1367:N1367"/>
    <mergeCell ref="A1368:N1368"/>
    <mergeCell ref="A1369:D1369"/>
    <mergeCell ref="F1369:G1369"/>
    <mergeCell ref="I1369:J1369"/>
    <mergeCell ref="K1369:N1369"/>
    <mergeCell ref="A1370:E1370"/>
    <mergeCell ref="F1370:G1370"/>
    <mergeCell ref="I1370:J1370"/>
    <mergeCell ref="K1370:N1370"/>
    <mergeCell ref="A1371:E1371"/>
    <mergeCell ref="A1372:C1372"/>
    <mergeCell ref="E1372:G1372"/>
    <mergeCell ref="I1372:N1372"/>
    <mergeCell ref="A1373:C1373"/>
    <mergeCell ref="D1373:G1373"/>
    <mergeCell ref="I1373:N1373"/>
  </mergeCells>
  <conditionalFormatting sqref="D64:N64">
    <cfRule type="cellIs" dxfId="599" priority="591" operator="lessThan">
      <formula>$F$21</formula>
    </cfRule>
    <cfRule type="cellIs" dxfId="598" priority="592" operator="greaterThan">
      <formula>$I$21</formula>
    </cfRule>
  </conditionalFormatting>
  <conditionalFormatting sqref="D80:N80">
    <cfRule type="cellIs" dxfId="597" priority="584" operator="greaterThan">
      <formula>$I$21</formula>
    </cfRule>
    <cfRule type="cellIs" dxfId="596" priority="583" operator="lessThan">
      <formula>$F$21</formula>
    </cfRule>
  </conditionalFormatting>
  <conditionalFormatting sqref="D109:N112">
    <cfRule type="cellIs" dxfId="595" priority="568" operator="greaterThan">
      <formula>$I$21</formula>
    </cfRule>
    <cfRule type="cellIs" dxfId="594" priority="567" operator="lessThan">
      <formula>$F$21</formula>
    </cfRule>
  </conditionalFormatting>
  <conditionalFormatting sqref="D336:N336">
    <cfRule type="cellIs" dxfId="593" priority="456" operator="greaterThan">
      <formula>$I$21</formula>
    </cfRule>
    <cfRule type="cellIs" dxfId="592" priority="455" operator="lessThan">
      <formula>$F$21</formula>
    </cfRule>
  </conditionalFormatting>
  <conditionalFormatting sqref="D432:N432">
    <cfRule type="cellIs" dxfId="591" priority="408" operator="greaterThan">
      <formula>$I$21</formula>
    </cfRule>
    <cfRule type="cellIs" dxfId="590" priority="407" operator="lessThan">
      <formula>$F$21</formula>
    </cfRule>
  </conditionalFormatting>
  <conditionalFormatting sqref="E48:N48">
    <cfRule type="cellIs" dxfId="589" priority="599" operator="lessThan">
      <formula>$F$21</formula>
    </cfRule>
    <cfRule type="cellIs" dxfId="588" priority="600" operator="greaterThan">
      <formula>$I$21</formula>
    </cfRule>
  </conditionalFormatting>
  <conditionalFormatting sqref="E445:N447 D448:N448">
    <cfRule type="cellIs" dxfId="587" priority="399" operator="lessThan">
      <formula>$F$21</formula>
    </cfRule>
    <cfRule type="cellIs" dxfId="586" priority="400" operator="greaterThan">
      <formula>$I$21</formula>
    </cfRule>
  </conditionalFormatting>
  <conditionalFormatting sqref="E466:N468 D469:N469">
    <cfRule type="cellIs" dxfId="585" priority="392" operator="greaterThan">
      <formula>$I$21</formula>
    </cfRule>
    <cfRule type="cellIs" dxfId="584" priority="391" operator="lessThan">
      <formula>$F$21</formula>
    </cfRule>
  </conditionalFormatting>
  <conditionalFormatting sqref="E482:N484 D485:N485">
    <cfRule type="cellIs" dxfId="583" priority="384" operator="greaterThan">
      <formula>$I$21</formula>
    </cfRule>
    <cfRule type="cellIs" dxfId="582" priority="383" operator="lessThan">
      <formula>$F$21</formula>
    </cfRule>
  </conditionalFormatting>
  <conditionalFormatting sqref="F342">
    <cfRule type="cellIs" dxfId="581" priority="316" operator="greaterThan">
      <formula>$I$21</formula>
    </cfRule>
    <cfRule type="cellIs" dxfId="580" priority="315" operator="lessThan">
      <formula>$F$21</formula>
    </cfRule>
  </conditionalFormatting>
  <conditionalFormatting sqref="F514:N517">
    <cfRule type="cellIs" dxfId="579" priority="368" operator="greaterThan">
      <formula>$I$21</formula>
    </cfRule>
    <cfRule type="cellIs" dxfId="578" priority="367" operator="lessThan">
      <formula>$F$21</formula>
    </cfRule>
  </conditionalFormatting>
  <conditionalFormatting sqref="G18:J18">
    <cfRule type="cellIs" dxfId="577" priority="627" operator="lessThan">
      <formula>0.25</formula>
    </cfRule>
    <cfRule type="cellIs" dxfId="576" priority="628" operator="greaterThan">
      <formula>0.24</formula>
    </cfRule>
  </conditionalFormatting>
  <conditionalFormatting sqref="G34:J34">
    <cfRule type="cellIs" dxfId="575" priority="612" operator="greaterThan">
      <formula>0.24</formula>
    </cfRule>
    <cfRule type="cellIs" dxfId="574" priority="611" operator="lessThan">
      <formula>0.25</formula>
    </cfRule>
  </conditionalFormatting>
  <conditionalFormatting sqref="G50:J50">
    <cfRule type="cellIs" dxfId="573" priority="603" operator="lessThan">
      <formula>0.25</formula>
    </cfRule>
    <cfRule type="cellIs" dxfId="572" priority="604" operator="greaterThan">
      <formula>0.24</formula>
    </cfRule>
  </conditionalFormatting>
  <conditionalFormatting sqref="G66:J66">
    <cfRule type="cellIs" dxfId="571" priority="595" operator="lessThan">
      <formula>0.25</formula>
    </cfRule>
    <cfRule type="cellIs" dxfId="570" priority="596" operator="greaterThan">
      <formula>0.24</formula>
    </cfRule>
  </conditionalFormatting>
  <conditionalFormatting sqref="G82:J82">
    <cfRule type="cellIs" dxfId="569" priority="588" operator="greaterThan">
      <formula>0.24</formula>
    </cfRule>
    <cfRule type="cellIs" dxfId="568" priority="587" operator="lessThan">
      <formula>0.25</formula>
    </cfRule>
  </conditionalFormatting>
  <conditionalFormatting sqref="G98:J98">
    <cfRule type="cellIs" dxfId="567" priority="580" operator="greaterThan">
      <formula>0.24</formula>
    </cfRule>
    <cfRule type="cellIs" dxfId="566" priority="579" operator="lessThan">
      <formula>0.25</formula>
    </cfRule>
  </conditionalFormatting>
  <conditionalFormatting sqref="G114:J114">
    <cfRule type="cellIs" dxfId="565" priority="572" operator="greaterThan">
      <formula>0.24</formula>
    </cfRule>
    <cfRule type="cellIs" dxfId="564" priority="571" operator="lessThan">
      <formula>0.25</formula>
    </cfRule>
  </conditionalFormatting>
  <conditionalFormatting sqref="G130:J130">
    <cfRule type="cellIs" dxfId="563" priority="564" operator="greaterThan">
      <formula>0.24</formula>
    </cfRule>
    <cfRule type="cellIs" dxfId="562" priority="563" operator="lessThan">
      <formula>0.25</formula>
    </cfRule>
  </conditionalFormatting>
  <conditionalFormatting sqref="G146:J146">
    <cfRule type="cellIs" dxfId="561" priority="555" operator="lessThan">
      <formula>0.25</formula>
    </cfRule>
    <cfRule type="cellIs" dxfId="560" priority="556" operator="greaterThan">
      <formula>0.24</formula>
    </cfRule>
  </conditionalFormatting>
  <conditionalFormatting sqref="G162:J162">
    <cfRule type="cellIs" dxfId="559" priority="547" operator="lessThan">
      <formula>0.25</formula>
    </cfRule>
    <cfRule type="cellIs" dxfId="558" priority="548" operator="greaterThan">
      <formula>0.24</formula>
    </cfRule>
  </conditionalFormatting>
  <conditionalFormatting sqref="G178:J178">
    <cfRule type="cellIs" dxfId="557" priority="539" operator="lessThan">
      <formula>0.25</formula>
    </cfRule>
    <cfRule type="cellIs" dxfId="556" priority="540" operator="greaterThan">
      <formula>0.24</formula>
    </cfRule>
  </conditionalFormatting>
  <conditionalFormatting sqref="G194:J194">
    <cfRule type="cellIs" dxfId="555" priority="531" operator="lessThan">
      <formula>0.25</formula>
    </cfRule>
    <cfRule type="cellIs" dxfId="554" priority="532" operator="greaterThan">
      <formula>0.24</formula>
    </cfRule>
  </conditionalFormatting>
  <conditionalFormatting sqref="G210:J210">
    <cfRule type="cellIs" dxfId="553" priority="523" operator="lessThan">
      <formula>0.25</formula>
    </cfRule>
    <cfRule type="cellIs" dxfId="552" priority="524" operator="greaterThan">
      <formula>0.24</formula>
    </cfRule>
  </conditionalFormatting>
  <conditionalFormatting sqref="G226:J226">
    <cfRule type="cellIs" dxfId="551" priority="516" operator="greaterThan">
      <formula>0.24</formula>
    </cfRule>
    <cfRule type="cellIs" dxfId="550" priority="515" operator="lessThan">
      <formula>0.25</formula>
    </cfRule>
  </conditionalFormatting>
  <conditionalFormatting sqref="G242:J242">
    <cfRule type="cellIs" dxfId="549" priority="507" operator="lessThan">
      <formula>0.25</formula>
    </cfRule>
    <cfRule type="cellIs" dxfId="548" priority="508" operator="greaterThan">
      <formula>0.24</formula>
    </cfRule>
  </conditionalFormatting>
  <conditionalFormatting sqref="G258:J258">
    <cfRule type="cellIs" dxfId="547" priority="500" operator="greaterThan">
      <formula>0.24</formula>
    </cfRule>
    <cfRule type="cellIs" dxfId="546" priority="499" operator="lessThan">
      <formula>0.25</formula>
    </cfRule>
  </conditionalFormatting>
  <conditionalFormatting sqref="G274:J274">
    <cfRule type="cellIs" dxfId="545" priority="491" operator="lessThan">
      <formula>0.25</formula>
    </cfRule>
    <cfRule type="cellIs" dxfId="544" priority="492" operator="greaterThan">
      <formula>0.24</formula>
    </cfRule>
  </conditionalFormatting>
  <conditionalFormatting sqref="G290:J290">
    <cfRule type="cellIs" dxfId="543" priority="484" operator="greaterThan">
      <formula>0.24</formula>
    </cfRule>
    <cfRule type="cellIs" dxfId="542" priority="483" operator="lessThan">
      <formula>0.25</formula>
    </cfRule>
  </conditionalFormatting>
  <conditionalFormatting sqref="G306:J306">
    <cfRule type="cellIs" dxfId="541" priority="475" operator="lessThan">
      <formula>0.25</formula>
    </cfRule>
    <cfRule type="cellIs" dxfId="540" priority="476" operator="greaterThan">
      <formula>0.24</formula>
    </cfRule>
  </conditionalFormatting>
  <conditionalFormatting sqref="G322:J322">
    <cfRule type="cellIs" dxfId="539" priority="468" operator="greaterThan">
      <formula>0.24</formula>
    </cfRule>
    <cfRule type="cellIs" dxfId="538" priority="467" operator="lessThan">
      <formula>0.25</formula>
    </cfRule>
  </conditionalFormatting>
  <conditionalFormatting sqref="G338:J338">
    <cfRule type="cellIs" dxfId="537" priority="460" operator="greaterThan">
      <formula>0.24</formula>
    </cfRule>
    <cfRule type="cellIs" dxfId="536" priority="459" operator="lessThan">
      <formula>0.25</formula>
    </cfRule>
  </conditionalFormatting>
  <conditionalFormatting sqref="G354:J354">
    <cfRule type="cellIs" dxfId="535" priority="452" operator="greaterThan">
      <formula>0.24</formula>
    </cfRule>
    <cfRule type="cellIs" dxfId="534" priority="451" operator="lessThan">
      <formula>0.25</formula>
    </cfRule>
  </conditionalFormatting>
  <conditionalFormatting sqref="G370:J370">
    <cfRule type="cellIs" dxfId="533" priority="444" operator="greaterThan">
      <formula>0.24</formula>
    </cfRule>
    <cfRule type="cellIs" dxfId="532" priority="443" operator="lessThan">
      <formula>0.25</formula>
    </cfRule>
  </conditionalFormatting>
  <conditionalFormatting sqref="G386:J386">
    <cfRule type="cellIs" dxfId="531" priority="435" operator="lessThan">
      <formula>0.25</formula>
    </cfRule>
    <cfRule type="cellIs" dxfId="530" priority="436" operator="greaterThan">
      <formula>0.24</formula>
    </cfRule>
  </conditionalFormatting>
  <conditionalFormatting sqref="G402:J402">
    <cfRule type="cellIs" dxfId="529" priority="428" operator="greaterThan">
      <formula>0.24</formula>
    </cfRule>
    <cfRule type="cellIs" dxfId="528" priority="427" operator="lessThan">
      <formula>0.25</formula>
    </cfRule>
  </conditionalFormatting>
  <conditionalFormatting sqref="G418:J418">
    <cfRule type="cellIs" dxfId="527" priority="420" operator="greaterThan">
      <formula>0.24</formula>
    </cfRule>
    <cfRule type="cellIs" dxfId="526" priority="419" operator="lessThan">
      <formula>0.25</formula>
    </cfRule>
  </conditionalFormatting>
  <conditionalFormatting sqref="G434:J434">
    <cfRule type="cellIs" dxfId="525" priority="412" operator="greaterThan">
      <formula>0.24</formula>
    </cfRule>
    <cfRule type="cellIs" dxfId="524" priority="411" operator="lessThan">
      <formula>0.25</formula>
    </cfRule>
  </conditionalFormatting>
  <conditionalFormatting sqref="G450:J450">
    <cfRule type="cellIs" dxfId="523" priority="403" operator="lessThan">
      <formula>0.25</formula>
    </cfRule>
    <cfRule type="cellIs" dxfId="522" priority="404" operator="greaterThan">
      <formula>0.24</formula>
    </cfRule>
  </conditionalFormatting>
  <conditionalFormatting sqref="G471:J471">
    <cfRule type="cellIs" dxfId="521" priority="396" operator="greaterThan">
      <formula>0.24</formula>
    </cfRule>
    <cfRule type="cellIs" dxfId="520" priority="395" operator="lessThan">
      <formula>0.25</formula>
    </cfRule>
  </conditionalFormatting>
  <conditionalFormatting sqref="G487:J487">
    <cfRule type="cellIs" dxfId="519" priority="388" operator="greaterThan">
      <formula>0.24</formula>
    </cfRule>
    <cfRule type="cellIs" dxfId="518" priority="387" operator="lessThan">
      <formula>0.25</formula>
    </cfRule>
  </conditionalFormatting>
  <conditionalFormatting sqref="G503:J503">
    <cfRule type="cellIs" dxfId="517" priority="380" operator="greaterThan">
      <formula>0.24</formula>
    </cfRule>
    <cfRule type="cellIs" dxfId="516" priority="379" operator="lessThan">
      <formula>0.25</formula>
    </cfRule>
  </conditionalFormatting>
  <conditionalFormatting sqref="G519:J519">
    <cfRule type="cellIs" dxfId="515" priority="371" operator="lessThan">
      <formula>0.25</formula>
    </cfRule>
    <cfRule type="cellIs" dxfId="514" priority="372" operator="greaterThan">
      <formula>0.24</formula>
    </cfRule>
  </conditionalFormatting>
  <conditionalFormatting sqref="G535:J535">
    <cfRule type="cellIs" dxfId="513" priority="363" operator="lessThan">
      <formula>0.25</formula>
    </cfRule>
    <cfRule type="cellIs" dxfId="512" priority="364" operator="greaterThan">
      <formula>0.24</formula>
    </cfRule>
  </conditionalFormatting>
  <conditionalFormatting sqref="G551:J551">
    <cfRule type="cellIs" dxfId="511" priority="356" operator="greaterThan">
      <formula>0.24</formula>
    </cfRule>
    <cfRule type="cellIs" dxfId="510" priority="355" operator="lessThan">
      <formula>0.25</formula>
    </cfRule>
  </conditionalFormatting>
  <conditionalFormatting sqref="G567:J567">
    <cfRule type="cellIs" dxfId="509" priority="348" operator="greaterThan">
      <formula>0.24</formula>
    </cfRule>
    <cfRule type="cellIs" dxfId="508" priority="347" operator="lessThan">
      <formula>0.25</formula>
    </cfRule>
  </conditionalFormatting>
  <conditionalFormatting sqref="G583:J583">
    <cfRule type="cellIs" dxfId="507" priority="339" operator="lessThan">
      <formula>0.25</formula>
    </cfRule>
    <cfRule type="cellIs" dxfId="506" priority="340" operator="greaterThan">
      <formula>0.24</formula>
    </cfRule>
  </conditionalFormatting>
  <conditionalFormatting sqref="G599:J599">
    <cfRule type="cellIs" dxfId="505" priority="293" operator="lessThan">
      <formula>0.25</formula>
    </cfRule>
    <cfRule type="cellIs" dxfId="504" priority="294" operator="greaterThan">
      <formula>0.24</formula>
    </cfRule>
  </conditionalFormatting>
  <conditionalFormatting sqref="G615:J615">
    <cfRule type="cellIs" dxfId="503" priority="288" operator="greaterThan">
      <formula>0.24</formula>
    </cfRule>
    <cfRule type="cellIs" dxfId="502" priority="287" operator="lessThan">
      <formula>0.25</formula>
    </cfRule>
  </conditionalFormatting>
  <conditionalFormatting sqref="G631:J631">
    <cfRule type="cellIs" dxfId="501" priority="282" operator="greaterThan">
      <formula>0.24</formula>
    </cfRule>
    <cfRule type="cellIs" dxfId="500" priority="281" operator="lessThan">
      <formula>0.25</formula>
    </cfRule>
  </conditionalFormatting>
  <conditionalFormatting sqref="G647:J647">
    <cfRule type="cellIs" dxfId="499" priority="275" operator="lessThan">
      <formula>0.25</formula>
    </cfRule>
    <cfRule type="cellIs" dxfId="498" priority="276" operator="greaterThan">
      <formula>0.24</formula>
    </cfRule>
  </conditionalFormatting>
  <conditionalFormatting sqref="G663:J663">
    <cfRule type="cellIs" dxfId="497" priority="270" operator="greaterThan">
      <formula>0.24</formula>
    </cfRule>
    <cfRule type="cellIs" dxfId="496" priority="269" operator="lessThan">
      <formula>0.25</formula>
    </cfRule>
  </conditionalFormatting>
  <conditionalFormatting sqref="G679:J679">
    <cfRule type="cellIs" dxfId="495" priority="264" operator="greaterThan">
      <formula>0.24</formula>
    </cfRule>
    <cfRule type="cellIs" dxfId="494" priority="263" operator="lessThan">
      <formula>0.25</formula>
    </cfRule>
  </conditionalFormatting>
  <conditionalFormatting sqref="G695:J695">
    <cfRule type="cellIs" dxfId="493" priority="257" operator="lessThan">
      <formula>0.25</formula>
    </cfRule>
    <cfRule type="cellIs" dxfId="492" priority="258" operator="greaterThan">
      <formula>0.24</formula>
    </cfRule>
  </conditionalFormatting>
  <conditionalFormatting sqref="G711:J711">
    <cfRule type="cellIs" dxfId="491" priority="252" operator="greaterThan">
      <formula>0.24</formula>
    </cfRule>
    <cfRule type="cellIs" dxfId="490" priority="251" operator="lessThan">
      <formula>0.25</formula>
    </cfRule>
  </conditionalFormatting>
  <conditionalFormatting sqref="G727:J727">
    <cfRule type="cellIs" dxfId="489" priority="245" operator="lessThan">
      <formula>0.25</formula>
    </cfRule>
    <cfRule type="cellIs" dxfId="488" priority="246" operator="greaterThan">
      <formula>0.24</formula>
    </cfRule>
  </conditionalFormatting>
  <conditionalFormatting sqref="G743:J743">
    <cfRule type="cellIs" dxfId="487" priority="240" operator="greaterThan">
      <formula>0.24</formula>
    </cfRule>
    <cfRule type="cellIs" dxfId="486" priority="239" operator="lessThan">
      <formula>0.25</formula>
    </cfRule>
  </conditionalFormatting>
  <conditionalFormatting sqref="G759:J759">
    <cfRule type="cellIs" dxfId="485" priority="234" operator="greaterThan">
      <formula>0.24</formula>
    </cfRule>
    <cfRule type="cellIs" dxfId="484" priority="233" operator="lessThan">
      <formula>0.25</formula>
    </cfRule>
  </conditionalFormatting>
  <conditionalFormatting sqref="G775:J775">
    <cfRule type="cellIs" dxfId="483" priority="228" operator="greaterThan">
      <formula>0.24</formula>
    </cfRule>
    <cfRule type="cellIs" dxfId="482" priority="227" operator="lessThan">
      <formula>0.25</formula>
    </cfRule>
  </conditionalFormatting>
  <conditionalFormatting sqref="G791:J791">
    <cfRule type="cellIs" dxfId="481" priority="222" operator="greaterThan">
      <formula>0.24</formula>
    </cfRule>
    <cfRule type="cellIs" dxfId="480" priority="221" operator="lessThan">
      <formula>0.25</formula>
    </cfRule>
  </conditionalFormatting>
  <conditionalFormatting sqref="G807:J807">
    <cfRule type="cellIs" dxfId="479" priority="216" operator="greaterThan">
      <formula>0.24</formula>
    </cfRule>
    <cfRule type="cellIs" dxfId="478" priority="215" operator="lessThan">
      <formula>0.25</formula>
    </cfRule>
  </conditionalFormatting>
  <conditionalFormatting sqref="G823:J823">
    <cfRule type="cellIs" dxfId="477" priority="209" operator="lessThan">
      <formula>0.25</formula>
    </cfRule>
    <cfRule type="cellIs" dxfId="476" priority="210" operator="greaterThan">
      <formula>0.24</formula>
    </cfRule>
  </conditionalFormatting>
  <conditionalFormatting sqref="G839:J839">
    <cfRule type="cellIs" dxfId="475" priority="203" operator="lessThan">
      <formula>0.25</formula>
    </cfRule>
    <cfRule type="cellIs" dxfId="474" priority="204" operator="greaterThan">
      <formula>0.24</formula>
    </cfRule>
  </conditionalFormatting>
  <conditionalFormatting sqref="G855:J855">
    <cfRule type="cellIs" dxfId="473" priority="197" operator="lessThan">
      <formula>0.25</formula>
    </cfRule>
    <cfRule type="cellIs" dxfId="472" priority="198" operator="greaterThan">
      <formula>0.24</formula>
    </cfRule>
  </conditionalFormatting>
  <conditionalFormatting sqref="G871:J871">
    <cfRule type="cellIs" dxfId="471" priority="192" operator="greaterThan">
      <formula>0.24</formula>
    </cfRule>
    <cfRule type="cellIs" dxfId="470" priority="191" operator="lessThan">
      <formula>0.25</formula>
    </cfRule>
  </conditionalFormatting>
  <conditionalFormatting sqref="G887:J887">
    <cfRule type="cellIs" dxfId="469" priority="185" operator="lessThan">
      <formula>0.25</formula>
    </cfRule>
    <cfRule type="cellIs" dxfId="468" priority="186" operator="greaterThan">
      <formula>0.24</formula>
    </cfRule>
  </conditionalFormatting>
  <conditionalFormatting sqref="G903:J903">
    <cfRule type="cellIs" dxfId="467" priority="180" operator="greaterThan">
      <formula>0.24</formula>
    </cfRule>
    <cfRule type="cellIs" dxfId="466" priority="179" operator="lessThan">
      <formula>0.25</formula>
    </cfRule>
  </conditionalFormatting>
  <conditionalFormatting sqref="G919:J919">
    <cfRule type="cellIs" dxfId="465" priority="173" operator="lessThan">
      <formula>0.25</formula>
    </cfRule>
    <cfRule type="cellIs" dxfId="464" priority="174" operator="greaterThan">
      <formula>0.24</formula>
    </cfRule>
  </conditionalFormatting>
  <conditionalFormatting sqref="G935:J935">
    <cfRule type="cellIs" dxfId="463" priority="168" operator="greaterThan">
      <formula>0.24</formula>
    </cfRule>
    <cfRule type="cellIs" dxfId="462" priority="167" operator="lessThan">
      <formula>0.25</formula>
    </cfRule>
  </conditionalFormatting>
  <conditionalFormatting sqref="G951:J951">
    <cfRule type="cellIs" dxfId="461" priority="162" operator="greaterThan">
      <formula>0.24</formula>
    </cfRule>
    <cfRule type="cellIs" dxfId="460" priority="161" operator="lessThan">
      <formula>0.25</formula>
    </cfRule>
  </conditionalFormatting>
  <conditionalFormatting sqref="G967:J967">
    <cfRule type="cellIs" dxfId="459" priority="156" operator="greaterThan">
      <formula>0.24</formula>
    </cfRule>
    <cfRule type="cellIs" dxfId="458" priority="155" operator="lessThan">
      <formula>0.25</formula>
    </cfRule>
  </conditionalFormatting>
  <conditionalFormatting sqref="G983:J983">
    <cfRule type="cellIs" dxfId="457" priority="150" operator="greaterThan">
      <formula>0.24</formula>
    </cfRule>
    <cfRule type="cellIs" dxfId="456" priority="149" operator="lessThan">
      <formula>0.25</formula>
    </cfRule>
  </conditionalFormatting>
  <conditionalFormatting sqref="G999:J999">
    <cfRule type="cellIs" dxfId="455" priority="144" operator="greaterThan">
      <formula>0.24</formula>
    </cfRule>
    <cfRule type="cellIs" dxfId="454" priority="143" operator="lessThan">
      <formula>0.25</formula>
    </cfRule>
  </conditionalFormatting>
  <conditionalFormatting sqref="G1015:J1015">
    <cfRule type="cellIs" dxfId="453" priority="137" operator="lessThan">
      <formula>0.25</formula>
    </cfRule>
    <cfRule type="cellIs" dxfId="452" priority="138" operator="greaterThan">
      <formula>0.24</formula>
    </cfRule>
  </conditionalFormatting>
  <conditionalFormatting sqref="G1031:J1031">
    <cfRule type="cellIs" dxfId="451" priority="131" operator="lessThan">
      <formula>0.25</formula>
    </cfRule>
    <cfRule type="cellIs" dxfId="450" priority="132" operator="greaterThan">
      <formula>0.24</formula>
    </cfRule>
  </conditionalFormatting>
  <conditionalFormatting sqref="G1047:J1047">
    <cfRule type="cellIs" dxfId="449" priority="125" operator="lessThan">
      <formula>0.25</formula>
    </cfRule>
    <cfRule type="cellIs" dxfId="448" priority="126" operator="greaterThan">
      <formula>0.24</formula>
    </cfRule>
  </conditionalFormatting>
  <conditionalFormatting sqref="G1063:J1063">
    <cfRule type="cellIs" dxfId="447" priority="119" operator="lessThan">
      <formula>0.25</formula>
    </cfRule>
    <cfRule type="cellIs" dxfId="446" priority="120" operator="greaterThan">
      <formula>0.24</formula>
    </cfRule>
  </conditionalFormatting>
  <conditionalFormatting sqref="G1079:J1079">
    <cfRule type="cellIs" dxfId="445" priority="113" operator="lessThan">
      <formula>0.25</formula>
    </cfRule>
    <cfRule type="cellIs" dxfId="444" priority="114" operator="greaterThan">
      <formula>0.24</formula>
    </cfRule>
  </conditionalFormatting>
  <conditionalFormatting sqref="G1095:J1095">
    <cfRule type="cellIs" dxfId="443" priority="107" operator="lessThan">
      <formula>0.25</formula>
    </cfRule>
    <cfRule type="cellIs" dxfId="442" priority="108" operator="greaterThan">
      <formula>0.24</formula>
    </cfRule>
  </conditionalFormatting>
  <conditionalFormatting sqref="G1111:J1111">
    <cfRule type="cellIs" dxfId="441" priority="101" operator="lessThan">
      <formula>0.25</formula>
    </cfRule>
    <cfRule type="cellIs" dxfId="440" priority="102" operator="greaterThan">
      <formula>0.24</formula>
    </cfRule>
  </conditionalFormatting>
  <conditionalFormatting sqref="G1127:J1127">
    <cfRule type="cellIs" dxfId="439" priority="96" operator="greaterThan">
      <formula>0.24</formula>
    </cfRule>
    <cfRule type="cellIs" dxfId="438" priority="95" operator="lessThan">
      <formula>0.25</formula>
    </cfRule>
  </conditionalFormatting>
  <conditionalFormatting sqref="G1143:J1143">
    <cfRule type="cellIs" dxfId="437" priority="89" operator="lessThan">
      <formula>0.25</formula>
    </cfRule>
    <cfRule type="cellIs" dxfId="436" priority="90" operator="greaterThan">
      <formula>0.24</formula>
    </cfRule>
  </conditionalFormatting>
  <conditionalFormatting sqref="G1159:J1159">
    <cfRule type="cellIs" dxfId="435" priority="83" operator="lessThan">
      <formula>0.25</formula>
    </cfRule>
    <cfRule type="cellIs" dxfId="434" priority="84" operator="greaterThan">
      <formula>0.24</formula>
    </cfRule>
  </conditionalFormatting>
  <conditionalFormatting sqref="G1175:J1175">
    <cfRule type="cellIs" dxfId="433" priority="77" operator="lessThan">
      <formula>0.25</formula>
    </cfRule>
    <cfRule type="cellIs" dxfId="432" priority="78" operator="greaterThan">
      <formula>0.24</formula>
    </cfRule>
  </conditionalFormatting>
  <conditionalFormatting sqref="G1191:J1191">
    <cfRule type="cellIs" dxfId="431" priority="71" operator="lessThan">
      <formula>0.25</formula>
    </cfRule>
    <cfRule type="cellIs" dxfId="430" priority="72" operator="greaterThan">
      <formula>0.24</formula>
    </cfRule>
  </conditionalFormatting>
  <conditionalFormatting sqref="G1207:J1207">
    <cfRule type="cellIs" dxfId="429" priority="65" operator="lessThan">
      <formula>0.25</formula>
    </cfRule>
    <cfRule type="cellIs" dxfId="428" priority="66" operator="greaterThan">
      <formula>0.24</formula>
    </cfRule>
  </conditionalFormatting>
  <conditionalFormatting sqref="G1223:J1223">
    <cfRule type="cellIs" dxfId="427" priority="59" operator="lessThan">
      <formula>0.25</formula>
    </cfRule>
    <cfRule type="cellIs" dxfId="426" priority="60" operator="greaterThan">
      <formula>0.24</formula>
    </cfRule>
  </conditionalFormatting>
  <conditionalFormatting sqref="G1239:J1239">
    <cfRule type="cellIs" dxfId="425" priority="53" operator="lessThan">
      <formula>0.25</formula>
    </cfRule>
    <cfRule type="cellIs" dxfId="424" priority="54" operator="greaterThan">
      <formula>0.24</formula>
    </cfRule>
  </conditionalFormatting>
  <conditionalFormatting sqref="G1255:J1255">
    <cfRule type="cellIs" dxfId="423" priority="47" operator="lessThan">
      <formula>0.25</formula>
    </cfRule>
    <cfRule type="cellIs" dxfId="422" priority="48" operator="greaterThan">
      <formula>0.24</formula>
    </cfRule>
  </conditionalFormatting>
  <conditionalFormatting sqref="G1271:J1271">
    <cfRule type="cellIs" dxfId="421" priority="42" operator="greaterThan">
      <formula>0.24</formula>
    </cfRule>
    <cfRule type="cellIs" dxfId="420" priority="41" operator="lessThan">
      <formula>0.25</formula>
    </cfRule>
  </conditionalFormatting>
  <conditionalFormatting sqref="G1287:J1287">
    <cfRule type="cellIs" dxfId="419" priority="35" operator="lessThan">
      <formula>0.25</formula>
    </cfRule>
    <cfRule type="cellIs" dxfId="418" priority="36" operator="greaterThan">
      <formula>0.24</formula>
    </cfRule>
  </conditionalFormatting>
  <conditionalFormatting sqref="G1303:J1303">
    <cfRule type="cellIs" dxfId="417" priority="29" operator="lessThan">
      <formula>0.25</formula>
    </cfRule>
    <cfRule type="cellIs" dxfId="416" priority="30" operator="greaterThan">
      <formula>0.24</formula>
    </cfRule>
  </conditionalFormatting>
  <conditionalFormatting sqref="G1319:J1319">
    <cfRule type="cellIs" dxfId="415" priority="23" operator="lessThan">
      <formula>0.25</formula>
    </cfRule>
    <cfRule type="cellIs" dxfId="414" priority="24" operator="greaterThan">
      <formula>0.24</formula>
    </cfRule>
  </conditionalFormatting>
  <conditionalFormatting sqref="G1335:J1335">
    <cfRule type="cellIs" dxfId="413" priority="17" operator="lessThan">
      <formula>0.25</formula>
    </cfRule>
    <cfRule type="cellIs" dxfId="412" priority="18" operator="greaterThan">
      <formula>0.24</formula>
    </cfRule>
  </conditionalFormatting>
  <conditionalFormatting sqref="G1351:J1351">
    <cfRule type="cellIs" dxfId="411" priority="11" operator="lessThan">
      <formula>0.25</formula>
    </cfRule>
    <cfRule type="cellIs" dxfId="410" priority="12" operator="greaterThan">
      <formula>0.24</formula>
    </cfRule>
  </conditionalFormatting>
  <conditionalFormatting sqref="G1367:J1367">
    <cfRule type="cellIs" dxfId="409" priority="6" operator="greaterThan">
      <formula>0.24</formula>
    </cfRule>
    <cfRule type="cellIs" dxfId="408" priority="5" operator="lessThan">
      <formula>0.25</formula>
    </cfRule>
  </conditionalFormatting>
  <conditionalFormatting sqref="G546:N549">
    <cfRule type="cellIs" dxfId="407" priority="352" operator="greaterThan">
      <formula>$I$21</formula>
    </cfRule>
    <cfRule type="cellIs" dxfId="406" priority="351" operator="lessThan">
      <formula>$F$21</formula>
    </cfRule>
  </conditionalFormatting>
  <conditionalFormatting sqref="G562:N565">
    <cfRule type="cellIs" dxfId="405" priority="343" operator="lessThan">
      <formula>$F$21</formula>
    </cfRule>
    <cfRule type="cellIs" dxfId="404" priority="344" operator="greaterThan">
      <formula>$I$21</formula>
    </cfRule>
  </conditionalFormatting>
  <conditionalFormatting sqref="H205:N207 D208:N208">
    <cfRule type="cellIs" dxfId="403" priority="520" operator="greaterThan">
      <formula>$I$21</formula>
    </cfRule>
    <cfRule type="cellIs" dxfId="402" priority="519" operator="lessThan">
      <formula>$F$21</formula>
    </cfRule>
  </conditionalFormatting>
  <conditionalFormatting sqref="H301:N303 D304:N304">
    <cfRule type="cellIs" dxfId="401" priority="471" operator="lessThan">
      <formula>$F$21</formula>
    </cfRule>
    <cfRule type="cellIs" dxfId="400" priority="472" operator="greaterThan">
      <formula>$I$21</formula>
    </cfRule>
  </conditionalFormatting>
  <conditionalFormatting sqref="H498:N501">
    <cfRule type="cellIs" dxfId="399" priority="375" operator="lessThan">
      <formula>$F$21</formula>
    </cfRule>
    <cfRule type="cellIs" dxfId="398" priority="376" operator="greaterThan">
      <formula>$I$21</formula>
    </cfRule>
  </conditionalFormatting>
  <conditionalFormatting sqref="I54">
    <cfRule type="cellIs" dxfId="397" priority="332" operator="greaterThan">
      <formula>$I$21</formula>
    </cfRule>
    <cfRule type="cellIs" dxfId="396" priority="331" operator="lessThan">
      <formula>$F$21</formula>
    </cfRule>
  </conditionalFormatting>
  <conditionalFormatting sqref="I70">
    <cfRule type="cellIs" dxfId="395" priority="329" operator="lessThan">
      <formula>$F$21</formula>
    </cfRule>
    <cfRule type="cellIs" dxfId="394" priority="330" operator="greaterThan">
      <formula>$I$21</formula>
    </cfRule>
  </conditionalFormatting>
  <conditionalFormatting sqref="I86">
    <cfRule type="cellIs" dxfId="393" priority="328" operator="greaterThan">
      <formula>$I$21</formula>
    </cfRule>
    <cfRule type="cellIs" dxfId="392" priority="327" operator="lessThan">
      <formula>$F$21</formula>
    </cfRule>
  </conditionalFormatting>
  <conditionalFormatting sqref="I166">
    <cfRule type="cellIs" dxfId="391" priority="325" operator="lessThan">
      <formula>$F$21</formula>
    </cfRule>
    <cfRule type="cellIs" dxfId="390" priority="326" operator="greaterThan">
      <formula>$I$21</formula>
    </cfRule>
  </conditionalFormatting>
  <conditionalFormatting sqref="I182">
    <cfRule type="cellIs" dxfId="389" priority="323" operator="lessThan">
      <formula>$F$21</formula>
    </cfRule>
    <cfRule type="cellIs" dxfId="388" priority="324" operator="greaterThan">
      <formula>$I$21</formula>
    </cfRule>
  </conditionalFormatting>
  <conditionalFormatting sqref="I198">
    <cfRule type="cellIs" dxfId="387" priority="322" operator="greaterThan">
      <formula>$I$21</formula>
    </cfRule>
    <cfRule type="cellIs" dxfId="386" priority="321" operator="lessThan">
      <formula>$F$21</formula>
    </cfRule>
  </conditionalFormatting>
  <conditionalFormatting sqref="I214">
    <cfRule type="cellIs" dxfId="385" priority="320" operator="greaterThan">
      <formula>$I$21</formula>
    </cfRule>
    <cfRule type="cellIs" dxfId="384" priority="319" operator="lessThan">
      <formula>$F$21</formula>
    </cfRule>
  </conditionalFormatting>
  <conditionalFormatting sqref="I310">
    <cfRule type="cellIs" dxfId="383" priority="318" operator="greaterThan">
      <formula>$I$21</formula>
    </cfRule>
    <cfRule type="cellIs" dxfId="382" priority="317" operator="lessThan">
      <formula>$F$21</formula>
    </cfRule>
  </conditionalFormatting>
  <conditionalFormatting sqref="I390">
    <cfRule type="cellIs" dxfId="381" priority="314" operator="greaterThan">
      <formula>$I$21</formula>
    </cfRule>
    <cfRule type="cellIs" dxfId="380" priority="313" operator="lessThan">
      <formula>$F$21</formula>
    </cfRule>
  </conditionalFormatting>
  <conditionalFormatting sqref="I438">
    <cfRule type="cellIs" dxfId="379" priority="311" operator="lessThan">
      <formula>$F$21</formula>
    </cfRule>
    <cfRule type="cellIs" dxfId="378" priority="312" operator="greaterThan">
      <formula>$I$21</formula>
    </cfRule>
  </conditionalFormatting>
  <conditionalFormatting sqref="I454">
    <cfRule type="cellIs" dxfId="377" priority="310" operator="greaterThan">
      <formula>$I$21</formula>
    </cfRule>
    <cfRule type="cellIs" dxfId="376" priority="309" operator="lessThan">
      <formula>$F$21</formula>
    </cfRule>
  </conditionalFormatting>
  <conditionalFormatting sqref="I460">
    <cfRule type="cellIs" dxfId="375" priority="303" operator="lessThan">
      <formula>$F$21</formula>
    </cfRule>
    <cfRule type="cellIs" dxfId="374" priority="304" operator="greaterThan">
      <formula>$I$21</formula>
    </cfRule>
  </conditionalFormatting>
  <conditionalFormatting sqref="I475">
    <cfRule type="cellIs" dxfId="373" priority="302" operator="greaterThan">
      <formula>$I$21</formula>
    </cfRule>
    <cfRule type="cellIs" dxfId="372" priority="301" operator="lessThan">
      <formula>$F$21</formula>
    </cfRule>
  </conditionalFormatting>
  <conditionalFormatting sqref="I491">
    <cfRule type="cellIs" dxfId="371" priority="300" operator="greaterThan">
      <formula>$I$21</formula>
    </cfRule>
    <cfRule type="cellIs" dxfId="370" priority="299" operator="lessThan">
      <formula>$F$21</formula>
    </cfRule>
  </conditionalFormatting>
  <conditionalFormatting sqref="I507">
    <cfRule type="cellIs" dxfId="369" priority="298" operator="greaterThan">
      <formula>$I$21</formula>
    </cfRule>
    <cfRule type="cellIs" dxfId="368" priority="297" operator="lessThan">
      <formula>$F$21</formula>
    </cfRule>
  </conditionalFormatting>
  <conditionalFormatting sqref="I523">
    <cfRule type="cellIs" dxfId="367" priority="296" operator="greaterThan">
      <formula>$I$21</formula>
    </cfRule>
    <cfRule type="cellIs" dxfId="366" priority="295" operator="lessThan">
      <formula>$F$21</formula>
    </cfRule>
  </conditionalFormatting>
  <conditionalFormatting sqref="I24:N24">
    <cfRule type="cellIs" dxfId="365" priority="613" operator="lessThan">
      <formula>0.25</formula>
    </cfRule>
    <cfRule type="cellIs" dxfId="364" priority="614" operator="greaterThan">
      <formula>0.24</formula>
    </cfRule>
  </conditionalFormatting>
  <conditionalFormatting sqref="I40:N40">
    <cfRule type="cellIs" dxfId="363" priority="605" operator="lessThan">
      <formula>0.25</formula>
    </cfRule>
    <cfRule type="cellIs" dxfId="362" priority="606" operator="greaterThan">
      <formula>0.24</formula>
    </cfRule>
  </conditionalFormatting>
  <conditionalFormatting sqref="I56:N56">
    <cfRule type="cellIs" dxfId="361" priority="598" operator="greaterThan">
      <formula>0.24</formula>
    </cfRule>
    <cfRule type="cellIs" dxfId="360" priority="597" operator="lessThan">
      <formula>0.25</formula>
    </cfRule>
  </conditionalFormatting>
  <conditionalFormatting sqref="I72:N72">
    <cfRule type="cellIs" dxfId="359" priority="589" operator="lessThan">
      <formula>0.25</formula>
    </cfRule>
    <cfRule type="cellIs" dxfId="358" priority="590" operator="greaterThan">
      <formula>0.24</formula>
    </cfRule>
  </conditionalFormatting>
  <conditionalFormatting sqref="I88:N88">
    <cfRule type="cellIs" dxfId="357" priority="582" operator="greaterThan">
      <formula>0.24</formula>
    </cfRule>
    <cfRule type="cellIs" dxfId="356" priority="581" operator="lessThan">
      <formula>0.25</formula>
    </cfRule>
  </conditionalFormatting>
  <conditionalFormatting sqref="I104:N104">
    <cfRule type="cellIs" dxfId="355" priority="573" operator="lessThan">
      <formula>0.25</formula>
    </cfRule>
    <cfRule type="cellIs" dxfId="354" priority="574" operator="greaterThan">
      <formula>0.24</formula>
    </cfRule>
  </conditionalFormatting>
  <conditionalFormatting sqref="I120:N120">
    <cfRule type="cellIs" dxfId="353" priority="566" operator="greaterThan">
      <formula>0.24</formula>
    </cfRule>
    <cfRule type="cellIs" dxfId="352" priority="565" operator="lessThan">
      <formula>0.25</formula>
    </cfRule>
  </conditionalFormatting>
  <conditionalFormatting sqref="I136:N136">
    <cfRule type="cellIs" dxfId="351" priority="557" operator="lessThan">
      <formula>0.25</formula>
    </cfRule>
    <cfRule type="cellIs" dxfId="350" priority="558" operator="greaterThan">
      <formula>0.24</formula>
    </cfRule>
  </conditionalFormatting>
  <conditionalFormatting sqref="I152:N152">
    <cfRule type="cellIs" dxfId="349" priority="550" operator="greaterThan">
      <formula>0.24</formula>
    </cfRule>
    <cfRule type="cellIs" dxfId="348" priority="549" operator="lessThan">
      <formula>0.25</formula>
    </cfRule>
  </conditionalFormatting>
  <conditionalFormatting sqref="I157:N159 D160:N160">
    <cfRule type="cellIs" dxfId="347" priority="544" operator="greaterThan">
      <formula>$I$21</formula>
    </cfRule>
    <cfRule type="cellIs" dxfId="346" priority="543" operator="lessThan">
      <formula>$F$21</formula>
    </cfRule>
  </conditionalFormatting>
  <conditionalFormatting sqref="I168:N168">
    <cfRule type="cellIs" dxfId="345" priority="542" operator="greaterThan">
      <formula>0.24</formula>
    </cfRule>
    <cfRule type="cellIs" dxfId="344" priority="541" operator="lessThan">
      <formula>0.25</formula>
    </cfRule>
  </conditionalFormatting>
  <conditionalFormatting sqref="I184:N184">
    <cfRule type="cellIs" dxfId="343" priority="533" operator="lessThan">
      <formula>0.25</formula>
    </cfRule>
    <cfRule type="cellIs" dxfId="342" priority="534" operator="greaterThan">
      <formula>0.24</formula>
    </cfRule>
  </conditionalFormatting>
  <conditionalFormatting sqref="I200:N200">
    <cfRule type="cellIs" dxfId="341" priority="526" operator="greaterThan">
      <formula>0.24</formula>
    </cfRule>
    <cfRule type="cellIs" dxfId="340" priority="525" operator="lessThan">
      <formula>0.25</formula>
    </cfRule>
  </conditionalFormatting>
  <conditionalFormatting sqref="I216:N216">
    <cfRule type="cellIs" dxfId="339" priority="518" operator="greaterThan">
      <formula>0.24</formula>
    </cfRule>
    <cfRule type="cellIs" dxfId="338" priority="517" operator="lessThan">
      <formula>0.25</formula>
    </cfRule>
  </conditionalFormatting>
  <conditionalFormatting sqref="I221:N224">
    <cfRule type="cellIs" dxfId="337" priority="511" operator="lessThan">
      <formula>$F$21</formula>
    </cfRule>
    <cfRule type="cellIs" dxfId="336" priority="512" operator="greaterThan">
      <formula>$I$21</formula>
    </cfRule>
  </conditionalFormatting>
  <conditionalFormatting sqref="I232:N232">
    <cfRule type="cellIs" dxfId="335" priority="509" operator="lessThan">
      <formula>0.25</formula>
    </cfRule>
    <cfRule type="cellIs" dxfId="334" priority="510" operator="greaterThan">
      <formula>0.24</formula>
    </cfRule>
  </conditionalFormatting>
  <conditionalFormatting sqref="I248:N248">
    <cfRule type="cellIs" dxfId="333" priority="501" operator="lessThan">
      <formula>0.25</formula>
    </cfRule>
    <cfRule type="cellIs" dxfId="332" priority="502" operator="greaterThan">
      <formula>0.24</formula>
    </cfRule>
  </conditionalFormatting>
  <conditionalFormatting sqref="I264:N264">
    <cfRule type="cellIs" dxfId="331" priority="493" operator="lessThan">
      <formula>0.25</formula>
    </cfRule>
    <cfRule type="cellIs" dxfId="330" priority="494" operator="greaterThan">
      <formula>0.24</formula>
    </cfRule>
  </conditionalFormatting>
  <conditionalFormatting sqref="I280:N280">
    <cfRule type="cellIs" dxfId="329" priority="486" operator="greaterThan">
      <formula>0.24</formula>
    </cfRule>
    <cfRule type="cellIs" dxfId="328" priority="485" operator="lessThan">
      <formula>0.25</formula>
    </cfRule>
  </conditionalFormatting>
  <conditionalFormatting sqref="I296:N296">
    <cfRule type="cellIs" dxfId="327" priority="478" operator="greaterThan">
      <formula>0.24</formula>
    </cfRule>
    <cfRule type="cellIs" dxfId="326" priority="477" operator="lessThan">
      <formula>0.25</formula>
    </cfRule>
  </conditionalFormatting>
  <conditionalFormatting sqref="I312:N312">
    <cfRule type="cellIs" dxfId="325" priority="470" operator="greaterThan">
      <formula>0.24</formula>
    </cfRule>
    <cfRule type="cellIs" dxfId="324" priority="469" operator="lessThan">
      <formula>0.25</formula>
    </cfRule>
  </conditionalFormatting>
  <conditionalFormatting sqref="I317:N320">
    <cfRule type="cellIs" dxfId="323" priority="463" operator="lessThan">
      <formula>$F$21</formula>
    </cfRule>
    <cfRule type="cellIs" dxfId="322" priority="464" operator="greaterThan">
      <formula>$I$21</formula>
    </cfRule>
  </conditionalFormatting>
  <conditionalFormatting sqref="I328:N328">
    <cfRule type="cellIs" dxfId="321" priority="462" operator="greaterThan">
      <formula>0.24</formula>
    </cfRule>
    <cfRule type="cellIs" dxfId="320" priority="461" operator="lessThan">
      <formula>0.25</formula>
    </cfRule>
  </conditionalFormatting>
  <conditionalFormatting sqref="I344:N344">
    <cfRule type="cellIs" dxfId="319" priority="454" operator="greaterThan">
      <formula>0.24</formula>
    </cfRule>
    <cfRule type="cellIs" dxfId="318" priority="453" operator="lessThan">
      <formula>0.25</formula>
    </cfRule>
  </conditionalFormatting>
  <conditionalFormatting sqref="I360:N360">
    <cfRule type="cellIs" dxfId="317" priority="446" operator="greaterThan">
      <formula>0.24</formula>
    </cfRule>
    <cfRule type="cellIs" dxfId="316" priority="445" operator="lessThan">
      <formula>0.25</formula>
    </cfRule>
  </conditionalFormatting>
  <conditionalFormatting sqref="I365:N368">
    <cfRule type="cellIs" dxfId="315" priority="439" operator="lessThan">
      <formula>$F$21</formula>
    </cfRule>
    <cfRule type="cellIs" dxfId="314" priority="440" operator="greaterThan">
      <formula>$I$21</formula>
    </cfRule>
  </conditionalFormatting>
  <conditionalFormatting sqref="I376:N376">
    <cfRule type="cellIs" dxfId="313" priority="438" operator="greaterThan">
      <formula>0.24</formula>
    </cfRule>
    <cfRule type="cellIs" dxfId="312" priority="437" operator="lessThan">
      <formula>0.25</formula>
    </cfRule>
  </conditionalFormatting>
  <conditionalFormatting sqref="I392:N392">
    <cfRule type="cellIs" dxfId="311" priority="430" operator="greaterThan">
      <formula>0.24</formula>
    </cfRule>
    <cfRule type="cellIs" dxfId="310" priority="429" operator="lessThan">
      <formula>0.25</formula>
    </cfRule>
  </conditionalFormatting>
  <conditionalFormatting sqref="I408:N408">
    <cfRule type="cellIs" dxfId="309" priority="422" operator="greaterThan">
      <formula>0.24</formula>
    </cfRule>
    <cfRule type="cellIs" dxfId="308" priority="421" operator="lessThan">
      <formula>0.25</formula>
    </cfRule>
  </conditionalFormatting>
  <conditionalFormatting sqref="I424:N424">
    <cfRule type="cellIs" dxfId="307" priority="414" operator="greaterThan">
      <formula>0.24</formula>
    </cfRule>
    <cfRule type="cellIs" dxfId="306" priority="413" operator="lessThan">
      <formula>0.25</formula>
    </cfRule>
  </conditionalFormatting>
  <conditionalFormatting sqref="I440:N440">
    <cfRule type="cellIs" dxfId="305" priority="406" operator="greaterThan">
      <formula>0.24</formula>
    </cfRule>
    <cfRule type="cellIs" dxfId="304" priority="405" operator="lessThan">
      <formula>0.25</formula>
    </cfRule>
  </conditionalFormatting>
  <conditionalFormatting sqref="I456:N456">
    <cfRule type="cellIs" dxfId="303" priority="397" operator="lessThan">
      <formula>0.25</formula>
    </cfRule>
    <cfRule type="cellIs" dxfId="302" priority="398" operator="greaterThan">
      <formula>0.24</formula>
    </cfRule>
  </conditionalFormatting>
  <conditionalFormatting sqref="I462:N462">
    <cfRule type="cellIs" dxfId="301" priority="307" operator="lessThan">
      <formula>0.25</formula>
    </cfRule>
    <cfRule type="cellIs" dxfId="300" priority="308" operator="greaterThan">
      <formula>0.24</formula>
    </cfRule>
  </conditionalFormatting>
  <conditionalFormatting sqref="I477:N477">
    <cfRule type="cellIs" dxfId="299" priority="389" operator="lessThan">
      <formula>0.25</formula>
    </cfRule>
    <cfRule type="cellIs" dxfId="298" priority="390" operator="greaterThan">
      <formula>0.24</formula>
    </cfRule>
  </conditionalFormatting>
  <conditionalFormatting sqref="I493:N493">
    <cfRule type="cellIs" dxfId="297" priority="382" operator="greaterThan">
      <formula>0.24</formula>
    </cfRule>
    <cfRule type="cellIs" dxfId="296" priority="381" operator="lessThan">
      <formula>0.25</formula>
    </cfRule>
  </conditionalFormatting>
  <conditionalFormatting sqref="I509:N509">
    <cfRule type="cellIs" dxfId="295" priority="373" operator="lessThan">
      <formula>0.25</formula>
    </cfRule>
    <cfRule type="cellIs" dxfId="294" priority="374" operator="greaterThan">
      <formula>0.24</formula>
    </cfRule>
  </conditionalFormatting>
  <conditionalFormatting sqref="I525:N525">
    <cfRule type="cellIs" dxfId="293" priority="366" operator="greaterThan">
      <formula>0.24</formula>
    </cfRule>
    <cfRule type="cellIs" dxfId="292" priority="365" operator="lessThan">
      <formula>0.25</formula>
    </cfRule>
  </conditionalFormatting>
  <conditionalFormatting sqref="I530:N533">
    <cfRule type="cellIs" dxfId="291" priority="359" operator="lessThan">
      <formula>$F$21</formula>
    </cfRule>
    <cfRule type="cellIs" dxfId="290" priority="360" operator="greaterThan">
      <formula>$I$21</formula>
    </cfRule>
  </conditionalFormatting>
  <conditionalFormatting sqref="I541:N541">
    <cfRule type="cellIs" dxfId="289" priority="357" operator="lessThan">
      <formula>0.25</formula>
    </cfRule>
    <cfRule type="cellIs" dxfId="288" priority="358" operator="greaterThan">
      <formula>0.24</formula>
    </cfRule>
  </conditionalFormatting>
  <conditionalFormatting sqref="I557:N557">
    <cfRule type="cellIs" dxfId="287" priority="349" operator="lessThan">
      <formula>0.25</formula>
    </cfRule>
    <cfRule type="cellIs" dxfId="286" priority="350" operator="greaterThan">
      <formula>0.24</formula>
    </cfRule>
  </conditionalFormatting>
  <conditionalFormatting sqref="I573:N573">
    <cfRule type="cellIs" dxfId="285" priority="341" operator="lessThan">
      <formula>0.25</formula>
    </cfRule>
    <cfRule type="cellIs" dxfId="284" priority="342" operator="greaterThan">
      <formula>0.24</formula>
    </cfRule>
  </conditionalFormatting>
  <conditionalFormatting sqref="I578:N581">
    <cfRule type="cellIs" dxfId="283" priority="336" operator="greaterThan">
      <formula>$I$21</formula>
    </cfRule>
    <cfRule type="cellIs" dxfId="282" priority="335" operator="lessThan">
      <formula>$F$21</formula>
    </cfRule>
  </conditionalFormatting>
  <conditionalFormatting sqref="I589:N589">
    <cfRule type="cellIs" dxfId="281" priority="334" operator="greaterThan">
      <formula>0.24</formula>
    </cfRule>
    <cfRule type="cellIs" dxfId="280" priority="333" operator="lessThan">
      <formula>0.25</formula>
    </cfRule>
  </conditionalFormatting>
  <conditionalFormatting sqref="I605:N605">
    <cfRule type="cellIs" dxfId="279" priority="290" operator="greaterThan">
      <formula>0.24</formula>
    </cfRule>
    <cfRule type="cellIs" dxfId="278" priority="289" operator="lessThan">
      <formula>0.25</formula>
    </cfRule>
  </conditionalFormatting>
  <conditionalFormatting sqref="I621:N621">
    <cfRule type="cellIs" dxfId="277" priority="283" operator="lessThan">
      <formula>0.25</formula>
    </cfRule>
    <cfRule type="cellIs" dxfId="276" priority="284" operator="greaterThan">
      <formula>0.24</formula>
    </cfRule>
  </conditionalFormatting>
  <conditionalFormatting sqref="I637:N637">
    <cfRule type="cellIs" dxfId="275" priority="278" operator="greaterThan">
      <formula>0.24</formula>
    </cfRule>
    <cfRule type="cellIs" dxfId="274" priority="277" operator="lessThan">
      <formula>0.25</formula>
    </cfRule>
  </conditionalFormatting>
  <conditionalFormatting sqref="I653:N653">
    <cfRule type="cellIs" dxfId="273" priority="272" operator="greaterThan">
      <formula>0.24</formula>
    </cfRule>
    <cfRule type="cellIs" dxfId="272" priority="271" operator="lessThan">
      <formula>0.25</formula>
    </cfRule>
  </conditionalFormatting>
  <conditionalFormatting sqref="I669:N669">
    <cfRule type="cellIs" dxfId="271" priority="266" operator="greaterThan">
      <formula>0.24</formula>
    </cfRule>
    <cfRule type="cellIs" dxfId="270" priority="265" operator="lessThan">
      <formula>0.25</formula>
    </cfRule>
  </conditionalFormatting>
  <conditionalFormatting sqref="I685:N685">
    <cfRule type="cellIs" dxfId="269" priority="259" operator="lessThan">
      <formula>0.25</formula>
    </cfRule>
    <cfRule type="cellIs" dxfId="268" priority="260" operator="greaterThan">
      <formula>0.24</formula>
    </cfRule>
  </conditionalFormatting>
  <conditionalFormatting sqref="I701:N701">
    <cfRule type="cellIs" dxfId="267" priority="253" operator="lessThan">
      <formula>0.25</formula>
    </cfRule>
    <cfRule type="cellIs" dxfId="266" priority="254" operator="greaterThan">
      <formula>0.24</formula>
    </cfRule>
  </conditionalFormatting>
  <conditionalFormatting sqref="I717:N717">
    <cfRule type="cellIs" dxfId="265" priority="247" operator="lessThan">
      <formula>0.25</formula>
    </cfRule>
    <cfRule type="cellIs" dxfId="264" priority="248" operator="greaterThan">
      <formula>0.24</formula>
    </cfRule>
  </conditionalFormatting>
  <conditionalFormatting sqref="I733:N733">
    <cfRule type="cellIs" dxfId="263" priority="242" operator="greaterThan">
      <formula>0.24</formula>
    </cfRule>
    <cfRule type="cellIs" dxfId="262" priority="241" operator="lessThan">
      <formula>0.25</formula>
    </cfRule>
  </conditionalFormatting>
  <conditionalFormatting sqref="I749:N749">
    <cfRule type="cellIs" dxfId="261" priority="235" operator="lessThan">
      <formula>0.25</formula>
    </cfRule>
    <cfRule type="cellIs" dxfId="260" priority="236" operator="greaterThan">
      <formula>0.24</formula>
    </cfRule>
  </conditionalFormatting>
  <conditionalFormatting sqref="I765:N765">
    <cfRule type="cellIs" dxfId="259" priority="230" operator="greaterThan">
      <formula>0.24</formula>
    </cfRule>
    <cfRule type="cellIs" dxfId="258" priority="229" operator="lessThan">
      <formula>0.25</formula>
    </cfRule>
  </conditionalFormatting>
  <conditionalFormatting sqref="I781:N781">
    <cfRule type="cellIs" dxfId="257" priority="223" operator="lessThan">
      <formula>0.25</formula>
    </cfRule>
    <cfRule type="cellIs" dxfId="256" priority="224" operator="greaterThan">
      <formula>0.24</formula>
    </cfRule>
  </conditionalFormatting>
  <conditionalFormatting sqref="I797:N797">
    <cfRule type="cellIs" dxfId="255" priority="218" operator="greaterThan">
      <formula>0.24</formula>
    </cfRule>
    <cfRule type="cellIs" dxfId="254" priority="217" operator="lessThan">
      <formula>0.25</formula>
    </cfRule>
  </conditionalFormatting>
  <conditionalFormatting sqref="I813:N813">
    <cfRule type="cellIs" dxfId="253" priority="212" operator="greaterThan">
      <formula>0.24</formula>
    </cfRule>
    <cfRule type="cellIs" dxfId="252" priority="211" operator="lessThan">
      <formula>0.25</formula>
    </cfRule>
  </conditionalFormatting>
  <conditionalFormatting sqref="I829:N829">
    <cfRule type="cellIs" dxfId="251" priority="206" operator="greaterThan">
      <formula>0.24</formula>
    </cfRule>
    <cfRule type="cellIs" dxfId="250" priority="205" operator="lessThan">
      <formula>0.25</formula>
    </cfRule>
  </conditionalFormatting>
  <conditionalFormatting sqref="I845:N845">
    <cfRule type="cellIs" dxfId="249" priority="200" operator="greaterThan">
      <formula>0.24</formula>
    </cfRule>
    <cfRule type="cellIs" dxfId="248" priority="199" operator="lessThan">
      <formula>0.25</formula>
    </cfRule>
  </conditionalFormatting>
  <conditionalFormatting sqref="I861:N861">
    <cfRule type="cellIs" dxfId="247" priority="194" operator="greaterThan">
      <formula>0.24</formula>
    </cfRule>
    <cfRule type="cellIs" dxfId="246" priority="193" operator="lessThan">
      <formula>0.25</formula>
    </cfRule>
  </conditionalFormatting>
  <conditionalFormatting sqref="I877:N877">
    <cfRule type="cellIs" dxfId="245" priority="187" operator="lessThan">
      <formula>0.25</formula>
    </cfRule>
    <cfRule type="cellIs" dxfId="244" priority="188" operator="greaterThan">
      <formula>0.24</formula>
    </cfRule>
  </conditionalFormatting>
  <conditionalFormatting sqref="I893:N893">
    <cfRule type="cellIs" dxfId="243" priority="181" operator="lessThan">
      <formula>0.25</formula>
    </cfRule>
    <cfRule type="cellIs" dxfId="242" priority="182" operator="greaterThan">
      <formula>0.24</formula>
    </cfRule>
  </conditionalFormatting>
  <conditionalFormatting sqref="I909:N909">
    <cfRule type="cellIs" dxfId="241" priority="176" operator="greaterThan">
      <formula>0.24</formula>
    </cfRule>
    <cfRule type="cellIs" dxfId="240" priority="175" operator="lessThan">
      <formula>0.25</formula>
    </cfRule>
  </conditionalFormatting>
  <conditionalFormatting sqref="I925:N925">
    <cfRule type="cellIs" dxfId="239" priority="169" operator="lessThan">
      <formula>0.25</formula>
    </cfRule>
    <cfRule type="cellIs" dxfId="238" priority="170" operator="greaterThan">
      <formula>0.24</formula>
    </cfRule>
  </conditionalFormatting>
  <conditionalFormatting sqref="I941:N941">
    <cfRule type="cellIs" dxfId="237" priority="164" operator="greaterThan">
      <formula>0.24</formula>
    </cfRule>
    <cfRule type="cellIs" dxfId="236" priority="163" operator="lessThan">
      <formula>0.25</formula>
    </cfRule>
  </conditionalFormatting>
  <conditionalFormatting sqref="I957:N957">
    <cfRule type="cellIs" dxfId="235" priority="157" operator="lessThan">
      <formula>0.25</formula>
    </cfRule>
    <cfRule type="cellIs" dxfId="234" priority="158" operator="greaterThan">
      <formula>0.24</formula>
    </cfRule>
  </conditionalFormatting>
  <conditionalFormatting sqref="I973:N973">
    <cfRule type="cellIs" dxfId="233" priority="152" operator="greaterThan">
      <formula>0.24</formula>
    </cfRule>
    <cfRule type="cellIs" dxfId="232" priority="151" operator="lessThan">
      <formula>0.25</formula>
    </cfRule>
  </conditionalFormatting>
  <conditionalFormatting sqref="I989:N989">
    <cfRule type="cellIs" dxfId="231" priority="145" operator="lessThan">
      <formula>0.25</formula>
    </cfRule>
    <cfRule type="cellIs" dxfId="230" priority="146" operator="greaterThan">
      <formula>0.24</formula>
    </cfRule>
  </conditionalFormatting>
  <conditionalFormatting sqref="I1005:N1005">
    <cfRule type="cellIs" dxfId="229" priority="140" operator="greaterThan">
      <formula>0.24</formula>
    </cfRule>
    <cfRule type="cellIs" dxfId="228" priority="139" operator="lessThan">
      <formula>0.25</formula>
    </cfRule>
  </conditionalFormatting>
  <conditionalFormatting sqref="I1021:N1021">
    <cfRule type="cellIs" dxfId="227" priority="134" operator="greaterThan">
      <formula>0.24</formula>
    </cfRule>
    <cfRule type="cellIs" dxfId="226" priority="133" operator="lessThan">
      <formula>0.25</formula>
    </cfRule>
  </conditionalFormatting>
  <conditionalFormatting sqref="I1037:N1037">
    <cfRule type="cellIs" dxfId="225" priority="127" operator="lessThan">
      <formula>0.25</formula>
    </cfRule>
    <cfRule type="cellIs" dxfId="224" priority="128" operator="greaterThan">
      <formula>0.24</formula>
    </cfRule>
  </conditionalFormatting>
  <conditionalFormatting sqref="I1053:N1053">
    <cfRule type="cellIs" dxfId="223" priority="122" operator="greaterThan">
      <formula>0.24</formula>
    </cfRule>
    <cfRule type="cellIs" dxfId="222" priority="121" operator="lessThan">
      <formula>0.25</formula>
    </cfRule>
  </conditionalFormatting>
  <conditionalFormatting sqref="I1069:N1069">
    <cfRule type="cellIs" dxfId="221" priority="115" operator="lessThan">
      <formula>0.25</formula>
    </cfRule>
    <cfRule type="cellIs" dxfId="220" priority="116" operator="greaterThan">
      <formula>0.24</formula>
    </cfRule>
  </conditionalFormatting>
  <conditionalFormatting sqref="I1085:N1085">
    <cfRule type="cellIs" dxfId="219" priority="110" operator="greaterThan">
      <formula>0.24</formula>
    </cfRule>
    <cfRule type="cellIs" dxfId="218" priority="109" operator="lessThan">
      <formula>0.25</formula>
    </cfRule>
  </conditionalFormatting>
  <conditionalFormatting sqref="I1101:N1101">
    <cfRule type="cellIs" dxfId="217" priority="104" operator="greaterThan">
      <formula>0.24</formula>
    </cfRule>
    <cfRule type="cellIs" dxfId="216" priority="103" operator="lessThan">
      <formula>0.25</formula>
    </cfRule>
  </conditionalFormatting>
  <conditionalFormatting sqref="I1117:N1117">
    <cfRule type="cellIs" dxfId="215" priority="98" operator="greaterThan">
      <formula>0.24</formula>
    </cfRule>
    <cfRule type="cellIs" dxfId="214" priority="97" operator="lessThan">
      <formula>0.25</formula>
    </cfRule>
  </conditionalFormatting>
  <conditionalFormatting sqref="I1133:N1133">
    <cfRule type="cellIs" dxfId="213" priority="91" operator="lessThan">
      <formula>0.25</formula>
    </cfRule>
    <cfRule type="cellIs" dxfId="212" priority="92" operator="greaterThan">
      <formula>0.24</formula>
    </cfRule>
  </conditionalFormatting>
  <conditionalFormatting sqref="I1149:N1149">
    <cfRule type="cellIs" dxfId="211" priority="85" operator="lessThan">
      <formula>0.25</formula>
    </cfRule>
    <cfRule type="cellIs" dxfId="210" priority="86" operator="greaterThan">
      <formula>0.24</formula>
    </cfRule>
  </conditionalFormatting>
  <conditionalFormatting sqref="I1165:N1165">
    <cfRule type="cellIs" dxfId="209" priority="80" operator="greaterThan">
      <formula>0.24</formula>
    </cfRule>
    <cfRule type="cellIs" dxfId="208" priority="79" operator="lessThan">
      <formula>0.25</formula>
    </cfRule>
  </conditionalFormatting>
  <conditionalFormatting sqref="I1181:N1181">
    <cfRule type="cellIs" dxfId="207" priority="74" operator="greaterThan">
      <formula>0.24</formula>
    </cfRule>
    <cfRule type="cellIs" dxfId="206" priority="73" operator="lessThan">
      <formula>0.25</formula>
    </cfRule>
  </conditionalFormatting>
  <conditionalFormatting sqref="I1197:N1197">
    <cfRule type="cellIs" dxfId="205" priority="68" operator="greaterThan">
      <formula>0.24</formula>
    </cfRule>
    <cfRule type="cellIs" dxfId="204" priority="67" operator="lessThan">
      <formula>0.25</formula>
    </cfRule>
  </conditionalFormatting>
  <conditionalFormatting sqref="I1213:N1213">
    <cfRule type="cellIs" dxfId="203" priority="62" operator="greaterThan">
      <formula>0.24</formula>
    </cfRule>
    <cfRule type="cellIs" dxfId="202" priority="61" operator="lessThan">
      <formula>0.25</formula>
    </cfRule>
  </conditionalFormatting>
  <conditionalFormatting sqref="I1229:N1229">
    <cfRule type="cellIs" dxfId="201" priority="56" operator="greaterThan">
      <formula>0.24</formula>
    </cfRule>
    <cfRule type="cellIs" dxfId="200" priority="55" operator="lessThan">
      <formula>0.25</formula>
    </cfRule>
  </conditionalFormatting>
  <conditionalFormatting sqref="I1245:N1245">
    <cfRule type="cellIs" dxfId="199" priority="50" operator="greaterThan">
      <formula>0.24</formula>
    </cfRule>
    <cfRule type="cellIs" dxfId="198" priority="49" operator="lessThan">
      <formula>0.25</formula>
    </cfRule>
  </conditionalFormatting>
  <conditionalFormatting sqref="I1261:N1261">
    <cfRule type="cellIs" dxfId="197" priority="44" operator="greaterThan">
      <formula>0.24</formula>
    </cfRule>
    <cfRule type="cellIs" dxfId="196" priority="43" operator="lessThan">
      <formula>0.25</formula>
    </cfRule>
  </conditionalFormatting>
  <conditionalFormatting sqref="I1277:N1277">
    <cfRule type="cellIs" dxfId="195" priority="38" operator="greaterThan">
      <formula>0.24</formula>
    </cfRule>
    <cfRule type="cellIs" dxfId="194" priority="37" operator="lessThan">
      <formula>0.25</formula>
    </cfRule>
  </conditionalFormatting>
  <conditionalFormatting sqref="I1293:N1293">
    <cfRule type="cellIs" dxfId="193" priority="31" operator="lessThan">
      <formula>0.25</formula>
    </cfRule>
    <cfRule type="cellIs" dxfId="192" priority="32" operator="greaterThan">
      <formula>0.24</formula>
    </cfRule>
  </conditionalFormatting>
  <conditionalFormatting sqref="I1309:N1309">
    <cfRule type="cellIs" dxfId="191" priority="26" operator="greaterThan">
      <formula>0.24</formula>
    </cfRule>
    <cfRule type="cellIs" dxfId="190" priority="25" operator="lessThan">
      <formula>0.25</formula>
    </cfRule>
  </conditionalFormatting>
  <conditionalFormatting sqref="I1325:N1325">
    <cfRule type="cellIs" dxfId="189" priority="19" operator="lessThan">
      <formula>0.25</formula>
    </cfRule>
    <cfRule type="cellIs" dxfId="188" priority="20" operator="greaterThan">
      <formula>0.24</formula>
    </cfRule>
  </conditionalFormatting>
  <conditionalFormatting sqref="I1341:N1341">
    <cfRule type="cellIs" dxfId="187" priority="13" operator="lessThan">
      <formula>0.25</formula>
    </cfRule>
    <cfRule type="cellIs" dxfId="186" priority="14" operator="greaterThan">
      <formula>0.24</formula>
    </cfRule>
  </conditionalFormatting>
  <conditionalFormatting sqref="I1357:N1357">
    <cfRule type="cellIs" dxfId="185" priority="7" operator="lessThan">
      <formula>0.25</formula>
    </cfRule>
    <cfRule type="cellIs" dxfId="184" priority="8" operator="greaterThan">
      <formula>0.24</formula>
    </cfRule>
  </conditionalFormatting>
  <conditionalFormatting sqref="I1373:N1373">
    <cfRule type="cellIs" dxfId="183" priority="1" operator="lessThan">
      <formula>0.25</formula>
    </cfRule>
    <cfRule type="cellIs" dxfId="182" priority="2" operator="greaterThan">
      <formula>0.24</formula>
    </cfRule>
  </conditionalFormatting>
  <conditionalFormatting sqref="J125:N128">
    <cfRule type="cellIs" dxfId="181" priority="560" operator="greaterThan">
      <formula>$I$21</formula>
    </cfRule>
    <cfRule type="cellIs" dxfId="180" priority="559" operator="lessThan">
      <formula>$F$21</formula>
    </cfRule>
  </conditionalFormatting>
  <conditionalFormatting sqref="J173:N175 D176:N176">
    <cfRule type="cellIs" dxfId="179" priority="536" operator="greaterThan">
      <formula>$I$21</formula>
    </cfRule>
    <cfRule type="cellIs" dxfId="178" priority="535" operator="lessThan">
      <formula>$F$21</formula>
    </cfRule>
  </conditionalFormatting>
  <conditionalFormatting sqref="J381:N383 D384:N384">
    <cfRule type="cellIs" dxfId="177" priority="431" operator="lessThan">
      <formula>$F$21</formula>
    </cfRule>
    <cfRule type="cellIs" dxfId="176" priority="432" operator="greaterThan">
      <formula>$I$21</formula>
    </cfRule>
  </conditionalFormatting>
  <conditionalFormatting sqref="K18:N18">
    <cfRule type="containsText" dxfId="175" priority="625" operator="containsText" text="media saneada">
      <formula>NOT(ISERROR(SEARCH("media saneada",K18)))</formula>
    </cfRule>
    <cfRule type="containsText" dxfId="174" priority="626" operator="containsText" text="media simples">
      <formula>NOT(ISERROR(SEARCH("media simples",K18)))</formula>
    </cfRule>
  </conditionalFormatting>
  <conditionalFormatting sqref="K34:N34">
    <cfRule type="containsText" dxfId="173" priority="609" operator="containsText" text="media saneada">
      <formula>NOT(ISERROR(SEARCH("media saneada",K34)))</formula>
    </cfRule>
    <cfRule type="containsText" dxfId="172" priority="610" operator="containsText" text="media simples">
      <formula>NOT(ISERROR(SEARCH("media simples",K34)))</formula>
    </cfRule>
  </conditionalFormatting>
  <conditionalFormatting sqref="K50:N50">
    <cfRule type="containsText" dxfId="171" priority="601" operator="containsText" text="media saneada">
      <formula>NOT(ISERROR(SEARCH("media saneada",K50)))</formula>
    </cfRule>
    <cfRule type="containsText" dxfId="170" priority="602" operator="containsText" text="media simples">
      <formula>NOT(ISERROR(SEARCH("media simples",K50)))</formula>
    </cfRule>
  </conditionalFormatting>
  <conditionalFormatting sqref="K66:N66">
    <cfRule type="containsText" dxfId="169" priority="594" operator="containsText" text="media simples">
      <formula>NOT(ISERROR(SEARCH("media simples",K66)))</formula>
    </cfRule>
    <cfRule type="containsText" dxfId="168" priority="593" operator="containsText" text="media saneada">
      <formula>NOT(ISERROR(SEARCH("media saneada",K66)))</formula>
    </cfRule>
  </conditionalFormatting>
  <conditionalFormatting sqref="K82:N82">
    <cfRule type="containsText" dxfId="167" priority="585" operator="containsText" text="media saneada">
      <formula>NOT(ISERROR(SEARCH("media saneada",K82)))</formula>
    </cfRule>
    <cfRule type="containsText" dxfId="166" priority="586" operator="containsText" text="media simples">
      <formula>NOT(ISERROR(SEARCH("media simples",K82)))</formula>
    </cfRule>
  </conditionalFormatting>
  <conditionalFormatting sqref="K98:N98">
    <cfRule type="containsText" dxfId="165" priority="577" operator="containsText" text="media saneada">
      <formula>NOT(ISERROR(SEARCH("media saneada",K98)))</formula>
    </cfRule>
    <cfRule type="containsText" dxfId="164" priority="578" operator="containsText" text="media simples">
      <formula>NOT(ISERROR(SEARCH("media simples",K98)))</formula>
    </cfRule>
  </conditionalFormatting>
  <conditionalFormatting sqref="K114:N114">
    <cfRule type="containsText" dxfId="163" priority="570" operator="containsText" text="media simples">
      <formula>NOT(ISERROR(SEARCH("media simples",K114)))</formula>
    </cfRule>
    <cfRule type="containsText" dxfId="162" priority="569" operator="containsText" text="media saneada">
      <formula>NOT(ISERROR(SEARCH("media saneada",K114)))</formula>
    </cfRule>
  </conditionalFormatting>
  <conditionalFormatting sqref="K130:N130">
    <cfRule type="containsText" dxfId="161" priority="561" operator="containsText" text="media saneada">
      <formula>NOT(ISERROR(SEARCH("media saneada",K130)))</formula>
    </cfRule>
    <cfRule type="containsText" dxfId="160" priority="562" operator="containsText" text="media simples">
      <formula>NOT(ISERROR(SEARCH("media simples",K130)))</formula>
    </cfRule>
  </conditionalFormatting>
  <conditionalFormatting sqref="K146:N146">
    <cfRule type="containsText" dxfId="159" priority="553" operator="containsText" text="media saneada">
      <formula>NOT(ISERROR(SEARCH("media saneada",K146)))</formula>
    </cfRule>
    <cfRule type="containsText" dxfId="158" priority="554" operator="containsText" text="media simples">
      <formula>NOT(ISERROR(SEARCH("media simples",K146)))</formula>
    </cfRule>
  </conditionalFormatting>
  <conditionalFormatting sqref="K162:N162">
    <cfRule type="containsText" dxfId="157" priority="545" operator="containsText" text="media saneada">
      <formula>NOT(ISERROR(SEARCH("media saneada",K162)))</formula>
    </cfRule>
    <cfRule type="containsText" dxfId="156" priority="546" operator="containsText" text="media simples">
      <formula>NOT(ISERROR(SEARCH("media simples",K162)))</formula>
    </cfRule>
  </conditionalFormatting>
  <conditionalFormatting sqref="K178:N178">
    <cfRule type="containsText" dxfId="155" priority="538" operator="containsText" text="media simples">
      <formula>NOT(ISERROR(SEARCH("media simples",K178)))</formula>
    </cfRule>
    <cfRule type="containsText" dxfId="154" priority="537" operator="containsText" text="media saneada">
      <formula>NOT(ISERROR(SEARCH("media saneada",K178)))</formula>
    </cfRule>
  </conditionalFormatting>
  <conditionalFormatting sqref="K189:N191 D192:N192">
    <cfRule type="cellIs" dxfId="153" priority="527" operator="lessThan">
      <formula>$F$21</formula>
    </cfRule>
    <cfRule type="cellIs" dxfId="152" priority="528" operator="greaterThan">
      <formula>$I$21</formula>
    </cfRule>
  </conditionalFormatting>
  <conditionalFormatting sqref="K194:N194">
    <cfRule type="containsText" dxfId="151" priority="529" operator="containsText" text="media saneada">
      <formula>NOT(ISERROR(SEARCH("media saneada",K194)))</formula>
    </cfRule>
    <cfRule type="containsText" dxfId="150" priority="530" operator="containsText" text="media simples">
      <formula>NOT(ISERROR(SEARCH("media simples",K194)))</formula>
    </cfRule>
  </conditionalFormatting>
  <conditionalFormatting sqref="K210:N210">
    <cfRule type="containsText" dxfId="149" priority="521" operator="containsText" text="media saneada">
      <formula>NOT(ISERROR(SEARCH("media saneada",K210)))</formula>
    </cfRule>
    <cfRule type="containsText" dxfId="148" priority="522" operator="containsText" text="media simples">
      <formula>NOT(ISERROR(SEARCH("media simples",K210)))</formula>
    </cfRule>
  </conditionalFormatting>
  <conditionalFormatting sqref="K226:N226">
    <cfRule type="containsText" dxfId="147" priority="514" operator="containsText" text="media simples">
      <formula>NOT(ISERROR(SEARCH("media simples",K226)))</formula>
    </cfRule>
    <cfRule type="containsText" dxfId="146" priority="513" operator="containsText" text="media saneada">
      <formula>NOT(ISERROR(SEARCH("media saneada",K226)))</formula>
    </cfRule>
  </conditionalFormatting>
  <conditionalFormatting sqref="K242:N242">
    <cfRule type="containsText" dxfId="145" priority="506" operator="containsText" text="media simples">
      <formula>NOT(ISERROR(SEARCH("media simples",K242)))</formula>
    </cfRule>
    <cfRule type="containsText" dxfId="144" priority="505" operator="containsText" text="media saneada">
      <formula>NOT(ISERROR(SEARCH("media saneada",K242)))</formula>
    </cfRule>
  </conditionalFormatting>
  <conditionalFormatting sqref="K258:N258">
    <cfRule type="containsText" dxfId="143" priority="497" operator="containsText" text="media saneada">
      <formula>NOT(ISERROR(SEARCH("media saneada",K258)))</formula>
    </cfRule>
    <cfRule type="containsText" dxfId="142" priority="498" operator="containsText" text="media simples">
      <formula>NOT(ISERROR(SEARCH("media simples",K258)))</formula>
    </cfRule>
  </conditionalFormatting>
  <conditionalFormatting sqref="K274:N274">
    <cfRule type="containsText" dxfId="141" priority="490" operator="containsText" text="media simples">
      <formula>NOT(ISERROR(SEARCH("media simples",K274)))</formula>
    </cfRule>
    <cfRule type="containsText" dxfId="140" priority="489" operator="containsText" text="media saneada">
      <formula>NOT(ISERROR(SEARCH("media saneada",K274)))</formula>
    </cfRule>
  </conditionalFormatting>
  <conditionalFormatting sqref="K290:N290">
    <cfRule type="containsText" dxfId="139" priority="482" operator="containsText" text="media simples">
      <formula>NOT(ISERROR(SEARCH("media simples",K290)))</formula>
    </cfRule>
    <cfRule type="containsText" dxfId="138" priority="481" operator="containsText" text="media saneada">
      <formula>NOT(ISERROR(SEARCH("media saneada",K290)))</formula>
    </cfRule>
  </conditionalFormatting>
  <conditionalFormatting sqref="K306:N306">
    <cfRule type="containsText" dxfId="137" priority="473" operator="containsText" text="media saneada">
      <formula>NOT(ISERROR(SEARCH("media saneada",K306)))</formula>
    </cfRule>
    <cfRule type="containsText" dxfId="136" priority="474" operator="containsText" text="media simples">
      <formula>NOT(ISERROR(SEARCH("media simples",K306)))</formula>
    </cfRule>
  </conditionalFormatting>
  <conditionalFormatting sqref="K322:N322">
    <cfRule type="containsText" dxfId="135" priority="465" operator="containsText" text="media saneada">
      <formula>NOT(ISERROR(SEARCH("media saneada",K322)))</formula>
    </cfRule>
    <cfRule type="containsText" dxfId="134" priority="466" operator="containsText" text="media simples">
      <formula>NOT(ISERROR(SEARCH("media simples",K322)))</formula>
    </cfRule>
  </conditionalFormatting>
  <conditionalFormatting sqref="K338:N338">
    <cfRule type="containsText" dxfId="133" priority="458" operator="containsText" text="media simples">
      <formula>NOT(ISERROR(SEARCH("media simples",K338)))</formula>
    </cfRule>
    <cfRule type="containsText" dxfId="132" priority="457" operator="containsText" text="media saneada">
      <formula>NOT(ISERROR(SEARCH("media saneada",K338)))</formula>
    </cfRule>
  </conditionalFormatting>
  <conditionalFormatting sqref="K354:N354">
    <cfRule type="containsText" dxfId="131" priority="449" operator="containsText" text="media saneada">
      <formula>NOT(ISERROR(SEARCH("media saneada",K354)))</formula>
    </cfRule>
    <cfRule type="containsText" dxfId="130" priority="450" operator="containsText" text="media simples">
      <formula>NOT(ISERROR(SEARCH("media simples",K354)))</formula>
    </cfRule>
  </conditionalFormatting>
  <conditionalFormatting sqref="K370:N370">
    <cfRule type="containsText" dxfId="129" priority="441" operator="containsText" text="media saneada">
      <formula>NOT(ISERROR(SEARCH("media saneada",K370)))</formula>
    </cfRule>
    <cfRule type="containsText" dxfId="128" priority="442" operator="containsText" text="media simples">
      <formula>NOT(ISERROR(SEARCH("media simples",K370)))</formula>
    </cfRule>
  </conditionalFormatting>
  <conditionalFormatting sqref="K386:N386">
    <cfRule type="containsText" dxfId="127" priority="433" operator="containsText" text="media saneada">
      <formula>NOT(ISERROR(SEARCH("media saneada",K386)))</formula>
    </cfRule>
    <cfRule type="containsText" dxfId="126" priority="434" operator="containsText" text="media simples">
      <formula>NOT(ISERROR(SEARCH("media simples",K386)))</formula>
    </cfRule>
  </conditionalFormatting>
  <conditionalFormatting sqref="K402:N402">
    <cfRule type="containsText" dxfId="125" priority="425" operator="containsText" text="media saneada">
      <formula>NOT(ISERROR(SEARCH("media saneada",K402)))</formula>
    </cfRule>
    <cfRule type="containsText" dxfId="124" priority="426" operator="containsText" text="media simples">
      <formula>NOT(ISERROR(SEARCH("media simples",K402)))</formula>
    </cfRule>
  </conditionalFormatting>
  <conditionalFormatting sqref="K413:N416">
    <cfRule type="cellIs" dxfId="123" priority="416" operator="greaterThan">
      <formula>$I$21</formula>
    </cfRule>
    <cfRule type="cellIs" dxfId="122" priority="415" operator="lessThan">
      <formula>$F$21</formula>
    </cfRule>
  </conditionalFormatting>
  <conditionalFormatting sqref="K418:N418">
    <cfRule type="containsText" dxfId="121" priority="417" operator="containsText" text="media saneada">
      <formula>NOT(ISERROR(SEARCH("media saneada",K418)))</formula>
    </cfRule>
    <cfRule type="containsText" dxfId="120" priority="418" operator="containsText" text="media simples">
      <formula>NOT(ISERROR(SEARCH("media simples",K418)))</formula>
    </cfRule>
  </conditionalFormatting>
  <conditionalFormatting sqref="K434:N434">
    <cfRule type="containsText" dxfId="119" priority="409" operator="containsText" text="media saneada">
      <formula>NOT(ISERROR(SEARCH("media saneada",K434)))</formula>
    </cfRule>
    <cfRule type="containsText" dxfId="118" priority="410" operator="containsText" text="media simples">
      <formula>NOT(ISERROR(SEARCH("media simples",K434)))</formula>
    </cfRule>
  </conditionalFormatting>
  <conditionalFormatting sqref="K450:N450">
    <cfRule type="containsText" dxfId="117" priority="402" operator="containsText" text="media simples">
      <formula>NOT(ISERROR(SEARCH("media simples",K450)))</formula>
    </cfRule>
    <cfRule type="containsText" dxfId="116" priority="401" operator="containsText" text="media saneada">
      <formula>NOT(ISERROR(SEARCH("media saneada",K450)))</formula>
    </cfRule>
  </conditionalFormatting>
  <conditionalFormatting sqref="K471:N471">
    <cfRule type="containsText" dxfId="115" priority="394" operator="containsText" text="media simples">
      <formula>NOT(ISERROR(SEARCH("media simples",K471)))</formula>
    </cfRule>
    <cfRule type="containsText" dxfId="114" priority="393" operator="containsText" text="media saneada">
      <formula>NOT(ISERROR(SEARCH("media saneada",K471)))</formula>
    </cfRule>
  </conditionalFormatting>
  <conditionalFormatting sqref="K487:N487">
    <cfRule type="containsText" dxfId="113" priority="386" operator="containsText" text="media simples">
      <formula>NOT(ISERROR(SEARCH("media simples",K487)))</formula>
    </cfRule>
    <cfRule type="containsText" dxfId="112" priority="385" operator="containsText" text="media saneada">
      <formula>NOT(ISERROR(SEARCH("media saneada",K487)))</formula>
    </cfRule>
  </conditionalFormatting>
  <conditionalFormatting sqref="K503:N503">
    <cfRule type="containsText" dxfId="111" priority="378" operator="containsText" text="media simples">
      <formula>NOT(ISERROR(SEARCH("media simples",K503)))</formula>
    </cfRule>
    <cfRule type="containsText" dxfId="110" priority="377" operator="containsText" text="media saneada">
      <formula>NOT(ISERROR(SEARCH("media saneada",K503)))</formula>
    </cfRule>
  </conditionalFormatting>
  <conditionalFormatting sqref="K519:N519">
    <cfRule type="containsText" dxfId="109" priority="369" operator="containsText" text="media saneada">
      <formula>NOT(ISERROR(SEARCH("media saneada",K519)))</formula>
    </cfRule>
    <cfRule type="containsText" dxfId="108" priority="370" operator="containsText" text="media simples">
      <formula>NOT(ISERROR(SEARCH("media simples",K519)))</formula>
    </cfRule>
  </conditionalFormatting>
  <conditionalFormatting sqref="K535:N535">
    <cfRule type="containsText" dxfId="107" priority="362" operator="containsText" text="media simples">
      <formula>NOT(ISERROR(SEARCH("media simples",K535)))</formula>
    </cfRule>
    <cfRule type="containsText" dxfId="106" priority="361" operator="containsText" text="media saneada">
      <formula>NOT(ISERROR(SEARCH("media saneada",K535)))</formula>
    </cfRule>
  </conditionalFormatting>
  <conditionalFormatting sqref="K551:N551">
    <cfRule type="containsText" dxfId="105" priority="354" operator="containsText" text="media simples">
      <formula>NOT(ISERROR(SEARCH("media simples",K551)))</formula>
    </cfRule>
    <cfRule type="containsText" dxfId="104" priority="353" operator="containsText" text="media saneada">
      <formula>NOT(ISERROR(SEARCH("media saneada",K551)))</formula>
    </cfRule>
  </conditionalFormatting>
  <conditionalFormatting sqref="K567:N567">
    <cfRule type="containsText" dxfId="103" priority="346" operator="containsText" text="media simples">
      <formula>NOT(ISERROR(SEARCH("media simples",K567)))</formula>
    </cfRule>
    <cfRule type="containsText" dxfId="102" priority="345" operator="containsText" text="media saneada">
      <formula>NOT(ISERROR(SEARCH("media saneada",K567)))</formula>
    </cfRule>
  </conditionalFormatting>
  <conditionalFormatting sqref="K583:N583">
    <cfRule type="containsText" dxfId="101" priority="337" operator="containsText" text="media saneada">
      <formula>NOT(ISERROR(SEARCH("media saneada",K583)))</formula>
    </cfRule>
    <cfRule type="containsText" dxfId="100" priority="338" operator="containsText" text="media simples">
      <formula>NOT(ISERROR(SEARCH("media simples",K583)))</formula>
    </cfRule>
  </conditionalFormatting>
  <conditionalFormatting sqref="K599:N599">
    <cfRule type="containsText" dxfId="99" priority="292" operator="containsText" text="media simples">
      <formula>NOT(ISERROR(SEARCH("media simples",K599)))</formula>
    </cfRule>
    <cfRule type="containsText" dxfId="98" priority="291" operator="containsText" text="media saneada">
      <formula>NOT(ISERROR(SEARCH("media saneada",K599)))</formula>
    </cfRule>
  </conditionalFormatting>
  <conditionalFormatting sqref="K615:N615">
    <cfRule type="containsText" dxfId="97" priority="286" operator="containsText" text="media simples">
      <formula>NOT(ISERROR(SEARCH("media simples",K615)))</formula>
    </cfRule>
    <cfRule type="containsText" dxfId="96" priority="285" operator="containsText" text="media saneada">
      <formula>NOT(ISERROR(SEARCH("media saneada",K615)))</formula>
    </cfRule>
  </conditionalFormatting>
  <conditionalFormatting sqref="K631:N631">
    <cfRule type="containsText" dxfId="95" priority="280" operator="containsText" text="media simples">
      <formula>NOT(ISERROR(SEARCH("media simples",K631)))</formula>
    </cfRule>
    <cfRule type="containsText" dxfId="94" priority="279" operator="containsText" text="media saneada">
      <formula>NOT(ISERROR(SEARCH("media saneada",K631)))</formula>
    </cfRule>
  </conditionalFormatting>
  <conditionalFormatting sqref="K647:N647">
    <cfRule type="containsText" dxfId="93" priority="274" operator="containsText" text="media simples">
      <formula>NOT(ISERROR(SEARCH("media simples",K647)))</formula>
    </cfRule>
    <cfRule type="containsText" dxfId="92" priority="273" operator="containsText" text="media saneada">
      <formula>NOT(ISERROR(SEARCH("media saneada",K647)))</formula>
    </cfRule>
  </conditionalFormatting>
  <conditionalFormatting sqref="K663:N663">
    <cfRule type="containsText" dxfId="91" priority="267" operator="containsText" text="media saneada">
      <formula>NOT(ISERROR(SEARCH("media saneada",K663)))</formula>
    </cfRule>
    <cfRule type="containsText" dxfId="90" priority="268" operator="containsText" text="media simples">
      <formula>NOT(ISERROR(SEARCH("media simples",K663)))</formula>
    </cfRule>
  </conditionalFormatting>
  <conditionalFormatting sqref="K679:N679">
    <cfRule type="containsText" dxfId="89" priority="262" operator="containsText" text="media simples">
      <formula>NOT(ISERROR(SEARCH("media simples",K679)))</formula>
    </cfRule>
    <cfRule type="containsText" dxfId="88" priority="261" operator="containsText" text="media saneada">
      <formula>NOT(ISERROR(SEARCH("media saneada",K679)))</formula>
    </cfRule>
  </conditionalFormatting>
  <conditionalFormatting sqref="K695:N695">
    <cfRule type="containsText" dxfId="87" priority="256" operator="containsText" text="media simples">
      <formula>NOT(ISERROR(SEARCH("media simples",K695)))</formula>
    </cfRule>
    <cfRule type="containsText" dxfId="86" priority="255" operator="containsText" text="media saneada">
      <formula>NOT(ISERROR(SEARCH("media saneada",K695)))</formula>
    </cfRule>
  </conditionalFormatting>
  <conditionalFormatting sqref="K711:N711">
    <cfRule type="containsText" dxfId="85" priority="250" operator="containsText" text="media simples">
      <formula>NOT(ISERROR(SEARCH("media simples",K711)))</formula>
    </cfRule>
    <cfRule type="containsText" dxfId="84" priority="249" operator="containsText" text="media saneada">
      <formula>NOT(ISERROR(SEARCH("media saneada",K711)))</formula>
    </cfRule>
  </conditionalFormatting>
  <conditionalFormatting sqref="K727:N727">
    <cfRule type="containsText" dxfId="83" priority="244" operator="containsText" text="media simples">
      <formula>NOT(ISERROR(SEARCH("media simples",K727)))</formula>
    </cfRule>
    <cfRule type="containsText" dxfId="82" priority="243" operator="containsText" text="media saneada">
      <formula>NOT(ISERROR(SEARCH("media saneada",K727)))</formula>
    </cfRule>
  </conditionalFormatting>
  <conditionalFormatting sqref="K743:N743">
    <cfRule type="containsText" dxfId="81" priority="238" operator="containsText" text="media simples">
      <formula>NOT(ISERROR(SEARCH("media simples",K743)))</formula>
    </cfRule>
    <cfRule type="containsText" dxfId="80" priority="237" operator="containsText" text="media saneada">
      <formula>NOT(ISERROR(SEARCH("media saneada",K743)))</formula>
    </cfRule>
  </conditionalFormatting>
  <conditionalFormatting sqref="K759:N759">
    <cfRule type="containsText" dxfId="79" priority="232" operator="containsText" text="media simples">
      <formula>NOT(ISERROR(SEARCH("media simples",K759)))</formula>
    </cfRule>
    <cfRule type="containsText" dxfId="78" priority="231" operator="containsText" text="media saneada">
      <formula>NOT(ISERROR(SEARCH("media saneada",K759)))</formula>
    </cfRule>
  </conditionalFormatting>
  <conditionalFormatting sqref="K775:N775">
    <cfRule type="containsText" dxfId="77" priority="226" operator="containsText" text="media simples">
      <formula>NOT(ISERROR(SEARCH("media simples",K775)))</formula>
    </cfRule>
    <cfRule type="containsText" dxfId="76" priority="225" operator="containsText" text="media saneada">
      <formula>NOT(ISERROR(SEARCH("media saneada",K775)))</formula>
    </cfRule>
  </conditionalFormatting>
  <conditionalFormatting sqref="K791:N791">
    <cfRule type="containsText" dxfId="75" priority="220" operator="containsText" text="media simples">
      <formula>NOT(ISERROR(SEARCH("media simples",K791)))</formula>
    </cfRule>
    <cfRule type="containsText" dxfId="74" priority="219" operator="containsText" text="media saneada">
      <formula>NOT(ISERROR(SEARCH("media saneada",K791)))</formula>
    </cfRule>
  </conditionalFormatting>
  <conditionalFormatting sqref="K807:N807">
    <cfRule type="containsText" dxfId="73" priority="213" operator="containsText" text="media saneada">
      <formula>NOT(ISERROR(SEARCH("media saneada",K807)))</formula>
    </cfRule>
    <cfRule type="containsText" dxfId="72" priority="214" operator="containsText" text="media simples">
      <formula>NOT(ISERROR(SEARCH("media simples",K807)))</formula>
    </cfRule>
  </conditionalFormatting>
  <conditionalFormatting sqref="K823:N823">
    <cfRule type="containsText" dxfId="71" priority="207" operator="containsText" text="media saneada">
      <formula>NOT(ISERROR(SEARCH("media saneada",K823)))</formula>
    </cfRule>
    <cfRule type="containsText" dxfId="70" priority="208" operator="containsText" text="media simples">
      <formula>NOT(ISERROR(SEARCH("media simples",K823)))</formula>
    </cfRule>
  </conditionalFormatting>
  <conditionalFormatting sqref="K839:N839">
    <cfRule type="containsText" dxfId="69" priority="201" operator="containsText" text="media saneada">
      <formula>NOT(ISERROR(SEARCH("media saneada",K839)))</formula>
    </cfRule>
    <cfRule type="containsText" dxfId="68" priority="202" operator="containsText" text="media simples">
      <formula>NOT(ISERROR(SEARCH("media simples",K839)))</formula>
    </cfRule>
  </conditionalFormatting>
  <conditionalFormatting sqref="K855:N855">
    <cfRule type="containsText" dxfId="67" priority="195" operator="containsText" text="media saneada">
      <formula>NOT(ISERROR(SEARCH("media saneada",K855)))</formula>
    </cfRule>
    <cfRule type="containsText" dxfId="66" priority="196" operator="containsText" text="media simples">
      <formula>NOT(ISERROR(SEARCH("media simples",K855)))</formula>
    </cfRule>
  </conditionalFormatting>
  <conditionalFormatting sqref="K871:N871">
    <cfRule type="containsText" dxfId="65" priority="189" operator="containsText" text="media saneada">
      <formula>NOT(ISERROR(SEARCH("media saneada",K871)))</formula>
    </cfRule>
    <cfRule type="containsText" dxfId="64" priority="190" operator="containsText" text="media simples">
      <formula>NOT(ISERROR(SEARCH("media simples",K871)))</formula>
    </cfRule>
  </conditionalFormatting>
  <conditionalFormatting sqref="K887:N887">
    <cfRule type="containsText" dxfId="63" priority="183" operator="containsText" text="media saneada">
      <formula>NOT(ISERROR(SEARCH("media saneada",K887)))</formula>
    </cfRule>
    <cfRule type="containsText" dxfId="62" priority="184" operator="containsText" text="media simples">
      <formula>NOT(ISERROR(SEARCH("media simples",K887)))</formula>
    </cfRule>
  </conditionalFormatting>
  <conditionalFormatting sqref="K903:N903">
    <cfRule type="containsText" dxfId="61" priority="178" operator="containsText" text="media simples">
      <formula>NOT(ISERROR(SEARCH("media simples",K903)))</formula>
    </cfRule>
    <cfRule type="containsText" dxfId="60" priority="177" operator="containsText" text="media saneada">
      <formula>NOT(ISERROR(SEARCH("media saneada",K903)))</formula>
    </cfRule>
  </conditionalFormatting>
  <conditionalFormatting sqref="K919:N919">
    <cfRule type="containsText" dxfId="59" priority="171" operator="containsText" text="media saneada">
      <formula>NOT(ISERROR(SEARCH("media saneada",K919)))</formula>
    </cfRule>
    <cfRule type="containsText" dxfId="58" priority="172" operator="containsText" text="media simples">
      <formula>NOT(ISERROR(SEARCH("media simples",K919)))</formula>
    </cfRule>
  </conditionalFormatting>
  <conditionalFormatting sqref="K935:N935">
    <cfRule type="containsText" dxfId="57" priority="165" operator="containsText" text="media saneada">
      <formula>NOT(ISERROR(SEARCH("media saneada",K935)))</formula>
    </cfRule>
    <cfRule type="containsText" dxfId="56" priority="166" operator="containsText" text="media simples">
      <formula>NOT(ISERROR(SEARCH("media simples",K935)))</formula>
    </cfRule>
  </conditionalFormatting>
  <conditionalFormatting sqref="K951:N951">
    <cfRule type="containsText" dxfId="55" priority="159" operator="containsText" text="media saneada">
      <formula>NOT(ISERROR(SEARCH("media saneada",K951)))</formula>
    </cfRule>
    <cfRule type="containsText" dxfId="54" priority="160" operator="containsText" text="media simples">
      <formula>NOT(ISERROR(SEARCH("media simples",K951)))</formula>
    </cfRule>
  </conditionalFormatting>
  <conditionalFormatting sqref="K967:N967">
    <cfRule type="containsText" dxfId="53" priority="153" operator="containsText" text="media saneada">
      <formula>NOT(ISERROR(SEARCH("media saneada",K967)))</formula>
    </cfRule>
    <cfRule type="containsText" dxfId="52" priority="154" operator="containsText" text="media simples">
      <formula>NOT(ISERROR(SEARCH("media simples",K967)))</formula>
    </cfRule>
  </conditionalFormatting>
  <conditionalFormatting sqref="K983:N983">
    <cfRule type="containsText" dxfId="51" priority="148" operator="containsText" text="media simples">
      <formula>NOT(ISERROR(SEARCH("media simples",K983)))</formula>
    </cfRule>
    <cfRule type="containsText" dxfId="50" priority="147" operator="containsText" text="media saneada">
      <formula>NOT(ISERROR(SEARCH("media saneada",K983)))</formula>
    </cfRule>
  </conditionalFormatting>
  <conditionalFormatting sqref="K999:N999">
    <cfRule type="containsText" dxfId="49" priority="142" operator="containsText" text="media simples">
      <formula>NOT(ISERROR(SEARCH("media simples",K999)))</formula>
    </cfRule>
    <cfRule type="containsText" dxfId="48" priority="141" operator="containsText" text="media saneada">
      <formula>NOT(ISERROR(SEARCH("media saneada",K999)))</formula>
    </cfRule>
  </conditionalFormatting>
  <conditionalFormatting sqref="K1015:N1015">
    <cfRule type="containsText" dxfId="47" priority="135" operator="containsText" text="media saneada">
      <formula>NOT(ISERROR(SEARCH("media saneada",K1015)))</formula>
    </cfRule>
    <cfRule type="containsText" dxfId="46" priority="136" operator="containsText" text="media simples">
      <formula>NOT(ISERROR(SEARCH("media simples",K1015)))</formula>
    </cfRule>
  </conditionalFormatting>
  <conditionalFormatting sqref="K1031:N1031">
    <cfRule type="containsText" dxfId="45" priority="129" operator="containsText" text="media saneada">
      <formula>NOT(ISERROR(SEARCH("media saneada",K1031)))</formula>
    </cfRule>
    <cfRule type="containsText" dxfId="44" priority="130" operator="containsText" text="media simples">
      <formula>NOT(ISERROR(SEARCH("media simples",K1031)))</formula>
    </cfRule>
  </conditionalFormatting>
  <conditionalFormatting sqref="K1047:N1047">
    <cfRule type="containsText" dxfId="43" priority="123" operator="containsText" text="media saneada">
      <formula>NOT(ISERROR(SEARCH("media saneada",K1047)))</formula>
    </cfRule>
    <cfRule type="containsText" dxfId="42" priority="124" operator="containsText" text="media simples">
      <formula>NOT(ISERROR(SEARCH("media simples",K1047)))</formula>
    </cfRule>
  </conditionalFormatting>
  <conditionalFormatting sqref="K1063:N1063">
    <cfRule type="containsText" dxfId="41" priority="118" operator="containsText" text="media simples">
      <formula>NOT(ISERROR(SEARCH("media simples",K1063)))</formula>
    </cfRule>
    <cfRule type="containsText" dxfId="40" priority="117" operator="containsText" text="media saneada">
      <formula>NOT(ISERROR(SEARCH("media saneada",K1063)))</formula>
    </cfRule>
  </conditionalFormatting>
  <conditionalFormatting sqref="K1079:N1079">
    <cfRule type="containsText" dxfId="39" priority="111" operator="containsText" text="media saneada">
      <formula>NOT(ISERROR(SEARCH("media saneada",K1079)))</formula>
    </cfRule>
    <cfRule type="containsText" dxfId="38" priority="112" operator="containsText" text="media simples">
      <formula>NOT(ISERROR(SEARCH("media simples",K1079)))</formula>
    </cfRule>
  </conditionalFormatting>
  <conditionalFormatting sqref="K1095:N1095">
    <cfRule type="containsText" dxfId="37" priority="105" operator="containsText" text="media saneada">
      <formula>NOT(ISERROR(SEARCH("media saneada",K1095)))</formula>
    </cfRule>
    <cfRule type="containsText" dxfId="36" priority="106" operator="containsText" text="media simples">
      <formula>NOT(ISERROR(SEARCH("media simples",K1095)))</formula>
    </cfRule>
  </conditionalFormatting>
  <conditionalFormatting sqref="K1111:N1111">
    <cfRule type="containsText" dxfId="35" priority="100" operator="containsText" text="media simples">
      <formula>NOT(ISERROR(SEARCH("media simples",K1111)))</formula>
    </cfRule>
    <cfRule type="containsText" dxfId="34" priority="99" operator="containsText" text="media saneada">
      <formula>NOT(ISERROR(SEARCH("media saneada",K1111)))</formula>
    </cfRule>
  </conditionalFormatting>
  <conditionalFormatting sqref="K1127:N1127">
    <cfRule type="containsText" dxfId="33" priority="93" operator="containsText" text="media saneada">
      <formula>NOT(ISERROR(SEARCH("media saneada",K1127)))</formula>
    </cfRule>
    <cfRule type="containsText" dxfId="32" priority="94" operator="containsText" text="media simples">
      <formula>NOT(ISERROR(SEARCH("media simples",K1127)))</formula>
    </cfRule>
  </conditionalFormatting>
  <conditionalFormatting sqref="K1143:N1143">
    <cfRule type="containsText" dxfId="31" priority="88" operator="containsText" text="media simples">
      <formula>NOT(ISERROR(SEARCH("media simples",K1143)))</formula>
    </cfRule>
    <cfRule type="containsText" dxfId="30" priority="87" operator="containsText" text="media saneada">
      <formula>NOT(ISERROR(SEARCH("media saneada",K1143)))</formula>
    </cfRule>
  </conditionalFormatting>
  <conditionalFormatting sqref="K1159:N1159">
    <cfRule type="containsText" dxfId="29" priority="82" operator="containsText" text="media simples">
      <formula>NOT(ISERROR(SEARCH("media simples",K1159)))</formula>
    </cfRule>
    <cfRule type="containsText" dxfId="28" priority="81" operator="containsText" text="media saneada">
      <formula>NOT(ISERROR(SEARCH("media saneada",K1159)))</formula>
    </cfRule>
  </conditionalFormatting>
  <conditionalFormatting sqref="K1175:N1175">
    <cfRule type="containsText" dxfId="27" priority="75" operator="containsText" text="media saneada">
      <formula>NOT(ISERROR(SEARCH("media saneada",K1175)))</formula>
    </cfRule>
    <cfRule type="containsText" dxfId="26" priority="76" operator="containsText" text="media simples">
      <formula>NOT(ISERROR(SEARCH("media simples",K1175)))</formula>
    </cfRule>
  </conditionalFormatting>
  <conditionalFormatting sqref="K1191:N1191">
    <cfRule type="containsText" dxfId="25" priority="70" operator="containsText" text="media simples">
      <formula>NOT(ISERROR(SEARCH("media simples",K1191)))</formula>
    </cfRule>
    <cfRule type="containsText" dxfId="24" priority="69" operator="containsText" text="media saneada">
      <formula>NOT(ISERROR(SEARCH("media saneada",K1191)))</formula>
    </cfRule>
  </conditionalFormatting>
  <conditionalFormatting sqref="K1207:N1207">
    <cfRule type="containsText" dxfId="23" priority="64" operator="containsText" text="media simples">
      <formula>NOT(ISERROR(SEARCH("media simples",K1207)))</formula>
    </cfRule>
    <cfRule type="containsText" dxfId="22" priority="63" operator="containsText" text="media saneada">
      <formula>NOT(ISERROR(SEARCH("media saneada",K1207)))</formula>
    </cfRule>
  </conditionalFormatting>
  <conditionalFormatting sqref="K1223:N1223">
    <cfRule type="containsText" dxfId="21" priority="57" operator="containsText" text="media saneada">
      <formula>NOT(ISERROR(SEARCH("media saneada",K1223)))</formula>
    </cfRule>
    <cfRule type="containsText" dxfId="20" priority="58" operator="containsText" text="media simples">
      <formula>NOT(ISERROR(SEARCH("media simples",K1223)))</formula>
    </cfRule>
  </conditionalFormatting>
  <conditionalFormatting sqref="K1239:N1239">
    <cfRule type="containsText" dxfId="19" priority="52" operator="containsText" text="media simples">
      <formula>NOT(ISERROR(SEARCH("media simples",K1239)))</formula>
    </cfRule>
    <cfRule type="containsText" dxfId="18" priority="51" operator="containsText" text="media saneada">
      <formula>NOT(ISERROR(SEARCH("media saneada",K1239)))</formula>
    </cfRule>
  </conditionalFormatting>
  <conditionalFormatting sqref="K1255:N1255">
    <cfRule type="containsText" dxfId="17" priority="46" operator="containsText" text="media simples">
      <formula>NOT(ISERROR(SEARCH("media simples",K1255)))</formula>
    </cfRule>
    <cfRule type="containsText" dxfId="16" priority="45" operator="containsText" text="media saneada">
      <formula>NOT(ISERROR(SEARCH("media saneada",K1255)))</formula>
    </cfRule>
  </conditionalFormatting>
  <conditionalFormatting sqref="K1271:N1271">
    <cfRule type="containsText" dxfId="15" priority="39" operator="containsText" text="media saneada">
      <formula>NOT(ISERROR(SEARCH("media saneada",K1271)))</formula>
    </cfRule>
    <cfRule type="containsText" dxfId="14" priority="40" operator="containsText" text="media simples">
      <formula>NOT(ISERROR(SEARCH("media simples",K1271)))</formula>
    </cfRule>
  </conditionalFormatting>
  <conditionalFormatting sqref="K1287:N1287">
    <cfRule type="containsText" dxfId="13" priority="34" operator="containsText" text="media simples">
      <formula>NOT(ISERROR(SEARCH("media simples",K1287)))</formula>
    </cfRule>
    <cfRule type="containsText" dxfId="12" priority="33" operator="containsText" text="media saneada">
      <formula>NOT(ISERROR(SEARCH("media saneada",K1287)))</formula>
    </cfRule>
  </conditionalFormatting>
  <conditionalFormatting sqref="K1303:N1303">
    <cfRule type="containsText" dxfId="11" priority="28" operator="containsText" text="media simples">
      <formula>NOT(ISERROR(SEARCH("media simples",K1303)))</formula>
    </cfRule>
    <cfRule type="containsText" dxfId="10" priority="27" operator="containsText" text="media saneada">
      <formula>NOT(ISERROR(SEARCH("media saneada",K1303)))</formula>
    </cfRule>
  </conditionalFormatting>
  <conditionalFormatting sqref="K1319:N1319">
    <cfRule type="containsText" dxfId="9" priority="22" operator="containsText" text="media simples">
      <formula>NOT(ISERROR(SEARCH("media simples",K1319)))</formula>
    </cfRule>
    <cfRule type="containsText" dxfId="8" priority="21" operator="containsText" text="media saneada">
      <formula>NOT(ISERROR(SEARCH("media saneada",K1319)))</formula>
    </cfRule>
  </conditionalFormatting>
  <conditionalFormatting sqref="K1335:N1335">
    <cfRule type="containsText" dxfId="7" priority="16" operator="containsText" text="media simples">
      <formula>NOT(ISERROR(SEARCH("media simples",K1335)))</formula>
    </cfRule>
    <cfRule type="containsText" dxfId="6" priority="15" operator="containsText" text="media saneada">
      <formula>NOT(ISERROR(SEARCH("media saneada",K1335)))</formula>
    </cfRule>
  </conditionalFormatting>
  <conditionalFormatting sqref="K1351:N1351">
    <cfRule type="containsText" dxfId="5" priority="10" operator="containsText" text="media simples">
      <formula>NOT(ISERROR(SEARCH("media simples",K1351)))</formula>
    </cfRule>
    <cfRule type="containsText" dxfId="4" priority="9" operator="containsText" text="media saneada">
      <formula>NOT(ISERROR(SEARCH("media saneada",K1351)))</formula>
    </cfRule>
  </conditionalFormatting>
  <conditionalFormatting sqref="K1367:N1367">
    <cfRule type="containsText" dxfId="3" priority="3" operator="containsText" text="media saneada">
      <formula>NOT(ISERROR(SEARCH("media saneada",K1367)))</formula>
    </cfRule>
    <cfRule type="containsText" dxfId="2" priority="4" operator="containsText" text="media simples">
      <formula>NOT(ISERROR(SEARCH("media simples",K1367)))</formula>
    </cfRule>
  </conditionalFormatting>
  <conditionalFormatting sqref="N285:N288">
    <cfRule type="cellIs" dxfId="1" priority="479" operator="lessThan">
      <formula>$F$21</formula>
    </cfRule>
    <cfRule type="cellIs" dxfId="0" priority="480" operator="greaterThan">
      <formula>$I$21</formula>
    </cfRule>
  </conditionalFormatting>
  <pageMargins left="0.23622047244094491" right="0.23622047244094491" top="0.74803149606299213" bottom="0.74803149606299213" header="0.31496062992125984" footer="0.31496062992125984"/>
  <pageSetup paperSize="9" scale="68" orientation="portrait"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ajw3iilBe/avJ1SMYChBkBUNEcoEh/t0z7UXe2tYNNU=</DigestValue>
    </Reference>
    <Reference Type="http://www.w3.org/2000/09/xmldsig#Object" URI="#idOfficeObject">
      <DigestMethod Algorithm="http://www.w3.org/2001/04/xmlenc#sha256"/>
      <DigestValue>bngWN/BAqJ18UT9glGoOpFYXg+VkadBI/oJydP+aUUQ=</DigestValue>
    </Reference>
    <Reference Type="http://uri.etsi.org/01903#SignedProperties" URI="#idSignedProperties">
      <Transforms>
        <Transform Algorithm="http://www.w3.org/TR/2001/REC-xml-c14n-20010315"/>
      </Transforms>
      <DigestMethod Algorithm="http://www.w3.org/2001/04/xmlenc#sha256"/>
      <DigestValue>HMUmtWkPnMfeWNx6Ktp7FCjoYJGtyTSQ+UC09kNvBUo=</DigestValue>
    </Reference>
  </SignedInfo>
  <SignatureValue>A2Fi3h25LF3Hqfoz409o3yYlZEGq8suaT29gkHH+uhdfN7fuTFiu4k9KKVZfYkM0tDTH72T81WmA
2l7aXTENgL5BLOrqv7rnz8elRjD97n7TJbDGUnYXMo+Re/098wm1RlugWVeR3ExC7uD5+NuuWnBW
2BQeL7ilOTYZBFdpRyqBEp2WgGM6MBJnnTIsVjDjNWcK846xDgFBgbA5jcyfEVsgwtEudmZssZnU
gnWXxv2kzqbfwqt64L3hXevKZZ6tB8DpKcj+iX71GVwM8MvnV3M/C+VNP5Lhztzd9fgqSi6ggTir
h4T1qvwFKW3C9h7Zy1XgNKUD7SQUMZHYnYF4aA==</SignatureValue>
  <KeyInfo>
    <X509Data>
      <X509Certificate>MIIHMDCCBRigAwIBAgIISkYlARBOOrcwDQYJKoZIhvcNAQELBQAwZjELMAkGA1UEBhMCQlIxEzARBgNVBAoTCklDUC1CcmFzaWwxFTATBgNVBAsTDEFDIFNPTFVUSSB2NTErMCkGA1UEAxMiQUMgTUFYSU1VUyBURUNOT0xPR0lBIEUgRVZFTlRPUyB2NTAeFw0yNTAxMTMxMTIxMDBaFw0yODAxMTMxMTIxMDBaMIHLMQswCQYDVQQGEwJCUjETMBEGA1UEChMKSUNQLUJyYXNpbDErMCkGA1UECxMiQUMgTUFYSU1VUyBURUNOT0xPR0lBIEUgRVZFTlRPUyB2NTEXMBUGA1UECxMOMzc3NTA3MTUwMDAxNzExGTAXBgNVBAsTEFZpZGVvY29uZmVyZW5jaWExGjAYBgNVBAsTEUNlcnRpZmljYWRvIFBGIEEzMSowKAYDVQQDEyFDTEVPTklDRSBWSUVJUkEgTE9QRVM6ODM2OTMwMDkxMDQwggEiMA0GCSqGSIb3DQEBAQUAA4IBDwAwggEKAoIBAQC86p1Y+mI4QKKGCfJXkjUtShwGZBMRDPqnIfdlh60hIuTVhAcwmHHSikjj0xVJo8CzD6z9Ahdn/oXllqzx3Jx5+aTzrCAmDvyLxloa9f7AsDfpWHyEMrljkkoSNsNHaQld5Ca1wt6dlClTOFdnCOlIfDQqI467YCip20qqf5J7/6+Ia6VgD2JtSOer72LczFGr0DqNpe1X8QO0dvCBiL2bmmaYnLDcQB/pULZtWFhgVoRySe+dFvGwQv1CFglNyZ2BMjX9w2/pSZdHwsKpBSFpcPXHsoD3Q96SUTb52QG9YfvLrEsW+RVnm650aT/pmhzvAKfu/cYLNcvQxXk61nLxAgMBAAGjggJ6MIICdjAJBgNVHRMEAjAAMB8GA1UdIwQYMBaAFOqmW0CZRjIDMkIDw4zrUbWWTBMEMFgGCCsGAQUFBwEBBEwwSjBIBggrBgEFBQcwAoY8aHR0cDovL2NjZC5hY21heGltdXMuY29tLmJyL2xjci9hYy1tYXhpbXVzLXRlY25vbG9naWEtdjUucDdiMIGYBgNVHREEgZAwgY2BGGNsZW9fY2FhcmFwb0Bob3RtYWlsLmNvbaA4BgVgTAEDAaAvEy0wMjAzMTk3ODgzNjkzMDA5MTA0MDAwMDAwMDAwMDAwMDAwMDAwMDAwMDAwMDCgFwYFYEwBAwagDhMMMDAwMDAwMDAwMDAwoB4GBWBMAQMFoBUTEzAwMDAwMDAwMDAwMDAwMDAwMDAwYgYDVR0gBFswWTBXBgdgTAECA4EFMEwwSgYIKwYBBQUHAgEWPmh0dHA6Ly9jY2QuYWNtYXhpbXVzLmNvbS5ici9kb2NzL2RwYy1hYy1tYXhpbXVzLXRlY25vbG9naWEucGRmMCkGA1UdJQQiMCAGCCsGAQUFBwMCBggrBgEFBQcDBAYKKwYBBAGCNxQCAjCBlAYDVR0fBIGMMIGJMEKgQKA+hjxodHRwOi8vY2NkLmFjbWF4aW11cy5jb20uYnIvbGNyL2FjLW1heGltdXMtdGVjbm9sb2dpYS12NS5jcmwwQ6BBoD+GPWh0dHA6Ly9jY2QyLmFjbWF4aW11cy5jb20uYnIvbGNyL2FjLW1heGltdXMtdGVjbm9sb2dpYS12NS5jcmwwHQYDVR0OBBYEFA4bAmCfytgzYavG4d2m5XDYDdV5MA4GA1UdDwEB/wQEAwIF4DANBgkqhkiG9w0BAQsFAAOCAgEAuaYaYSXhTGsGSwJNnzYmQBPciqXE3Wz90hQGGCqgL4uuqJYHXWSr5VnDyB/HuLPXEv3nrJZYpJI7H1NOEjW7vIoeBPfqRPEqIsS9ftIoXHVBOBDkvv3BvtoySw3L+33ml6TCA7n4yVGbM8LaCoLdmP7vHqbFtMTh90kAxyYmTHQtOgGmPj2Q1XD0HKvwF/zXMLGEk7HqxIKTVdMbKnqc2vyZFeHRkhP+XOoGolcHZHqrd36AJ/NnbP4KpaPX95vIwsJsya1QNE6fJ1StI67GckzwDa+qAcaLixjBXQRilfITX4jZMNSngimpzJ3JAcKnfJWT7phGl+Y55ZK9IK6X1S8eD3ivJjBGwxgyjWwwFJGsfIeFEAngwbJS8tk7oNr43HNoVIl6e0X5Qjpnt6Qy0xaEfHNQXvuSlCBs9Mr7HvG+RIroQ2mb7GbWX0t68zkz5WcZR2jlK8WMRiirHZsuQjCiPpEh2XrDGoErbi4SRxvCSHnlhK7LRKs5m/HuCqx89R0snw66eCEGR5Jqgvp6R3f43G+JYlFUuXvkOrdD2yp2TMrPQoF4saZLxzjqjk8Jb9UcQt5hXPBwXdIsa0/siCFKEqR7/+5ToYsYv3p7Fy87z9sCcdI9KMVN1BHon7A3oVmRu85mMNv6B36lFjTWtG60lu42VMo++/Cq414/1g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vvsM58qzs+Qvvj9KGvAvpuE6byaWYl4UthLplyBKcQQ=</DigestValue>
      </Reference>
      <Reference URI="/xl/calcChain.xml?ContentType=application/vnd.openxmlformats-officedocument.spreadsheetml.calcChain+xml">
        <DigestMethod Algorithm="http://www.w3.org/2001/04/xmlenc#sha256"/>
        <DigestValue>2u4vyxqh4DbLXBNQ+ouP59UFVWQDKhQFtbTzH/utiF4=</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CrYOhaBxMyVqaWImYREv0TdwaZnEOD35cXnZnHuFbVk=</DigestValue>
      </Reference>
      <Reference URI="/xl/drawings/drawing1.xml?ContentType=application/vnd.openxmlformats-officedocument.drawing+xml">
        <DigestMethod Algorithm="http://www.w3.org/2001/04/xmlenc#sha256"/>
        <DigestValue>mgDM69qK/0nJ76ucBejLxCb3eP+feCRgJtYTVKnpILg=</DigestValue>
      </Reference>
      <Reference URI="/xl/media/image1.png?ContentType=image/png">
        <DigestMethod Algorithm="http://www.w3.org/2001/04/xmlenc#sha256"/>
        <DigestValue>FJ1pAZgaJsXbCDh0Iy8XJVYYYYh19msp71g6zlfxnoA=</DigestValue>
      </Reference>
      <Reference URI="/xl/printerSettings/printerSettings1.bin?ContentType=application/vnd.openxmlformats-officedocument.spreadsheetml.printerSettings">
        <DigestMethod Algorithm="http://www.w3.org/2001/04/xmlenc#sha256"/>
        <DigestValue>xdc4y5Moby9Z4dbcPUXo8giU+X25tCRk8OQg7rqKbzI=</DigestValue>
      </Reference>
      <Reference URI="/xl/printerSettings/printerSettings2.bin?ContentType=application/vnd.openxmlformats-officedocument.spreadsheetml.printerSettings">
        <DigestMethod Algorithm="http://www.w3.org/2001/04/xmlenc#sha256"/>
        <DigestValue>PLFKp1Z2rFn2d9C2VnwfOR83xyU0VTMTAfqIdZgcBPA=</DigestValue>
      </Reference>
      <Reference URI="/xl/sharedStrings.xml?ContentType=application/vnd.openxmlformats-officedocument.spreadsheetml.sharedStrings+xml">
        <DigestMethod Algorithm="http://www.w3.org/2001/04/xmlenc#sha256"/>
        <DigestValue>JHUH/vwns7r3uXWOYU+2h9URyTL2AdcczImIquQ3vjY=</DigestValue>
      </Reference>
      <Reference URI="/xl/styles.xml?ContentType=application/vnd.openxmlformats-officedocument.spreadsheetml.styles+xml">
        <DigestMethod Algorithm="http://www.w3.org/2001/04/xmlenc#sha256"/>
        <DigestValue>6R1PcY66h5h/dXeqbvk08yQ0iqpVxwNdkAGVBYm3Y3s=</DigestValue>
      </Reference>
      <Reference URI="/xl/theme/theme1.xml?ContentType=application/vnd.openxmlformats-officedocument.theme+xml">
        <DigestMethod Algorithm="http://www.w3.org/2001/04/xmlenc#sha256"/>
        <DigestValue>UjOvE6DspcGH4J48/R/wKpX04oXW2mCGbLigBn8v2Wg=</DigestValue>
      </Reference>
      <Reference URI="/xl/workbook.xml?ContentType=application/vnd.openxmlformats-officedocument.spreadsheetml.sheet.main+xml">
        <DigestMethod Algorithm="http://www.w3.org/2001/04/xmlenc#sha256"/>
        <DigestValue>QHjQrn6q3mT2/jsv74+04ny/QHnpXPmQ0oFOhId4rTM=</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AkNhP713P2yRa4Dh2ARGFlwE9QoRTO7fyLFTfcPffHI=</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sheet1.xml?ContentType=application/vnd.openxmlformats-officedocument.spreadsheetml.worksheet+xml">
        <DigestMethod Algorithm="http://www.w3.org/2001/04/xmlenc#sha256"/>
        <DigestValue>QdpkJ+ubYM19OA5JgNLcwYx0z8JK0a/DqrBmXTUjAN0=</DigestValue>
      </Reference>
      <Reference URI="/xl/worksheets/sheet2.xml?ContentType=application/vnd.openxmlformats-officedocument.spreadsheetml.worksheet+xml">
        <DigestMethod Algorithm="http://www.w3.org/2001/04/xmlenc#sha256"/>
        <DigestValue>VAE79lmowTLqr91sFkTiP+K57j+4OYx+ps6FfEAv6LE=</DigestValue>
      </Reference>
    </Manifest>
    <SignatureProperties>
      <SignatureProperty Id="idSignatureTime" Target="#idPackageSignature">
        <mdssi:SignatureTime xmlns:mdssi="http://schemas.openxmlformats.org/package/2006/digital-signature">
          <mdssi:Format>YYYY-MM-DDThh:mm:ssTZD</mdssi:Format>
          <mdssi:Value>2026-07-23T16:07:05Z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16.0.20131/27</OfficeVersion>
          <ApplicationVersion>16.0.20131</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2026-07-23T16:07:05Z</xd:SigningTime>
          <xd:SigningCertificate>
            <xd:Cert>
              <xd:CertDigest>
                <DigestMethod Algorithm="http://www.w3.org/2001/04/xmlenc#sha256"/>
                <DigestValue>sBpaBufCVncA3kgzOGMifLyDzWXJ58CeOJaLkxi5ePM=</DigestValue>
              </xd:CertDigest>
              <xd:IssuerSerial>
                <X509IssuerName>CN=AC MAXIMUS TECNOLOGIA E EVENTOS v5, OU=AC SOLUTI v5, O=ICP-Brasil, C=BR</X509IssuerName>
                <X509SerialNumber>5352005893675170487</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JTCCBQ2gAwIBAgIBHTANBgkqhkiG9w0BAQ0FADBvMQswCQYDVQQGEwJCUjETMBEGA1UEChMKSUNQLUJyYXNpbDE0MDIGA1UECxMrQXV0b3JpZGFkZSBDZXJ0aWZpY2Fkb3JhIFJhaXogQnJhc2lsZWlyYSB2NTEVMBMGA1UEAxMMQUMgU09MVVRJIHY1MB4XDTIyMDIyNDE2MTMyM1oXDTI5MDMwMjExNTg1OVowZjELMAkGA1UEBhMCQlIxEzARBgNVBAoTCklDUC1CcmFzaWwxFTATBgNVBAsTDEFDIFNPTFVUSSB2NTErMCkGA1UEAxMiQUMgTUFYSU1VUyBURUNOT0xPR0lBIEUgRVZFTlRPUyB2NTCCAiIwDQYJKoZIhvcNAQEBBQADggIPADCCAgoCggIBAMUvxfkR/n2U/Wq7hNufK+BlIl/UUhRd7WTALYnwFEpofeAYqKYO6qMtuAKkXmAlyGPEtXvJUn30hjyIZdaA63dgropLtCfWo451sc2DswhmMukskCgztHIbp6cbWiPHYpPW5xOEEK+O3FNsXRViWU+TWiKk+tMUn5ytEMBP18PC2mj9zmyapUuFslCqjenw+RbcPdx6QevY9MZB1r3D7pf1eL7YTgvwP/v0L5O8MxoU6N8zK42TWUvHm8DxgkkHED0CH84gDZQIsLvslZsEkV2919eyQz+VrwhNvOwMHY5Sgr1T53KChEgBUi5W2DkUua/Xd8Mr6xM7dEwmxi+qxAf/bFeJQwk3G9Oekco/w2WZFFJpftNjE9td3B6tBZi+TqDQs4Pp7tyBzN1T6/gCOKeqYkiY6cFP1yw8D3JEeNdIGodYqwn2+6Mg22/01qhqYQV/jMDHR9gLy/YcgkzX4VPesdhEuTrko/DXR41x6pfffF6s+sPciu2/VEWOZBFoe3g8xRNR95DNuCicJ+VaWVMTPwHOHUX9kzb5e5o4m5Pr3PmPtXWnQAhwQokUNNNAYTXjZoXAOrLcvgfTok2iIrJo1wTPuyIKyGgTXoHH2reajs3Stl2ITvn6747TK2gk5/ASkAf/M3D10dYKXmct/eEi+O5g6BT5xmzC31OgEeotAgMBAAGjggHTMIIBzzAdBgNVHQ4EFgQU6qZbQJlGMgMyQgPDjOtRtZZMEwQwDwYDVR0TAQH/BAUwAwEB/zAfBgNVHSMEGDAWgBRKx5fcuFmtCgc7R1Um39WyJ656cTCB8QYDVR0gBIHpMIHmMEoGBmBMAQIEOTBAMD4GCCsGAQUFBwIBFjJodHRwczovL2NjZC5hY3NvbHV0aS5jb20uYnIvZG9jcy9kcGMtYWMtc29sdXRpLnBkZjBLBgdgTAECA4EFMEAwPgYIKwYBBQUHAgEWMmh0dHBzOi8vY2NkLmFjc29sdXRpLmNvbS5ici9kb2NzL2RwYy1hYy1zb2x1dGkucGRmMEsGB2BMAQIBgQ4wQDA+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E6nxe9NePUA7ry+kUgbxcJUvewKHD3PIs/kXG9fiMjcInOzpGcmlRTUKLNQyKMn9IqaibxMnH5CLKqRwMJnwdJvsqaNR3GV6B9dTPi3bLct1a9vq9jflg6WbXy+p0keFcRYVyP0+F28NflaBgl3N32gMLDY52UyC+AwUxaQ/3wCBnm7EvvWnUsvn0gxzTJNTrKj89wMy8cmxibK6zPa/suxFGBBamYfccqWcCbDLwSbeo7OtS/9r08WpNsVx6gQVU93mOt11fuvg7d2xyAXCbbR4gysTvJ2yeOzQ0e27Olt+c/J4wSwXQDg5QjkxvMzQyLQQw4HzBc24rGqZOVB4VN+OdCcCYKrL9WQI+sl6pQRNij6/K6RC00xvr1Zbz+nmichA4hx7gvugHTj2YphS1aDG9X68vlVsdwvlJFRgEAppbSxacqNncRQePxljMrdLtaMgUtuTINFOv/o5By+l5dYzk3sJZiZ8C/no6k3x+48Rt2Uq5sHV6Yz9tHI74DOBcigZyKTwyIN3FoWRvFxvTAm0nTs2tEL5KFEx8ExSowWaKB0QAQrVfxTOkxnUVwiFQTifoIAmjKGP2HE7fjZnMI6HQJ1au/zuvtERGKPWEGK8w5LgHC5Ryd41yn0B06cJSJs90HqXsoGxiU6IViCWUXdoEUspLkPtLkXhCdxWfjf</xd:EncapsulatedX509Certificate>
            <xd:EncapsulatedX509Certificate>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Un9kiyaLa1Yf0OtZ1HtRX8dEJ/a8gMegdj8octdGAid1SKe7IMYRCN554iZldoDhfK7YLJxbjQaT/OfA7fRu6uA7z7joS34zdYhEN4P4EgL3DTCQPVzStjExIhu+qG0VV4cuZQ8n+jrRL653/liXqTwgVJd1YHZO/vQnjWWUmuANO1Gxp/cIRjASUenWfT0LV3Uiu9x9ZwYi/fS6eX7ihmpxVgRrzf717EcYZziVjNJj/wwLRbVs4pgz005d+W96iqxhi0Hb/f4rBYqYci9DwEFzYdvkkk62KbrbHw+lhpGXdQs+wHPYR8rh6nxdNwMuXLyF1UU9EXxy5TGsrbQmCdjWVDcJs2ViLDcmBHSdvLcgkOQYj7vCw5Mpfu+7s2veGa0H/U+FrdYSn4JXy9E78TNcRv5mV1y98eDR4iHSSJMPcPmn54QImkoXwch6t5EmmPEd1FpPD0bw5cs8Fm30GFkIH1245ANRI298V9s3qcR+hHTKianI7uFmrgZEPu8hl8rNnQmAo1q8XOShp8h9XB1xh6I9yETNX+LbaPsoZ7iFNbvQ6+TLxBzM6wcKaT9eW6DXscIRFviyqeLy2finG9IE9hGYVeWoLl2uGVqFr124HTLppej/0Wbfel7QjDL0I99u2vKviD14J+2E+UBLjsFgOf5UCAwEAAaOBuzCBuDAUBgNVHSAEDTALMAkGBWBMAQEuMAAwPwYDVR0fBDgwNjA0oDKgMIYuaHR0cDovL2FjcmFpei5pY3BicmFzaWwuZ292LmJyL0xDUmFjcmFpenY1LmNybDAfBgNVHSMEGDAWgBRpqL512cTvbOcTReRhbuVo+LZAXjAdBgNVHQ4EFgQUSseX3LhZrQoHO0dVJt/VsieuenEwDwYDVR0TAQH/BAUwAwEB/zAOBgNVHQ8BAf8EBAMCAQYwDQYJKoZIhvcNAQENBQADggIBAHTHprVP4HJFNsMWtG/1uj+CRSITHaIqKokRSoDFGRuxKLWNAXv1G59Ioyn0iiQimDUijBSVizNBHRFYpxs6J+0Ju9z8cHUWahqBkqhMLNNzPDjWCgxiBCGwMHvkSku1nJHkKf0Tbo7XL5GvZTE7rXY4phop6hqImfCPdaG9uoI2RENAuGF5Vsa/7I7x3pbKwQV78UbmrFfCoLrZB8e3pawY5JVxZU5PHyf59A+g8l9o5g7IqMtkKdpq2r52q/1SRaRZHWYwMc2o823nb57fjP+n21Ccxnve2j3a1lmsCbpvfwgkku9xTzOE3BhTSFYMUGeD7FUfSmztTxuvtYGG4dKqfHXYmKE/GHtrKwbj4zU9DNsItO4BXCGnJg+Cm/1qJAvCBT8NHMwPp82jvxc7JC3KSREmLFQfhj5ndMi0T/B0HWhOEpe30GeZQToRxjPjV68UBjURNzEybWMTQwPf5hx6TtxCQ1ogUNR9Em/qmt3EWxXB+JDv3CgjeCNgzQQ8AQHdAvRYDu7z8xNhTaE+SL9+Ctp1LS9O9n8Miu4ZwsG/WP0A36ftUQSZ9QizDue2iS4HCvK8qhBWmqq8bF5pnPWCXSxxj7x+rKo648BBJSKpd4B5sQW+YG43ONUuE6VmFio4ofrwjvf+xZVoghfkADeq6/5hsGNJsLzXDfr6hCDB</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Subanexo X</vt:lpstr>
      <vt:lpstr>Análise Crítica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Alison Vilmar Coleti Faria</dc:creator>
  <cp:lastModifiedBy>Aline Coleti de Faria</cp:lastModifiedBy>
  <cp:lastPrinted>2026-06-22T14:48:28Z</cp:lastPrinted>
  <dcterms:created xsi:type="dcterms:W3CDTF">2025-04-08T15:36:31Z</dcterms:created>
  <dcterms:modified xsi:type="dcterms:W3CDTF">2026-07-22T14:28:42Z</dcterms:modified>
</cp:coreProperties>
</file>