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Desktop\MATERIAL MÉDICO HOSPITALAR\CORREÇÕES - 10.2024\"/>
    </mc:Choice>
  </mc:AlternateContent>
  <bookViews>
    <workbookView xWindow="0" yWindow="0" windowWidth="20400" windowHeight="7530" activeTab="2"/>
  </bookViews>
  <sheets>
    <sheet name="Pesquisa de Preços" sheetId="1" r:id="rId1"/>
    <sheet name="Planilha1" sheetId="4" state="hidden" r:id="rId2"/>
    <sheet name="Calc Desvio Padrão" sheetId="2" r:id="rId3"/>
    <sheet name="Media ao quadrado" sheetId="3" state="hidden" r:id="rId4"/>
  </sheets>
  <calcPr calcId="162913"/>
  <extLst>
    <ext uri="GoogleSheetsCustomDataVersion2">
      <go:sheetsCustomData xmlns:go="http://customooxmlschemas.google.com/" r:id="rId7" roundtripDataChecksum="VA7yD9djgGg95ncTQvCfTSnMx9ru6PUQalV0Z8dwRyU="/>
    </ext>
  </extLst>
</workbook>
</file>

<file path=xl/calcChain.xml><?xml version="1.0" encoding="utf-8"?>
<calcChain xmlns="http://schemas.openxmlformats.org/spreadsheetml/2006/main">
  <c r="P4" i="2" l="1"/>
  <c r="O4" i="2"/>
  <c r="P3" i="2"/>
  <c r="O3" i="2"/>
  <c r="O5" i="2"/>
  <c r="Q7" i="2"/>
  <c r="Q6" i="2"/>
  <c r="Q3" i="2"/>
  <c r="C4" i="2" l="1"/>
  <c r="F5" i="2"/>
  <c r="C5" i="2"/>
  <c r="A43" i="2" l="1"/>
  <c r="B43" i="2"/>
  <c r="A44" i="2"/>
  <c r="A313" i="2" s="1"/>
  <c r="B44" i="2"/>
  <c r="B313" i="2" s="1"/>
  <c r="A45" i="2"/>
  <c r="A314" i="2" s="1"/>
  <c r="B45" i="2"/>
  <c r="B314" i="2" s="1"/>
  <c r="A46" i="2"/>
  <c r="A315" i="2" s="1"/>
  <c r="B46" i="2"/>
  <c r="B315" i="2" s="1"/>
  <c r="A47" i="2"/>
  <c r="B47" i="2"/>
  <c r="A48" i="2"/>
  <c r="A317" i="2" s="1"/>
  <c r="B48" i="2"/>
  <c r="B317" i="2" s="1"/>
  <c r="A49" i="2"/>
  <c r="A318" i="2" s="1"/>
  <c r="B49" i="2"/>
  <c r="B318" i="2" s="1"/>
  <c r="A50" i="2"/>
  <c r="A319" i="2" s="1"/>
  <c r="B50" i="2"/>
  <c r="B319" i="2" s="1"/>
  <c r="A51" i="2"/>
  <c r="B51" i="2"/>
  <c r="A52" i="2"/>
  <c r="B52" i="2"/>
  <c r="B321" i="2" s="1"/>
  <c r="A53" i="2"/>
  <c r="A322" i="2" s="1"/>
  <c r="B53" i="2"/>
  <c r="A54" i="2"/>
  <c r="A323" i="2" s="1"/>
  <c r="B54" i="2"/>
  <c r="B323" i="2" s="1"/>
  <c r="A55" i="2"/>
  <c r="B55" i="2"/>
  <c r="A56" i="2"/>
  <c r="B56" i="2"/>
  <c r="B325" i="2" s="1"/>
  <c r="A57" i="2"/>
  <c r="B57" i="2"/>
  <c r="B326" i="2" s="1"/>
  <c r="A58" i="2"/>
  <c r="A327" i="2" s="1"/>
  <c r="B58" i="2"/>
  <c r="B327" i="2" s="1"/>
  <c r="A59" i="2"/>
  <c r="B59" i="2"/>
  <c r="A60" i="2"/>
  <c r="A329" i="2" s="1"/>
  <c r="B60" i="2"/>
  <c r="B329" i="2" s="1"/>
  <c r="A61" i="2"/>
  <c r="A330" i="2" s="1"/>
  <c r="B61" i="2"/>
  <c r="B330" i="2" s="1"/>
  <c r="A62" i="2"/>
  <c r="A331" i="2" s="1"/>
  <c r="B62" i="2"/>
  <c r="B331" i="2" s="1"/>
  <c r="A63" i="2"/>
  <c r="B63" i="2"/>
  <c r="A64" i="2"/>
  <c r="A333" i="2" s="1"/>
  <c r="B64" i="2"/>
  <c r="B333" i="2" s="1"/>
  <c r="A65" i="2"/>
  <c r="A334" i="2" s="1"/>
  <c r="B65" i="2"/>
  <c r="A66" i="2"/>
  <c r="A335" i="2" s="1"/>
  <c r="B66" i="2"/>
  <c r="B335" i="2" s="1"/>
  <c r="A67" i="2"/>
  <c r="B67" i="2"/>
  <c r="A68" i="2"/>
  <c r="A337" i="2" s="1"/>
  <c r="B68" i="2"/>
  <c r="B337" i="2" s="1"/>
  <c r="A69" i="2"/>
  <c r="B69" i="2"/>
  <c r="B338" i="2" s="1"/>
  <c r="A70" i="2"/>
  <c r="A339" i="2" s="1"/>
  <c r="B70" i="2"/>
  <c r="B339" i="2" s="1"/>
  <c r="A71" i="2"/>
  <c r="B71" i="2"/>
  <c r="A72" i="2"/>
  <c r="B72" i="2"/>
  <c r="B341" i="2" s="1"/>
  <c r="A73" i="2"/>
  <c r="A342" i="2" s="1"/>
  <c r="B73" i="2"/>
  <c r="B342" i="2" s="1"/>
  <c r="A74" i="2"/>
  <c r="A343" i="2" s="1"/>
  <c r="B74" i="2"/>
  <c r="B343" i="2" s="1"/>
  <c r="A75" i="2"/>
  <c r="B75" i="2"/>
  <c r="A76" i="2"/>
  <c r="B76" i="2"/>
  <c r="B345" i="2" s="1"/>
  <c r="A77" i="2"/>
  <c r="A346" i="2" s="1"/>
  <c r="B77" i="2"/>
  <c r="A78" i="2"/>
  <c r="A347" i="2" s="1"/>
  <c r="B78" i="2"/>
  <c r="B347" i="2" s="1"/>
  <c r="A79" i="2"/>
  <c r="B79" i="2"/>
  <c r="A80" i="2"/>
  <c r="A349" i="2" s="1"/>
  <c r="B80" i="2"/>
  <c r="B349" i="2" s="1"/>
  <c r="A81" i="2"/>
  <c r="A350" i="2" s="1"/>
  <c r="B81" i="2"/>
  <c r="B350" i="2" s="1"/>
  <c r="A82" i="2"/>
  <c r="A351" i="2" s="1"/>
  <c r="B82" i="2"/>
  <c r="B351" i="2" s="1"/>
  <c r="A83" i="2"/>
  <c r="B83" i="2"/>
  <c r="A84" i="2"/>
  <c r="B84" i="2"/>
  <c r="B353" i="2" s="1"/>
  <c r="A85" i="2"/>
  <c r="A354" i="2" s="1"/>
  <c r="B85" i="2"/>
  <c r="B354" i="2" s="1"/>
  <c r="A86" i="2"/>
  <c r="A355" i="2" s="1"/>
  <c r="B86" i="2"/>
  <c r="B355" i="2" s="1"/>
  <c r="A87" i="2"/>
  <c r="B87" i="2"/>
  <c r="A88" i="2"/>
  <c r="B88" i="2"/>
  <c r="B357" i="2" s="1"/>
  <c r="A89" i="2"/>
  <c r="B89" i="2"/>
  <c r="A90" i="2"/>
  <c r="A359" i="2" s="1"/>
  <c r="B90" i="2"/>
  <c r="B359" i="2" s="1"/>
  <c r="A91" i="2"/>
  <c r="B91" i="2"/>
  <c r="A92" i="2"/>
  <c r="A361" i="2" s="1"/>
  <c r="B92" i="2"/>
  <c r="B361" i="2" s="1"/>
  <c r="A93" i="2"/>
  <c r="A362" i="2" s="1"/>
  <c r="B93" i="2"/>
  <c r="B362" i="2" s="1"/>
  <c r="A94" i="2"/>
  <c r="A363" i="2" s="1"/>
  <c r="B94" i="2"/>
  <c r="B363" i="2" s="1"/>
  <c r="A95" i="2"/>
  <c r="B95" i="2"/>
  <c r="A96" i="2"/>
  <c r="A365" i="2" s="1"/>
  <c r="B96" i="2"/>
  <c r="B365" i="2" s="1"/>
  <c r="A97" i="2"/>
  <c r="A366" i="2" s="1"/>
  <c r="B97" i="2"/>
  <c r="B366" i="2" s="1"/>
  <c r="A98" i="2"/>
  <c r="A367" i="2" s="1"/>
  <c r="B98" i="2"/>
  <c r="B367" i="2" s="1"/>
  <c r="A99" i="2"/>
  <c r="B99" i="2"/>
  <c r="A100" i="2"/>
  <c r="A369" i="2" s="1"/>
  <c r="B100" i="2"/>
  <c r="B369" i="2" s="1"/>
  <c r="A101" i="2"/>
  <c r="B101" i="2"/>
  <c r="A102" i="2"/>
  <c r="A371" i="2" s="1"/>
  <c r="B102" i="2"/>
  <c r="B371" i="2" s="1"/>
  <c r="A103" i="2"/>
  <c r="B103" i="2"/>
  <c r="A104" i="2"/>
  <c r="B104" i="2"/>
  <c r="B373" i="2" s="1"/>
  <c r="A105" i="2"/>
  <c r="A374" i="2" s="1"/>
  <c r="B105" i="2"/>
  <c r="B374" i="2" s="1"/>
  <c r="A106" i="2"/>
  <c r="A375" i="2" s="1"/>
  <c r="B106" i="2"/>
  <c r="B375" i="2" s="1"/>
  <c r="A107" i="2"/>
  <c r="B107" i="2"/>
  <c r="B376" i="2" s="1"/>
  <c r="A108" i="2"/>
  <c r="B108" i="2"/>
  <c r="B377" i="2" s="1"/>
  <c r="A109" i="2"/>
  <c r="A378" i="2" s="1"/>
  <c r="B109" i="2"/>
  <c r="B378" i="2" s="1"/>
  <c r="A110" i="2"/>
  <c r="A379" i="2" s="1"/>
  <c r="B110" i="2"/>
  <c r="B379" i="2" s="1"/>
  <c r="A111" i="2"/>
  <c r="B111" i="2"/>
  <c r="A112" i="2"/>
  <c r="A381" i="2" s="1"/>
  <c r="B112" i="2"/>
  <c r="B381" i="2" s="1"/>
  <c r="A113" i="2"/>
  <c r="A382" i="2" s="1"/>
  <c r="B113" i="2"/>
  <c r="B382" i="2" s="1"/>
  <c r="A114" i="2"/>
  <c r="A383" i="2" s="1"/>
  <c r="B114" i="2"/>
  <c r="B383" i="2" s="1"/>
  <c r="A115" i="2"/>
  <c r="B115" i="2"/>
  <c r="B384" i="2" s="1"/>
  <c r="A116" i="2"/>
  <c r="A385" i="2" s="1"/>
  <c r="B116" i="2"/>
  <c r="B385" i="2" s="1"/>
  <c r="A117" i="2"/>
  <c r="A386" i="2" s="1"/>
  <c r="B117" i="2"/>
  <c r="B386" i="2" s="1"/>
  <c r="A118" i="2"/>
  <c r="A387" i="2" s="1"/>
  <c r="B118" i="2"/>
  <c r="B387" i="2" s="1"/>
  <c r="A119" i="2"/>
  <c r="B119" i="2"/>
  <c r="B388" i="2" s="1"/>
  <c r="A120" i="2"/>
  <c r="A389" i="2" s="1"/>
  <c r="B120" i="2"/>
  <c r="B389" i="2" s="1"/>
  <c r="A121" i="2"/>
  <c r="B121" i="2"/>
  <c r="B390" i="2" s="1"/>
  <c r="A122" i="2"/>
  <c r="A391" i="2" s="1"/>
  <c r="B122" i="2"/>
  <c r="B391" i="2" s="1"/>
  <c r="A123" i="2"/>
  <c r="B123" i="2"/>
  <c r="A124" i="2"/>
  <c r="A393" i="2" s="1"/>
  <c r="B124" i="2"/>
  <c r="B393" i="2" s="1"/>
  <c r="A125" i="2"/>
  <c r="A394" i="2" s="1"/>
  <c r="B125" i="2"/>
  <c r="B394" i="2" s="1"/>
  <c r="A126" i="2"/>
  <c r="A395" i="2" s="1"/>
  <c r="B126" i="2"/>
  <c r="B395" i="2" s="1"/>
  <c r="A127" i="2"/>
  <c r="B127" i="2"/>
  <c r="B396" i="2" s="1"/>
  <c r="A128" i="2"/>
  <c r="A397" i="2" s="1"/>
  <c r="B128" i="2"/>
  <c r="B397" i="2" s="1"/>
  <c r="A129" i="2"/>
  <c r="A398" i="2" s="1"/>
  <c r="B129" i="2"/>
  <c r="B398" i="2" s="1"/>
  <c r="A130" i="2"/>
  <c r="A399" i="2" s="1"/>
  <c r="B130" i="2"/>
  <c r="B399" i="2" s="1"/>
  <c r="A131" i="2"/>
  <c r="B131" i="2"/>
  <c r="B400" i="2" s="1"/>
  <c r="A132" i="2"/>
  <c r="A401" i="2" s="1"/>
  <c r="B132" i="2"/>
  <c r="B401" i="2" s="1"/>
  <c r="A133" i="2"/>
  <c r="B133" i="2"/>
  <c r="B402" i="2" s="1"/>
  <c r="A134" i="2"/>
  <c r="A403" i="2" s="1"/>
  <c r="B134" i="2"/>
  <c r="B403" i="2" s="1"/>
  <c r="A135" i="2"/>
  <c r="A404" i="2" s="1"/>
  <c r="B135" i="2"/>
  <c r="B404" i="2" s="1"/>
  <c r="A136" i="2"/>
  <c r="B136" i="2"/>
  <c r="B405" i="2" s="1"/>
  <c r="A137" i="2"/>
  <c r="A406" i="2" s="1"/>
  <c r="B137" i="2"/>
  <c r="B406" i="2" s="1"/>
  <c r="A138" i="2"/>
  <c r="A407" i="2" s="1"/>
  <c r="B138" i="2"/>
  <c r="B407" i="2" s="1"/>
  <c r="A139" i="2"/>
  <c r="B139" i="2"/>
  <c r="A140" i="2"/>
  <c r="B140" i="2"/>
  <c r="B409" i="2" s="1"/>
  <c r="A141" i="2"/>
  <c r="A410" i="2" s="1"/>
  <c r="B141" i="2"/>
  <c r="B410" i="2" s="1"/>
  <c r="A142" i="2"/>
  <c r="A411" i="2" s="1"/>
  <c r="B142" i="2"/>
  <c r="B411" i="2" s="1"/>
  <c r="A143" i="2"/>
  <c r="B143" i="2"/>
  <c r="B412" i="2" s="1"/>
  <c r="A144" i="2"/>
  <c r="A413" i="2" s="1"/>
  <c r="B144" i="2"/>
  <c r="B413" i="2" s="1"/>
  <c r="A145" i="2"/>
  <c r="A414" i="2" s="1"/>
  <c r="B145" i="2"/>
  <c r="A146" i="2"/>
  <c r="A415" i="2" s="1"/>
  <c r="B146" i="2"/>
  <c r="B415" i="2" s="1"/>
  <c r="A147" i="2"/>
  <c r="B147" i="2"/>
  <c r="A148" i="2"/>
  <c r="A417" i="2" s="1"/>
  <c r="B148" i="2"/>
  <c r="B417" i="2" s="1"/>
  <c r="A149" i="2"/>
  <c r="B149" i="2"/>
  <c r="B418" i="2" s="1"/>
  <c r="A150" i="2"/>
  <c r="A419" i="2" s="1"/>
  <c r="B150" i="2"/>
  <c r="B419" i="2" s="1"/>
  <c r="A151" i="2"/>
  <c r="B151" i="2"/>
  <c r="B420" i="2" s="1"/>
  <c r="A152" i="2"/>
  <c r="A421" i="2" s="1"/>
  <c r="B152" i="2"/>
  <c r="B421" i="2" s="1"/>
  <c r="A153" i="2"/>
  <c r="A422" i="2" s="1"/>
  <c r="B153" i="2"/>
  <c r="B422" i="2" s="1"/>
  <c r="A154" i="2"/>
  <c r="A423" i="2" s="1"/>
  <c r="B154" i="2"/>
  <c r="B423" i="2" s="1"/>
  <c r="A155" i="2"/>
  <c r="B155" i="2"/>
  <c r="B424" i="2" s="1"/>
  <c r="A156" i="2"/>
  <c r="A425" i="2" s="1"/>
  <c r="B156" i="2"/>
  <c r="B425" i="2" s="1"/>
  <c r="A157" i="2"/>
  <c r="A426" i="2" s="1"/>
  <c r="B157" i="2"/>
  <c r="B426" i="2" s="1"/>
  <c r="A158" i="2"/>
  <c r="A427" i="2" s="1"/>
  <c r="B158" i="2"/>
  <c r="B427" i="2" s="1"/>
  <c r="A159" i="2"/>
  <c r="B159" i="2"/>
  <c r="B428" i="2" s="1"/>
  <c r="A160" i="2"/>
  <c r="B160" i="2"/>
  <c r="B429" i="2" s="1"/>
  <c r="A161" i="2"/>
  <c r="B161" i="2"/>
  <c r="B430" i="2" s="1"/>
  <c r="A162" i="2"/>
  <c r="A431" i="2" s="1"/>
  <c r="B162" i="2"/>
  <c r="B431" i="2" s="1"/>
  <c r="A163" i="2"/>
  <c r="B163" i="2"/>
  <c r="A164" i="2"/>
  <c r="A433" i="2" s="1"/>
  <c r="B164" i="2"/>
  <c r="B433" i="2" s="1"/>
  <c r="A165" i="2"/>
  <c r="A434" i="2" s="1"/>
  <c r="B165" i="2"/>
  <c r="B434" i="2" s="1"/>
  <c r="A166" i="2"/>
  <c r="A435" i="2" s="1"/>
  <c r="B166" i="2"/>
  <c r="B435" i="2" s="1"/>
  <c r="A167" i="2"/>
  <c r="B167" i="2"/>
  <c r="B436" i="2" s="1"/>
  <c r="A168" i="2"/>
  <c r="A437" i="2" s="1"/>
  <c r="B168" i="2"/>
  <c r="B437" i="2" s="1"/>
  <c r="A169" i="2"/>
  <c r="A438" i="2" s="1"/>
  <c r="B169" i="2"/>
  <c r="B438" i="2" s="1"/>
  <c r="A170" i="2"/>
  <c r="A439" i="2" s="1"/>
  <c r="B170" i="2"/>
  <c r="B439" i="2" s="1"/>
  <c r="A171" i="2"/>
  <c r="A440" i="2" s="1"/>
  <c r="B171" i="2"/>
  <c r="B440" i="2" s="1"/>
  <c r="A172" i="2"/>
  <c r="A441" i="2" s="1"/>
  <c r="B172" i="2"/>
  <c r="B441" i="2" s="1"/>
  <c r="A173" i="2"/>
  <c r="A442" i="2" s="1"/>
  <c r="B173" i="2"/>
  <c r="A174" i="2"/>
  <c r="A443" i="2" s="1"/>
  <c r="B174" i="2"/>
  <c r="B443" i="2" s="1"/>
  <c r="A175" i="2"/>
  <c r="B175" i="2"/>
  <c r="A176" i="2"/>
  <c r="A445" i="2" s="1"/>
  <c r="B176" i="2"/>
  <c r="B445" i="2" s="1"/>
  <c r="A177" i="2"/>
  <c r="B177" i="2"/>
  <c r="B446" i="2" s="1"/>
  <c r="A178" i="2"/>
  <c r="A447" i="2" s="1"/>
  <c r="B178" i="2"/>
  <c r="B447" i="2" s="1"/>
  <c r="A179" i="2"/>
  <c r="A448" i="2" s="1"/>
  <c r="B179" i="2"/>
  <c r="A180" i="2"/>
  <c r="A449" i="2" s="1"/>
  <c r="B180" i="2"/>
  <c r="B449" i="2" s="1"/>
  <c r="A181" i="2"/>
  <c r="A450" i="2" s="1"/>
  <c r="B181" i="2"/>
  <c r="B450" i="2" s="1"/>
  <c r="A182" i="2"/>
  <c r="A451" i="2" s="1"/>
  <c r="B182" i="2"/>
  <c r="B451" i="2" s="1"/>
  <c r="A183" i="2"/>
  <c r="B183" i="2"/>
  <c r="A184" i="2"/>
  <c r="A453" i="2" s="1"/>
  <c r="B184" i="2"/>
  <c r="B453" i="2" s="1"/>
  <c r="A185" i="2"/>
  <c r="B185" i="2"/>
  <c r="A186" i="2"/>
  <c r="A455" i="2" s="1"/>
  <c r="B186" i="2"/>
  <c r="B455" i="2" s="1"/>
  <c r="A187" i="2"/>
  <c r="B187" i="2"/>
  <c r="A188" i="2"/>
  <c r="A457" i="2" s="1"/>
  <c r="B188" i="2"/>
  <c r="B457" i="2" s="1"/>
  <c r="A189" i="2"/>
  <c r="A458" i="2" s="1"/>
  <c r="B189" i="2"/>
  <c r="B458" i="2" s="1"/>
  <c r="A190" i="2"/>
  <c r="A459" i="2" s="1"/>
  <c r="B190" i="2"/>
  <c r="B459" i="2" s="1"/>
  <c r="A191" i="2"/>
  <c r="B191" i="2"/>
  <c r="B460" i="2" s="1"/>
  <c r="A192" i="2"/>
  <c r="A461" i="2" s="1"/>
  <c r="B192" i="2"/>
  <c r="B461" i="2" s="1"/>
  <c r="A193" i="2"/>
  <c r="B193" i="2"/>
  <c r="B462" i="2" s="1"/>
  <c r="A194" i="2"/>
  <c r="A463" i="2" s="1"/>
  <c r="B194" i="2"/>
  <c r="B463" i="2" s="1"/>
  <c r="A195" i="2"/>
  <c r="B195" i="2"/>
  <c r="B464" i="2" s="1"/>
  <c r="A196" i="2"/>
  <c r="A465" i="2" s="1"/>
  <c r="B196" i="2"/>
  <c r="B465" i="2" s="1"/>
  <c r="A197" i="2"/>
  <c r="A466" i="2" s="1"/>
  <c r="B197" i="2"/>
  <c r="A198" i="2"/>
  <c r="A467" i="2" s="1"/>
  <c r="B198" i="2"/>
  <c r="B467" i="2" s="1"/>
  <c r="A199" i="2"/>
  <c r="B199" i="2"/>
  <c r="A200" i="2"/>
  <c r="A469" i="2" s="1"/>
  <c r="B200" i="2"/>
  <c r="B469" i="2" s="1"/>
  <c r="A201" i="2"/>
  <c r="A470" i="2" s="1"/>
  <c r="B201" i="2"/>
  <c r="B470" i="2" s="1"/>
  <c r="A202" i="2"/>
  <c r="A471" i="2" s="1"/>
  <c r="B202" i="2"/>
  <c r="B471" i="2" s="1"/>
  <c r="A203" i="2"/>
  <c r="B203" i="2"/>
  <c r="A204" i="2"/>
  <c r="A473" i="2" s="1"/>
  <c r="B204" i="2"/>
  <c r="B473" i="2" s="1"/>
  <c r="A205" i="2"/>
  <c r="B205" i="2"/>
  <c r="B474" i="2" s="1"/>
  <c r="A206" i="2"/>
  <c r="A475" i="2" s="1"/>
  <c r="B206" i="2"/>
  <c r="B475" i="2" s="1"/>
  <c r="A207" i="2"/>
  <c r="B207" i="2"/>
  <c r="B476" i="2" s="1"/>
  <c r="A208" i="2"/>
  <c r="A477" i="2" s="1"/>
  <c r="B208" i="2"/>
  <c r="B477" i="2" s="1"/>
  <c r="A209" i="2"/>
  <c r="A478" i="2" s="1"/>
  <c r="B209" i="2"/>
  <c r="A210" i="2"/>
  <c r="A479" i="2" s="1"/>
  <c r="B210" i="2"/>
  <c r="B479" i="2" s="1"/>
  <c r="A211" i="2"/>
  <c r="B211" i="2"/>
  <c r="A212" i="2"/>
  <c r="A481" i="2" s="1"/>
  <c r="B212" i="2"/>
  <c r="B481" i="2" s="1"/>
  <c r="A213" i="2"/>
  <c r="A482" i="2" s="1"/>
  <c r="B213" i="2"/>
  <c r="B482" i="2" s="1"/>
  <c r="A214" i="2"/>
  <c r="A483" i="2" s="1"/>
  <c r="B214" i="2"/>
  <c r="B483" i="2" s="1"/>
  <c r="A215" i="2"/>
  <c r="B215" i="2"/>
  <c r="A216" i="2"/>
  <c r="B216" i="2"/>
  <c r="B485" i="2" s="1"/>
  <c r="A217" i="2"/>
  <c r="B217" i="2"/>
  <c r="B486" i="2" s="1"/>
  <c r="A218" i="2"/>
  <c r="A487" i="2" s="1"/>
  <c r="B218" i="2"/>
  <c r="B487" i="2" s="1"/>
  <c r="A219" i="2"/>
  <c r="B219" i="2"/>
  <c r="A220" i="2"/>
  <c r="A489" i="2" s="1"/>
  <c r="B220" i="2"/>
  <c r="B489" i="2" s="1"/>
  <c r="A221" i="2"/>
  <c r="A490" i="2" s="1"/>
  <c r="B221" i="2"/>
  <c r="B490" i="2" s="1"/>
  <c r="A222" i="2"/>
  <c r="A491" i="2" s="1"/>
  <c r="B222" i="2"/>
  <c r="B491" i="2" s="1"/>
  <c r="A223" i="2"/>
  <c r="B223" i="2"/>
  <c r="B492" i="2" s="1"/>
  <c r="A224" i="2"/>
  <c r="A493" i="2" s="1"/>
  <c r="B224" i="2"/>
  <c r="B493" i="2" s="1"/>
  <c r="A225" i="2"/>
  <c r="A494" i="2" s="1"/>
  <c r="B225" i="2"/>
  <c r="B494" i="2" s="1"/>
  <c r="A226" i="2"/>
  <c r="A495" i="2" s="1"/>
  <c r="B226" i="2"/>
  <c r="B495" i="2" s="1"/>
  <c r="A227" i="2"/>
  <c r="B227" i="2"/>
  <c r="B496" i="2" s="1"/>
  <c r="A228" i="2"/>
  <c r="A497" i="2" s="1"/>
  <c r="B228" i="2"/>
  <c r="B497" i="2" s="1"/>
  <c r="A229" i="2"/>
  <c r="A498" i="2" s="1"/>
  <c r="B229" i="2"/>
  <c r="B498" i="2" s="1"/>
  <c r="A230" i="2"/>
  <c r="A499" i="2" s="1"/>
  <c r="B230" i="2"/>
  <c r="B499" i="2" s="1"/>
  <c r="A231" i="2"/>
  <c r="B231" i="2"/>
  <c r="B500" i="2" s="1"/>
  <c r="A232" i="2"/>
  <c r="A501" i="2" s="1"/>
  <c r="B232" i="2"/>
  <c r="B501" i="2" s="1"/>
  <c r="A233" i="2"/>
  <c r="B233" i="2"/>
  <c r="B502" i="2" s="1"/>
  <c r="A234" i="2"/>
  <c r="A503" i="2" s="1"/>
  <c r="B234" i="2"/>
  <c r="B503" i="2" s="1"/>
  <c r="A235" i="2"/>
  <c r="B235" i="2"/>
  <c r="B504" i="2" s="1"/>
  <c r="A236" i="2"/>
  <c r="B236" i="2"/>
  <c r="B505" i="2" s="1"/>
  <c r="A237" i="2"/>
  <c r="A506" i="2" s="1"/>
  <c r="B237" i="2"/>
  <c r="B506" i="2" s="1"/>
  <c r="A238" i="2"/>
  <c r="A507" i="2" s="1"/>
  <c r="B238" i="2"/>
  <c r="B507" i="2" s="1"/>
  <c r="A239" i="2"/>
  <c r="B239" i="2"/>
  <c r="A240" i="2"/>
  <c r="A509" i="2" s="1"/>
  <c r="B240" i="2"/>
  <c r="B509" i="2" s="1"/>
  <c r="A241" i="2"/>
  <c r="B241" i="2"/>
  <c r="B510" i="2" s="1"/>
  <c r="A242" i="2"/>
  <c r="A511" i="2" s="1"/>
  <c r="B242" i="2"/>
  <c r="B511" i="2" s="1"/>
  <c r="A243" i="2"/>
  <c r="B243" i="2"/>
  <c r="B512" i="2" s="1"/>
  <c r="A244" i="2"/>
  <c r="A513" i="2" s="1"/>
  <c r="B244" i="2"/>
  <c r="B513" i="2" s="1"/>
  <c r="A245" i="2"/>
  <c r="A514" i="2" s="1"/>
  <c r="B245" i="2"/>
  <c r="B514" i="2" s="1"/>
  <c r="A246" i="2"/>
  <c r="A515" i="2" s="1"/>
  <c r="B246" i="2"/>
  <c r="B515" i="2" s="1"/>
  <c r="A247" i="2"/>
  <c r="B247" i="2"/>
  <c r="B516" i="2" s="1"/>
  <c r="A248" i="2"/>
  <c r="A517" i="2" s="1"/>
  <c r="B248" i="2"/>
  <c r="B517" i="2" s="1"/>
  <c r="A249" i="2"/>
  <c r="A518" i="2" s="1"/>
  <c r="B249" i="2"/>
  <c r="A250" i="2"/>
  <c r="A519" i="2" s="1"/>
  <c r="B250" i="2"/>
  <c r="B519" i="2" s="1"/>
  <c r="A251" i="2"/>
  <c r="B251" i="2"/>
  <c r="A252" i="2"/>
  <c r="A521" i="2" s="1"/>
  <c r="B252" i="2"/>
  <c r="B521" i="2" s="1"/>
  <c r="A253" i="2"/>
  <c r="A522" i="2" s="1"/>
  <c r="B253" i="2"/>
  <c r="B522" i="2" s="1"/>
  <c r="A254" i="2"/>
  <c r="A523" i="2" s="1"/>
  <c r="B254" i="2"/>
  <c r="B523" i="2" s="1"/>
  <c r="A255" i="2"/>
  <c r="B255" i="2"/>
  <c r="A256" i="2"/>
  <c r="A525" i="2" s="1"/>
  <c r="B256" i="2"/>
  <c r="B525" i="2" s="1"/>
  <c r="A257" i="2"/>
  <c r="B257" i="2"/>
  <c r="B526" i="2" s="1"/>
  <c r="A258" i="2"/>
  <c r="A527" i="2" s="1"/>
  <c r="B258" i="2"/>
  <c r="B527" i="2" s="1"/>
  <c r="A432" i="2"/>
  <c r="A41" i="2"/>
  <c r="A310" i="2" s="1"/>
  <c r="B41" i="2"/>
  <c r="B310" i="2" s="1"/>
  <c r="A42" i="2"/>
  <c r="A311" i="2" s="1"/>
  <c r="B42" i="2"/>
  <c r="B311" i="2" s="1"/>
  <c r="M57" i="1"/>
  <c r="M311" i="3" s="1"/>
  <c r="M58" i="1"/>
  <c r="M59" i="1"/>
  <c r="M313" i="3" s="1"/>
  <c r="M60" i="1"/>
  <c r="M61" i="1"/>
  <c r="M315" i="3" s="1"/>
  <c r="M62" i="1"/>
  <c r="M63" i="1"/>
  <c r="M317" i="3" s="1"/>
  <c r="M64" i="1"/>
  <c r="M318" i="3" s="1"/>
  <c r="M65" i="1"/>
  <c r="M319" i="3" s="1"/>
  <c r="M66" i="1"/>
  <c r="M67" i="1"/>
  <c r="M321" i="3" s="1"/>
  <c r="M68" i="1"/>
  <c r="M322" i="3" s="1"/>
  <c r="M69" i="1"/>
  <c r="M70" i="1"/>
  <c r="M324" i="3" s="1"/>
  <c r="M71" i="1"/>
  <c r="M325" i="3" s="1"/>
  <c r="M72" i="1"/>
  <c r="M326" i="3" s="1"/>
  <c r="M73" i="1"/>
  <c r="M327" i="3" s="1"/>
  <c r="M74" i="1"/>
  <c r="M328" i="3" s="1"/>
  <c r="M75" i="1"/>
  <c r="M329" i="3" s="1"/>
  <c r="M76" i="1"/>
  <c r="M77" i="1"/>
  <c r="M78" i="1"/>
  <c r="M332" i="3" s="1"/>
  <c r="M79" i="1"/>
  <c r="M333" i="3" s="1"/>
  <c r="M80" i="1"/>
  <c r="M334" i="3" s="1"/>
  <c r="M81" i="1"/>
  <c r="M82" i="1"/>
  <c r="M336" i="3" s="1"/>
  <c r="M83" i="1"/>
  <c r="M337" i="3" s="1"/>
  <c r="M84" i="1"/>
  <c r="M85" i="1"/>
  <c r="M339" i="3" s="1"/>
  <c r="M86" i="1"/>
  <c r="M87" i="1"/>
  <c r="M341" i="3" s="1"/>
  <c r="M88" i="1"/>
  <c r="M342" i="3" s="1"/>
  <c r="M89" i="1"/>
  <c r="M90" i="1"/>
  <c r="M91" i="1"/>
  <c r="M345" i="3" s="1"/>
  <c r="M92" i="1"/>
  <c r="M93" i="1"/>
  <c r="M94" i="1"/>
  <c r="M95" i="1"/>
  <c r="M349" i="3" s="1"/>
  <c r="M96" i="1"/>
  <c r="M350" i="3" s="1"/>
  <c r="M97" i="1"/>
  <c r="M98" i="1"/>
  <c r="M352" i="3" s="1"/>
  <c r="M99" i="1"/>
  <c r="M353" i="3" s="1"/>
  <c r="M100" i="1"/>
  <c r="M101" i="1"/>
  <c r="M355" i="3" s="1"/>
  <c r="M102" i="1"/>
  <c r="M103" i="1"/>
  <c r="M357" i="3" s="1"/>
  <c r="M104" i="1"/>
  <c r="M358" i="3" s="1"/>
  <c r="M105" i="1"/>
  <c r="M359" i="3" s="1"/>
  <c r="M106" i="1"/>
  <c r="M107" i="1"/>
  <c r="M361" i="3" s="1"/>
  <c r="M108" i="1"/>
  <c r="M109" i="1"/>
  <c r="M110" i="1"/>
  <c r="M111" i="1"/>
  <c r="M365" i="3" s="1"/>
  <c r="M112" i="1"/>
  <c r="M366" i="3" s="1"/>
  <c r="M113" i="1"/>
  <c r="M367" i="3" s="1"/>
  <c r="M114" i="1"/>
  <c r="M368" i="3" s="1"/>
  <c r="M115" i="1"/>
  <c r="M369" i="3" s="1"/>
  <c r="M116" i="1"/>
  <c r="M117" i="1"/>
  <c r="M118" i="1"/>
  <c r="M119" i="1"/>
  <c r="M373" i="3" s="1"/>
  <c r="M120" i="1"/>
  <c r="M374" i="3" s="1"/>
  <c r="M121" i="1"/>
  <c r="M375" i="3" s="1"/>
  <c r="M122" i="1"/>
  <c r="M123" i="1"/>
  <c r="M377" i="3" s="1"/>
  <c r="M124" i="1"/>
  <c r="M125" i="1"/>
  <c r="M126" i="1"/>
  <c r="M380" i="3" s="1"/>
  <c r="M127" i="1"/>
  <c r="M381" i="3" s="1"/>
  <c r="M128" i="1"/>
  <c r="M382" i="3" s="1"/>
  <c r="M129" i="1"/>
  <c r="M383" i="3" s="1"/>
  <c r="M130" i="1"/>
  <c r="M131" i="1"/>
  <c r="M385" i="3" s="1"/>
  <c r="M132" i="1"/>
  <c r="M133" i="1"/>
  <c r="M134" i="1"/>
  <c r="M388" i="3" s="1"/>
  <c r="M135" i="1"/>
  <c r="M389" i="3" s="1"/>
  <c r="M136" i="1"/>
  <c r="M390" i="3" s="1"/>
  <c r="M137" i="1"/>
  <c r="M391" i="3" s="1"/>
  <c r="M138" i="1"/>
  <c r="M139" i="1"/>
  <c r="M393" i="3" s="1"/>
  <c r="M140" i="1"/>
  <c r="M141" i="1"/>
  <c r="M142" i="1"/>
  <c r="M143" i="1"/>
  <c r="M397" i="3" s="1"/>
  <c r="M144" i="1"/>
  <c r="M398" i="3" s="1"/>
  <c r="M145" i="1"/>
  <c r="M399" i="3" s="1"/>
  <c r="M146" i="1"/>
  <c r="M400" i="3" s="1"/>
  <c r="M147" i="1"/>
  <c r="M401" i="3" s="1"/>
  <c r="M148" i="1"/>
  <c r="M149" i="1"/>
  <c r="M150" i="1"/>
  <c r="M151" i="1"/>
  <c r="M405" i="3" s="1"/>
  <c r="M152" i="1"/>
  <c r="M406" i="3" s="1"/>
  <c r="M153" i="1"/>
  <c r="M407" i="3" s="1"/>
  <c r="M154" i="1"/>
  <c r="M408" i="3" s="1"/>
  <c r="M155" i="1"/>
  <c r="M409" i="3" s="1"/>
  <c r="M156" i="1"/>
  <c r="M157" i="1"/>
  <c r="M411" i="3" s="1"/>
  <c r="M158" i="1"/>
  <c r="M159" i="1"/>
  <c r="M413" i="3" s="1"/>
  <c r="M160" i="1"/>
  <c r="M414" i="3" s="1"/>
  <c r="M161" i="1"/>
  <c r="M162" i="1"/>
  <c r="M163" i="1"/>
  <c r="M417" i="3" s="1"/>
  <c r="M164" i="1"/>
  <c r="M165" i="1"/>
  <c r="M419" i="3" s="1"/>
  <c r="M166" i="1"/>
  <c r="M420" i="3" s="1"/>
  <c r="M167" i="1"/>
  <c r="M421" i="3" s="1"/>
  <c r="M168" i="1"/>
  <c r="M422" i="3" s="1"/>
  <c r="M169" i="1"/>
  <c r="M423" i="3" s="1"/>
  <c r="M170" i="1"/>
  <c r="M171" i="1"/>
  <c r="M425" i="3" s="1"/>
  <c r="M172" i="1"/>
  <c r="M426" i="3" s="1"/>
  <c r="M173" i="1"/>
  <c r="M174" i="1"/>
  <c r="M175" i="1"/>
  <c r="M429" i="3" s="1"/>
  <c r="M176" i="1"/>
  <c r="M430" i="3" s="1"/>
  <c r="M177" i="1"/>
  <c r="M178" i="1"/>
  <c r="M179" i="1"/>
  <c r="M433" i="3" s="1"/>
  <c r="M180" i="1"/>
  <c r="M181" i="1"/>
  <c r="M182" i="1"/>
  <c r="M183" i="1"/>
  <c r="M437" i="3" s="1"/>
  <c r="M184" i="1"/>
  <c r="M438" i="3" s="1"/>
  <c r="M185" i="1"/>
  <c r="M186" i="1"/>
  <c r="M187" i="1"/>
  <c r="M441" i="3" s="1"/>
  <c r="M188" i="1"/>
  <c r="M189" i="1"/>
  <c r="M443" i="3" s="1"/>
  <c r="M190" i="1"/>
  <c r="M191" i="1"/>
  <c r="M445" i="3" s="1"/>
  <c r="M192" i="1"/>
  <c r="M446" i="3" s="1"/>
  <c r="M193" i="1"/>
  <c r="M194" i="1"/>
  <c r="M195" i="1"/>
  <c r="M449" i="3" s="1"/>
  <c r="M196" i="1"/>
  <c r="M197" i="1"/>
  <c r="M198" i="1"/>
  <c r="M452" i="3" s="1"/>
  <c r="M199" i="1"/>
  <c r="M453" i="3" s="1"/>
  <c r="M200" i="1"/>
  <c r="M454" i="3" s="1"/>
  <c r="M201" i="1"/>
  <c r="M455" i="3" s="1"/>
  <c r="M202" i="1"/>
  <c r="M203" i="1"/>
  <c r="M457" i="3" s="1"/>
  <c r="M204" i="1"/>
  <c r="M205" i="1"/>
  <c r="M206" i="1"/>
  <c r="M207" i="1"/>
  <c r="M461" i="3" s="1"/>
  <c r="M208" i="1"/>
  <c r="M462" i="3" s="1"/>
  <c r="M209" i="1"/>
  <c r="M210" i="1"/>
  <c r="M211" i="1"/>
  <c r="M465" i="3" s="1"/>
  <c r="M212" i="1"/>
  <c r="M213" i="1"/>
  <c r="M214" i="1"/>
  <c r="M215" i="1"/>
  <c r="M469" i="3" s="1"/>
  <c r="M216" i="1"/>
  <c r="M470" i="3" s="1"/>
  <c r="M217" i="1"/>
  <c r="M471" i="3" s="1"/>
  <c r="M218" i="1"/>
  <c r="M219" i="1"/>
  <c r="M473" i="3" s="1"/>
  <c r="M220" i="1"/>
  <c r="M221" i="1"/>
  <c r="M222" i="1"/>
  <c r="M223" i="1"/>
  <c r="M477" i="3" s="1"/>
  <c r="M224" i="1"/>
  <c r="M478" i="3" s="1"/>
  <c r="M225" i="1"/>
  <c r="M226" i="1"/>
  <c r="M227" i="1"/>
  <c r="M481" i="3" s="1"/>
  <c r="M228" i="1"/>
  <c r="M229" i="1"/>
  <c r="M230" i="1"/>
  <c r="M231" i="1"/>
  <c r="M485" i="3" s="1"/>
  <c r="M232" i="1"/>
  <c r="M233" i="1"/>
  <c r="M487" i="3" s="1"/>
  <c r="M234" i="1"/>
  <c r="M488" i="3" s="1"/>
  <c r="M235" i="1"/>
  <c r="M236" i="1"/>
  <c r="M237" i="1"/>
  <c r="M491" i="3" s="1"/>
  <c r="M238" i="1"/>
  <c r="M492" i="3" s="1"/>
  <c r="M239" i="1"/>
  <c r="M240" i="1"/>
  <c r="M241" i="1"/>
  <c r="M495" i="3" s="1"/>
  <c r="M242" i="1"/>
  <c r="M243" i="1"/>
  <c r="M497" i="3" s="1"/>
  <c r="M244" i="1"/>
  <c r="M245" i="1"/>
  <c r="M499" i="3" s="1"/>
  <c r="M246" i="1"/>
  <c r="M247" i="1"/>
  <c r="M501" i="3" s="1"/>
  <c r="M248" i="1"/>
  <c r="M249" i="1"/>
  <c r="M503" i="3" s="1"/>
  <c r="M250" i="1"/>
  <c r="M251" i="1"/>
  <c r="M252" i="1"/>
  <c r="M253" i="1"/>
  <c r="M254" i="1"/>
  <c r="M255" i="1"/>
  <c r="M509" i="3" s="1"/>
  <c r="M256" i="1"/>
  <c r="M510" i="3" s="1"/>
  <c r="M257" i="1"/>
  <c r="M511" i="3" s="1"/>
  <c r="M258" i="1"/>
  <c r="A312" i="2"/>
  <c r="B312" i="2"/>
  <c r="A316" i="2"/>
  <c r="B316" i="2"/>
  <c r="A320" i="2"/>
  <c r="B320" i="2"/>
  <c r="A321" i="2"/>
  <c r="B322" i="2"/>
  <c r="A324" i="2"/>
  <c r="B324" i="2"/>
  <c r="A325" i="2"/>
  <c r="A326" i="2"/>
  <c r="A328" i="2"/>
  <c r="B328" i="2"/>
  <c r="A332" i="2"/>
  <c r="B332" i="2"/>
  <c r="B334" i="2"/>
  <c r="A336" i="2"/>
  <c r="B336" i="2"/>
  <c r="A338" i="2"/>
  <c r="A340" i="2"/>
  <c r="B340" i="2"/>
  <c r="A341" i="2"/>
  <c r="A344" i="2"/>
  <c r="B344" i="2"/>
  <c r="A345" i="2"/>
  <c r="B346" i="2"/>
  <c r="A348" i="2"/>
  <c r="B348" i="2"/>
  <c r="A352" i="2"/>
  <c r="B352" i="2"/>
  <c r="A353" i="2"/>
  <c r="A356" i="2"/>
  <c r="B356" i="2"/>
  <c r="A357" i="2"/>
  <c r="A358" i="2"/>
  <c r="B358" i="2"/>
  <c r="A360" i="2"/>
  <c r="B360" i="2"/>
  <c r="A364" i="2"/>
  <c r="B364" i="2"/>
  <c r="A368" i="2"/>
  <c r="B368" i="2"/>
  <c r="A370" i="2"/>
  <c r="B370" i="2"/>
  <c r="A372" i="2"/>
  <c r="B372" i="2"/>
  <c r="A373" i="2"/>
  <c r="A376" i="2"/>
  <c r="A377" i="2"/>
  <c r="A380" i="2"/>
  <c r="B380" i="2"/>
  <c r="A384" i="2"/>
  <c r="A388" i="2"/>
  <c r="A390" i="2"/>
  <c r="A392" i="2"/>
  <c r="B392" i="2"/>
  <c r="A396" i="2"/>
  <c r="A400" i="2"/>
  <c r="A402" i="2"/>
  <c r="A405" i="2"/>
  <c r="A408" i="2"/>
  <c r="B408" i="2"/>
  <c r="A409" i="2"/>
  <c r="A412" i="2"/>
  <c r="B414" i="2"/>
  <c r="A416" i="2"/>
  <c r="B416" i="2"/>
  <c r="A418" i="2"/>
  <c r="A420" i="2"/>
  <c r="A424" i="2"/>
  <c r="A428" i="2"/>
  <c r="A429" i="2"/>
  <c r="A430" i="2"/>
  <c r="B432" i="2"/>
  <c r="A436" i="2"/>
  <c r="B442" i="2"/>
  <c r="A444" i="2"/>
  <c r="B444" i="2"/>
  <c r="A446" i="2"/>
  <c r="B448" i="2"/>
  <c r="A452" i="2"/>
  <c r="B452" i="2"/>
  <c r="A454" i="2"/>
  <c r="B454" i="2"/>
  <c r="A456" i="2"/>
  <c r="B456" i="2"/>
  <c r="A460" i="2"/>
  <c r="A462" i="2"/>
  <c r="A464" i="2"/>
  <c r="B466" i="2"/>
  <c r="A468" i="2"/>
  <c r="B468" i="2"/>
  <c r="A472" i="2"/>
  <c r="B472" i="2"/>
  <c r="A474" i="2"/>
  <c r="A476" i="2"/>
  <c r="B478" i="2"/>
  <c r="A480" i="2"/>
  <c r="B480" i="2"/>
  <c r="A484" i="2"/>
  <c r="B484" i="2"/>
  <c r="A485" i="2"/>
  <c r="A486" i="2"/>
  <c r="A488" i="2"/>
  <c r="B488" i="2"/>
  <c r="A492" i="2"/>
  <c r="A496" i="2"/>
  <c r="A500" i="2"/>
  <c r="A502" i="2"/>
  <c r="A504" i="2"/>
  <c r="A505" i="2"/>
  <c r="A508" i="2"/>
  <c r="B508" i="2"/>
  <c r="A510" i="2"/>
  <c r="A512" i="2"/>
  <c r="A516" i="2"/>
  <c r="B518" i="2"/>
  <c r="A520" i="2"/>
  <c r="B520" i="2"/>
  <c r="A524" i="2"/>
  <c r="B524" i="2"/>
  <c r="A526" i="2"/>
  <c r="B486" i="3"/>
  <c r="C486" i="3"/>
  <c r="D486" i="3"/>
  <c r="E486" i="3"/>
  <c r="F486" i="3"/>
  <c r="G486" i="3"/>
  <c r="H486" i="3"/>
  <c r="H227" i="3" s="1"/>
  <c r="I486" i="3"/>
  <c r="I227" i="3" s="1"/>
  <c r="J486" i="3"/>
  <c r="J227" i="3" s="1"/>
  <c r="K486" i="3"/>
  <c r="K227" i="3" s="1"/>
  <c r="L486" i="3"/>
  <c r="B487" i="3"/>
  <c r="C487" i="3"/>
  <c r="D487" i="3"/>
  <c r="E487" i="3"/>
  <c r="F487" i="3"/>
  <c r="G487" i="3"/>
  <c r="H487" i="3"/>
  <c r="H228" i="3" s="1"/>
  <c r="I487" i="3"/>
  <c r="I228" i="3" s="1"/>
  <c r="J487" i="3"/>
  <c r="J228" i="3" s="1"/>
  <c r="K487" i="3"/>
  <c r="K228" i="3" s="1"/>
  <c r="L487" i="3"/>
  <c r="B488" i="3"/>
  <c r="C488" i="3"/>
  <c r="C229" i="3" s="1"/>
  <c r="D488" i="3"/>
  <c r="E488" i="3"/>
  <c r="F488" i="3"/>
  <c r="G488" i="3"/>
  <c r="H488" i="3"/>
  <c r="H229" i="3" s="1"/>
  <c r="I488" i="3"/>
  <c r="I229" i="3" s="1"/>
  <c r="J488" i="3"/>
  <c r="J229" i="3" s="1"/>
  <c r="K488" i="3"/>
  <c r="K229" i="3" s="1"/>
  <c r="L488" i="3"/>
  <c r="L229" i="3" s="1"/>
  <c r="B489" i="3"/>
  <c r="C489" i="3"/>
  <c r="D489" i="3"/>
  <c r="E489" i="3"/>
  <c r="F489" i="3"/>
  <c r="G489" i="3"/>
  <c r="H489" i="3"/>
  <c r="H230" i="3" s="1"/>
  <c r="I489" i="3"/>
  <c r="I230" i="3" s="1"/>
  <c r="J489" i="3"/>
  <c r="J230" i="3" s="1"/>
  <c r="K489" i="3"/>
  <c r="K230" i="3" s="1"/>
  <c r="L489" i="3"/>
  <c r="B490" i="3"/>
  <c r="C490" i="3"/>
  <c r="D490" i="3"/>
  <c r="E490" i="3"/>
  <c r="F490" i="3"/>
  <c r="G490" i="3"/>
  <c r="H490" i="3"/>
  <c r="H231" i="3" s="1"/>
  <c r="I490" i="3"/>
  <c r="I231" i="3" s="1"/>
  <c r="J490" i="3"/>
  <c r="J231" i="3" s="1"/>
  <c r="K490" i="3"/>
  <c r="K231" i="3" s="1"/>
  <c r="L490" i="3"/>
  <c r="B491" i="3"/>
  <c r="C491" i="3"/>
  <c r="C232" i="3" s="1"/>
  <c r="D491" i="3"/>
  <c r="E491" i="3"/>
  <c r="F491" i="3"/>
  <c r="G491" i="3"/>
  <c r="H491" i="3"/>
  <c r="H232" i="3" s="1"/>
  <c r="I491" i="3"/>
  <c r="I232" i="3" s="1"/>
  <c r="J491" i="3"/>
  <c r="J232" i="3" s="1"/>
  <c r="K491" i="3"/>
  <c r="K232" i="3" s="1"/>
  <c r="L491" i="3"/>
  <c r="B492" i="3"/>
  <c r="C492" i="3"/>
  <c r="C233" i="3" s="1"/>
  <c r="D492" i="3"/>
  <c r="D233" i="3" s="1"/>
  <c r="E492" i="3"/>
  <c r="E233" i="3" s="1"/>
  <c r="F492" i="3"/>
  <c r="F233" i="3" s="1"/>
  <c r="G492" i="3"/>
  <c r="G233" i="3" s="1"/>
  <c r="H492" i="3"/>
  <c r="H233" i="3" s="1"/>
  <c r="I492" i="3"/>
  <c r="I233" i="3" s="1"/>
  <c r="J492" i="3"/>
  <c r="J233" i="3" s="1"/>
  <c r="K492" i="3"/>
  <c r="K233" i="3" s="1"/>
  <c r="L492" i="3"/>
  <c r="L233" i="3" s="1"/>
  <c r="B493" i="3"/>
  <c r="C493" i="3"/>
  <c r="C234" i="3" s="1"/>
  <c r="D493" i="3"/>
  <c r="E493" i="3"/>
  <c r="F493" i="3"/>
  <c r="G493" i="3"/>
  <c r="H493" i="3"/>
  <c r="H234" i="3" s="1"/>
  <c r="I493" i="3"/>
  <c r="I234" i="3" s="1"/>
  <c r="J493" i="3"/>
  <c r="J234" i="3" s="1"/>
  <c r="K493" i="3"/>
  <c r="K234" i="3" s="1"/>
  <c r="L493" i="3"/>
  <c r="B494" i="3"/>
  <c r="C494" i="3"/>
  <c r="C235" i="3" s="1"/>
  <c r="D494" i="3"/>
  <c r="E494" i="3"/>
  <c r="F494" i="3"/>
  <c r="G494" i="3"/>
  <c r="H494" i="3"/>
  <c r="H235" i="3" s="1"/>
  <c r="I494" i="3"/>
  <c r="I235" i="3" s="1"/>
  <c r="J494" i="3"/>
  <c r="J235" i="3" s="1"/>
  <c r="K494" i="3"/>
  <c r="K235" i="3" s="1"/>
  <c r="L494" i="3"/>
  <c r="B495" i="3"/>
  <c r="C495" i="3"/>
  <c r="D495" i="3"/>
  <c r="E495" i="3"/>
  <c r="F495" i="3"/>
  <c r="G495" i="3"/>
  <c r="G236" i="3" s="1"/>
  <c r="H495" i="3"/>
  <c r="H236" i="3" s="1"/>
  <c r="I495" i="3"/>
  <c r="I236" i="3" s="1"/>
  <c r="J495" i="3"/>
  <c r="J236" i="3" s="1"/>
  <c r="K495" i="3"/>
  <c r="K236" i="3" s="1"/>
  <c r="L495" i="3"/>
  <c r="B496" i="3"/>
  <c r="C496" i="3"/>
  <c r="D496" i="3"/>
  <c r="E496" i="3"/>
  <c r="F496" i="3"/>
  <c r="G496" i="3"/>
  <c r="H496" i="3"/>
  <c r="H237" i="3" s="1"/>
  <c r="I496" i="3"/>
  <c r="I237" i="3" s="1"/>
  <c r="J496" i="3"/>
  <c r="J237" i="3" s="1"/>
  <c r="K496" i="3"/>
  <c r="K237" i="3" s="1"/>
  <c r="L496" i="3"/>
  <c r="B497" i="3"/>
  <c r="C497" i="3"/>
  <c r="C238" i="3" s="1"/>
  <c r="D497" i="3"/>
  <c r="E497" i="3"/>
  <c r="F497" i="3"/>
  <c r="F238" i="3" s="1"/>
  <c r="G497" i="3"/>
  <c r="H497" i="3"/>
  <c r="H238" i="3" s="1"/>
  <c r="I497" i="3"/>
  <c r="I238" i="3" s="1"/>
  <c r="J497" i="3"/>
  <c r="J238" i="3" s="1"/>
  <c r="K497" i="3"/>
  <c r="K238" i="3" s="1"/>
  <c r="L497" i="3"/>
  <c r="B498" i="3"/>
  <c r="C498" i="3"/>
  <c r="D498" i="3"/>
  <c r="E498" i="3"/>
  <c r="F498" i="3"/>
  <c r="G498" i="3"/>
  <c r="H498" i="3"/>
  <c r="H239" i="3" s="1"/>
  <c r="I498" i="3"/>
  <c r="I239" i="3" s="1"/>
  <c r="J498" i="3"/>
  <c r="J239" i="3" s="1"/>
  <c r="K498" i="3"/>
  <c r="K239" i="3" s="1"/>
  <c r="L498" i="3"/>
  <c r="M498" i="3"/>
  <c r="B499" i="3"/>
  <c r="C499" i="3"/>
  <c r="D499" i="3"/>
  <c r="E499" i="3"/>
  <c r="F499" i="3"/>
  <c r="G499" i="3"/>
  <c r="H499" i="3"/>
  <c r="H240" i="3" s="1"/>
  <c r="I499" i="3"/>
  <c r="I240" i="3" s="1"/>
  <c r="J499" i="3"/>
  <c r="J240" i="3" s="1"/>
  <c r="K499" i="3"/>
  <c r="K240" i="3" s="1"/>
  <c r="L499" i="3"/>
  <c r="B500" i="3"/>
  <c r="C500" i="3"/>
  <c r="C241" i="3" s="1"/>
  <c r="D500" i="3"/>
  <c r="E500" i="3"/>
  <c r="F500" i="3"/>
  <c r="G500" i="3"/>
  <c r="H500" i="3"/>
  <c r="H241" i="3" s="1"/>
  <c r="I500" i="3"/>
  <c r="I241" i="3" s="1"/>
  <c r="J500" i="3"/>
  <c r="J241" i="3" s="1"/>
  <c r="K500" i="3"/>
  <c r="K241" i="3" s="1"/>
  <c r="L500" i="3"/>
  <c r="B501" i="3"/>
  <c r="C501" i="3"/>
  <c r="C242" i="3" s="1"/>
  <c r="D501" i="3"/>
  <c r="D242" i="3" s="1"/>
  <c r="E501" i="3"/>
  <c r="E242" i="3" s="1"/>
  <c r="F501" i="3"/>
  <c r="G501" i="3"/>
  <c r="G242" i="3" s="1"/>
  <c r="H501" i="3"/>
  <c r="H242" i="3" s="1"/>
  <c r="I501" i="3"/>
  <c r="I242" i="3" s="1"/>
  <c r="J501" i="3"/>
  <c r="J242" i="3" s="1"/>
  <c r="K501" i="3"/>
  <c r="K242" i="3" s="1"/>
  <c r="L501" i="3"/>
  <c r="L242" i="3" s="1"/>
  <c r="B502" i="3"/>
  <c r="C502" i="3"/>
  <c r="D502" i="3"/>
  <c r="E502" i="3"/>
  <c r="F502" i="3"/>
  <c r="G502" i="3"/>
  <c r="H502" i="3"/>
  <c r="H243" i="3" s="1"/>
  <c r="I502" i="3"/>
  <c r="I243" i="3" s="1"/>
  <c r="J502" i="3"/>
  <c r="J243" i="3" s="1"/>
  <c r="K502" i="3"/>
  <c r="K243" i="3" s="1"/>
  <c r="L502" i="3"/>
  <c r="B503" i="3"/>
  <c r="C503" i="3"/>
  <c r="C244" i="3" s="1"/>
  <c r="D503" i="3"/>
  <c r="D244" i="3" s="1"/>
  <c r="E503" i="3"/>
  <c r="E244" i="3" s="1"/>
  <c r="F503" i="3"/>
  <c r="F244" i="3" s="1"/>
  <c r="G503" i="3"/>
  <c r="G244" i="3" s="1"/>
  <c r="H503" i="3"/>
  <c r="H244" i="3" s="1"/>
  <c r="I503" i="3"/>
  <c r="I244" i="3" s="1"/>
  <c r="J503" i="3"/>
  <c r="J244" i="3" s="1"/>
  <c r="K503" i="3"/>
  <c r="K244" i="3" s="1"/>
  <c r="L503" i="3"/>
  <c r="L244" i="3" s="1"/>
  <c r="B504" i="3"/>
  <c r="C504" i="3"/>
  <c r="C245" i="3" s="1"/>
  <c r="D504" i="3"/>
  <c r="D245" i="3" s="1"/>
  <c r="E504" i="3"/>
  <c r="E245" i="3" s="1"/>
  <c r="F504" i="3"/>
  <c r="F245" i="3" s="1"/>
  <c r="G504" i="3"/>
  <c r="G245" i="3" s="1"/>
  <c r="H504" i="3"/>
  <c r="H245" i="3" s="1"/>
  <c r="I504" i="3"/>
  <c r="I245" i="3" s="1"/>
  <c r="J504" i="3"/>
  <c r="J245" i="3" s="1"/>
  <c r="K504" i="3"/>
  <c r="K245" i="3" s="1"/>
  <c r="L504" i="3"/>
  <c r="L245" i="3" s="1"/>
  <c r="M504" i="3"/>
  <c r="B505" i="3"/>
  <c r="C505" i="3"/>
  <c r="C246" i="3" s="1"/>
  <c r="D505" i="3"/>
  <c r="D246" i="3" s="1"/>
  <c r="E505" i="3"/>
  <c r="E246" i="3" s="1"/>
  <c r="F505" i="3"/>
  <c r="F246" i="3" s="1"/>
  <c r="G505" i="3"/>
  <c r="G246" i="3" s="1"/>
  <c r="H505" i="3"/>
  <c r="H246" i="3" s="1"/>
  <c r="I505" i="3"/>
  <c r="I246" i="3" s="1"/>
  <c r="J505" i="3"/>
  <c r="J246" i="3" s="1"/>
  <c r="K505" i="3"/>
  <c r="K246" i="3" s="1"/>
  <c r="L505" i="3"/>
  <c r="L246" i="3" s="1"/>
  <c r="B506" i="3"/>
  <c r="C506" i="3"/>
  <c r="C247" i="3" s="1"/>
  <c r="D506" i="3"/>
  <c r="D247" i="3" s="1"/>
  <c r="E506" i="3"/>
  <c r="E247" i="3" s="1"/>
  <c r="F506" i="3"/>
  <c r="F247" i="3" s="1"/>
  <c r="G506" i="3"/>
  <c r="G247" i="3" s="1"/>
  <c r="H506" i="3"/>
  <c r="H247" i="3" s="1"/>
  <c r="I506" i="3"/>
  <c r="I247" i="3" s="1"/>
  <c r="J506" i="3"/>
  <c r="J247" i="3" s="1"/>
  <c r="K506" i="3"/>
  <c r="K247" i="3" s="1"/>
  <c r="L506" i="3"/>
  <c r="L247" i="3" s="1"/>
  <c r="M506" i="3"/>
  <c r="B507" i="3"/>
  <c r="C507" i="3"/>
  <c r="C248" i="3" s="1"/>
  <c r="D507" i="3"/>
  <c r="D248" i="3" s="1"/>
  <c r="E507" i="3"/>
  <c r="E248" i="3" s="1"/>
  <c r="F507" i="3"/>
  <c r="F248" i="3" s="1"/>
  <c r="G507" i="3"/>
  <c r="G248" i="3" s="1"/>
  <c r="H507" i="3"/>
  <c r="H248" i="3" s="1"/>
  <c r="I507" i="3"/>
  <c r="I248" i="3" s="1"/>
  <c r="J507" i="3"/>
  <c r="J248" i="3" s="1"/>
  <c r="K507" i="3"/>
  <c r="K248" i="3" s="1"/>
  <c r="L507" i="3"/>
  <c r="L248" i="3" s="1"/>
  <c r="M507" i="3"/>
  <c r="B508" i="3"/>
  <c r="C508" i="3"/>
  <c r="C249" i="3" s="1"/>
  <c r="D508" i="3"/>
  <c r="D249" i="3" s="1"/>
  <c r="E508" i="3"/>
  <c r="E249" i="3" s="1"/>
  <c r="F508" i="3"/>
  <c r="F249" i="3" s="1"/>
  <c r="G508" i="3"/>
  <c r="G249" i="3" s="1"/>
  <c r="H508" i="3"/>
  <c r="H249" i="3" s="1"/>
  <c r="I508" i="3"/>
  <c r="I249" i="3" s="1"/>
  <c r="J508" i="3"/>
  <c r="J249" i="3" s="1"/>
  <c r="K508" i="3"/>
  <c r="K249" i="3" s="1"/>
  <c r="L508" i="3"/>
  <c r="L249" i="3" s="1"/>
  <c r="B509" i="3"/>
  <c r="C509" i="3"/>
  <c r="C250" i="3" s="1"/>
  <c r="D509" i="3"/>
  <c r="D250" i="3" s="1"/>
  <c r="E509" i="3"/>
  <c r="E250" i="3" s="1"/>
  <c r="F509" i="3"/>
  <c r="F250" i="3" s="1"/>
  <c r="G509" i="3"/>
  <c r="G250" i="3" s="1"/>
  <c r="H509" i="3"/>
  <c r="H250" i="3" s="1"/>
  <c r="I509" i="3"/>
  <c r="I250" i="3" s="1"/>
  <c r="J509" i="3"/>
  <c r="J250" i="3" s="1"/>
  <c r="K509" i="3"/>
  <c r="K250" i="3" s="1"/>
  <c r="L509" i="3"/>
  <c r="L250" i="3" s="1"/>
  <c r="B510" i="3"/>
  <c r="C510" i="3"/>
  <c r="C251" i="3" s="1"/>
  <c r="D510" i="3"/>
  <c r="D251" i="3" s="1"/>
  <c r="E510" i="3"/>
  <c r="E251" i="3" s="1"/>
  <c r="F510" i="3"/>
  <c r="F251" i="3" s="1"/>
  <c r="G510" i="3"/>
  <c r="G251" i="3" s="1"/>
  <c r="H510" i="3"/>
  <c r="H251" i="3" s="1"/>
  <c r="I510" i="3"/>
  <c r="I251" i="3" s="1"/>
  <c r="J510" i="3"/>
  <c r="J251" i="3" s="1"/>
  <c r="K510" i="3"/>
  <c r="K251" i="3" s="1"/>
  <c r="L510" i="3"/>
  <c r="L251" i="3" s="1"/>
  <c r="B511" i="3"/>
  <c r="C511" i="3"/>
  <c r="C252" i="3" s="1"/>
  <c r="D511" i="3"/>
  <c r="D252" i="3" s="1"/>
  <c r="E511" i="3"/>
  <c r="E252" i="3" s="1"/>
  <c r="F511" i="3"/>
  <c r="F252" i="3" s="1"/>
  <c r="G511" i="3"/>
  <c r="G252" i="3" s="1"/>
  <c r="H511" i="3"/>
  <c r="H252" i="3" s="1"/>
  <c r="I511" i="3"/>
  <c r="I252" i="3" s="1"/>
  <c r="J511" i="3"/>
  <c r="J252" i="3" s="1"/>
  <c r="K511" i="3"/>
  <c r="K252" i="3" s="1"/>
  <c r="L511" i="3"/>
  <c r="L252" i="3" s="1"/>
  <c r="B512" i="3"/>
  <c r="C512" i="3"/>
  <c r="C253" i="3" s="1"/>
  <c r="D512" i="3"/>
  <c r="D253" i="3" s="1"/>
  <c r="E512" i="3"/>
  <c r="E253" i="3" s="1"/>
  <c r="F512" i="3"/>
  <c r="F253" i="3" s="1"/>
  <c r="G512" i="3"/>
  <c r="G253" i="3" s="1"/>
  <c r="H512" i="3"/>
  <c r="H253" i="3" s="1"/>
  <c r="I512" i="3"/>
  <c r="I253" i="3" s="1"/>
  <c r="J512" i="3"/>
  <c r="J253" i="3" s="1"/>
  <c r="K512" i="3"/>
  <c r="K253" i="3" s="1"/>
  <c r="L512" i="3"/>
  <c r="L253" i="3" s="1"/>
  <c r="B311" i="3"/>
  <c r="C311" i="3"/>
  <c r="C52" i="3" s="1"/>
  <c r="D311" i="3"/>
  <c r="D52" i="3" s="1"/>
  <c r="E311" i="3"/>
  <c r="E52" i="3" s="1"/>
  <c r="F311" i="3"/>
  <c r="F52" i="3" s="1"/>
  <c r="G311" i="3"/>
  <c r="G52" i="3" s="1"/>
  <c r="H311" i="3"/>
  <c r="H52" i="3" s="1"/>
  <c r="I311" i="3"/>
  <c r="I52" i="3" s="1"/>
  <c r="J311" i="3"/>
  <c r="J52" i="3" s="1"/>
  <c r="K311" i="3"/>
  <c r="K52" i="3" s="1"/>
  <c r="L311" i="3"/>
  <c r="L52" i="3" s="1"/>
  <c r="B312" i="3"/>
  <c r="C312" i="3"/>
  <c r="D312" i="3"/>
  <c r="E312" i="3"/>
  <c r="F312" i="3"/>
  <c r="G312" i="3"/>
  <c r="H312" i="3"/>
  <c r="H53" i="3" s="1"/>
  <c r="I312" i="3"/>
  <c r="I53" i="3" s="1"/>
  <c r="J312" i="3"/>
  <c r="J53" i="3" s="1"/>
  <c r="K312" i="3"/>
  <c r="K53" i="3" s="1"/>
  <c r="L312" i="3"/>
  <c r="M312" i="3"/>
  <c r="B313" i="3"/>
  <c r="C313" i="3"/>
  <c r="C54" i="3" s="1"/>
  <c r="D313" i="3"/>
  <c r="E313" i="3"/>
  <c r="E54" i="3" s="1"/>
  <c r="F313" i="3"/>
  <c r="G313" i="3"/>
  <c r="H313" i="3"/>
  <c r="H54" i="3" s="1"/>
  <c r="I313" i="3"/>
  <c r="I54" i="3" s="1"/>
  <c r="J313" i="3"/>
  <c r="J54" i="3" s="1"/>
  <c r="K313" i="3"/>
  <c r="K54" i="3" s="1"/>
  <c r="L313" i="3"/>
  <c r="B314" i="3"/>
  <c r="C314" i="3"/>
  <c r="C55" i="3" s="1"/>
  <c r="D314" i="3"/>
  <c r="E314" i="3"/>
  <c r="F314" i="3"/>
  <c r="G314" i="3"/>
  <c r="H314" i="3"/>
  <c r="H55" i="3" s="1"/>
  <c r="I314" i="3"/>
  <c r="I55" i="3" s="1"/>
  <c r="J314" i="3"/>
  <c r="J55" i="3" s="1"/>
  <c r="K314" i="3"/>
  <c r="K55" i="3" s="1"/>
  <c r="L314" i="3"/>
  <c r="M314" i="3"/>
  <c r="B315" i="3"/>
  <c r="C315" i="3"/>
  <c r="C56" i="3" s="1"/>
  <c r="D315" i="3"/>
  <c r="D56" i="3" s="1"/>
  <c r="E315" i="3"/>
  <c r="E56" i="3" s="1"/>
  <c r="F315" i="3"/>
  <c r="F56" i="3" s="1"/>
  <c r="G315" i="3"/>
  <c r="G56" i="3" s="1"/>
  <c r="H315" i="3"/>
  <c r="H56" i="3" s="1"/>
  <c r="I315" i="3"/>
  <c r="I56" i="3" s="1"/>
  <c r="J315" i="3"/>
  <c r="J56" i="3" s="1"/>
  <c r="K315" i="3"/>
  <c r="K56" i="3" s="1"/>
  <c r="L315" i="3"/>
  <c r="L56" i="3" s="1"/>
  <c r="B316" i="3"/>
  <c r="C316" i="3"/>
  <c r="C57" i="3" s="1"/>
  <c r="D316" i="3"/>
  <c r="E316" i="3"/>
  <c r="F316" i="3"/>
  <c r="G316" i="3"/>
  <c r="H316" i="3"/>
  <c r="H57" i="3" s="1"/>
  <c r="I316" i="3"/>
  <c r="I57" i="3" s="1"/>
  <c r="J316" i="3"/>
  <c r="J57" i="3" s="1"/>
  <c r="K316" i="3"/>
  <c r="K57" i="3" s="1"/>
  <c r="L316" i="3"/>
  <c r="L57" i="3" s="1"/>
  <c r="M316" i="3"/>
  <c r="B317" i="3"/>
  <c r="C317" i="3"/>
  <c r="C58" i="3" s="1"/>
  <c r="D317" i="3"/>
  <c r="E317" i="3"/>
  <c r="F317" i="3"/>
  <c r="F58" i="3" s="1"/>
  <c r="G317" i="3"/>
  <c r="G58" i="3" s="1"/>
  <c r="H317" i="3"/>
  <c r="H58" i="3" s="1"/>
  <c r="I317" i="3"/>
  <c r="I58" i="3" s="1"/>
  <c r="J317" i="3"/>
  <c r="J58" i="3" s="1"/>
  <c r="K317" i="3"/>
  <c r="K58" i="3" s="1"/>
  <c r="L317" i="3"/>
  <c r="L58" i="3" s="1"/>
  <c r="B318" i="3"/>
  <c r="C318" i="3"/>
  <c r="C59" i="3" s="1"/>
  <c r="D318" i="3"/>
  <c r="D59" i="3" s="1"/>
  <c r="E318" i="3"/>
  <c r="E59" i="3" s="1"/>
  <c r="F318" i="3"/>
  <c r="F59" i="3" s="1"/>
  <c r="G318" i="3"/>
  <c r="G59" i="3" s="1"/>
  <c r="H318" i="3"/>
  <c r="H59" i="3" s="1"/>
  <c r="I318" i="3"/>
  <c r="I59" i="3" s="1"/>
  <c r="J318" i="3"/>
  <c r="J59" i="3" s="1"/>
  <c r="K318" i="3"/>
  <c r="K59" i="3" s="1"/>
  <c r="L318" i="3"/>
  <c r="L59" i="3" s="1"/>
  <c r="B319" i="3"/>
  <c r="C319" i="3"/>
  <c r="C60" i="3" s="1"/>
  <c r="D319" i="3"/>
  <c r="E319" i="3"/>
  <c r="F319" i="3"/>
  <c r="G319" i="3"/>
  <c r="G60" i="3" s="1"/>
  <c r="H319" i="3"/>
  <c r="H60" i="3" s="1"/>
  <c r="I319" i="3"/>
  <c r="I60" i="3" s="1"/>
  <c r="J319" i="3"/>
  <c r="J60" i="3" s="1"/>
  <c r="K319" i="3"/>
  <c r="K60" i="3" s="1"/>
  <c r="L319" i="3"/>
  <c r="B320" i="3"/>
  <c r="C320" i="3"/>
  <c r="C61" i="3" s="1"/>
  <c r="D320" i="3"/>
  <c r="E320" i="3"/>
  <c r="F320" i="3"/>
  <c r="G320" i="3"/>
  <c r="H320" i="3"/>
  <c r="H61" i="3" s="1"/>
  <c r="I320" i="3"/>
  <c r="I61" i="3" s="1"/>
  <c r="J320" i="3"/>
  <c r="J61" i="3" s="1"/>
  <c r="K320" i="3"/>
  <c r="K61" i="3" s="1"/>
  <c r="L320" i="3"/>
  <c r="L61" i="3" s="1"/>
  <c r="M320" i="3"/>
  <c r="B321" i="3"/>
  <c r="C321" i="3"/>
  <c r="D321" i="3"/>
  <c r="E321" i="3"/>
  <c r="F321" i="3"/>
  <c r="G321" i="3"/>
  <c r="H321" i="3"/>
  <c r="H62" i="3" s="1"/>
  <c r="I321" i="3"/>
  <c r="I62" i="3" s="1"/>
  <c r="J321" i="3"/>
  <c r="J62" i="3" s="1"/>
  <c r="K321" i="3"/>
  <c r="K62" i="3" s="1"/>
  <c r="L321" i="3"/>
  <c r="B322" i="3"/>
  <c r="C322" i="3"/>
  <c r="C63" i="3" s="1"/>
  <c r="D322" i="3"/>
  <c r="D63" i="3" s="1"/>
  <c r="E322" i="3"/>
  <c r="E63" i="3" s="1"/>
  <c r="F322" i="3"/>
  <c r="F63" i="3" s="1"/>
  <c r="G322" i="3"/>
  <c r="G63" i="3" s="1"/>
  <c r="H322" i="3"/>
  <c r="H63" i="3" s="1"/>
  <c r="I322" i="3"/>
  <c r="I63" i="3" s="1"/>
  <c r="J322" i="3"/>
  <c r="J63" i="3" s="1"/>
  <c r="K322" i="3"/>
  <c r="K63" i="3" s="1"/>
  <c r="L322" i="3"/>
  <c r="L63" i="3" s="1"/>
  <c r="B323" i="3"/>
  <c r="C323" i="3"/>
  <c r="C64" i="3" s="1"/>
  <c r="D323" i="3"/>
  <c r="E323" i="3"/>
  <c r="F323" i="3"/>
  <c r="G323" i="3"/>
  <c r="H323" i="3"/>
  <c r="H64" i="3" s="1"/>
  <c r="I323" i="3"/>
  <c r="I64" i="3" s="1"/>
  <c r="J323" i="3"/>
  <c r="J64" i="3" s="1"/>
  <c r="K323" i="3"/>
  <c r="K64" i="3" s="1"/>
  <c r="L323" i="3"/>
  <c r="M323" i="3"/>
  <c r="B324" i="3"/>
  <c r="C324" i="3"/>
  <c r="D324" i="3"/>
  <c r="E324" i="3"/>
  <c r="F324" i="3"/>
  <c r="G324" i="3"/>
  <c r="H324" i="3"/>
  <c r="H65" i="3" s="1"/>
  <c r="I324" i="3"/>
  <c r="I65" i="3" s="1"/>
  <c r="J324" i="3"/>
  <c r="J65" i="3" s="1"/>
  <c r="K324" i="3"/>
  <c r="K65" i="3" s="1"/>
  <c r="L324" i="3"/>
  <c r="B325" i="3"/>
  <c r="C325" i="3"/>
  <c r="C66" i="3" s="1"/>
  <c r="D325" i="3"/>
  <c r="D66" i="3" s="1"/>
  <c r="E325" i="3"/>
  <c r="E66" i="3" s="1"/>
  <c r="F325" i="3"/>
  <c r="F66" i="3" s="1"/>
  <c r="G325" i="3"/>
  <c r="G66" i="3" s="1"/>
  <c r="H325" i="3"/>
  <c r="H66" i="3" s="1"/>
  <c r="I325" i="3"/>
  <c r="I66" i="3" s="1"/>
  <c r="J325" i="3"/>
  <c r="J66" i="3" s="1"/>
  <c r="K325" i="3"/>
  <c r="K66" i="3" s="1"/>
  <c r="L325" i="3"/>
  <c r="L66" i="3" s="1"/>
  <c r="B326" i="3"/>
  <c r="C326" i="3"/>
  <c r="C67" i="3" s="1"/>
  <c r="D326" i="3"/>
  <c r="D67" i="3" s="1"/>
  <c r="E326" i="3"/>
  <c r="E67" i="3" s="1"/>
  <c r="F326" i="3"/>
  <c r="F67" i="3" s="1"/>
  <c r="G326" i="3"/>
  <c r="G67" i="3" s="1"/>
  <c r="H326" i="3"/>
  <c r="H67" i="3" s="1"/>
  <c r="I326" i="3"/>
  <c r="I67" i="3" s="1"/>
  <c r="J326" i="3"/>
  <c r="J67" i="3" s="1"/>
  <c r="K326" i="3"/>
  <c r="K67" i="3" s="1"/>
  <c r="L326" i="3"/>
  <c r="L67" i="3" s="1"/>
  <c r="B327" i="3"/>
  <c r="C327" i="3"/>
  <c r="C68" i="3" s="1"/>
  <c r="D327" i="3"/>
  <c r="E327" i="3"/>
  <c r="F327" i="3"/>
  <c r="G327" i="3"/>
  <c r="G68" i="3" s="1"/>
  <c r="H327" i="3"/>
  <c r="H68" i="3" s="1"/>
  <c r="I327" i="3"/>
  <c r="I68" i="3" s="1"/>
  <c r="J327" i="3"/>
  <c r="J68" i="3" s="1"/>
  <c r="K327" i="3"/>
  <c r="K68" i="3" s="1"/>
  <c r="L327" i="3"/>
  <c r="B328" i="3"/>
  <c r="C328" i="3"/>
  <c r="C69" i="3" s="1"/>
  <c r="D328" i="3"/>
  <c r="D69" i="3" s="1"/>
  <c r="E328" i="3"/>
  <c r="E69" i="3" s="1"/>
  <c r="F328" i="3"/>
  <c r="F69" i="3" s="1"/>
  <c r="G328" i="3"/>
  <c r="G69" i="3" s="1"/>
  <c r="H328" i="3"/>
  <c r="H69" i="3" s="1"/>
  <c r="I328" i="3"/>
  <c r="I69" i="3" s="1"/>
  <c r="J328" i="3"/>
  <c r="J69" i="3" s="1"/>
  <c r="K328" i="3"/>
  <c r="K69" i="3" s="1"/>
  <c r="L328" i="3"/>
  <c r="L69" i="3" s="1"/>
  <c r="B329" i="3"/>
  <c r="C329" i="3"/>
  <c r="C70" i="3" s="1"/>
  <c r="D329" i="3"/>
  <c r="D70" i="3" s="1"/>
  <c r="E329" i="3"/>
  <c r="E70" i="3" s="1"/>
  <c r="F329" i="3"/>
  <c r="F70" i="3" s="1"/>
  <c r="G329" i="3"/>
  <c r="G70" i="3" s="1"/>
  <c r="H329" i="3"/>
  <c r="H70" i="3" s="1"/>
  <c r="I329" i="3"/>
  <c r="I70" i="3" s="1"/>
  <c r="J329" i="3"/>
  <c r="J70" i="3" s="1"/>
  <c r="K329" i="3"/>
  <c r="K70" i="3" s="1"/>
  <c r="L329" i="3"/>
  <c r="L70" i="3" s="1"/>
  <c r="B330" i="3"/>
  <c r="C330" i="3"/>
  <c r="C71" i="3" s="1"/>
  <c r="D330" i="3"/>
  <c r="E330" i="3"/>
  <c r="F330" i="3"/>
  <c r="G330" i="3"/>
  <c r="H330" i="3"/>
  <c r="H71" i="3" s="1"/>
  <c r="I330" i="3"/>
  <c r="I71" i="3" s="1"/>
  <c r="J330" i="3"/>
  <c r="J71" i="3" s="1"/>
  <c r="K330" i="3"/>
  <c r="K71" i="3" s="1"/>
  <c r="L330" i="3"/>
  <c r="M330" i="3"/>
  <c r="B331" i="3"/>
  <c r="C331" i="3"/>
  <c r="C72" i="3" s="1"/>
  <c r="D331" i="3"/>
  <c r="E331" i="3"/>
  <c r="F331" i="3"/>
  <c r="G331" i="3"/>
  <c r="H331" i="3"/>
  <c r="H72" i="3" s="1"/>
  <c r="I331" i="3"/>
  <c r="I72" i="3" s="1"/>
  <c r="J331" i="3"/>
  <c r="J72" i="3" s="1"/>
  <c r="K331" i="3"/>
  <c r="K72" i="3" s="1"/>
  <c r="L331" i="3"/>
  <c r="L72" i="3" s="1"/>
  <c r="M331" i="3"/>
  <c r="B332" i="3"/>
  <c r="C332" i="3"/>
  <c r="D332" i="3"/>
  <c r="E332" i="3"/>
  <c r="F332" i="3"/>
  <c r="G332" i="3"/>
  <c r="H332" i="3"/>
  <c r="H73" i="3" s="1"/>
  <c r="I332" i="3"/>
  <c r="I73" i="3" s="1"/>
  <c r="J332" i="3"/>
  <c r="J73" i="3" s="1"/>
  <c r="K332" i="3"/>
  <c r="K73" i="3" s="1"/>
  <c r="L332" i="3"/>
  <c r="B333" i="3"/>
  <c r="C333" i="3"/>
  <c r="C74" i="3" s="1"/>
  <c r="D333" i="3"/>
  <c r="D74" i="3" s="1"/>
  <c r="E333" i="3"/>
  <c r="E74" i="3" s="1"/>
  <c r="F333" i="3"/>
  <c r="F74" i="3" s="1"/>
  <c r="G333" i="3"/>
  <c r="G74" i="3" s="1"/>
  <c r="H333" i="3"/>
  <c r="H74" i="3" s="1"/>
  <c r="I333" i="3"/>
  <c r="I74" i="3" s="1"/>
  <c r="J333" i="3"/>
  <c r="J74" i="3" s="1"/>
  <c r="K333" i="3"/>
  <c r="K74" i="3" s="1"/>
  <c r="L333" i="3"/>
  <c r="L74" i="3" s="1"/>
  <c r="B334" i="3"/>
  <c r="C334" i="3"/>
  <c r="C75" i="3" s="1"/>
  <c r="D334" i="3"/>
  <c r="D75" i="3" s="1"/>
  <c r="E334" i="3"/>
  <c r="E75" i="3" s="1"/>
  <c r="F334" i="3"/>
  <c r="G334" i="3"/>
  <c r="H334" i="3"/>
  <c r="H75" i="3" s="1"/>
  <c r="I334" i="3"/>
  <c r="I75" i="3" s="1"/>
  <c r="J334" i="3"/>
  <c r="J75" i="3" s="1"/>
  <c r="K334" i="3"/>
  <c r="K75" i="3" s="1"/>
  <c r="L334" i="3"/>
  <c r="L75" i="3" s="1"/>
  <c r="B335" i="3"/>
  <c r="C335" i="3"/>
  <c r="C76" i="3" s="1"/>
  <c r="D335" i="3"/>
  <c r="E335" i="3"/>
  <c r="F335" i="3"/>
  <c r="F76" i="3" s="1"/>
  <c r="G335" i="3"/>
  <c r="H335" i="3"/>
  <c r="H76" i="3" s="1"/>
  <c r="I335" i="3"/>
  <c r="I76" i="3" s="1"/>
  <c r="J335" i="3"/>
  <c r="J76" i="3" s="1"/>
  <c r="K335" i="3"/>
  <c r="K76" i="3" s="1"/>
  <c r="L335" i="3"/>
  <c r="M335" i="3"/>
  <c r="B336" i="3"/>
  <c r="C336" i="3"/>
  <c r="C77" i="3" s="1"/>
  <c r="D336" i="3"/>
  <c r="E336" i="3"/>
  <c r="F336" i="3"/>
  <c r="G336" i="3"/>
  <c r="H336" i="3"/>
  <c r="H77" i="3" s="1"/>
  <c r="I336" i="3"/>
  <c r="I77" i="3" s="1"/>
  <c r="J336" i="3"/>
  <c r="J77" i="3" s="1"/>
  <c r="K336" i="3"/>
  <c r="K77" i="3" s="1"/>
  <c r="L336" i="3"/>
  <c r="B337" i="3"/>
  <c r="C337" i="3"/>
  <c r="C78" i="3" s="1"/>
  <c r="D337" i="3"/>
  <c r="D78" i="3" s="1"/>
  <c r="E337" i="3"/>
  <c r="E78" i="3" s="1"/>
  <c r="F337" i="3"/>
  <c r="F78" i="3" s="1"/>
  <c r="G337" i="3"/>
  <c r="G78" i="3" s="1"/>
  <c r="H337" i="3"/>
  <c r="H78" i="3" s="1"/>
  <c r="I337" i="3"/>
  <c r="I78" i="3" s="1"/>
  <c r="J337" i="3"/>
  <c r="J78" i="3" s="1"/>
  <c r="K337" i="3"/>
  <c r="K78" i="3" s="1"/>
  <c r="L337" i="3"/>
  <c r="L78" i="3" s="1"/>
  <c r="B338" i="3"/>
  <c r="C338" i="3"/>
  <c r="C79" i="3" s="1"/>
  <c r="D338" i="3"/>
  <c r="E338" i="3"/>
  <c r="F338" i="3"/>
  <c r="G338" i="3"/>
  <c r="H338" i="3"/>
  <c r="H79" i="3" s="1"/>
  <c r="I338" i="3"/>
  <c r="I79" i="3" s="1"/>
  <c r="J338" i="3"/>
  <c r="J79" i="3" s="1"/>
  <c r="K338" i="3"/>
  <c r="K79" i="3" s="1"/>
  <c r="L338" i="3"/>
  <c r="L79" i="3" s="1"/>
  <c r="M338" i="3"/>
  <c r="B339" i="3"/>
  <c r="C339" i="3"/>
  <c r="C80" i="3" s="1"/>
  <c r="D339" i="3"/>
  <c r="E339" i="3"/>
  <c r="F339" i="3"/>
  <c r="G339" i="3"/>
  <c r="H339" i="3"/>
  <c r="H80" i="3" s="1"/>
  <c r="I339" i="3"/>
  <c r="I80" i="3" s="1"/>
  <c r="J339" i="3"/>
  <c r="J80" i="3" s="1"/>
  <c r="K339" i="3"/>
  <c r="K80" i="3" s="1"/>
  <c r="L339" i="3"/>
  <c r="B340" i="3"/>
  <c r="C340" i="3"/>
  <c r="C81" i="3" s="1"/>
  <c r="D340" i="3"/>
  <c r="E340" i="3"/>
  <c r="F340" i="3"/>
  <c r="G340" i="3"/>
  <c r="H340" i="3"/>
  <c r="H81" i="3" s="1"/>
  <c r="I340" i="3"/>
  <c r="I81" i="3" s="1"/>
  <c r="J340" i="3"/>
  <c r="J81" i="3" s="1"/>
  <c r="K340" i="3"/>
  <c r="K81" i="3" s="1"/>
  <c r="L340" i="3"/>
  <c r="M340" i="3"/>
  <c r="B341" i="3"/>
  <c r="C341" i="3"/>
  <c r="C82" i="3" s="1"/>
  <c r="D341" i="3"/>
  <c r="D82" i="3" s="1"/>
  <c r="E341" i="3"/>
  <c r="E82" i="3" s="1"/>
  <c r="F341" i="3"/>
  <c r="F82" i="3" s="1"/>
  <c r="G341" i="3"/>
  <c r="G82" i="3" s="1"/>
  <c r="H341" i="3"/>
  <c r="H82" i="3" s="1"/>
  <c r="I341" i="3"/>
  <c r="I82" i="3" s="1"/>
  <c r="J341" i="3"/>
  <c r="J82" i="3" s="1"/>
  <c r="K341" i="3"/>
  <c r="K82" i="3" s="1"/>
  <c r="L341" i="3"/>
  <c r="L82" i="3" s="1"/>
  <c r="B342" i="3"/>
  <c r="C342" i="3"/>
  <c r="D342" i="3"/>
  <c r="E342" i="3"/>
  <c r="F342" i="3"/>
  <c r="G342" i="3"/>
  <c r="H342" i="3"/>
  <c r="H83" i="3" s="1"/>
  <c r="I342" i="3"/>
  <c r="I83" i="3" s="1"/>
  <c r="J342" i="3"/>
  <c r="J83" i="3" s="1"/>
  <c r="K342" i="3"/>
  <c r="K83" i="3" s="1"/>
  <c r="L342" i="3"/>
  <c r="B343" i="3"/>
  <c r="C343" i="3"/>
  <c r="C84" i="3" s="1"/>
  <c r="D343" i="3"/>
  <c r="E343" i="3"/>
  <c r="F343" i="3"/>
  <c r="G343" i="3"/>
  <c r="G84" i="3" s="1"/>
  <c r="H343" i="3"/>
  <c r="H84" i="3" s="1"/>
  <c r="I343" i="3"/>
  <c r="I84" i="3" s="1"/>
  <c r="J343" i="3"/>
  <c r="J84" i="3" s="1"/>
  <c r="K343" i="3"/>
  <c r="K84" i="3" s="1"/>
  <c r="L343" i="3"/>
  <c r="M343" i="3"/>
  <c r="B344" i="3"/>
  <c r="C344" i="3"/>
  <c r="C85" i="3" s="1"/>
  <c r="D344" i="3"/>
  <c r="E344" i="3"/>
  <c r="F344" i="3"/>
  <c r="G344" i="3"/>
  <c r="H344" i="3"/>
  <c r="H85" i="3" s="1"/>
  <c r="I344" i="3"/>
  <c r="I85" i="3" s="1"/>
  <c r="J344" i="3"/>
  <c r="J85" i="3" s="1"/>
  <c r="K344" i="3"/>
  <c r="K85" i="3" s="1"/>
  <c r="L344" i="3"/>
  <c r="M344" i="3"/>
  <c r="B345" i="3"/>
  <c r="C345" i="3"/>
  <c r="C86" i="3" s="1"/>
  <c r="D345" i="3"/>
  <c r="D86" i="3" s="1"/>
  <c r="E345" i="3"/>
  <c r="E86" i="3" s="1"/>
  <c r="F345" i="3"/>
  <c r="F86" i="3" s="1"/>
  <c r="G345" i="3"/>
  <c r="G86" i="3" s="1"/>
  <c r="H345" i="3"/>
  <c r="H86" i="3" s="1"/>
  <c r="I345" i="3"/>
  <c r="I86" i="3" s="1"/>
  <c r="J345" i="3"/>
  <c r="J86" i="3" s="1"/>
  <c r="K345" i="3"/>
  <c r="K86" i="3" s="1"/>
  <c r="L345" i="3"/>
  <c r="L86" i="3" s="1"/>
  <c r="B346" i="3"/>
  <c r="C346" i="3"/>
  <c r="C87" i="3" s="1"/>
  <c r="D346" i="3"/>
  <c r="E346" i="3"/>
  <c r="F346" i="3"/>
  <c r="G346" i="3"/>
  <c r="H346" i="3"/>
  <c r="H87" i="3" s="1"/>
  <c r="I346" i="3"/>
  <c r="I87" i="3" s="1"/>
  <c r="J346" i="3"/>
  <c r="J87" i="3" s="1"/>
  <c r="K346" i="3"/>
  <c r="K87" i="3" s="1"/>
  <c r="L346" i="3"/>
  <c r="M346" i="3"/>
  <c r="B347" i="3"/>
  <c r="C347" i="3"/>
  <c r="C88" i="3" s="1"/>
  <c r="D347" i="3"/>
  <c r="E347" i="3"/>
  <c r="F347" i="3"/>
  <c r="G347" i="3"/>
  <c r="H347" i="3"/>
  <c r="H88" i="3" s="1"/>
  <c r="I347" i="3"/>
  <c r="I88" i="3" s="1"/>
  <c r="J347" i="3"/>
  <c r="J88" i="3" s="1"/>
  <c r="K347" i="3"/>
  <c r="K88" i="3" s="1"/>
  <c r="L347" i="3"/>
  <c r="M347" i="3"/>
  <c r="B348" i="3"/>
  <c r="C348" i="3"/>
  <c r="C89" i="3" s="1"/>
  <c r="D348" i="3"/>
  <c r="E348" i="3"/>
  <c r="F348" i="3"/>
  <c r="G348" i="3"/>
  <c r="H348" i="3"/>
  <c r="H89" i="3" s="1"/>
  <c r="I348" i="3"/>
  <c r="I89" i="3" s="1"/>
  <c r="J348" i="3"/>
  <c r="J89" i="3" s="1"/>
  <c r="K348" i="3"/>
  <c r="K89" i="3" s="1"/>
  <c r="L348" i="3"/>
  <c r="M348" i="3"/>
  <c r="B349" i="3"/>
  <c r="C349" i="3"/>
  <c r="C90" i="3" s="1"/>
  <c r="D349" i="3"/>
  <c r="D90" i="3" s="1"/>
  <c r="E349" i="3"/>
  <c r="F349" i="3"/>
  <c r="F90" i="3" s="1"/>
  <c r="G349" i="3"/>
  <c r="G90" i="3" s="1"/>
  <c r="H349" i="3"/>
  <c r="H90" i="3" s="1"/>
  <c r="I349" i="3"/>
  <c r="I90" i="3" s="1"/>
  <c r="J349" i="3"/>
  <c r="J90" i="3" s="1"/>
  <c r="K349" i="3"/>
  <c r="K90" i="3" s="1"/>
  <c r="L349" i="3"/>
  <c r="L90" i="3" s="1"/>
  <c r="B350" i="3"/>
  <c r="C350" i="3"/>
  <c r="C91" i="3" s="1"/>
  <c r="D350" i="3"/>
  <c r="D91" i="3" s="1"/>
  <c r="E350" i="3"/>
  <c r="E91" i="3" s="1"/>
  <c r="F350" i="3"/>
  <c r="G350" i="3"/>
  <c r="H350" i="3"/>
  <c r="H91" i="3" s="1"/>
  <c r="I350" i="3"/>
  <c r="I91" i="3" s="1"/>
  <c r="J350" i="3"/>
  <c r="J91" i="3" s="1"/>
  <c r="K350" i="3"/>
  <c r="K91" i="3" s="1"/>
  <c r="L350" i="3"/>
  <c r="L91" i="3" s="1"/>
  <c r="B351" i="3"/>
  <c r="C351" i="3"/>
  <c r="D351" i="3"/>
  <c r="E351" i="3"/>
  <c r="F351" i="3"/>
  <c r="G351" i="3"/>
  <c r="H351" i="3"/>
  <c r="H92" i="3" s="1"/>
  <c r="I351" i="3"/>
  <c r="I92" i="3" s="1"/>
  <c r="J351" i="3"/>
  <c r="J92" i="3" s="1"/>
  <c r="K351" i="3"/>
  <c r="K92" i="3" s="1"/>
  <c r="L351" i="3"/>
  <c r="M351" i="3"/>
  <c r="B352" i="3"/>
  <c r="C352" i="3"/>
  <c r="D352" i="3"/>
  <c r="E352" i="3"/>
  <c r="F352" i="3"/>
  <c r="G352" i="3"/>
  <c r="H352" i="3"/>
  <c r="H93" i="3" s="1"/>
  <c r="I352" i="3"/>
  <c r="I93" i="3" s="1"/>
  <c r="J352" i="3"/>
  <c r="J93" i="3" s="1"/>
  <c r="K352" i="3"/>
  <c r="K93" i="3" s="1"/>
  <c r="L352" i="3"/>
  <c r="B353" i="3"/>
  <c r="C353" i="3"/>
  <c r="C94" i="3" s="1"/>
  <c r="D353" i="3"/>
  <c r="D94" i="3" s="1"/>
  <c r="E353" i="3"/>
  <c r="E94" i="3" s="1"/>
  <c r="F353" i="3"/>
  <c r="F94" i="3" s="1"/>
  <c r="G353" i="3"/>
  <c r="G94" i="3" s="1"/>
  <c r="H353" i="3"/>
  <c r="H94" i="3" s="1"/>
  <c r="I353" i="3"/>
  <c r="I94" i="3" s="1"/>
  <c r="J353" i="3"/>
  <c r="J94" i="3" s="1"/>
  <c r="K353" i="3"/>
  <c r="K94" i="3" s="1"/>
  <c r="L353" i="3"/>
  <c r="L94" i="3" s="1"/>
  <c r="B354" i="3"/>
  <c r="C354" i="3"/>
  <c r="C95" i="3" s="1"/>
  <c r="D354" i="3"/>
  <c r="E354" i="3"/>
  <c r="F354" i="3"/>
  <c r="G354" i="3"/>
  <c r="H354" i="3"/>
  <c r="H95" i="3" s="1"/>
  <c r="I354" i="3"/>
  <c r="I95" i="3" s="1"/>
  <c r="J354" i="3"/>
  <c r="J95" i="3" s="1"/>
  <c r="K354" i="3"/>
  <c r="K95" i="3" s="1"/>
  <c r="L354" i="3"/>
  <c r="M354" i="3"/>
  <c r="B355" i="3"/>
  <c r="C355" i="3"/>
  <c r="C96" i="3" s="1"/>
  <c r="D355" i="3"/>
  <c r="E355" i="3"/>
  <c r="F355" i="3"/>
  <c r="G355" i="3"/>
  <c r="H355" i="3"/>
  <c r="H96" i="3" s="1"/>
  <c r="I355" i="3"/>
  <c r="I96" i="3" s="1"/>
  <c r="J355" i="3"/>
  <c r="J96" i="3" s="1"/>
  <c r="K355" i="3"/>
  <c r="K96" i="3" s="1"/>
  <c r="L355" i="3"/>
  <c r="B356" i="3"/>
  <c r="C356" i="3"/>
  <c r="C97" i="3" s="1"/>
  <c r="D356" i="3"/>
  <c r="E356" i="3"/>
  <c r="F356" i="3"/>
  <c r="G356" i="3"/>
  <c r="H356" i="3"/>
  <c r="H97" i="3" s="1"/>
  <c r="I356" i="3"/>
  <c r="I97" i="3" s="1"/>
  <c r="J356" i="3"/>
  <c r="J97" i="3" s="1"/>
  <c r="K356" i="3"/>
  <c r="K97" i="3" s="1"/>
  <c r="L356" i="3"/>
  <c r="M356" i="3"/>
  <c r="B357" i="3"/>
  <c r="C357" i="3"/>
  <c r="C98" i="3" s="1"/>
  <c r="D357" i="3"/>
  <c r="D98" i="3" s="1"/>
  <c r="E357" i="3"/>
  <c r="E98" i="3" s="1"/>
  <c r="F357" i="3"/>
  <c r="F98" i="3" s="1"/>
  <c r="G357" i="3"/>
  <c r="G98" i="3" s="1"/>
  <c r="H357" i="3"/>
  <c r="H98" i="3" s="1"/>
  <c r="I357" i="3"/>
  <c r="I98" i="3" s="1"/>
  <c r="J357" i="3"/>
  <c r="J98" i="3" s="1"/>
  <c r="K357" i="3"/>
  <c r="K98" i="3" s="1"/>
  <c r="L357" i="3"/>
  <c r="L98" i="3" s="1"/>
  <c r="B358" i="3"/>
  <c r="C358" i="3"/>
  <c r="C99" i="3" s="1"/>
  <c r="D358" i="3"/>
  <c r="D99" i="3" s="1"/>
  <c r="E358" i="3"/>
  <c r="E99" i="3" s="1"/>
  <c r="F358" i="3"/>
  <c r="F99" i="3" s="1"/>
  <c r="G358" i="3"/>
  <c r="G99" i="3" s="1"/>
  <c r="H358" i="3"/>
  <c r="H99" i="3" s="1"/>
  <c r="I358" i="3"/>
  <c r="I99" i="3" s="1"/>
  <c r="J358" i="3"/>
  <c r="J99" i="3" s="1"/>
  <c r="K358" i="3"/>
  <c r="K99" i="3" s="1"/>
  <c r="L358" i="3"/>
  <c r="L99" i="3" s="1"/>
  <c r="B359" i="3"/>
  <c r="C359" i="3"/>
  <c r="C100" i="3" s="1"/>
  <c r="D359" i="3"/>
  <c r="E359" i="3"/>
  <c r="F359" i="3"/>
  <c r="G359" i="3"/>
  <c r="H359" i="3"/>
  <c r="H100" i="3" s="1"/>
  <c r="I359" i="3"/>
  <c r="I100" i="3" s="1"/>
  <c r="J359" i="3"/>
  <c r="J100" i="3" s="1"/>
  <c r="K359" i="3"/>
  <c r="K100" i="3" s="1"/>
  <c r="L359" i="3"/>
  <c r="B360" i="3"/>
  <c r="C360" i="3"/>
  <c r="C101" i="3" s="1"/>
  <c r="D360" i="3"/>
  <c r="E360" i="3"/>
  <c r="F360" i="3"/>
  <c r="G360" i="3"/>
  <c r="H360" i="3"/>
  <c r="H101" i="3" s="1"/>
  <c r="I360" i="3"/>
  <c r="I101" i="3" s="1"/>
  <c r="J360" i="3"/>
  <c r="J101" i="3" s="1"/>
  <c r="K360" i="3"/>
  <c r="K101" i="3" s="1"/>
  <c r="L360" i="3"/>
  <c r="M360" i="3"/>
  <c r="B361" i="3"/>
  <c r="C361" i="3"/>
  <c r="C102" i="3" s="1"/>
  <c r="D361" i="3"/>
  <c r="D102" i="3" s="1"/>
  <c r="E361" i="3"/>
  <c r="E102" i="3" s="1"/>
  <c r="F361" i="3"/>
  <c r="F102" i="3" s="1"/>
  <c r="G361" i="3"/>
  <c r="G102" i="3" s="1"/>
  <c r="H361" i="3"/>
  <c r="H102" i="3" s="1"/>
  <c r="I361" i="3"/>
  <c r="I102" i="3" s="1"/>
  <c r="J361" i="3"/>
  <c r="J102" i="3" s="1"/>
  <c r="K361" i="3"/>
  <c r="K102" i="3" s="1"/>
  <c r="L361" i="3"/>
  <c r="L102" i="3" s="1"/>
  <c r="B362" i="3"/>
  <c r="C362" i="3"/>
  <c r="D362" i="3"/>
  <c r="E362" i="3"/>
  <c r="F362" i="3"/>
  <c r="G362" i="3"/>
  <c r="H362" i="3"/>
  <c r="H103" i="3" s="1"/>
  <c r="I362" i="3"/>
  <c r="I103" i="3" s="1"/>
  <c r="J362" i="3"/>
  <c r="J103" i="3" s="1"/>
  <c r="K362" i="3"/>
  <c r="K103" i="3" s="1"/>
  <c r="L362" i="3"/>
  <c r="M362" i="3"/>
  <c r="B363" i="3"/>
  <c r="C363" i="3"/>
  <c r="C104" i="3" s="1"/>
  <c r="D363" i="3"/>
  <c r="E363" i="3"/>
  <c r="F363" i="3"/>
  <c r="G363" i="3"/>
  <c r="H363" i="3"/>
  <c r="H104" i="3" s="1"/>
  <c r="I363" i="3"/>
  <c r="I104" i="3" s="1"/>
  <c r="J363" i="3"/>
  <c r="J104" i="3" s="1"/>
  <c r="K363" i="3"/>
  <c r="K104" i="3" s="1"/>
  <c r="L363" i="3"/>
  <c r="M363" i="3"/>
  <c r="B364" i="3"/>
  <c r="C364" i="3"/>
  <c r="D364" i="3"/>
  <c r="E364" i="3"/>
  <c r="F364" i="3"/>
  <c r="G364" i="3"/>
  <c r="H364" i="3"/>
  <c r="H105" i="3" s="1"/>
  <c r="I364" i="3"/>
  <c r="I105" i="3" s="1"/>
  <c r="J364" i="3"/>
  <c r="J105" i="3" s="1"/>
  <c r="K364" i="3"/>
  <c r="K105" i="3" s="1"/>
  <c r="L364" i="3"/>
  <c r="M364" i="3"/>
  <c r="B365" i="3"/>
  <c r="C365" i="3"/>
  <c r="C106" i="3" s="1"/>
  <c r="D365" i="3"/>
  <c r="D106" i="3" s="1"/>
  <c r="E365" i="3"/>
  <c r="E106" i="3" s="1"/>
  <c r="F365" i="3"/>
  <c r="F106" i="3" s="1"/>
  <c r="G365" i="3"/>
  <c r="G106" i="3" s="1"/>
  <c r="H365" i="3"/>
  <c r="H106" i="3" s="1"/>
  <c r="I365" i="3"/>
  <c r="I106" i="3" s="1"/>
  <c r="J365" i="3"/>
  <c r="J106" i="3" s="1"/>
  <c r="K365" i="3"/>
  <c r="K106" i="3" s="1"/>
  <c r="L365" i="3"/>
  <c r="L106" i="3" s="1"/>
  <c r="B366" i="3"/>
  <c r="C366" i="3"/>
  <c r="C107" i="3" s="1"/>
  <c r="D366" i="3"/>
  <c r="D107" i="3" s="1"/>
  <c r="E366" i="3"/>
  <c r="E107" i="3" s="1"/>
  <c r="F366" i="3"/>
  <c r="F107" i="3" s="1"/>
  <c r="G366" i="3"/>
  <c r="G107" i="3" s="1"/>
  <c r="H366" i="3"/>
  <c r="H107" i="3" s="1"/>
  <c r="I366" i="3"/>
  <c r="I107" i="3" s="1"/>
  <c r="J366" i="3"/>
  <c r="J107" i="3" s="1"/>
  <c r="K366" i="3"/>
  <c r="K107" i="3" s="1"/>
  <c r="L366" i="3"/>
  <c r="L107" i="3" s="1"/>
  <c r="B367" i="3"/>
  <c r="C367" i="3"/>
  <c r="C108" i="3" s="1"/>
  <c r="D367" i="3"/>
  <c r="E367" i="3"/>
  <c r="F367" i="3"/>
  <c r="F108" i="3" s="1"/>
  <c r="G367" i="3"/>
  <c r="H367" i="3"/>
  <c r="H108" i="3" s="1"/>
  <c r="I367" i="3"/>
  <c r="I108" i="3" s="1"/>
  <c r="J367" i="3"/>
  <c r="J108" i="3" s="1"/>
  <c r="K367" i="3"/>
  <c r="K108" i="3" s="1"/>
  <c r="L367" i="3"/>
  <c r="B368" i="3"/>
  <c r="C368" i="3"/>
  <c r="C109" i="3" s="1"/>
  <c r="D368" i="3"/>
  <c r="E368" i="3"/>
  <c r="F368" i="3"/>
  <c r="G368" i="3"/>
  <c r="H368" i="3"/>
  <c r="H109" i="3" s="1"/>
  <c r="I368" i="3"/>
  <c r="I109" i="3" s="1"/>
  <c r="J368" i="3"/>
  <c r="J109" i="3" s="1"/>
  <c r="K368" i="3"/>
  <c r="K109" i="3" s="1"/>
  <c r="L368" i="3"/>
  <c r="B369" i="3"/>
  <c r="C369" i="3"/>
  <c r="C110" i="3" s="1"/>
  <c r="D369" i="3"/>
  <c r="D110" i="3" s="1"/>
  <c r="E369" i="3"/>
  <c r="E110" i="3" s="1"/>
  <c r="F369" i="3"/>
  <c r="F110" i="3" s="1"/>
  <c r="G369" i="3"/>
  <c r="G110" i="3" s="1"/>
  <c r="H369" i="3"/>
  <c r="H110" i="3" s="1"/>
  <c r="I369" i="3"/>
  <c r="I110" i="3" s="1"/>
  <c r="J369" i="3"/>
  <c r="J110" i="3" s="1"/>
  <c r="K369" i="3"/>
  <c r="K110" i="3" s="1"/>
  <c r="L369" i="3"/>
  <c r="L110" i="3" s="1"/>
  <c r="B370" i="3"/>
  <c r="C370" i="3"/>
  <c r="C111" i="3" s="1"/>
  <c r="D370" i="3"/>
  <c r="E370" i="3"/>
  <c r="F370" i="3"/>
  <c r="G370" i="3"/>
  <c r="H370" i="3"/>
  <c r="H111" i="3" s="1"/>
  <c r="I370" i="3"/>
  <c r="I111" i="3" s="1"/>
  <c r="J370" i="3"/>
  <c r="J111" i="3" s="1"/>
  <c r="K370" i="3"/>
  <c r="K111" i="3" s="1"/>
  <c r="L370" i="3"/>
  <c r="M370" i="3"/>
  <c r="B371" i="3"/>
  <c r="C371" i="3"/>
  <c r="C112" i="3" s="1"/>
  <c r="D371" i="3"/>
  <c r="D112" i="3" s="1"/>
  <c r="E371" i="3"/>
  <c r="F371" i="3"/>
  <c r="G371" i="3"/>
  <c r="G112" i="3" s="1"/>
  <c r="H371" i="3"/>
  <c r="H112" i="3" s="1"/>
  <c r="I371" i="3"/>
  <c r="I112" i="3" s="1"/>
  <c r="J371" i="3"/>
  <c r="J112" i="3" s="1"/>
  <c r="K371" i="3"/>
  <c r="K112" i="3" s="1"/>
  <c r="L371" i="3"/>
  <c r="L112" i="3" s="1"/>
  <c r="M371" i="3"/>
  <c r="B372" i="3"/>
  <c r="C372" i="3"/>
  <c r="C113" i="3" s="1"/>
  <c r="D372" i="3"/>
  <c r="E372" i="3"/>
  <c r="F372" i="3"/>
  <c r="G372" i="3"/>
  <c r="H372" i="3"/>
  <c r="H113" i="3" s="1"/>
  <c r="I372" i="3"/>
  <c r="I113" i="3" s="1"/>
  <c r="J372" i="3"/>
  <c r="J113" i="3" s="1"/>
  <c r="K372" i="3"/>
  <c r="K113" i="3" s="1"/>
  <c r="L372" i="3"/>
  <c r="L113" i="3" s="1"/>
  <c r="M372" i="3"/>
  <c r="B373" i="3"/>
  <c r="C373" i="3"/>
  <c r="C114" i="3" s="1"/>
  <c r="D373" i="3"/>
  <c r="D114" i="3" s="1"/>
  <c r="E373" i="3"/>
  <c r="E114" i="3" s="1"/>
  <c r="F373" i="3"/>
  <c r="F114" i="3" s="1"/>
  <c r="G373" i="3"/>
  <c r="G114" i="3" s="1"/>
  <c r="H373" i="3"/>
  <c r="H114" i="3" s="1"/>
  <c r="I373" i="3"/>
  <c r="I114" i="3" s="1"/>
  <c r="J373" i="3"/>
  <c r="J114" i="3" s="1"/>
  <c r="K373" i="3"/>
  <c r="K114" i="3" s="1"/>
  <c r="L373" i="3"/>
  <c r="L114" i="3" s="1"/>
  <c r="B374" i="3"/>
  <c r="C374" i="3"/>
  <c r="D374" i="3"/>
  <c r="E374" i="3"/>
  <c r="F374" i="3"/>
  <c r="F115" i="3" s="1"/>
  <c r="G374" i="3"/>
  <c r="G115" i="3" s="1"/>
  <c r="H374" i="3"/>
  <c r="H115" i="3" s="1"/>
  <c r="I374" i="3"/>
  <c r="I115" i="3" s="1"/>
  <c r="J374" i="3"/>
  <c r="J115" i="3" s="1"/>
  <c r="K374" i="3"/>
  <c r="K115" i="3" s="1"/>
  <c r="L374" i="3"/>
  <c r="B375" i="3"/>
  <c r="C375" i="3"/>
  <c r="C116" i="3" s="1"/>
  <c r="D375" i="3"/>
  <c r="E375" i="3"/>
  <c r="F375" i="3"/>
  <c r="G375" i="3"/>
  <c r="H375" i="3"/>
  <c r="H116" i="3" s="1"/>
  <c r="I375" i="3"/>
  <c r="I116" i="3" s="1"/>
  <c r="J375" i="3"/>
  <c r="J116" i="3" s="1"/>
  <c r="K375" i="3"/>
  <c r="K116" i="3" s="1"/>
  <c r="L375" i="3"/>
  <c r="B376" i="3"/>
  <c r="C376" i="3"/>
  <c r="C117" i="3" s="1"/>
  <c r="D376" i="3"/>
  <c r="E376" i="3"/>
  <c r="F376" i="3"/>
  <c r="G376" i="3"/>
  <c r="H376" i="3"/>
  <c r="H117" i="3" s="1"/>
  <c r="I376" i="3"/>
  <c r="I117" i="3" s="1"/>
  <c r="J376" i="3"/>
  <c r="J117" i="3" s="1"/>
  <c r="K376" i="3"/>
  <c r="K117" i="3" s="1"/>
  <c r="L376" i="3"/>
  <c r="M376" i="3"/>
  <c r="B377" i="3"/>
  <c r="C377" i="3"/>
  <c r="D377" i="3"/>
  <c r="E377" i="3"/>
  <c r="F377" i="3"/>
  <c r="G377" i="3"/>
  <c r="H377" i="3"/>
  <c r="H118" i="3" s="1"/>
  <c r="I377" i="3"/>
  <c r="I118" i="3" s="1"/>
  <c r="J377" i="3"/>
  <c r="J118" i="3" s="1"/>
  <c r="K377" i="3"/>
  <c r="K118" i="3" s="1"/>
  <c r="L377" i="3"/>
  <c r="B378" i="3"/>
  <c r="C378" i="3"/>
  <c r="C119" i="3" s="1"/>
  <c r="D378" i="3"/>
  <c r="E378" i="3"/>
  <c r="F378" i="3"/>
  <c r="G378" i="3"/>
  <c r="H378" i="3"/>
  <c r="H119" i="3" s="1"/>
  <c r="I378" i="3"/>
  <c r="I119" i="3" s="1"/>
  <c r="J378" i="3"/>
  <c r="J119" i="3" s="1"/>
  <c r="K378" i="3"/>
  <c r="K119" i="3" s="1"/>
  <c r="L378" i="3"/>
  <c r="M378" i="3"/>
  <c r="B379" i="3"/>
  <c r="C379" i="3"/>
  <c r="D379" i="3"/>
  <c r="E379" i="3"/>
  <c r="F379" i="3"/>
  <c r="G379" i="3"/>
  <c r="H379" i="3"/>
  <c r="H120" i="3" s="1"/>
  <c r="I379" i="3"/>
  <c r="I120" i="3" s="1"/>
  <c r="J379" i="3"/>
  <c r="J120" i="3" s="1"/>
  <c r="K379" i="3"/>
  <c r="K120" i="3" s="1"/>
  <c r="L379" i="3"/>
  <c r="M379" i="3"/>
  <c r="B380" i="3"/>
  <c r="C380" i="3"/>
  <c r="D380" i="3"/>
  <c r="E380" i="3"/>
  <c r="F380" i="3"/>
  <c r="G380" i="3"/>
  <c r="H380" i="3"/>
  <c r="H121" i="3" s="1"/>
  <c r="I380" i="3"/>
  <c r="I121" i="3" s="1"/>
  <c r="J380" i="3"/>
  <c r="J121" i="3" s="1"/>
  <c r="K380" i="3"/>
  <c r="K121" i="3" s="1"/>
  <c r="L380" i="3"/>
  <c r="B381" i="3"/>
  <c r="C381" i="3"/>
  <c r="C122" i="3" s="1"/>
  <c r="D381" i="3"/>
  <c r="D122" i="3" s="1"/>
  <c r="E381" i="3"/>
  <c r="E122" i="3" s="1"/>
  <c r="F381" i="3"/>
  <c r="F122" i="3" s="1"/>
  <c r="G381" i="3"/>
  <c r="G122" i="3" s="1"/>
  <c r="H381" i="3"/>
  <c r="H122" i="3" s="1"/>
  <c r="I381" i="3"/>
  <c r="I122" i="3" s="1"/>
  <c r="J381" i="3"/>
  <c r="J122" i="3" s="1"/>
  <c r="K381" i="3"/>
  <c r="K122" i="3" s="1"/>
  <c r="L381" i="3"/>
  <c r="L122" i="3" s="1"/>
  <c r="B382" i="3"/>
  <c r="C382" i="3"/>
  <c r="C123" i="3" s="1"/>
  <c r="D382" i="3"/>
  <c r="D123" i="3" s="1"/>
  <c r="E382" i="3"/>
  <c r="E123" i="3" s="1"/>
  <c r="F382" i="3"/>
  <c r="F123" i="3" s="1"/>
  <c r="G382" i="3"/>
  <c r="G123" i="3" s="1"/>
  <c r="H382" i="3"/>
  <c r="H123" i="3" s="1"/>
  <c r="I382" i="3"/>
  <c r="I123" i="3" s="1"/>
  <c r="J382" i="3"/>
  <c r="J123" i="3" s="1"/>
  <c r="K382" i="3"/>
  <c r="K123" i="3" s="1"/>
  <c r="L382" i="3"/>
  <c r="L123" i="3" s="1"/>
  <c r="B383" i="3"/>
  <c r="C383" i="3"/>
  <c r="D383" i="3"/>
  <c r="E383" i="3"/>
  <c r="F383" i="3"/>
  <c r="G383" i="3"/>
  <c r="H383" i="3"/>
  <c r="H124" i="3" s="1"/>
  <c r="I383" i="3"/>
  <c r="I124" i="3" s="1"/>
  <c r="J383" i="3"/>
  <c r="J124" i="3" s="1"/>
  <c r="K383" i="3"/>
  <c r="K124" i="3" s="1"/>
  <c r="L383" i="3"/>
  <c r="B384" i="3"/>
  <c r="C384" i="3"/>
  <c r="C125" i="3" s="1"/>
  <c r="D384" i="3"/>
  <c r="E384" i="3"/>
  <c r="F384" i="3"/>
  <c r="G384" i="3"/>
  <c r="H384" i="3"/>
  <c r="H125" i="3" s="1"/>
  <c r="I384" i="3"/>
  <c r="I125" i="3" s="1"/>
  <c r="J384" i="3"/>
  <c r="J125" i="3" s="1"/>
  <c r="K384" i="3"/>
  <c r="K125" i="3" s="1"/>
  <c r="L384" i="3"/>
  <c r="M384" i="3"/>
  <c r="B385" i="3"/>
  <c r="C385" i="3"/>
  <c r="C126" i="3" s="1"/>
  <c r="D385" i="3"/>
  <c r="D126" i="3" s="1"/>
  <c r="E385" i="3"/>
  <c r="E126" i="3" s="1"/>
  <c r="F385" i="3"/>
  <c r="F126" i="3" s="1"/>
  <c r="G385" i="3"/>
  <c r="G126" i="3" s="1"/>
  <c r="H385" i="3"/>
  <c r="H126" i="3" s="1"/>
  <c r="I385" i="3"/>
  <c r="I126" i="3" s="1"/>
  <c r="J385" i="3"/>
  <c r="J126" i="3" s="1"/>
  <c r="K385" i="3"/>
  <c r="K126" i="3" s="1"/>
  <c r="L385" i="3"/>
  <c r="L126" i="3" s="1"/>
  <c r="B386" i="3"/>
  <c r="C386" i="3"/>
  <c r="C127" i="3" s="1"/>
  <c r="D386" i="3"/>
  <c r="E386" i="3"/>
  <c r="F386" i="3"/>
  <c r="G386" i="3"/>
  <c r="H386" i="3"/>
  <c r="H127" i="3" s="1"/>
  <c r="I386" i="3"/>
  <c r="I127" i="3" s="1"/>
  <c r="J386" i="3"/>
  <c r="J127" i="3" s="1"/>
  <c r="K386" i="3"/>
  <c r="K127" i="3" s="1"/>
  <c r="L386" i="3"/>
  <c r="L127" i="3" s="1"/>
  <c r="M386" i="3"/>
  <c r="B387" i="3"/>
  <c r="C387" i="3"/>
  <c r="C128" i="3" s="1"/>
  <c r="D387" i="3"/>
  <c r="E387" i="3"/>
  <c r="F387" i="3"/>
  <c r="G387" i="3"/>
  <c r="H387" i="3"/>
  <c r="H128" i="3" s="1"/>
  <c r="I387" i="3"/>
  <c r="I128" i="3" s="1"/>
  <c r="J387" i="3"/>
  <c r="J128" i="3" s="1"/>
  <c r="K387" i="3"/>
  <c r="K128" i="3" s="1"/>
  <c r="L387" i="3"/>
  <c r="M387" i="3"/>
  <c r="B388" i="3"/>
  <c r="C388" i="3"/>
  <c r="D388" i="3"/>
  <c r="E388" i="3"/>
  <c r="F388" i="3"/>
  <c r="G388" i="3"/>
  <c r="H388" i="3"/>
  <c r="H129" i="3" s="1"/>
  <c r="I388" i="3"/>
  <c r="I129" i="3" s="1"/>
  <c r="J388" i="3"/>
  <c r="J129" i="3" s="1"/>
  <c r="K388" i="3"/>
  <c r="K129" i="3" s="1"/>
  <c r="L388" i="3"/>
  <c r="B389" i="3"/>
  <c r="C389" i="3"/>
  <c r="C130" i="3" s="1"/>
  <c r="D389" i="3"/>
  <c r="D130" i="3" s="1"/>
  <c r="E389" i="3"/>
  <c r="E130" i="3" s="1"/>
  <c r="F389" i="3"/>
  <c r="F130" i="3" s="1"/>
  <c r="G389" i="3"/>
  <c r="G130" i="3" s="1"/>
  <c r="H389" i="3"/>
  <c r="H130" i="3" s="1"/>
  <c r="I389" i="3"/>
  <c r="I130" i="3" s="1"/>
  <c r="J389" i="3"/>
  <c r="J130" i="3" s="1"/>
  <c r="K389" i="3"/>
  <c r="K130" i="3" s="1"/>
  <c r="L389" i="3"/>
  <c r="L130" i="3" s="1"/>
  <c r="B390" i="3"/>
  <c r="C390" i="3"/>
  <c r="C131" i="3" s="1"/>
  <c r="D390" i="3"/>
  <c r="D131" i="3" s="1"/>
  <c r="E390" i="3"/>
  <c r="E131" i="3" s="1"/>
  <c r="F390" i="3"/>
  <c r="F131" i="3" s="1"/>
  <c r="G390" i="3"/>
  <c r="G131" i="3" s="1"/>
  <c r="H390" i="3"/>
  <c r="H131" i="3" s="1"/>
  <c r="I390" i="3"/>
  <c r="I131" i="3" s="1"/>
  <c r="J390" i="3"/>
  <c r="J131" i="3" s="1"/>
  <c r="K390" i="3"/>
  <c r="K131" i="3" s="1"/>
  <c r="L390" i="3"/>
  <c r="L131" i="3" s="1"/>
  <c r="B391" i="3"/>
  <c r="C391" i="3"/>
  <c r="C132" i="3" s="1"/>
  <c r="D391" i="3"/>
  <c r="E391" i="3"/>
  <c r="F391" i="3"/>
  <c r="G391" i="3"/>
  <c r="H391" i="3"/>
  <c r="H132" i="3" s="1"/>
  <c r="I391" i="3"/>
  <c r="I132" i="3" s="1"/>
  <c r="J391" i="3"/>
  <c r="J132" i="3" s="1"/>
  <c r="K391" i="3"/>
  <c r="K132" i="3" s="1"/>
  <c r="L391" i="3"/>
  <c r="B392" i="3"/>
  <c r="C392" i="3"/>
  <c r="C133" i="3" s="1"/>
  <c r="D392" i="3"/>
  <c r="E392" i="3"/>
  <c r="F392" i="3"/>
  <c r="G392" i="3"/>
  <c r="H392" i="3"/>
  <c r="H133" i="3" s="1"/>
  <c r="I392" i="3"/>
  <c r="I133" i="3" s="1"/>
  <c r="J392" i="3"/>
  <c r="J133" i="3" s="1"/>
  <c r="K392" i="3"/>
  <c r="K133" i="3" s="1"/>
  <c r="L392" i="3"/>
  <c r="M392" i="3"/>
  <c r="B393" i="3"/>
  <c r="C393" i="3"/>
  <c r="C134" i="3" s="1"/>
  <c r="D393" i="3"/>
  <c r="D134" i="3" s="1"/>
  <c r="E393" i="3"/>
  <c r="E134" i="3" s="1"/>
  <c r="F393" i="3"/>
  <c r="F134" i="3" s="1"/>
  <c r="G393" i="3"/>
  <c r="G134" i="3" s="1"/>
  <c r="H393" i="3"/>
  <c r="H134" i="3" s="1"/>
  <c r="I393" i="3"/>
  <c r="I134" i="3" s="1"/>
  <c r="J393" i="3"/>
  <c r="J134" i="3" s="1"/>
  <c r="K393" i="3"/>
  <c r="K134" i="3" s="1"/>
  <c r="L393" i="3"/>
  <c r="L134" i="3" s="1"/>
  <c r="B394" i="3"/>
  <c r="C394" i="3"/>
  <c r="C135" i="3" s="1"/>
  <c r="D394" i="3"/>
  <c r="E394" i="3"/>
  <c r="F394" i="3"/>
  <c r="G394" i="3"/>
  <c r="H394" i="3"/>
  <c r="H135" i="3" s="1"/>
  <c r="I394" i="3"/>
  <c r="I135" i="3" s="1"/>
  <c r="J394" i="3"/>
  <c r="J135" i="3" s="1"/>
  <c r="K394" i="3"/>
  <c r="K135" i="3" s="1"/>
  <c r="L394" i="3"/>
  <c r="M394" i="3"/>
  <c r="B395" i="3"/>
  <c r="C395" i="3"/>
  <c r="C136" i="3" s="1"/>
  <c r="D395" i="3"/>
  <c r="E395" i="3"/>
  <c r="F395" i="3"/>
  <c r="G395" i="3"/>
  <c r="H395" i="3"/>
  <c r="H136" i="3" s="1"/>
  <c r="I395" i="3"/>
  <c r="I136" i="3" s="1"/>
  <c r="J395" i="3"/>
  <c r="J136" i="3" s="1"/>
  <c r="K395" i="3"/>
  <c r="K136" i="3" s="1"/>
  <c r="L395" i="3"/>
  <c r="M395" i="3"/>
  <c r="B396" i="3"/>
  <c r="C396" i="3"/>
  <c r="C137" i="3" s="1"/>
  <c r="D396" i="3"/>
  <c r="E396" i="3"/>
  <c r="F396" i="3"/>
  <c r="G396" i="3"/>
  <c r="H396" i="3"/>
  <c r="H137" i="3" s="1"/>
  <c r="I396" i="3"/>
  <c r="I137" i="3" s="1"/>
  <c r="J396" i="3"/>
  <c r="J137" i="3" s="1"/>
  <c r="K396" i="3"/>
  <c r="K137" i="3" s="1"/>
  <c r="L396" i="3"/>
  <c r="M396" i="3"/>
  <c r="B397" i="3"/>
  <c r="C397" i="3"/>
  <c r="C138" i="3" s="1"/>
  <c r="D397" i="3"/>
  <c r="D138" i="3" s="1"/>
  <c r="E397" i="3"/>
  <c r="E138" i="3" s="1"/>
  <c r="F397" i="3"/>
  <c r="F138" i="3" s="1"/>
  <c r="G397" i="3"/>
  <c r="G138" i="3" s="1"/>
  <c r="H397" i="3"/>
  <c r="H138" i="3" s="1"/>
  <c r="I397" i="3"/>
  <c r="I138" i="3" s="1"/>
  <c r="J397" i="3"/>
  <c r="J138" i="3" s="1"/>
  <c r="K397" i="3"/>
  <c r="K138" i="3" s="1"/>
  <c r="L397" i="3"/>
  <c r="L138" i="3" s="1"/>
  <c r="B398" i="3"/>
  <c r="C398" i="3"/>
  <c r="C139" i="3" s="1"/>
  <c r="D398" i="3"/>
  <c r="D139" i="3" s="1"/>
  <c r="E398" i="3"/>
  <c r="E139" i="3" s="1"/>
  <c r="F398" i="3"/>
  <c r="F139" i="3" s="1"/>
  <c r="G398" i="3"/>
  <c r="G139" i="3" s="1"/>
  <c r="H398" i="3"/>
  <c r="H139" i="3" s="1"/>
  <c r="I398" i="3"/>
  <c r="I139" i="3" s="1"/>
  <c r="J398" i="3"/>
  <c r="J139" i="3" s="1"/>
  <c r="K398" i="3"/>
  <c r="K139" i="3" s="1"/>
  <c r="L398" i="3"/>
  <c r="L139" i="3" s="1"/>
  <c r="B399" i="3"/>
  <c r="C399" i="3"/>
  <c r="C140" i="3" s="1"/>
  <c r="D399" i="3"/>
  <c r="E399" i="3"/>
  <c r="F399" i="3"/>
  <c r="G399" i="3"/>
  <c r="H399" i="3"/>
  <c r="H140" i="3" s="1"/>
  <c r="I399" i="3"/>
  <c r="I140" i="3" s="1"/>
  <c r="J399" i="3"/>
  <c r="J140" i="3" s="1"/>
  <c r="K399" i="3"/>
  <c r="K140" i="3" s="1"/>
  <c r="L399" i="3"/>
  <c r="B400" i="3"/>
  <c r="C400" i="3"/>
  <c r="D400" i="3"/>
  <c r="E400" i="3"/>
  <c r="F400" i="3"/>
  <c r="G400" i="3"/>
  <c r="H400" i="3"/>
  <c r="H141" i="3" s="1"/>
  <c r="I400" i="3"/>
  <c r="I141" i="3" s="1"/>
  <c r="J400" i="3"/>
  <c r="J141" i="3" s="1"/>
  <c r="K400" i="3"/>
  <c r="K141" i="3" s="1"/>
  <c r="L400" i="3"/>
  <c r="B401" i="3"/>
  <c r="C401" i="3"/>
  <c r="C142" i="3" s="1"/>
  <c r="D401" i="3"/>
  <c r="D142" i="3" s="1"/>
  <c r="E401" i="3"/>
  <c r="E142" i="3" s="1"/>
  <c r="F401" i="3"/>
  <c r="F142" i="3" s="1"/>
  <c r="G401" i="3"/>
  <c r="G142" i="3" s="1"/>
  <c r="H401" i="3"/>
  <c r="H142" i="3" s="1"/>
  <c r="I401" i="3"/>
  <c r="I142" i="3" s="1"/>
  <c r="J401" i="3"/>
  <c r="J142" i="3" s="1"/>
  <c r="K401" i="3"/>
  <c r="K142" i="3" s="1"/>
  <c r="L401" i="3"/>
  <c r="L142" i="3" s="1"/>
  <c r="B402" i="3"/>
  <c r="C402" i="3"/>
  <c r="C143" i="3" s="1"/>
  <c r="D402" i="3"/>
  <c r="E402" i="3"/>
  <c r="F402" i="3"/>
  <c r="G402" i="3"/>
  <c r="H402" i="3"/>
  <c r="H143" i="3" s="1"/>
  <c r="I402" i="3"/>
  <c r="I143" i="3" s="1"/>
  <c r="J402" i="3"/>
  <c r="J143" i="3" s="1"/>
  <c r="K402" i="3"/>
  <c r="K143" i="3" s="1"/>
  <c r="L402" i="3"/>
  <c r="L143" i="3" s="1"/>
  <c r="M402" i="3"/>
  <c r="B403" i="3"/>
  <c r="C403" i="3"/>
  <c r="C144" i="3" s="1"/>
  <c r="D403" i="3"/>
  <c r="E403" i="3"/>
  <c r="F403" i="3"/>
  <c r="G403" i="3"/>
  <c r="H403" i="3"/>
  <c r="H144" i="3" s="1"/>
  <c r="I403" i="3"/>
  <c r="I144" i="3" s="1"/>
  <c r="J403" i="3"/>
  <c r="J144" i="3" s="1"/>
  <c r="K403" i="3"/>
  <c r="K144" i="3" s="1"/>
  <c r="L403" i="3"/>
  <c r="L144" i="3" s="1"/>
  <c r="M403" i="3"/>
  <c r="B404" i="3"/>
  <c r="C404" i="3"/>
  <c r="C145" i="3" s="1"/>
  <c r="D404" i="3"/>
  <c r="E404" i="3"/>
  <c r="F404" i="3"/>
  <c r="G404" i="3"/>
  <c r="H404" i="3"/>
  <c r="H145" i="3" s="1"/>
  <c r="I404" i="3"/>
  <c r="I145" i="3" s="1"/>
  <c r="J404" i="3"/>
  <c r="J145" i="3" s="1"/>
  <c r="K404" i="3"/>
  <c r="K145" i="3" s="1"/>
  <c r="L404" i="3"/>
  <c r="L145" i="3" s="1"/>
  <c r="M404" i="3"/>
  <c r="B405" i="3"/>
  <c r="C405" i="3"/>
  <c r="D405" i="3"/>
  <c r="E405" i="3"/>
  <c r="E146" i="3" s="1"/>
  <c r="F405" i="3"/>
  <c r="G405" i="3"/>
  <c r="H405" i="3"/>
  <c r="H146" i="3" s="1"/>
  <c r="I405" i="3"/>
  <c r="I146" i="3" s="1"/>
  <c r="J405" i="3"/>
  <c r="J146" i="3" s="1"/>
  <c r="K405" i="3"/>
  <c r="K146" i="3" s="1"/>
  <c r="L405" i="3"/>
  <c r="B406" i="3"/>
  <c r="C406" i="3"/>
  <c r="C147" i="3" s="1"/>
  <c r="D406" i="3"/>
  <c r="D147" i="3" s="1"/>
  <c r="E406" i="3"/>
  <c r="E147" i="3" s="1"/>
  <c r="F406" i="3"/>
  <c r="F147" i="3" s="1"/>
  <c r="G406" i="3"/>
  <c r="G147" i="3" s="1"/>
  <c r="H406" i="3"/>
  <c r="H147" i="3" s="1"/>
  <c r="I406" i="3"/>
  <c r="I147" i="3" s="1"/>
  <c r="J406" i="3"/>
  <c r="J147" i="3" s="1"/>
  <c r="K406" i="3"/>
  <c r="K147" i="3" s="1"/>
  <c r="L406" i="3"/>
  <c r="L147" i="3" s="1"/>
  <c r="B407" i="3"/>
  <c r="C407" i="3"/>
  <c r="D407" i="3"/>
  <c r="E407" i="3"/>
  <c r="F407" i="3"/>
  <c r="G407" i="3"/>
  <c r="H407" i="3"/>
  <c r="H148" i="3" s="1"/>
  <c r="I407" i="3"/>
  <c r="I148" i="3" s="1"/>
  <c r="J407" i="3"/>
  <c r="J148" i="3" s="1"/>
  <c r="K407" i="3"/>
  <c r="K148" i="3" s="1"/>
  <c r="L407" i="3"/>
  <c r="B408" i="3"/>
  <c r="C408" i="3"/>
  <c r="C149" i="3" s="1"/>
  <c r="D408" i="3"/>
  <c r="E408" i="3"/>
  <c r="F408" i="3"/>
  <c r="G408" i="3"/>
  <c r="G149" i="3" s="1"/>
  <c r="H408" i="3"/>
  <c r="H149" i="3" s="1"/>
  <c r="I408" i="3"/>
  <c r="I149" i="3" s="1"/>
  <c r="J408" i="3"/>
  <c r="J149" i="3" s="1"/>
  <c r="K408" i="3"/>
  <c r="K149" i="3" s="1"/>
  <c r="L408" i="3"/>
  <c r="B409" i="3"/>
  <c r="C409" i="3"/>
  <c r="C150" i="3" s="1"/>
  <c r="D409" i="3"/>
  <c r="D150" i="3" s="1"/>
  <c r="E409" i="3"/>
  <c r="E150" i="3" s="1"/>
  <c r="F409" i="3"/>
  <c r="F150" i="3" s="1"/>
  <c r="G409" i="3"/>
  <c r="G150" i="3" s="1"/>
  <c r="H409" i="3"/>
  <c r="H150" i="3" s="1"/>
  <c r="I409" i="3"/>
  <c r="I150" i="3" s="1"/>
  <c r="J409" i="3"/>
  <c r="J150" i="3" s="1"/>
  <c r="K409" i="3"/>
  <c r="K150" i="3" s="1"/>
  <c r="L409" i="3"/>
  <c r="L150" i="3" s="1"/>
  <c r="B410" i="3"/>
  <c r="C410" i="3"/>
  <c r="C151" i="3" s="1"/>
  <c r="D410" i="3"/>
  <c r="E410" i="3"/>
  <c r="F410" i="3"/>
  <c r="G410" i="3"/>
  <c r="H410" i="3"/>
  <c r="H151" i="3" s="1"/>
  <c r="I410" i="3"/>
  <c r="I151" i="3" s="1"/>
  <c r="J410" i="3"/>
  <c r="J151" i="3" s="1"/>
  <c r="K410" i="3"/>
  <c r="K151" i="3" s="1"/>
  <c r="L410" i="3"/>
  <c r="M410" i="3"/>
  <c r="B411" i="3"/>
  <c r="C411" i="3"/>
  <c r="C152" i="3" s="1"/>
  <c r="D411" i="3"/>
  <c r="E411" i="3"/>
  <c r="F411" i="3"/>
  <c r="G411" i="3"/>
  <c r="H411" i="3"/>
  <c r="H152" i="3" s="1"/>
  <c r="I411" i="3"/>
  <c r="I152" i="3" s="1"/>
  <c r="J411" i="3"/>
  <c r="J152" i="3" s="1"/>
  <c r="K411" i="3"/>
  <c r="K152" i="3" s="1"/>
  <c r="L411" i="3"/>
  <c r="B412" i="3"/>
  <c r="C412" i="3"/>
  <c r="C153" i="3" s="1"/>
  <c r="D412" i="3"/>
  <c r="E412" i="3"/>
  <c r="F412" i="3"/>
  <c r="G412" i="3"/>
  <c r="H412" i="3"/>
  <c r="H153" i="3" s="1"/>
  <c r="I412" i="3"/>
  <c r="I153" i="3" s="1"/>
  <c r="J412" i="3"/>
  <c r="J153" i="3" s="1"/>
  <c r="K412" i="3"/>
  <c r="K153" i="3" s="1"/>
  <c r="L412" i="3"/>
  <c r="L153" i="3" s="1"/>
  <c r="M412" i="3"/>
  <c r="B413" i="3"/>
  <c r="C413" i="3"/>
  <c r="C154" i="3" s="1"/>
  <c r="D413" i="3"/>
  <c r="D154" i="3" s="1"/>
  <c r="E413" i="3"/>
  <c r="F413" i="3"/>
  <c r="G413" i="3"/>
  <c r="H413" i="3"/>
  <c r="H154" i="3" s="1"/>
  <c r="I413" i="3"/>
  <c r="I154" i="3" s="1"/>
  <c r="J413" i="3"/>
  <c r="J154" i="3" s="1"/>
  <c r="K413" i="3"/>
  <c r="K154" i="3" s="1"/>
  <c r="L413" i="3"/>
  <c r="L154" i="3" s="1"/>
  <c r="B414" i="3"/>
  <c r="C414" i="3"/>
  <c r="C155" i="3" s="1"/>
  <c r="D414" i="3"/>
  <c r="E414" i="3"/>
  <c r="E155" i="3" s="1"/>
  <c r="F414" i="3"/>
  <c r="F155" i="3" s="1"/>
  <c r="G414" i="3"/>
  <c r="H414" i="3"/>
  <c r="H155" i="3" s="1"/>
  <c r="I414" i="3"/>
  <c r="I155" i="3" s="1"/>
  <c r="J414" i="3"/>
  <c r="J155" i="3" s="1"/>
  <c r="K414" i="3"/>
  <c r="K155" i="3" s="1"/>
  <c r="L414" i="3"/>
  <c r="L155" i="3" s="1"/>
  <c r="B415" i="3"/>
  <c r="C415" i="3"/>
  <c r="C156" i="3" s="1"/>
  <c r="D415" i="3"/>
  <c r="E415" i="3"/>
  <c r="F415" i="3"/>
  <c r="G415" i="3"/>
  <c r="H415" i="3"/>
  <c r="H156" i="3" s="1"/>
  <c r="I415" i="3"/>
  <c r="I156" i="3" s="1"/>
  <c r="J415" i="3"/>
  <c r="J156" i="3" s="1"/>
  <c r="K415" i="3"/>
  <c r="K156" i="3" s="1"/>
  <c r="L415" i="3"/>
  <c r="M415" i="3"/>
  <c r="B416" i="3"/>
  <c r="C416" i="3"/>
  <c r="C157" i="3" s="1"/>
  <c r="D416" i="3"/>
  <c r="E416" i="3"/>
  <c r="F416" i="3"/>
  <c r="G416" i="3"/>
  <c r="H416" i="3"/>
  <c r="H157" i="3" s="1"/>
  <c r="I416" i="3"/>
  <c r="I157" i="3" s="1"/>
  <c r="J416" i="3"/>
  <c r="J157" i="3" s="1"/>
  <c r="K416" i="3"/>
  <c r="K157" i="3" s="1"/>
  <c r="L416" i="3"/>
  <c r="M416" i="3"/>
  <c r="B417" i="3"/>
  <c r="C417" i="3"/>
  <c r="C158" i="3" s="1"/>
  <c r="D417" i="3"/>
  <c r="D158" i="3" s="1"/>
  <c r="E417" i="3"/>
  <c r="E158" i="3" s="1"/>
  <c r="F417" i="3"/>
  <c r="F158" i="3" s="1"/>
  <c r="G417" i="3"/>
  <c r="G158" i="3" s="1"/>
  <c r="H417" i="3"/>
  <c r="H158" i="3" s="1"/>
  <c r="I417" i="3"/>
  <c r="I158" i="3" s="1"/>
  <c r="J417" i="3"/>
  <c r="J158" i="3" s="1"/>
  <c r="K417" i="3"/>
  <c r="K158" i="3" s="1"/>
  <c r="L417" i="3"/>
  <c r="L158" i="3" s="1"/>
  <c r="B418" i="3"/>
  <c r="C418" i="3"/>
  <c r="D418" i="3"/>
  <c r="E418" i="3"/>
  <c r="F418" i="3"/>
  <c r="F159" i="3" s="1"/>
  <c r="G418" i="3"/>
  <c r="H418" i="3"/>
  <c r="H159" i="3" s="1"/>
  <c r="I418" i="3"/>
  <c r="I159" i="3" s="1"/>
  <c r="J418" i="3"/>
  <c r="J159" i="3" s="1"/>
  <c r="K418" i="3"/>
  <c r="K159" i="3" s="1"/>
  <c r="L418" i="3"/>
  <c r="M418" i="3"/>
  <c r="B419" i="3"/>
  <c r="C419" i="3"/>
  <c r="C160" i="3" s="1"/>
  <c r="D419" i="3"/>
  <c r="E419" i="3"/>
  <c r="F419" i="3"/>
  <c r="G419" i="3"/>
  <c r="H419" i="3"/>
  <c r="H160" i="3" s="1"/>
  <c r="I419" i="3"/>
  <c r="I160" i="3" s="1"/>
  <c r="J419" i="3"/>
  <c r="J160" i="3" s="1"/>
  <c r="K419" i="3"/>
  <c r="K160" i="3" s="1"/>
  <c r="L419" i="3"/>
  <c r="B420" i="3"/>
  <c r="C420" i="3"/>
  <c r="D420" i="3"/>
  <c r="E420" i="3"/>
  <c r="F420" i="3"/>
  <c r="G420" i="3"/>
  <c r="H420" i="3"/>
  <c r="H161" i="3" s="1"/>
  <c r="I420" i="3"/>
  <c r="I161" i="3" s="1"/>
  <c r="J420" i="3"/>
  <c r="J161" i="3" s="1"/>
  <c r="K420" i="3"/>
  <c r="K161" i="3" s="1"/>
  <c r="L420" i="3"/>
  <c r="B421" i="3"/>
  <c r="C421" i="3"/>
  <c r="C162" i="3" s="1"/>
  <c r="D421" i="3"/>
  <c r="E421" i="3"/>
  <c r="F421" i="3"/>
  <c r="G421" i="3"/>
  <c r="G162" i="3" s="1"/>
  <c r="H421" i="3"/>
  <c r="H162" i="3" s="1"/>
  <c r="I421" i="3"/>
  <c r="I162" i="3" s="1"/>
  <c r="J421" i="3"/>
  <c r="J162" i="3" s="1"/>
  <c r="K421" i="3"/>
  <c r="K162" i="3" s="1"/>
  <c r="L421" i="3"/>
  <c r="B422" i="3"/>
  <c r="C422" i="3"/>
  <c r="C163" i="3" s="1"/>
  <c r="D422" i="3"/>
  <c r="D163" i="3" s="1"/>
  <c r="E422" i="3"/>
  <c r="E163" i="3" s="1"/>
  <c r="F422" i="3"/>
  <c r="F163" i="3" s="1"/>
  <c r="G422" i="3"/>
  <c r="G163" i="3" s="1"/>
  <c r="H422" i="3"/>
  <c r="H163" i="3" s="1"/>
  <c r="I422" i="3"/>
  <c r="I163" i="3" s="1"/>
  <c r="J422" i="3"/>
  <c r="J163" i="3" s="1"/>
  <c r="K422" i="3"/>
  <c r="K163" i="3" s="1"/>
  <c r="L422" i="3"/>
  <c r="L163" i="3" s="1"/>
  <c r="B423" i="3"/>
  <c r="C423" i="3"/>
  <c r="C164" i="3" s="1"/>
  <c r="D423" i="3"/>
  <c r="E423" i="3"/>
  <c r="F423" i="3"/>
  <c r="G423" i="3"/>
  <c r="H423" i="3"/>
  <c r="H164" i="3" s="1"/>
  <c r="I423" i="3"/>
  <c r="I164" i="3" s="1"/>
  <c r="J423" i="3"/>
  <c r="J164" i="3" s="1"/>
  <c r="K423" i="3"/>
  <c r="K164" i="3" s="1"/>
  <c r="L423" i="3"/>
  <c r="B424" i="3"/>
  <c r="C424" i="3"/>
  <c r="C165" i="3" s="1"/>
  <c r="D424" i="3"/>
  <c r="E424" i="3"/>
  <c r="F424" i="3"/>
  <c r="G424" i="3"/>
  <c r="H424" i="3"/>
  <c r="H165" i="3" s="1"/>
  <c r="I424" i="3"/>
  <c r="I165" i="3" s="1"/>
  <c r="J424" i="3"/>
  <c r="J165" i="3" s="1"/>
  <c r="K424" i="3"/>
  <c r="K165" i="3" s="1"/>
  <c r="L424" i="3"/>
  <c r="M424" i="3"/>
  <c r="B425" i="3"/>
  <c r="C425" i="3"/>
  <c r="C166" i="3" s="1"/>
  <c r="D425" i="3"/>
  <c r="D166" i="3" s="1"/>
  <c r="E425" i="3"/>
  <c r="E166" i="3" s="1"/>
  <c r="F425" i="3"/>
  <c r="F166" i="3" s="1"/>
  <c r="G425" i="3"/>
  <c r="G166" i="3" s="1"/>
  <c r="H425" i="3"/>
  <c r="H166" i="3" s="1"/>
  <c r="I425" i="3"/>
  <c r="I166" i="3" s="1"/>
  <c r="J425" i="3"/>
  <c r="J166" i="3" s="1"/>
  <c r="K425" i="3"/>
  <c r="K166" i="3" s="1"/>
  <c r="L425" i="3"/>
  <c r="L166" i="3" s="1"/>
  <c r="B426" i="3"/>
  <c r="C426" i="3"/>
  <c r="C167" i="3" s="1"/>
  <c r="D426" i="3"/>
  <c r="E426" i="3"/>
  <c r="F426" i="3"/>
  <c r="G426" i="3"/>
  <c r="H426" i="3"/>
  <c r="H167" i="3" s="1"/>
  <c r="I426" i="3"/>
  <c r="I167" i="3" s="1"/>
  <c r="J426" i="3"/>
  <c r="J167" i="3" s="1"/>
  <c r="K426" i="3"/>
  <c r="K167" i="3" s="1"/>
  <c r="L426" i="3"/>
  <c r="B427" i="3"/>
  <c r="C427" i="3"/>
  <c r="C168" i="3" s="1"/>
  <c r="D427" i="3"/>
  <c r="E427" i="3"/>
  <c r="F427" i="3"/>
  <c r="G427" i="3"/>
  <c r="H427" i="3"/>
  <c r="H168" i="3" s="1"/>
  <c r="I427" i="3"/>
  <c r="I168" i="3" s="1"/>
  <c r="J427" i="3"/>
  <c r="J168" i="3" s="1"/>
  <c r="K427" i="3"/>
  <c r="K168" i="3" s="1"/>
  <c r="L427" i="3"/>
  <c r="M427" i="3"/>
  <c r="B428" i="3"/>
  <c r="C428" i="3"/>
  <c r="C169" i="3" s="1"/>
  <c r="D428" i="3"/>
  <c r="E428" i="3"/>
  <c r="F428" i="3"/>
  <c r="G428" i="3"/>
  <c r="H428" i="3"/>
  <c r="H169" i="3" s="1"/>
  <c r="I428" i="3"/>
  <c r="I169" i="3" s="1"/>
  <c r="J428" i="3"/>
  <c r="J169" i="3" s="1"/>
  <c r="K428" i="3"/>
  <c r="K169" i="3" s="1"/>
  <c r="L428" i="3"/>
  <c r="L169" i="3" s="1"/>
  <c r="M428" i="3"/>
  <c r="B429" i="3"/>
  <c r="C429" i="3"/>
  <c r="C170" i="3" s="1"/>
  <c r="D429" i="3"/>
  <c r="D170" i="3" s="1"/>
  <c r="E429" i="3"/>
  <c r="E170" i="3" s="1"/>
  <c r="F429" i="3"/>
  <c r="F170" i="3" s="1"/>
  <c r="G429" i="3"/>
  <c r="G170" i="3" s="1"/>
  <c r="H429" i="3"/>
  <c r="H170" i="3" s="1"/>
  <c r="I429" i="3"/>
  <c r="I170" i="3" s="1"/>
  <c r="J429" i="3"/>
  <c r="J170" i="3" s="1"/>
  <c r="K429" i="3"/>
  <c r="K170" i="3" s="1"/>
  <c r="L429" i="3"/>
  <c r="L170" i="3" s="1"/>
  <c r="B430" i="3"/>
  <c r="C430" i="3"/>
  <c r="C171" i="3" s="1"/>
  <c r="D430" i="3"/>
  <c r="D171" i="3" s="1"/>
  <c r="E430" i="3"/>
  <c r="E171" i="3" s="1"/>
  <c r="F430" i="3"/>
  <c r="F171" i="3" s="1"/>
  <c r="G430" i="3"/>
  <c r="G171" i="3" s="1"/>
  <c r="H430" i="3"/>
  <c r="H171" i="3" s="1"/>
  <c r="I430" i="3"/>
  <c r="I171" i="3" s="1"/>
  <c r="J430" i="3"/>
  <c r="J171" i="3" s="1"/>
  <c r="K430" i="3"/>
  <c r="K171" i="3" s="1"/>
  <c r="L430" i="3"/>
  <c r="L171" i="3" s="1"/>
  <c r="B431" i="3"/>
  <c r="C431" i="3"/>
  <c r="C172" i="3" s="1"/>
  <c r="D431" i="3"/>
  <c r="E431" i="3"/>
  <c r="F431" i="3"/>
  <c r="G431" i="3"/>
  <c r="H431" i="3"/>
  <c r="H172" i="3" s="1"/>
  <c r="I431" i="3"/>
  <c r="I172" i="3" s="1"/>
  <c r="J431" i="3"/>
  <c r="J172" i="3" s="1"/>
  <c r="K431" i="3"/>
  <c r="K172" i="3" s="1"/>
  <c r="L431" i="3"/>
  <c r="L172" i="3" s="1"/>
  <c r="M431" i="3"/>
  <c r="B432" i="3"/>
  <c r="C432" i="3"/>
  <c r="C173" i="3" s="1"/>
  <c r="D432" i="3"/>
  <c r="E432" i="3"/>
  <c r="F432" i="3"/>
  <c r="G432" i="3"/>
  <c r="H432" i="3"/>
  <c r="H173" i="3" s="1"/>
  <c r="I432" i="3"/>
  <c r="I173" i="3" s="1"/>
  <c r="J432" i="3"/>
  <c r="J173" i="3" s="1"/>
  <c r="K432" i="3"/>
  <c r="K173" i="3" s="1"/>
  <c r="L432" i="3"/>
  <c r="M432" i="3"/>
  <c r="B433" i="3"/>
  <c r="C433" i="3"/>
  <c r="C174" i="3" s="1"/>
  <c r="D433" i="3"/>
  <c r="E433" i="3"/>
  <c r="F433" i="3"/>
  <c r="G433" i="3"/>
  <c r="H433" i="3"/>
  <c r="H174" i="3" s="1"/>
  <c r="I433" i="3"/>
  <c r="I174" i="3" s="1"/>
  <c r="J433" i="3"/>
  <c r="J174" i="3" s="1"/>
  <c r="K433" i="3"/>
  <c r="K174" i="3" s="1"/>
  <c r="L433" i="3"/>
  <c r="B434" i="3"/>
  <c r="C434" i="3"/>
  <c r="C175" i="3" s="1"/>
  <c r="D434" i="3"/>
  <c r="E434" i="3"/>
  <c r="F434" i="3"/>
  <c r="G434" i="3"/>
  <c r="H434" i="3"/>
  <c r="H175" i="3" s="1"/>
  <c r="I434" i="3"/>
  <c r="I175" i="3" s="1"/>
  <c r="J434" i="3"/>
  <c r="J175" i="3" s="1"/>
  <c r="K434" i="3"/>
  <c r="K175" i="3" s="1"/>
  <c r="L434" i="3"/>
  <c r="M434" i="3"/>
  <c r="B435" i="3"/>
  <c r="C435" i="3"/>
  <c r="C176" i="3" s="1"/>
  <c r="D435" i="3"/>
  <c r="E435" i="3"/>
  <c r="F435" i="3"/>
  <c r="G435" i="3"/>
  <c r="H435" i="3"/>
  <c r="H176" i="3" s="1"/>
  <c r="I435" i="3"/>
  <c r="I176" i="3" s="1"/>
  <c r="J435" i="3"/>
  <c r="J176" i="3" s="1"/>
  <c r="K435" i="3"/>
  <c r="K176" i="3" s="1"/>
  <c r="L435" i="3"/>
  <c r="M435" i="3"/>
  <c r="B436" i="3"/>
  <c r="C436" i="3"/>
  <c r="C177" i="3" s="1"/>
  <c r="D436" i="3"/>
  <c r="E436" i="3"/>
  <c r="F436" i="3"/>
  <c r="G436" i="3"/>
  <c r="H436" i="3"/>
  <c r="H177" i="3" s="1"/>
  <c r="I436" i="3"/>
  <c r="I177" i="3" s="1"/>
  <c r="J436" i="3"/>
  <c r="J177" i="3" s="1"/>
  <c r="K436" i="3"/>
  <c r="K177" i="3" s="1"/>
  <c r="L436" i="3"/>
  <c r="M436" i="3"/>
  <c r="B437" i="3"/>
  <c r="C437" i="3"/>
  <c r="C178" i="3" s="1"/>
  <c r="D437" i="3"/>
  <c r="D178" i="3" s="1"/>
  <c r="E437" i="3"/>
  <c r="E178" i="3" s="1"/>
  <c r="F437" i="3"/>
  <c r="F178" i="3" s="1"/>
  <c r="G437" i="3"/>
  <c r="G178" i="3" s="1"/>
  <c r="H437" i="3"/>
  <c r="H178" i="3" s="1"/>
  <c r="I437" i="3"/>
  <c r="I178" i="3" s="1"/>
  <c r="J437" i="3"/>
  <c r="J178" i="3" s="1"/>
  <c r="K437" i="3"/>
  <c r="K178" i="3" s="1"/>
  <c r="L437" i="3"/>
  <c r="L178" i="3" s="1"/>
  <c r="B438" i="3"/>
  <c r="C438" i="3"/>
  <c r="C179" i="3" s="1"/>
  <c r="D438" i="3"/>
  <c r="E438" i="3"/>
  <c r="E179" i="3" s="1"/>
  <c r="F438" i="3"/>
  <c r="F179" i="3" s="1"/>
  <c r="G438" i="3"/>
  <c r="H438" i="3"/>
  <c r="H179" i="3" s="1"/>
  <c r="I438" i="3"/>
  <c r="I179" i="3" s="1"/>
  <c r="J438" i="3"/>
  <c r="J179" i="3" s="1"/>
  <c r="K438" i="3"/>
  <c r="K179" i="3" s="1"/>
  <c r="L438" i="3"/>
  <c r="L179" i="3" s="1"/>
  <c r="B439" i="3"/>
  <c r="C439" i="3"/>
  <c r="C180" i="3" s="1"/>
  <c r="D439" i="3"/>
  <c r="E439" i="3"/>
  <c r="F439" i="3"/>
  <c r="G439" i="3"/>
  <c r="H439" i="3"/>
  <c r="H180" i="3" s="1"/>
  <c r="I439" i="3"/>
  <c r="I180" i="3" s="1"/>
  <c r="J439" i="3"/>
  <c r="J180" i="3" s="1"/>
  <c r="K439" i="3"/>
  <c r="K180" i="3" s="1"/>
  <c r="L439" i="3"/>
  <c r="M439" i="3"/>
  <c r="B440" i="3"/>
  <c r="C440" i="3"/>
  <c r="C181" i="3" s="1"/>
  <c r="D440" i="3"/>
  <c r="E440" i="3"/>
  <c r="F440" i="3"/>
  <c r="G440" i="3"/>
  <c r="H440" i="3"/>
  <c r="H181" i="3" s="1"/>
  <c r="I440" i="3"/>
  <c r="I181" i="3" s="1"/>
  <c r="J440" i="3"/>
  <c r="J181" i="3" s="1"/>
  <c r="K440" i="3"/>
  <c r="K181" i="3" s="1"/>
  <c r="L440" i="3"/>
  <c r="M440" i="3"/>
  <c r="B441" i="3"/>
  <c r="C441" i="3"/>
  <c r="C182" i="3" s="1"/>
  <c r="D441" i="3"/>
  <c r="E441" i="3"/>
  <c r="E182" i="3" s="1"/>
  <c r="F441" i="3"/>
  <c r="G441" i="3"/>
  <c r="G182" i="3" s="1"/>
  <c r="H441" i="3"/>
  <c r="H182" i="3" s="1"/>
  <c r="I441" i="3"/>
  <c r="I182" i="3" s="1"/>
  <c r="J441" i="3"/>
  <c r="J182" i="3" s="1"/>
  <c r="K441" i="3"/>
  <c r="K182" i="3" s="1"/>
  <c r="L441" i="3"/>
  <c r="L182" i="3" s="1"/>
  <c r="B442" i="3"/>
  <c r="C442" i="3"/>
  <c r="C183" i="3" s="1"/>
  <c r="D442" i="3"/>
  <c r="E442" i="3"/>
  <c r="F442" i="3"/>
  <c r="G442" i="3"/>
  <c r="H442" i="3"/>
  <c r="H183" i="3" s="1"/>
  <c r="I442" i="3"/>
  <c r="I183" i="3" s="1"/>
  <c r="J442" i="3"/>
  <c r="J183" i="3" s="1"/>
  <c r="K442" i="3"/>
  <c r="K183" i="3" s="1"/>
  <c r="L442" i="3"/>
  <c r="M442" i="3"/>
  <c r="B443" i="3"/>
  <c r="C443" i="3"/>
  <c r="C184" i="3" s="1"/>
  <c r="D443" i="3"/>
  <c r="E443" i="3"/>
  <c r="F443" i="3"/>
  <c r="G443" i="3"/>
  <c r="H443" i="3"/>
  <c r="H184" i="3" s="1"/>
  <c r="I443" i="3"/>
  <c r="I184" i="3" s="1"/>
  <c r="J443" i="3"/>
  <c r="J184" i="3" s="1"/>
  <c r="K443" i="3"/>
  <c r="K184" i="3" s="1"/>
  <c r="L443" i="3"/>
  <c r="B444" i="3"/>
  <c r="C444" i="3"/>
  <c r="C185" i="3" s="1"/>
  <c r="D444" i="3"/>
  <c r="E444" i="3"/>
  <c r="F444" i="3"/>
  <c r="G444" i="3"/>
  <c r="H444" i="3"/>
  <c r="H185" i="3" s="1"/>
  <c r="I444" i="3"/>
  <c r="I185" i="3" s="1"/>
  <c r="J444" i="3"/>
  <c r="J185" i="3" s="1"/>
  <c r="K444" i="3"/>
  <c r="K185" i="3" s="1"/>
  <c r="L444" i="3"/>
  <c r="L185" i="3" s="1"/>
  <c r="M444" i="3"/>
  <c r="B445" i="3"/>
  <c r="C445" i="3"/>
  <c r="C186" i="3" s="1"/>
  <c r="D445" i="3"/>
  <c r="D186" i="3" s="1"/>
  <c r="E445" i="3"/>
  <c r="E186" i="3" s="1"/>
  <c r="F445" i="3"/>
  <c r="F186" i="3" s="1"/>
  <c r="G445" i="3"/>
  <c r="G186" i="3" s="1"/>
  <c r="H445" i="3"/>
  <c r="H186" i="3" s="1"/>
  <c r="I445" i="3"/>
  <c r="I186" i="3" s="1"/>
  <c r="J445" i="3"/>
  <c r="J186" i="3" s="1"/>
  <c r="K445" i="3"/>
  <c r="K186" i="3" s="1"/>
  <c r="L445" i="3"/>
  <c r="L186" i="3" s="1"/>
  <c r="B446" i="3"/>
  <c r="C446" i="3"/>
  <c r="C187" i="3" s="1"/>
  <c r="D446" i="3"/>
  <c r="E446" i="3"/>
  <c r="F446" i="3"/>
  <c r="G446" i="3"/>
  <c r="G187" i="3" s="1"/>
  <c r="H446" i="3"/>
  <c r="H187" i="3" s="1"/>
  <c r="I446" i="3"/>
  <c r="I187" i="3" s="1"/>
  <c r="J446" i="3"/>
  <c r="J187" i="3" s="1"/>
  <c r="K446" i="3"/>
  <c r="K187" i="3" s="1"/>
  <c r="L446" i="3"/>
  <c r="L187" i="3" s="1"/>
  <c r="B447" i="3"/>
  <c r="C447" i="3"/>
  <c r="C188" i="3" s="1"/>
  <c r="D447" i="3"/>
  <c r="E447" i="3"/>
  <c r="F447" i="3"/>
  <c r="G447" i="3"/>
  <c r="H447" i="3"/>
  <c r="H188" i="3" s="1"/>
  <c r="I447" i="3"/>
  <c r="I188" i="3" s="1"/>
  <c r="J447" i="3"/>
  <c r="J188" i="3" s="1"/>
  <c r="K447" i="3"/>
  <c r="K188" i="3" s="1"/>
  <c r="L447" i="3"/>
  <c r="M447" i="3"/>
  <c r="B448" i="3"/>
  <c r="C448" i="3"/>
  <c r="C189" i="3" s="1"/>
  <c r="D448" i="3"/>
  <c r="E448" i="3"/>
  <c r="F448" i="3"/>
  <c r="G448" i="3"/>
  <c r="G189" i="3" s="1"/>
  <c r="H448" i="3"/>
  <c r="H189" i="3" s="1"/>
  <c r="I448" i="3"/>
  <c r="I189" i="3" s="1"/>
  <c r="J448" i="3"/>
  <c r="J189" i="3" s="1"/>
  <c r="K448" i="3"/>
  <c r="K189" i="3" s="1"/>
  <c r="L448" i="3"/>
  <c r="M448" i="3"/>
  <c r="B449" i="3"/>
  <c r="C449" i="3"/>
  <c r="C190" i="3" s="1"/>
  <c r="D449" i="3"/>
  <c r="D190" i="3" s="1"/>
  <c r="E449" i="3"/>
  <c r="E190" i="3" s="1"/>
  <c r="F449" i="3"/>
  <c r="F190" i="3" s="1"/>
  <c r="G449" i="3"/>
  <c r="G190" i="3" s="1"/>
  <c r="H449" i="3"/>
  <c r="H190" i="3" s="1"/>
  <c r="I449" i="3"/>
  <c r="I190" i="3" s="1"/>
  <c r="J449" i="3"/>
  <c r="J190" i="3" s="1"/>
  <c r="K449" i="3"/>
  <c r="K190" i="3" s="1"/>
  <c r="L449" i="3"/>
  <c r="L190" i="3" s="1"/>
  <c r="B450" i="3"/>
  <c r="C450" i="3"/>
  <c r="D450" i="3"/>
  <c r="E450" i="3"/>
  <c r="F450" i="3"/>
  <c r="G450" i="3"/>
  <c r="H450" i="3"/>
  <c r="H191" i="3" s="1"/>
  <c r="I450" i="3"/>
  <c r="I191" i="3" s="1"/>
  <c r="J450" i="3"/>
  <c r="J191" i="3" s="1"/>
  <c r="K450" i="3"/>
  <c r="K191" i="3" s="1"/>
  <c r="L450" i="3"/>
  <c r="M450" i="3"/>
  <c r="B451" i="3"/>
  <c r="C451" i="3"/>
  <c r="C192" i="3" s="1"/>
  <c r="D451" i="3"/>
  <c r="E451" i="3"/>
  <c r="F451" i="3"/>
  <c r="G451" i="3"/>
  <c r="H451" i="3"/>
  <c r="H192" i="3" s="1"/>
  <c r="I451" i="3"/>
  <c r="I192" i="3" s="1"/>
  <c r="J451" i="3"/>
  <c r="J192" i="3" s="1"/>
  <c r="K451" i="3"/>
  <c r="K192" i="3" s="1"/>
  <c r="L451" i="3"/>
  <c r="M451" i="3"/>
  <c r="B452" i="3"/>
  <c r="C452" i="3"/>
  <c r="C193" i="3" s="1"/>
  <c r="D452" i="3"/>
  <c r="E452" i="3"/>
  <c r="F452" i="3"/>
  <c r="G452" i="3"/>
  <c r="H452" i="3"/>
  <c r="H193" i="3" s="1"/>
  <c r="I452" i="3"/>
  <c r="I193" i="3" s="1"/>
  <c r="J452" i="3"/>
  <c r="J193" i="3" s="1"/>
  <c r="K452" i="3"/>
  <c r="K193" i="3" s="1"/>
  <c r="L452" i="3"/>
  <c r="B453" i="3"/>
  <c r="C453" i="3"/>
  <c r="C194" i="3" s="1"/>
  <c r="D453" i="3"/>
  <c r="D194" i="3" s="1"/>
  <c r="E453" i="3"/>
  <c r="E194" i="3" s="1"/>
  <c r="F453" i="3"/>
  <c r="F194" i="3" s="1"/>
  <c r="G453" i="3"/>
  <c r="G194" i="3" s="1"/>
  <c r="H453" i="3"/>
  <c r="H194" i="3" s="1"/>
  <c r="I453" i="3"/>
  <c r="I194" i="3" s="1"/>
  <c r="J453" i="3"/>
  <c r="J194" i="3" s="1"/>
  <c r="K453" i="3"/>
  <c r="K194" i="3" s="1"/>
  <c r="L453" i="3"/>
  <c r="L194" i="3" s="1"/>
  <c r="B454" i="3"/>
  <c r="C454" i="3"/>
  <c r="C195" i="3" s="1"/>
  <c r="D454" i="3"/>
  <c r="D195" i="3" s="1"/>
  <c r="E454" i="3"/>
  <c r="E195" i="3" s="1"/>
  <c r="F454" i="3"/>
  <c r="F195" i="3" s="1"/>
  <c r="G454" i="3"/>
  <c r="G195" i="3" s="1"/>
  <c r="H454" i="3"/>
  <c r="H195" i="3" s="1"/>
  <c r="I454" i="3"/>
  <c r="I195" i="3" s="1"/>
  <c r="J454" i="3"/>
  <c r="J195" i="3" s="1"/>
  <c r="K454" i="3"/>
  <c r="K195" i="3" s="1"/>
  <c r="L454" i="3"/>
  <c r="L195" i="3" s="1"/>
  <c r="B455" i="3"/>
  <c r="C455" i="3"/>
  <c r="C196" i="3" s="1"/>
  <c r="D455" i="3"/>
  <c r="E455" i="3"/>
  <c r="F455" i="3"/>
  <c r="G455" i="3"/>
  <c r="H455" i="3"/>
  <c r="H196" i="3" s="1"/>
  <c r="I455" i="3"/>
  <c r="I196" i="3" s="1"/>
  <c r="J455" i="3"/>
  <c r="J196" i="3" s="1"/>
  <c r="K455" i="3"/>
  <c r="K196" i="3" s="1"/>
  <c r="L455" i="3"/>
  <c r="B456" i="3"/>
  <c r="C456" i="3"/>
  <c r="C197" i="3" s="1"/>
  <c r="D456" i="3"/>
  <c r="E456" i="3"/>
  <c r="F456" i="3"/>
  <c r="G456" i="3"/>
  <c r="H456" i="3"/>
  <c r="H197" i="3" s="1"/>
  <c r="I456" i="3"/>
  <c r="I197" i="3" s="1"/>
  <c r="J456" i="3"/>
  <c r="J197" i="3" s="1"/>
  <c r="K456" i="3"/>
  <c r="K197" i="3" s="1"/>
  <c r="L456" i="3"/>
  <c r="M456" i="3"/>
  <c r="B457" i="3"/>
  <c r="C457" i="3"/>
  <c r="C198" i="3" s="1"/>
  <c r="D457" i="3"/>
  <c r="D198" i="3" s="1"/>
  <c r="E457" i="3"/>
  <c r="E198" i="3" s="1"/>
  <c r="F457" i="3"/>
  <c r="F198" i="3" s="1"/>
  <c r="G457" i="3"/>
  <c r="G198" i="3" s="1"/>
  <c r="H457" i="3"/>
  <c r="H198" i="3" s="1"/>
  <c r="I457" i="3"/>
  <c r="I198" i="3" s="1"/>
  <c r="J457" i="3"/>
  <c r="J198" i="3" s="1"/>
  <c r="K457" i="3"/>
  <c r="K198" i="3" s="1"/>
  <c r="L457" i="3"/>
  <c r="L198" i="3" s="1"/>
  <c r="B458" i="3"/>
  <c r="C458" i="3"/>
  <c r="C199" i="3" s="1"/>
  <c r="D458" i="3"/>
  <c r="E458" i="3"/>
  <c r="F458" i="3"/>
  <c r="G458" i="3"/>
  <c r="H458" i="3"/>
  <c r="H199" i="3" s="1"/>
  <c r="I458" i="3"/>
  <c r="I199" i="3" s="1"/>
  <c r="J458" i="3"/>
  <c r="J199" i="3" s="1"/>
  <c r="K458" i="3"/>
  <c r="K199" i="3" s="1"/>
  <c r="L458" i="3"/>
  <c r="M458" i="3"/>
  <c r="B459" i="3"/>
  <c r="C459" i="3"/>
  <c r="C200" i="3" s="1"/>
  <c r="D459" i="3"/>
  <c r="E459" i="3"/>
  <c r="F459" i="3"/>
  <c r="G459" i="3"/>
  <c r="H459" i="3"/>
  <c r="H200" i="3" s="1"/>
  <c r="I459" i="3"/>
  <c r="I200" i="3" s="1"/>
  <c r="J459" i="3"/>
  <c r="J200" i="3" s="1"/>
  <c r="K459" i="3"/>
  <c r="K200" i="3" s="1"/>
  <c r="L459" i="3"/>
  <c r="M459" i="3"/>
  <c r="B460" i="3"/>
  <c r="C460" i="3"/>
  <c r="C201" i="3" s="1"/>
  <c r="D460" i="3"/>
  <c r="E460" i="3"/>
  <c r="F460" i="3"/>
  <c r="G460" i="3"/>
  <c r="H460" i="3"/>
  <c r="H201" i="3" s="1"/>
  <c r="I460" i="3"/>
  <c r="I201" i="3" s="1"/>
  <c r="J460" i="3"/>
  <c r="J201" i="3" s="1"/>
  <c r="K460" i="3"/>
  <c r="K201" i="3" s="1"/>
  <c r="L460" i="3"/>
  <c r="L201" i="3" s="1"/>
  <c r="M460" i="3"/>
  <c r="B461" i="3"/>
  <c r="C461" i="3"/>
  <c r="C202" i="3" s="1"/>
  <c r="D461" i="3"/>
  <c r="D202" i="3" s="1"/>
  <c r="E461" i="3"/>
  <c r="E202" i="3" s="1"/>
  <c r="F461" i="3"/>
  <c r="F202" i="3" s="1"/>
  <c r="G461" i="3"/>
  <c r="G202" i="3" s="1"/>
  <c r="H461" i="3"/>
  <c r="H202" i="3" s="1"/>
  <c r="I461" i="3"/>
  <c r="I202" i="3" s="1"/>
  <c r="J461" i="3"/>
  <c r="J202" i="3" s="1"/>
  <c r="K461" i="3"/>
  <c r="K202" i="3" s="1"/>
  <c r="L461" i="3"/>
  <c r="L202" i="3" s="1"/>
  <c r="B462" i="3"/>
  <c r="C462" i="3"/>
  <c r="C203" i="3" s="1"/>
  <c r="D462" i="3"/>
  <c r="D203" i="3" s="1"/>
  <c r="E462" i="3"/>
  <c r="E203" i="3" s="1"/>
  <c r="F462" i="3"/>
  <c r="F203" i="3" s="1"/>
  <c r="G462" i="3"/>
  <c r="G203" i="3" s="1"/>
  <c r="H462" i="3"/>
  <c r="H203" i="3" s="1"/>
  <c r="I462" i="3"/>
  <c r="I203" i="3" s="1"/>
  <c r="J462" i="3"/>
  <c r="J203" i="3" s="1"/>
  <c r="K462" i="3"/>
  <c r="K203" i="3" s="1"/>
  <c r="L462" i="3"/>
  <c r="L203" i="3" s="1"/>
  <c r="B463" i="3"/>
  <c r="C463" i="3"/>
  <c r="C204" i="3" s="1"/>
  <c r="D463" i="3"/>
  <c r="E463" i="3"/>
  <c r="F463" i="3"/>
  <c r="G463" i="3"/>
  <c r="H463" i="3"/>
  <c r="H204" i="3" s="1"/>
  <c r="I463" i="3"/>
  <c r="I204" i="3" s="1"/>
  <c r="J463" i="3"/>
  <c r="J204" i="3" s="1"/>
  <c r="K463" i="3"/>
  <c r="K204" i="3" s="1"/>
  <c r="L463" i="3"/>
  <c r="M463" i="3"/>
  <c r="B464" i="3"/>
  <c r="C464" i="3"/>
  <c r="C205" i="3" s="1"/>
  <c r="D464" i="3"/>
  <c r="E464" i="3"/>
  <c r="F464" i="3"/>
  <c r="G464" i="3"/>
  <c r="H464" i="3"/>
  <c r="H205" i="3" s="1"/>
  <c r="I464" i="3"/>
  <c r="I205" i="3" s="1"/>
  <c r="J464" i="3"/>
  <c r="J205" i="3" s="1"/>
  <c r="K464" i="3"/>
  <c r="K205" i="3" s="1"/>
  <c r="L464" i="3"/>
  <c r="M464" i="3"/>
  <c r="B465" i="3"/>
  <c r="C465" i="3"/>
  <c r="C206" i="3" s="1"/>
  <c r="D465" i="3"/>
  <c r="D206" i="3" s="1"/>
  <c r="E465" i="3"/>
  <c r="E206" i="3" s="1"/>
  <c r="F465" i="3"/>
  <c r="F206" i="3" s="1"/>
  <c r="G465" i="3"/>
  <c r="G206" i="3" s="1"/>
  <c r="H465" i="3"/>
  <c r="H206" i="3" s="1"/>
  <c r="I465" i="3"/>
  <c r="I206" i="3" s="1"/>
  <c r="J465" i="3"/>
  <c r="J206" i="3" s="1"/>
  <c r="K465" i="3"/>
  <c r="K206" i="3" s="1"/>
  <c r="L465" i="3"/>
  <c r="L206" i="3" s="1"/>
  <c r="B466" i="3"/>
  <c r="C466" i="3"/>
  <c r="C207" i="3" s="1"/>
  <c r="D466" i="3"/>
  <c r="E466" i="3"/>
  <c r="F466" i="3"/>
  <c r="G466" i="3"/>
  <c r="H466" i="3"/>
  <c r="H207" i="3" s="1"/>
  <c r="I466" i="3"/>
  <c r="I207" i="3" s="1"/>
  <c r="J466" i="3"/>
  <c r="J207" i="3" s="1"/>
  <c r="K466" i="3"/>
  <c r="K207" i="3" s="1"/>
  <c r="L466" i="3"/>
  <c r="M466" i="3"/>
  <c r="B467" i="3"/>
  <c r="C467" i="3"/>
  <c r="C208" i="3" s="1"/>
  <c r="D467" i="3"/>
  <c r="E467" i="3"/>
  <c r="F467" i="3"/>
  <c r="F208" i="3" s="1"/>
  <c r="G467" i="3"/>
  <c r="G208" i="3" s="1"/>
  <c r="H467" i="3"/>
  <c r="H208" i="3" s="1"/>
  <c r="I467" i="3"/>
  <c r="I208" i="3" s="1"/>
  <c r="J467" i="3"/>
  <c r="J208" i="3" s="1"/>
  <c r="K467" i="3"/>
  <c r="K208" i="3" s="1"/>
  <c r="L467" i="3"/>
  <c r="L208" i="3" s="1"/>
  <c r="M467" i="3"/>
  <c r="B468" i="3"/>
  <c r="C468" i="3"/>
  <c r="C209" i="3" s="1"/>
  <c r="D468" i="3"/>
  <c r="E468" i="3"/>
  <c r="F468" i="3"/>
  <c r="F209" i="3" s="1"/>
  <c r="G468" i="3"/>
  <c r="H468" i="3"/>
  <c r="H209" i="3" s="1"/>
  <c r="I468" i="3"/>
  <c r="I209" i="3" s="1"/>
  <c r="J468" i="3"/>
  <c r="J209" i="3" s="1"/>
  <c r="K468" i="3"/>
  <c r="K209" i="3" s="1"/>
  <c r="L468" i="3"/>
  <c r="M468" i="3"/>
  <c r="B469" i="3"/>
  <c r="C469" i="3"/>
  <c r="C210" i="3" s="1"/>
  <c r="D469" i="3"/>
  <c r="D210" i="3" s="1"/>
  <c r="E469" i="3"/>
  <c r="E210" i="3" s="1"/>
  <c r="F469" i="3"/>
  <c r="F210" i="3" s="1"/>
  <c r="G469" i="3"/>
  <c r="G210" i="3" s="1"/>
  <c r="H469" i="3"/>
  <c r="H210" i="3" s="1"/>
  <c r="I469" i="3"/>
  <c r="I210" i="3" s="1"/>
  <c r="J469" i="3"/>
  <c r="J210" i="3" s="1"/>
  <c r="K469" i="3"/>
  <c r="K210" i="3" s="1"/>
  <c r="L469" i="3"/>
  <c r="L210" i="3" s="1"/>
  <c r="B470" i="3"/>
  <c r="C470" i="3"/>
  <c r="C211" i="3" s="1"/>
  <c r="D470" i="3"/>
  <c r="D211" i="3" s="1"/>
  <c r="E470" i="3"/>
  <c r="E211" i="3" s="1"/>
  <c r="F470" i="3"/>
  <c r="F211" i="3" s="1"/>
  <c r="G470" i="3"/>
  <c r="G211" i="3" s="1"/>
  <c r="H470" i="3"/>
  <c r="H211" i="3" s="1"/>
  <c r="I470" i="3"/>
  <c r="I211" i="3" s="1"/>
  <c r="J470" i="3"/>
  <c r="J211" i="3" s="1"/>
  <c r="K470" i="3"/>
  <c r="K211" i="3" s="1"/>
  <c r="L470" i="3"/>
  <c r="L211" i="3" s="1"/>
  <c r="B471" i="3"/>
  <c r="C471" i="3"/>
  <c r="C212" i="3" s="1"/>
  <c r="D471" i="3"/>
  <c r="E471" i="3"/>
  <c r="F471" i="3"/>
  <c r="G471" i="3"/>
  <c r="H471" i="3"/>
  <c r="H212" i="3" s="1"/>
  <c r="I471" i="3"/>
  <c r="I212" i="3" s="1"/>
  <c r="J471" i="3"/>
  <c r="J212" i="3" s="1"/>
  <c r="K471" i="3"/>
  <c r="K212" i="3" s="1"/>
  <c r="L471" i="3"/>
  <c r="B472" i="3"/>
  <c r="C472" i="3"/>
  <c r="C213" i="3" s="1"/>
  <c r="D472" i="3"/>
  <c r="E472" i="3"/>
  <c r="F472" i="3"/>
  <c r="G472" i="3"/>
  <c r="H472" i="3"/>
  <c r="H213" i="3" s="1"/>
  <c r="I472" i="3"/>
  <c r="I213" i="3" s="1"/>
  <c r="J472" i="3"/>
  <c r="J213" i="3" s="1"/>
  <c r="K472" i="3"/>
  <c r="K213" i="3" s="1"/>
  <c r="L472" i="3"/>
  <c r="M472" i="3"/>
  <c r="B473" i="3"/>
  <c r="C473" i="3"/>
  <c r="C214" i="3" s="1"/>
  <c r="D473" i="3"/>
  <c r="D214" i="3" s="1"/>
  <c r="E473" i="3"/>
  <c r="E214" i="3" s="1"/>
  <c r="F473" i="3"/>
  <c r="F214" i="3" s="1"/>
  <c r="G473" i="3"/>
  <c r="G214" i="3" s="1"/>
  <c r="H473" i="3"/>
  <c r="H214" i="3" s="1"/>
  <c r="I473" i="3"/>
  <c r="I214" i="3" s="1"/>
  <c r="J473" i="3"/>
  <c r="J214" i="3" s="1"/>
  <c r="K473" i="3"/>
  <c r="K214" i="3" s="1"/>
  <c r="L473" i="3"/>
  <c r="L214" i="3" s="1"/>
  <c r="B474" i="3"/>
  <c r="C474" i="3"/>
  <c r="C215" i="3" s="1"/>
  <c r="D474" i="3"/>
  <c r="E474" i="3"/>
  <c r="F474" i="3"/>
  <c r="G474" i="3"/>
  <c r="H474" i="3"/>
  <c r="H215" i="3" s="1"/>
  <c r="I474" i="3"/>
  <c r="I215" i="3" s="1"/>
  <c r="J474" i="3"/>
  <c r="J215" i="3" s="1"/>
  <c r="K474" i="3"/>
  <c r="K215" i="3" s="1"/>
  <c r="L474" i="3"/>
  <c r="M474" i="3"/>
  <c r="B475" i="3"/>
  <c r="C475" i="3"/>
  <c r="C216" i="3" s="1"/>
  <c r="D475" i="3"/>
  <c r="E475" i="3"/>
  <c r="F475" i="3"/>
  <c r="G475" i="3"/>
  <c r="H475" i="3"/>
  <c r="H216" i="3" s="1"/>
  <c r="I475" i="3"/>
  <c r="I216" i="3" s="1"/>
  <c r="J475" i="3"/>
  <c r="J216" i="3" s="1"/>
  <c r="K475" i="3"/>
  <c r="K216" i="3" s="1"/>
  <c r="L475" i="3"/>
  <c r="M475" i="3"/>
  <c r="B476" i="3"/>
  <c r="C476" i="3"/>
  <c r="C217" i="3" s="1"/>
  <c r="D476" i="3"/>
  <c r="E476" i="3"/>
  <c r="F476" i="3"/>
  <c r="G476" i="3"/>
  <c r="H476" i="3"/>
  <c r="H217" i="3" s="1"/>
  <c r="I476" i="3"/>
  <c r="I217" i="3" s="1"/>
  <c r="J476" i="3"/>
  <c r="J217" i="3" s="1"/>
  <c r="K476" i="3"/>
  <c r="K217" i="3" s="1"/>
  <c r="L476" i="3"/>
  <c r="M476" i="3"/>
  <c r="B477" i="3"/>
  <c r="C477" i="3"/>
  <c r="C218" i="3" s="1"/>
  <c r="D477" i="3"/>
  <c r="E477" i="3"/>
  <c r="E218" i="3" s="1"/>
  <c r="F477" i="3"/>
  <c r="G477" i="3"/>
  <c r="H477" i="3"/>
  <c r="H218" i="3" s="1"/>
  <c r="I477" i="3"/>
  <c r="I218" i="3" s="1"/>
  <c r="J477" i="3"/>
  <c r="J218" i="3" s="1"/>
  <c r="K477" i="3"/>
  <c r="K218" i="3" s="1"/>
  <c r="L477" i="3"/>
  <c r="L218" i="3" s="1"/>
  <c r="B478" i="3"/>
  <c r="C478" i="3"/>
  <c r="C219" i="3" s="1"/>
  <c r="D478" i="3"/>
  <c r="D219" i="3" s="1"/>
  <c r="E478" i="3"/>
  <c r="E219" i="3" s="1"/>
  <c r="F478" i="3"/>
  <c r="F219" i="3" s="1"/>
  <c r="G478" i="3"/>
  <c r="G219" i="3" s="1"/>
  <c r="H478" i="3"/>
  <c r="H219" i="3" s="1"/>
  <c r="I478" i="3"/>
  <c r="I219" i="3" s="1"/>
  <c r="J478" i="3"/>
  <c r="J219" i="3" s="1"/>
  <c r="K478" i="3"/>
  <c r="K219" i="3" s="1"/>
  <c r="L478" i="3"/>
  <c r="L219" i="3" s="1"/>
  <c r="B479" i="3"/>
  <c r="C479" i="3"/>
  <c r="D479" i="3"/>
  <c r="E479" i="3"/>
  <c r="F479" i="3"/>
  <c r="G479" i="3"/>
  <c r="H479" i="3"/>
  <c r="H220" i="3" s="1"/>
  <c r="I479" i="3"/>
  <c r="I220" i="3" s="1"/>
  <c r="J479" i="3"/>
  <c r="J220" i="3" s="1"/>
  <c r="K479" i="3"/>
  <c r="K220" i="3" s="1"/>
  <c r="L479" i="3"/>
  <c r="M479" i="3"/>
  <c r="B480" i="3"/>
  <c r="C480" i="3"/>
  <c r="D480" i="3"/>
  <c r="E480" i="3"/>
  <c r="F480" i="3"/>
  <c r="G480" i="3"/>
  <c r="H480" i="3"/>
  <c r="H221" i="3" s="1"/>
  <c r="I480" i="3"/>
  <c r="I221" i="3" s="1"/>
  <c r="J480" i="3"/>
  <c r="J221" i="3" s="1"/>
  <c r="K480" i="3"/>
  <c r="K221" i="3" s="1"/>
  <c r="L480" i="3"/>
  <c r="M480" i="3"/>
  <c r="B481" i="3"/>
  <c r="C481" i="3"/>
  <c r="C222" i="3" s="1"/>
  <c r="D481" i="3"/>
  <c r="D222" i="3" s="1"/>
  <c r="E481" i="3"/>
  <c r="E222" i="3" s="1"/>
  <c r="F481" i="3"/>
  <c r="F222" i="3" s="1"/>
  <c r="G481" i="3"/>
  <c r="G222" i="3" s="1"/>
  <c r="H481" i="3"/>
  <c r="H222" i="3" s="1"/>
  <c r="I481" i="3"/>
  <c r="I222" i="3" s="1"/>
  <c r="J481" i="3"/>
  <c r="J222" i="3" s="1"/>
  <c r="K481" i="3"/>
  <c r="K222" i="3" s="1"/>
  <c r="L481" i="3"/>
  <c r="L222" i="3" s="1"/>
  <c r="B482" i="3"/>
  <c r="C482" i="3"/>
  <c r="D482" i="3"/>
  <c r="E482" i="3"/>
  <c r="F482" i="3"/>
  <c r="G482" i="3"/>
  <c r="H482" i="3"/>
  <c r="H223" i="3" s="1"/>
  <c r="I482" i="3"/>
  <c r="I223" i="3" s="1"/>
  <c r="J482" i="3"/>
  <c r="J223" i="3" s="1"/>
  <c r="K482" i="3"/>
  <c r="K223" i="3" s="1"/>
  <c r="L482" i="3"/>
  <c r="M482" i="3"/>
  <c r="B483" i="3"/>
  <c r="C483" i="3"/>
  <c r="D483" i="3"/>
  <c r="E483" i="3"/>
  <c r="F483" i="3"/>
  <c r="G483" i="3"/>
  <c r="H483" i="3"/>
  <c r="H224" i="3" s="1"/>
  <c r="I483" i="3"/>
  <c r="I224" i="3" s="1"/>
  <c r="J483" i="3"/>
  <c r="J224" i="3" s="1"/>
  <c r="K483" i="3"/>
  <c r="K224" i="3" s="1"/>
  <c r="L483" i="3"/>
  <c r="M483" i="3"/>
  <c r="B484" i="3"/>
  <c r="C484" i="3"/>
  <c r="D484" i="3"/>
  <c r="E484" i="3"/>
  <c r="F484" i="3"/>
  <c r="G484" i="3"/>
  <c r="H484" i="3"/>
  <c r="H225" i="3" s="1"/>
  <c r="I484" i="3"/>
  <c r="I225" i="3" s="1"/>
  <c r="J484" i="3"/>
  <c r="J225" i="3" s="1"/>
  <c r="K484" i="3"/>
  <c r="K225" i="3" s="1"/>
  <c r="L484" i="3"/>
  <c r="B485" i="3"/>
  <c r="C485" i="3"/>
  <c r="C226" i="3" s="1"/>
  <c r="D485" i="3"/>
  <c r="D226" i="3" s="1"/>
  <c r="E485" i="3"/>
  <c r="E226" i="3" s="1"/>
  <c r="F485" i="3"/>
  <c r="F226" i="3" s="1"/>
  <c r="G485" i="3"/>
  <c r="G226" i="3" s="1"/>
  <c r="H485" i="3"/>
  <c r="H226" i="3" s="1"/>
  <c r="I485" i="3"/>
  <c r="I226" i="3" s="1"/>
  <c r="J485" i="3"/>
  <c r="J226" i="3" s="1"/>
  <c r="K485" i="3"/>
  <c r="K226" i="3" s="1"/>
  <c r="L485" i="3"/>
  <c r="L226" i="3" s="1"/>
  <c r="A228" i="3"/>
  <c r="B228" i="3"/>
  <c r="A229" i="3"/>
  <c r="B229" i="3"/>
  <c r="A230" i="3"/>
  <c r="B230" i="3"/>
  <c r="A231" i="3"/>
  <c r="B231" i="3"/>
  <c r="A232" i="3"/>
  <c r="B232" i="3"/>
  <c r="A233" i="3"/>
  <c r="B233" i="3"/>
  <c r="A234" i="3"/>
  <c r="B234" i="3"/>
  <c r="A235" i="3"/>
  <c r="B235" i="3"/>
  <c r="A236" i="3"/>
  <c r="B236" i="3"/>
  <c r="A237" i="3"/>
  <c r="B237" i="3"/>
  <c r="A238" i="3"/>
  <c r="B238" i="3"/>
  <c r="A239" i="3"/>
  <c r="B239" i="3"/>
  <c r="A240" i="3"/>
  <c r="B240" i="3"/>
  <c r="A241" i="3"/>
  <c r="B241" i="3"/>
  <c r="A242" i="3"/>
  <c r="B242" i="3"/>
  <c r="A243" i="3"/>
  <c r="B243" i="3"/>
  <c r="A244" i="3"/>
  <c r="B244" i="3"/>
  <c r="A245" i="3"/>
  <c r="B245" i="3"/>
  <c r="A246" i="3"/>
  <c r="B246" i="3"/>
  <c r="A247" i="3"/>
  <c r="B247" i="3"/>
  <c r="A248" i="3"/>
  <c r="B248" i="3"/>
  <c r="A249" i="3"/>
  <c r="B249" i="3"/>
  <c r="A250" i="3"/>
  <c r="B250" i="3"/>
  <c r="A251" i="3"/>
  <c r="B251" i="3"/>
  <c r="A252" i="3"/>
  <c r="B252" i="3"/>
  <c r="A253" i="3"/>
  <c r="B253" i="3"/>
  <c r="A52" i="3"/>
  <c r="B52" i="3"/>
  <c r="A53" i="3"/>
  <c r="B53" i="3"/>
  <c r="A54" i="3"/>
  <c r="B54" i="3"/>
  <c r="A55" i="3"/>
  <c r="B55" i="3"/>
  <c r="A56" i="3"/>
  <c r="B56" i="3"/>
  <c r="A57" i="3"/>
  <c r="B57" i="3"/>
  <c r="A58" i="3"/>
  <c r="B58" i="3"/>
  <c r="A59" i="3"/>
  <c r="B59" i="3"/>
  <c r="A60" i="3"/>
  <c r="B60" i="3"/>
  <c r="A61" i="3"/>
  <c r="B61" i="3"/>
  <c r="A62" i="3"/>
  <c r="B62" i="3"/>
  <c r="A63" i="3"/>
  <c r="B63" i="3"/>
  <c r="A64" i="3"/>
  <c r="B64" i="3"/>
  <c r="A65" i="3"/>
  <c r="B65" i="3"/>
  <c r="A66" i="3"/>
  <c r="B66" i="3"/>
  <c r="A67" i="3"/>
  <c r="B67" i="3"/>
  <c r="A68" i="3"/>
  <c r="B68" i="3"/>
  <c r="A69" i="3"/>
  <c r="B69" i="3"/>
  <c r="A70" i="3"/>
  <c r="B70" i="3"/>
  <c r="A71" i="3"/>
  <c r="B71" i="3"/>
  <c r="A72" i="3"/>
  <c r="B72" i="3"/>
  <c r="A73" i="3"/>
  <c r="B73" i="3"/>
  <c r="A74" i="3"/>
  <c r="B74" i="3"/>
  <c r="A75" i="3"/>
  <c r="B75" i="3"/>
  <c r="A76" i="3"/>
  <c r="B76" i="3"/>
  <c r="A77" i="3"/>
  <c r="B77" i="3"/>
  <c r="A78" i="3"/>
  <c r="B78" i="3"/>
  <c r="A79" i="3"/>
  <c r="B79" i="3"/>
  <c r="A80" i="3"/>
  <c r="B80" i="3"/>
  <c r="A81" i="3"/>
  <c r="B81" i="3"/>
  <c r="A82" i="3"/>
  <c r="B82" i="3"/>
  <c r="A83" i="3"/>
  <c r="B83" i="3"/>
  <c r="A84" i="3"/>
  <c r="B84" i="3"/>
  <c r="A85" i="3"/>
  <c r="B85" i="3"/>
  <c r="A86" i="3"/>
  <c r="B86" i="3"/>
  <c r="A87" i="3"/>
  <c r="B87" i="3"/>
  <c r="A88" i="3"/>
  <c r="B88" i="3"/>
  <c r="A89" i="3"/>
  <c r="B89" i="3"/>
  <c r="A90" i="3"/>
  <c r="B90" i="3"/>
  <c r="A91" i="3"/>
  <c r="B91" i="3"/>
  <c r="A92" i="3"/>
  <c r="B92" i="3"/>
  <c r="A93" i="3"/>
  <c r="B93" i="3"/>
  <c r="A94" i="3"/>
  <c r="B94" i="3"/>
  <c r="A95" i="3"/>
  <c r="B95" i="3"/>
  <c r="A96" i="3"/>
  <c r="B96" i="3"/>
  <c r="A97" i="3"/>
  <c r="B97" i="3"/>
  <c r="A98" i="3"/>
  <c r="B98" i="3"/>
  <c r="A99" i="3"/>
  <c r="B99" i="3"/>
  <c r="A100" i="3"/>
  <c r="B100" i="3"/>
  <c r="A101" i="3"/>
  <c r="B101" i="3"/>
  <c r="A102" i="3"/>
  <c r="B102" i="3"/>
  <c r="A103" i="3"/>
  <c r="B103" i="3"/>
  <c r="A104" i="3"/>
  <c r="B104" i="3"/>
  <c r="A105" i="3"/>
  <c r="B105" i="3"/>
  <c r="A106" i="3"/>
  <c r="B106" i="3"/>
  <c r="A107" i="3"/>
  <c r="B107" i="3"/>
  <c r="A108" i="3"/>
  <c r="B108" i="3"/>
  <c r="A109" i="3"/>
  <c r="B109" i="3"/>
  <c r="A110" i="3"/>
  <c r="B110" i="3"/>
  <c r="A111" i="3"/>
  <c r="B111" i="3"/>
  <c r="A112" i="3"/>
  <c r="B112" i="3"/>
  <c r="A113" i="3"/>
  <c r="B113" i="3"/>
  <c r="A114" i="3"/>
  <c r="B114" i="3"/>
  <c r="A115" i="3"/>
  <c r="B115" i="3"/>
  <c r="A116" i="3"/>
  <c r="B116" i="3"/>
  <c r="A117" i="3"/>
  <c r="B117" i="3"/>
  <c r="A118" i="3"/>
  <c r="B118" i="3"/>
  <c r="A119" i="3"/>
  <c r="B119" i="3"/>
  <c r="A120" i="3"/>
  <c r="B120" i="3"/>
  <c r="A121" i="3"/>
  <c r="B121" i="3"/>
  <c r="A122" i="3"/>
  <c r="B122" i="3"/>
  <c r="A123" i="3"/>
  <c r="B123" i="3"/>
  <c r="A124" i="3"/>
  <c r="B124" i="3"/>
  <c r="A125" i="3"/>
  <c r="B125" i="3"/>
  <c r="A126" i="3"/>
  <c r="B126" i="3"/>
  <c r="A127" i="3"/>
  <c r="B127" i="3"/>
  <c r="A128" i="3"/>
  <c r="B128" i="3"/>
  <c r="A129" i="3"/>
  <c r="B129" i="3"/>
  <c r="A130" i="3"/>
  <c r="B130" i="3"/>
  <c r="A131" i="3"/>
  <c r="B131" i="3"/>
  <c r="A132" i="3"/>
  <c r="B132" i="3"/>
  <c r="A133" i="3"/>
  <c r="B133" i="3"/>
  <c r="A134" i="3"/>
  <c r="B134" i="3"/>
  <c r="A135" i="3"/>
  <c r="B135" i="3"/>
  <c r="A136" i="3"/>
  <c r="B136" i="3"/>
  <c r="A137" i="3"/>
  <c r="B137" i="3"/>
  <c r="A138" i="3"/>
  <c r="B138" i="3"/>
  <c r="A139" i="3"/>
  <c r="B139" i="3"/>
  <c r="A140" i="3"/>
  <c r="B140" i="3"/>
  <c r="A141" i="3"/>
  <c r="B141" i="3"/>
  <c r="A142" i="3"/>
  <c r="B142" i="3"/>
  <c r="A143" i="3"/>
  <c r="B143" i="3"/>
  <c r="A144" i="3"/>
  <c r="B144" i="3"/>
  <c r="A145" i="3"/>
  <c r="B145" i="3"/>
  <c r="A146" i="3"/>
  <c r="B146" i="3"/>
  <c r="A147" i="3"/>
  <c r="B147" i="3"/>
  <c r="A148" i="3"/>
  <c r="B148" i="3"/>
  <c r="A149" i="3"/>
  <c r="B149" i="3"/>
  <c r="A150" i="3"/>
  <c r="B150" i="3"/>
  <c r="A151" i="3"/>
  <c r="B151" i="3"/>
  <c r="A152" i="3"/>
  <c r="B152" i="3"/>
  <c r="A153" i="3"/>
  <c r="B153" i="3"/>
  <c r="A154" i="3"/>
  <c r="B154" i="3"/>
  <c r="A155" i="3"/>
  <c r="B155" i="3"/>
  <c r="A156" i="3"/>
  <c r="B156" i="3"/>
  <c r="A157" i="3"/>
  <c r="B157" i="3"/>
  <c r="A158" i="3"/>
  <c r="B158" i="3"/>
  <c r="A159" i="3"/>
  <c r="B159" i="3"/>
  <c r="A160" i="3"/>
  <c r="B160" i="3"/>
  <c r="A161" i="3"/>
  <c r="B161" i="3"/>
  <c r="A162" i="3"/>
  <c r="B162" i="3"/>
  <c r="A163" i="3"/>
  <c r="B163" i="3"/>
  <c r="A164" i="3"/>
  <c r="B164" i="3"/>
  <c r="A165" i="3"/>
  <c r="B165" i="3"/>
  <c r="A166" i="3"/>
  <c r="B166" i="3"/>
  <c r="A167" i="3"/>
  <c r="B167" i="3"/>
  <c r="A168" i="3"/>
  <c r="B168" i="3"/>
  <c r="A169" i="3"/>
  <c r="B169" i="3"/>
  <c r="A170" i="3"/>
  <c r="B170" i="3"/>
  <c r="A171" i="3"/>
  <c r="B171" i="3"/>
  <c r="A172" i="3"/>
  <c r="B172" i="3"/>
  <c r="A173" i="3"/>
  <c r="B173" i="3"/>
  <c r="A174" i="3"/>
  <c r="B174" i="3"/>
  <c r="A175" i="3"/>
  <c r="B175" i="3"/>
  <c r="A176" i="3"/>
  <c r="B176" i="3"/>
  <c r="A177" i="3"/>
  <c r="B177" i="3"/>
  <c r="A178" i="3"/>
  <c r="B178" i="3"/>
  <c r="A179" i="3"/>
  <c r="B179" i="3"/>
  <c r="A180" i="3"/>
  <c r="B180" i="3"/>
  <c r="A181" i="3"/>
  <c r="B181" i="3"/>
  <c r="A182" i="3"/>
  <c r="B182" i="3"/>
  <c r="A183" i="3"/>
  <c r="B183" i="3"/>
  <c r="A184" i="3"/>
  <c r="B184" i="3"/>
  <c r="A185" i="3"/>
  <c r="B185" i="3"/>
  <c r="A186" i="3"/>
  <c r="B186" i="3"/>
  <c r="A187" i="3"/>
  <c r="B187" i="3"/>
  <c r="A188" i="3"/>
  <c r="B188" i="3"/>
  <c r="A189" i="3"/>
  <c r="B189" i="3"/>
  <c r="A190" i="3"/>
  <c r="B190" i="3"/>
  <c r="A191" i="3"/>
  <c r="B191" i="3"/>
  <c r="A192" i="3"/>
  <c r="B192" i="3"/>
  <c r="A193" i="3"/>
  <c r="B193" i="3"/>
  <c r="A194" i="3"/>
  <c r="B194" i="3"/>
  <c r="A195" i="3"/>
  <c r="B195" i="3"/>
  <c r="A196" i="3"/>
  <c r="B196" i="3"/>
  <c r="A197" i="3"/>
  <c r="B197" i="3"/>
  <c r="A198" i="3"/>
  <c r="B198" i="3"/>
  <c r="A199" i="3"/>
  <c r="B199" i="3"/>
  <c r="A200" i="3"/>
  <c r="B200" i="3"/>
  <c r="A201" i="3"/>
  <c r="B201" i="3"/>
  <c r="A202" i="3"/>
  <c r="B202" i="3"/>
  <c r="A203" i="3"/>
  <c r="B203" i="3"/>
  <c r="A204" i="3"/>
  <c r="B204" i="3"/>
  <c r="A205" i="3"/>
  <c r="B205" i="3"/>
  <c r="A206" i="3"/>
  <c r="B206" i="3"/>
  <c r="A207" i="3"/>
  <c r="B207" i="3"/>
  <c r="A208" i="3"/>
  <c r="B208" i="3"/>
  <c r="A209" i="3"/>
  <c r="B209" i="3"/>
  <c r="A210" i="3"/>
  <c r="B210" i="3"/>
  <c r="A211" i="3"/>
  <c r="B211" i="3"/>
  <c r="A212" i="3"/>
  <c r="B212" i="3"/>
  <c r="A213" i="3"/>
  <c r="B213" i="3"/>
  <c r="A214" i="3"/>
  <c r="B214" i="3"/>
  <c r="A215" i="3"/>
  <c r="B215" i="3"/>
  <c r="A216" i="3"/>
  <c r="B216" i="3"/>
  <c r="A217" i="3"/>
  <c r="B217" i="3"/>
  <c r="A218" i="3"/>
  <c r="B218" i="3"/>
  <c r="A219" i="3"/>
  <c r="B219" i="3"/>
  <c r="A220" i="3"/>
  <c r="B220" i="3"/>
  <c r="A221" i="3"/>
  <c r="B221" i="3"/>
  <c r="A222" i="3"/>
  <c r="B222" i="3"/>
  <c r="A223" i="3"/>
  <c r="B223" i="3"/>
  <c r="A224" i="3"/>
  <c r="B224" i="3"/>
  <c r="A225" i="3"/>
  <c r="B225" i="3"/>
  <c r="A226" i="3"/>
  <c r="B226" i="3"/>
  <c r="A227" i="3"/>
  <c r="B227" i="3"/>
  <c r="B746" i="2"/>
  <c r="C746" i="2"/>
  <c r="D746" i="2"/>
  <c r="E746" i="2"/>
  <c r="F746" i="2"/>
  <c r="G746" i="2"/>
  <c r="H746" i="2"/>
  <c r="I746" i="2"/>
  <c r="J746" i="2"/>
  <c r="K746" i="2"/>
  <c r="L746" i="2"/>
  <c r="B747" i="2"/>
  <c r="C747" i="2"/>
  <c r="D747" i="2"/>
  <c r="E747" i="2"/>
  <c r="F747" i="2"/>
  <c r="G747" i="2"/>
  <c r="H747" i="2"/>
  <c r="I747" i="2"/>
  <c r="J747" i="2"/>
  <c r="K747" i="2"/>
  <c r="L747" i="2"/>
  <c r="B748" i="2"/>
  <c r="C748" i="2"/>
  <c r="D748" i="2"/>
  <c r="E748" i="2"/>
  <c r="F748" i="2"/>
  <c r="G748" i="2"/>
  <c r="H748" i="2"/>
  <c r="I748" i="2"/>
  <c r="J748" i="2"/>
  <c r="K748" i="2"/>
  <c r="L748" i="2"/>
  <c r="B749" i="2"/>
  <c r="C749" i="2"/>
  <c r="D749" i="2"/>
  <c r="E749" i="2"/>
  <c r="F749" i="2"/>
  <c r="G749" i="2"/>
  <c r="H749" i="2"/>
  <c r="I749" i="2"/>
  <c r="J749" i="2"/>
  <c r="K749" i="2"/>
  <c r="L749" i="2"/>
  <c r="B750" i="2"/>
  <c r="C750" i="2"/>
  <c r="D750" i="2"/>
  <c r="E750" i="2"/>
  <c r="F750" i="2"/>
  <c r="G750" i="2"/>
  <c r="H750" i="2"/>
  <c r="I750" i="2"/>
  <c r="J750" i="2"/>
  <c r="K750" i="2"/>
  <c r="L750" i="2"/>
  <c r="B751" i="2"/>
  <c r="C751" i="2"/>
  <c r="D751" i="2"/>
  <c r="E751" i="2"/>
  <c r="F751" i="2"/>
  <c r="G751" i="2"/>
  <c r="H751" i="2"/>
  <c r="I751" i="2"/>
  <c r="J751" i="2"/>
  <c r="K751" i="2"/>
  <c r="L751" i="2"/>
  <c r="B752" i="2"/>
  <c r="C752" i="2"/>
  <c r="D752" i="2"/>
  <c r="E752" i="2"/>
  <c r="F752" i="2"/>
  <c r="G752" i="2"/>
  <c r="H752" i="2"/>
  <c r="I752" i="2"/>
  <c r="J752" i="2"/>
  <c r="K752" i="2"/>
  <c r="L752" i="2"/>
  <c r="B753" i="2"/>
  <c r="C753" i="2"/>
  <c r="D753" i="2"/>
  <c r="E753" i="2"/>
  <c r="F753" i="2"/>
  <c r="G753" i="2"/>
  <c r="H753" i="2"/>
  <c r="I753" i="2"/>
  <c r="J753" i="2"/>
  <c r="K753" i="2"/>
  <c r="L753" i="2"/>
  <c r="B754" i="2"/>
  <c r="C754" i="2"/>
  <c r="D754" i="2"/>
  <c r="E754" i="2"/>
  <c r="F754" i="2"/>
  <c r="G754" i="2"/>
  <c r="H754" i="2"/>
  <c r="I754" i="2"/>
  <c r="J754" i="2"/>
  <c r="K754" i="2"/>
  <c r="L754" i="2"/>
  <c r="B755" i="2"/>
  <c r="C755" i="2"/>
  <c r="D755" i="2"/>
  <c r="E755" i="2"/>
  <c r="F755" i="2"/>
  <c r="G755" i="2"/>
  <c r="H755" i="2"/>
  <c r="I755" i="2"/>
  <c r="J755" i="2"/>
  <c r="K755" i="2"/>
  <c r="L755" i="2"/>
  <c r="B756" i="2"/>
  <c r="C756" i="2"/>
  <c r="D756" i="2"/>
  <c r="E756" i="2"/>
  <c r="F756" i="2"/>
  <c r="G756" i="2"/>
  <c r="H756" i="2"/>
  <c r="I756" i="2"/>
  <c r="J756" i="2"/>
  <c r="K756" i="2"/>
  <c r="L756" i="2"/>
  <c r="B757" i="2"/>
  <c r="C757" i="2"/>
  <c r="D757" i="2"/>
  <c r="E757" i="2"/>
  <c r="F757" i="2"/>
  <c r="G757" i="2"/>
  <c r="H757" i="2"/>
  <c r="I757" i="2"/>
  <c r="J757" i="2"/>
  <c r="K757" i="2"/>
  <c r="L757" i="2"/>
  <c r="B758" i="2"/>
  <c r="C758" i="2"/>
  <c r="D758" i="2"/>
  <c r="E758" i="2"/>
  <c r="F758" i="2"/>
  <c r="G758" i="2"/>
  <c r="H758" i="2"/>
  <c r="I758" i="2"/>
  <c r="J758" i="2"/>
  <c r="K758" i="2"/>
  <c r="L758" i="2"/>
  <c r="B759" i="2"/>
  <c r="C759" i="2"/>
  <c r="D759" i="2"/>
  <c r="E759" i="2"/>
  <c r="F759" i="2"/>
  <c r="G759" i="2"/>
  <c r="H759" i="2"/>
  <c r="I759" i="2"/>
  <c r="J759" i="2"/>
  <c r="K759" i="2"/>
  <c r="L759" i="2"/>
  <c r="B760" i="2"/>
  <c r="C760" i="2"/>
  <c r="D760" i="2"/>
  <c r="E760" i="2"/>
  <c r="F760" i="2"/>
  <c r="G760" i="2"/>
  <c r="H760" i="2"/>
  <c r="I760" i="2"/>
  <c r="J760" i="2"/>
  <c r="K760" i="2"/>
  <c r="L760" i="2"/>
  <c r="B761" i="2"/>
  <c r="C761" i="2"/>
  <c r="D761" i="2"/>
  <c r="E761" i="2"/>
  <c r="F761" i="2"/>
  <c r="G761" i="2"/>
  <c r="H761" i="2"/>
  <c r="I761" i="2"/>
  <c r="J761" i="2"/>
  <c r="K761" i="2"/>
  <c r="L761" i="2"/>
  <c r="B762" i="2"/>
  <c r="C762" i="2"/>
  <c r="D762" i="2"/>
  <c r="E762" i="2"/>
  <c r="F762" i="2"/>
  <c r="G762" i="2"/>
  <c r="H762" i="2"/>
  <c r="I762" i="2"/>
  <c r="J762" i="2"/>
  <c r="K762" i="2"/>
  <c r="L762" i="2"/>
  <c r="B763" i="2"/>
  <c r="C763" i="2"/>
  <c r="D763" i="2"/>
  <c r="E763" i="2"/>
  <c r="F763" i="2"/>
  <c r="G763" i="2"/>
  <c r="H763" i="2"/>
  <c r="I763" i="2"/>
  <c r="J763" i="2"/>
  <c r="K763" i="2"/>
  <c r="L763" i="2"/>
  <c r="B764" i="2"/>
  <c r="C764" i="2"/>
  <c r="D764" i="2"/>
  <c r="E764" i="2"/>
  <c r="F764" i="2"/>
  <c r="G764" i="2"/>
  <c r="H764" i="2"/>
  <c r="I764" i="2"/>
  <c r="J764" i="2"/>
  <c r="K764" i="2"/>
  <c r="L764" i="2"/>
  <c r="B765" i="2"/>
  <c r="C765" i="2"/>
  <c r="D765" i="2"/>
  <c r="E765" i="2"/>
  <c r="F765" i="2"/>
  <c r="G765" i="2"/>
  <c r="H765" i="2"/>
  <c r="I765" i="2"/>
  <c r="J765" i="2"/>
  <c r="K765" i="2"/>
  <c r="L765" i="2"/>
  <c r="B766" i="2"/>
  <c r="C766" i="2"/>
  <c r="D766" i="2"/>
  <c r="E766" i="2"/>
  <c r="F766" i="2"/>
  <c r="G766" i="2"/>
  <c r="H766" i="2"/>
  <c r="I766" i="2"/>
  <c r="J766" i="2"/>
  <c r="K766" i="2"/>
  <c r="L766" i="2"/>
  <c r="B767" i="2"/>
  <c r="C767" i="2"/>
  <c r="D767" i="2"/>
  <c r="E767" i="2"/>
  <c r="F767" i="2"/>
  <c r="G767" i="2"/>
  <c r="H767" i="2"/>
  <c r="I767" i="2"/>
  <c r="J767" i="2"/>
  <c r="K767" i="2"/>
  <c r="L767" i="2"/>
  <c r="B768" i="2"/>
  <c r="C768" i="2"/>
  <c r="D768" i="2"/>
  <c r="E768" i="2"/>
  <c r="F768" i="2"/>
  <c r="G768" i="2"/>
  <c r="H768" i="2"/>
  <c r="I768" i="2"/>
  <c r="J768" i="2"/>
  <c r="K768" i="2"/>
  <c r="L768" i="2"/>
  <c r="B769" i="2"/>
  <c r="C769" i="2"/>
  <c r="D769" i="2"/>
  <c r="E769" i="2"/>
  <c r="F769" i="2"/>
  <c r="G769" i="2"/>
  <c r="H769" i="2"/>
  <c r="I769" i="2"/>
  <c r="J769" i="2"/>
  <c r="K769" i="2"/>
  <c r="L769" i="2"/>
  <c r="B770" i="2"/>
  <c r="C770" i="2"/>
  <c r="D770" i="2"/>
  <c r="E770" i="2"/>
  <c r="F770" i="2"/>
  <c r="G770" i="2"/>
  <c r="H770" i="2"/>
  <c r="I770" i="2"/>
  <c r="J770" i="2"/>
  <c r="K770" i="2"/>
  <c r="L770" i="2"/>
  <c r="B771" i="2"/>
  <c r="C771" i="2"/>
  <c r="D771" i="2"/>
  <c r="E771" i="2"/>
  <c r="F771" i="2"/>
  <c r="G771" i="2"/>
  <c r="H771" i="2"/>
  <c r="I771" i="2"/>
  <c r="J771" i="2"/>
  <c r="K771" i="2"/>
  <c r="L771" i="2"/>
  <c r="B772" i="2"/>
  <c r="C772" i="2"/>
  <c r="D772" i="2"/>
  <c r="E772" i="2"/>
  <c r="F772" i="2"/>
  <c r="G772" i="2"/>
  <c r="H772" i="2"/>
  <c r="I772" i="2"/>
  <c r="J772" i="2"/>
  <c r="K772" i="2"/>
  <c r="L772" i="2"/>
  <c r="B773" i="2"/>
  <c r="C773" i="2"/>
  <c r="D773" i="2"/>
  <c r="E773" i="2"/>
  <c r="F773" i="2"/>
  <c r="G773" i="2"/>
  <c r="H773" i="2"/>
  <c r="I773" i="2"/>
  <c r="J773" i="2"/>
  <c r="K773" i="2"/>
  <c r="L773" i="2"/>
  <c r="B774" i="2"/>
  <c r="C774" i="2"/>
  <c r="D774" i="2"/>
  <c r="E774" i="2"/>
  <c r="F774" i="2"/>
  <c r="G774" i="2"/>
  <c r="H774" i="2"/>
  <c r="I774" i="2"/>
  <c r="J774" i="2"/>
  <c r="K774" i="2"/>
  <c r="L774" i="2"/>
  <c r="B775" i="2"/>
  <c r="C775" i="2"/>
  <c r="D775" i="2"/>
  <c r="E775" i="2"/>
  <c r="F775" i="2"/>
  <c r="G775" i="2"/>
  <c r="H775" i="2"/>
  <c r="I775" i="2"/>
  <c r="J775" i="2"/>
  <c r="K775" i="2"/>
  <c r="L775" i="2"/>
  <c r="B776" i="2"/>
  <c r="C776" i="2"/>
  <c r="D776" i="2"/>
  <c r="E776" i="2"/>
  <c r="F776" i="2"/>
  <c r="G776" i="2"/>
  <c r="H776" i="2"/>
  <c r="I776" i="2"/>
  <c r="J776" i="2"/>
  <c r="K776" i="2"/>
  <c r="L776" i="2"/>
  <c r="B777" i="2"/>
  <c r="C777" i="2"/>
  <c r="D777" i="2"/>
  <c r="E777" i="2"/>
  <c r="F777" i="2"/>
  <c r="G777" i="2"/>
  <c r="H777" i="2"/>
  <c r="I777" i="2"/>
  <c r="J777" i="2"/>
  <c r="K777" i="2"/>
  <c r="L777" i="2"/>
  <c r="B778" i="2"/>
  <c r="C778" i="2"/>
  <c r="D778" i="2"/>
  <c r="E778" i="2"/>
  <c r="F778" i="2"/>
  <c r="G778" i="2"/>
  <c r="H778" i="2"/>
  <c r="I778" i="2"/>
  <c r="J778" i="2"/>
  <c r="K778" i="2"/>
  <c r="L778" i="2"/>
  <c r="B779" i="2"/>
  <c r="C779" i="2"/>
  <c r="D779" i="2"/>
  <c r="E779" i="2"/>
  <c r="F779" i="2"/>
  <c r="G779" i="2"/>
  <c r="H779" i="2"/>
  <c r="I779" i="2"/>
  <c r="J779" i="2"/>
  <c r="K779" i="2"/>
  <c r="L779" i="2"/>
  <c r="B780" i="2"/>
  <c r="C780" i="2"/>
  <c r="D780" i="2"/>
  <c r="E780" i="2"/>
  <c r="F780" i="2"/>
  <c r="G780" i="2"/>
  <c r="H780" i="2"/>
  <c r="I780" i="2"/>
  <c r="J780" i="2"/>
  <c r="K780" i="2"/>
  <c r="L780" i="2"/>
  <c r="B781" i="2"/>
  <c r="C781" i="2"/>
  <c r="D781" i="2"/>
  <c r="E781" i="2"/>
  <c r="F781" i="2"/>
  <c r="G781" i="2"/>
  <c r="H781" i="2"/>
  <c r="I781" i="2"/>
  <c r="J781" i="2"/>
  <c r="K781" i="2"/>
  <c r="L781" i="2"/>
  <c r="B782" i="2"/>
  <c r="C782" i="2"/>
  <c r="D782" i="2"/>
  <c r="E782" i="2"/>
  <c r="F782" i="2"/>
  <c r="G782" i="2"/>
  <c r="H782" i="2"/>
  <c r="I782" i="2"/>
  <c r="J782" i="2"/>
  <c r="K782" i="2"/>
  <c r="L782" i="2"/>
  <c r="B783" i="2"/>
  <c r="C783" i="2"/>
  <c r="D783" i="2"/>
  <c r="E783" i="2"/>
  <c r="F783" i="2"/>
  <c r="G783" i="2"/>
  <c r="H783" i="2"/>
  <c r="I783" i="2"/>
  <c r="J783" i="2"/>
  <c r="K783" i="2"/>
  <c r="L783" i="2"/>
  <c r="B784" i="2"/>
  <c r="C784" i="2"/>
  <c r="D784" i="2"/>
  <c r="E784" i="2"/>
  <c r="F784" i="2"/>
  <c r="G784" i="2"/>
  <c r="H784" i="2"/>
  <c r="I784" i="2"/>
  <c r="J784" i="2"/>
  <c r="K784" i="2"/>
  <c r="L784" i="2"/>
  <c r="B567" i="2"/>
  <c r="C567" i="2"/>
  <c r="D567" i="2"/>
  <c r="E567" i="2"/>
  <c r="F567" i="2"/>
  <c r="G567" i="2"/>
  <c r="H567" i="2"/>
  <c r="I567" i="2"/>
  <c r="J567" i="2"/>
  <c r="K567" i="2"/>
  <c r="L567" i="2"/>
  <c r="B568" i="2"/>
  <c r="C568" i="2"/>
  <c r="D568" i="2"/>
  <c r="E568" i="2"/>
  <c r="F568" i="2"/>
  <c r="G568" i="2"/>
  <c r="H568" i="2"/>
  <c r="I568" i="2"/>
  <c r="J568" i="2"/>
  <c r="K568" i="2"/>
  <c r="L568" i="2"/>
  <c r="B569" i="2"/>
  <c r="C569" i="2"/>
  <c r="D569" i="2"/>
  <c r="E569" i="2"/>
  <c r="F569" i="2"/>
  <c r="G569" i="2"/>
  <c r="H569" i="2"/>
  <c r="I569" i="2"/>
  <c r="J569" i="2"/>
  <c r="K569" i="2"/>
  <c r="L569" i="2"/>
  <c r="B570" i="2"/>
  <c r="C570" i="2"/>
  <c r="D570" i="2"/>
  <c r="E570" i="2"/>
  <c r="F570" i="2"/>
  <c r="G570" i="2"/>
  <c r="H570" i="2"/>
  <c r="I570" i="2"/>
  <c r="J570" i="2"/>
  <c r="K570" i="2"/>
  <c r="L570" i="2"/>
  <c r="B571" i="2"/>
  <c r="C571" i="2"/>
  <c r="D571" i="2"/>
  <c r="E571" i="2"/>
  <c r="F571" i="2"/>
  <c r="G571" i="2"/>
  <c r="H571" i="2"/>
  <c r="I571" i="2"/>
  <c r="J571" i="2"/>
  <c r="K571" i="2"/>
  <c r="L571" i="2"/>
  <c r="B572" i="2"/>
  <c r="C572" i="2"/>
  <c r="D572" i="2"/>
  <c r="E572" i="2"/>
  <c r="F572" i="2"/>
  <c r="G572" i="2"/>
  <c r="H572" i="2"/>
  <c r="I572" i="2"/>
  <c r="J572" i="2"/>
  <c r="K572" i="2"/>
  <c r="L572" i="2"/>
  <c r="B573" i="2"/>
  <c r="C573" i="2"/>
  <c r="D573" i="2"/>
  <c r="E573" i="2"/>
  <c r="F573" i="2"/>
  <c r="G573" i="2"/>
  <c r="H573" i="2"/>
  <c r="I573" i="2"/>
  <c r="J573" i="2"/>
  <c r="K573" i="2"/>
  <c r="L573" i="2"/>
  <c r="B574" i="2"/>
  <c r="C574" i="2"/>
  <c r="D574" i="2"/>
  <c r="E574" i="2"/>
  <c r="F574" i="2"/>
  <c r="G574" i="2"/>
  <c r="H574" i="2"/>
  <c r="I574" i="2"/>
  <c r="J574" i="2"/>
  <c r="K574" i="2"/>
  <c r="L574" i="2"/>
  <c r="B575" i="2"/>
  <c r="C575" i="2"/>
  <c r="D575" i="2"/>
  <c r="E575" i="2"/>
  <c r="F575" i="2"/>
  <c r="G575" i="2"/>
  <c r="H575" i="2"/>
  <c r="I575" i="2"/>
  <c r="J575" i="2"/>
  <c r="K575" i="2"/>
  <c r="L575" i="2"/>
  <c r="B576" i="2"/>
  <c r="C576" i="2"/>
  <c r="D576" i="2"/>
  <c r="E576" i="2"/>
  <c r="F576" i="2"/>
  <c r="G576" i="2"/>
  <c r="H576" i="2"/>
  <c r="I576" i="2"/>
  <c r="J576" i="2"/>
  <c r="K576" i="2"/>
  <c r="L576" i="2"/>
  <c r="B577" i="2"/>
  <c r="C577" i="2"/>
  <c r="D577" i="2"/>
  <c r="E577" i="2"/>
  <c r="F577" i="2"/>
  <c r="G577" i="2"/>
  <c r="H577" i="2"/>
  <c r="I577" i="2"/>
  <c r="J577" i="2"/>
  <c r="K577" i="2"/>
  <c r="L577" i="2"/>
  <c r="B578" i="2"/>
  <c r="C578" i="2"/>
  <c r="D578" i="2"/>
  <c r="E578" i="2"/>
  <c r="F578" i="2"/>
  <c r="G578" i="2"/>
  <c r="H578" i="2"/>
  <c r="I578" i="2"/>
  <c r="J578" i="2"/>
  <c r="K578" i="2"/>
  <c r="L578" i="2"/>
  <c r="B579" i="2"/>
  <c r="C579" i="2"/>
  <c r="D579" i="2"/>
  <c r="E579" i="2"/>
  <c r="F579" i="2"/>
  <c r="G579" i="2"/>
  <c r="H579" i="2"/>
  <c r="I579" i="2"/>
  <c r="J579" i="2"/>
  <c r="K579" i="2"/>
  <c r="L579" i="2"/>
  <c r="B580" i="2"/>
  <c r="C580" i="2"/>
  <c r="D580" i="2"/>
  <c r="E580" i="2"/>
  <c r="F580" i="2"/>
  <c r="G580" i="2"/>
  <c r="H580" i="2"/>
  <c r="I580" i="2"/>
  <c r="J580" i="2"/>
  <c r="K580" i="2"/>
  <c r="L580" i="2"/>
  <c r="B581" i="2"/>
  <c r="C581" i="2"/>
  <c r="D581" i="2"/>
  <c r="E581" i="2"/>
  <c r="F581" i="2"/>
  <c r="G581" i="2"/>
  <c r="H581" i="2"/>
  <c r="I581" i="2"/>
  <c r="J581" i="2"/>
  <c r="K581" i="2"/>
  <c r="L581" i="2"/>
  <c r="B582" i="2"/>
  <c r="C582" i="2"/>
  <c r="D582" i="2"/>
  <c r="E582" i="2"/>
  <c r="F582" i="2"/>
  <c r="G582" i="2"/>
  <c r="H582" i="2"/>
  <c r="I582" i="2"/>
  <c r="J582" i="2"/>
  <c r="K582" i="2"/>
  <c r="L582" i="2"/>
  <c r="B583" i="2"/>
  <c r="C583" i="2"/>
  <c r="D583" i="2"/>
  <c r="E583" i="2"/>
  <c r="F583" i="2"/>
  <c r="G583" i="2"/>
  <c r="H583" i="2"/>
  <c r="I583" i="2"/>
  <c r="J583" i="2"/>
  <c r="K583" i="2"/>
  <c r="L583" i="2"/>
  <c r="B584" i="2"/>
  <c r="C584" i="2"/>
  <c r="D584" i="2"/>
  <c r="E584" i="2"/>
  <c r="F584" i="2"/>
  <c r="G584" i="2"/>
  <c r="H584" i="2"/>
  <c r="I584" i="2"/>
  <c r="J584" i="2"/>
  <c r="K584" i="2"/>
  <c r="L584" i="2"/>
  <c r="B585" i="2"/>
  <c r="C585" i="2"/>
  <c r="D585" i="2"/>
  <c r="E585" i="2"/>
  <c r="F585" i="2"/>
  <c r="G585" i="2"/>
  <c r="H585" i="2"/>
  <c r="I585" i="2"/>
  <c r="J585" i="2"/>
  <c r="K585" i="2"/>
  <c r="L585" i="2"/>
  <c r="B586" i="2"/>
  <c r="C586" i="2"/>
  <c r="D586" i="2"/>
  <c r="E586" i="2"/>
  <c r="F586" i="2"/>
  <c r="G586" i="2"/>
  <c r="H586" i="2"/>
  <c r="I586" i="2"/>
  <c r="J586" i="2"/>
  <c r="K586" i="2"/>
  <c r="L586" i="2"/>
  <c r="B587" i="2"/>
  <c r="C587" i="2"/>
  <c r="D587" i="2"/>
  <c r="E587" i="2"/>
  <c r="F587" i="2"/>
  <c r="G587" i="2"/>
  <c r="H587" i="2"/>
  <c r="I587" i="2"/>
  <c r="J587" i="2"/>
  <c r="K587" i="2"/>
  <c r="L587" i="2"/>
  <c r="B588" i="2"/>
  <c r="C588" i="2"/>
  <c r="D588" i="2"/>
  <c r="E588" i="2"/>
  <c r="F588" i="2"/>
  <c r="G588" i="2"/>
  <c r="H588" i="2"/>
  <c r="I588" i="2"/>
  <c r="J588" i="2"/>
  <c r="K588" i="2"/>
  <c r="L588" i="2"/>
  <c r="B589" i="2"/>
  <c r="C589" i="2"/>
  <c r="D589" i="2"/>
  <c r="E589" i="2"/>
  <c r="F589" i="2"/>
  <c r="G589" i="2"/>
  <c r="H589" i="2"/>
  <c r="I589" i="2"/>
  <c r="J589" i="2"/>
  <c r="K589" i="2"/>
  <c r="L589" i="2"/>
  <c r="B590" i="2"/>
  <c r="C590" i="2"/>
  <c r="D590" i="2"/>
  <c r="E590" i="2"/>
  <c r="F590" i="2"/>
  <c r="G590" i="2"/>
  <c r="H590" i="2"/>
  <c r="I590" i="2"/>
  <c r="J590" i="2"/>
  <c r="K590" i="2"/>
  <c r="L590" i="2"/>
  <c r="B591" i="2"/>
  <c r="C591" i="2"/>
  <c r="D591" i="2"/>
  <c r="E591" i="2"/>
  <c r="F591" i="2"/>
  <c r="G591" i="2"/>
  <c r="H591" i="2"/>
  <c r="I591" i="2"/>
  <c r="J591" i="2"/>
  <c r="K591" i="2"/>
  <c r="L591" i="2"/>
  <c r="B592" i="2"/>
  <c r="C592" i="2"/>
  <c r="D592" i="2"/>
  <c r="E592" i="2"/>
  <c r="F592" i="2"/>
  <c r="G592" i="2"/>
  <c r="H592" i="2"/>
  <c r="I592" i="2"/>
  <c r="J592" i="2"/>
  <c r="K592" i="2"/>
  <c r="L592" i="2"/>
  <c r="B593" i="2"/>
  <c r="C593" i="2"/>
  <c r="D593" i="2"/>
  <c r="E593" i="2"/>
  <c r="F593" i="2"/>
  <c r="G593" i="2"/>
  <c r="H593" i="2"/>
  <c r="I593" i="2"/>
  <c r="J593" i="2"/>
  <c r="K593" i="2"/>
  <c r="L593" i="2"/>
  <c r="B594" i="2"/>
  <c r="C594" i="2"/>
  <c r="D594" i="2"/>
  <c r="E594" i="2"/>
  <c r="F594" i="2"/>
  <c r="G594" i="2"/>
  <c r="H594" i="2"/>
  <c r="I594" i="2"/>
  <c r="J594" i="2"/>
  <c r="K594" i="2"/>
  <c r="L594" i="2"/>
  <c r="B595" i="2"/>
  <c r="C595" i="2"/>
  <c r="D595" i="2"/>
  <c r="E595" i="2"/>
  <c r="F595" i="2"/>
  <c r="G595" i="2"/>
  <c r="H595" i="2"/>
  <c r="I595" i="2"/>
  <c r="J595" i="2"/>
  <c r="K595" i="2"/>
  <c r="L595" i="2"/>
  <c r="B596" i="2"/>
  <c r="C596" i="2"/>
  <c r="D596" i="2"/>
  <c r="E596" i="2"/>
  <c r="F596" i="2"/>
  <c r="G596" i="2"/>
  <c r="H596" i="2"/>
  <c r="I596" i="2"/>
  <c r="J596" i="2"/>
  <c r="K596" i="2"/>
  <c r="L596" i="2"/>
  <c r="B597" i="2"/>
  <c r="C597" i="2"/>
  <c r="D597" i="2"/>
  <c r="E597" i="2"/>
  <c r="F597" i="2"/>
  <c r="G597" i="2"/>
  <c r="H597" i="2"/>
  <c r="I597" i="2"/>
  <c r="J597" i="2"/>
  <c r="K597" i="2"/>
  <c r="L597" i="2"/>
  <c r="B598" i="2"/>
  <c r="C598" i="2"/>
  <c r="D598" i="2"/>
  <c r="E598" i="2"/>
  <c r="F598" i="2"/>
  <c r="G598" i="2"/>
  <c r="H598" i="2"/>
  <c r="I598" i="2"/>
  <c r="J598" i="2"/>
  <c r="K598" i="2"/>
  <c r="L598" i="2"/>
  <c r="B599" i="2"/>
  <c r="C599" i="2"/>
  <c r="D599" i="2"/>
  <c r="E599" i="2"/>
  <c r="F599" i="2"/>
  <c r="G599" i="2"/>
  <c r="H599" i="2"/>
  <c r="I599" i="2"/>
  <c r="J599" i="2"/>
  <c r="K599" i="2"/>
  <c r="L599" i="2"/>
  <c r="B600" i="2"/>
  <c r="C600" i="2"/>
  <c r="D600" i="2"/>
  <c r="E600" i="2"/>
  <c r="F600" i="2"/>
  <c r="G600" i="2"/>
  <c r="H600" i="2"/>
  <c r="I600" i="2"/>
  <c r="J600" i="2"/>
  <c r="K600" i="2"/>
  <c r="L600" i="2"/>
  <c r="B601" i="2"/>
  <c r="C601" i="2"/>
  <c r="D601" i="2"/>
  <c r="E601" i="2"/>
  <c r="F601" i="2"/>
  <c r="G601" i="2"/>
  <c r="H601" i="2"/>
  <c r="I601" i="2"/>
  <c r="J601" i="2"/>
  <c r="K601" i="2"/>
  <c r="L601" i="2"/>
  <c r="B602" i="2"/>
  <c r="C602" i="2"/>
  <c r="D602" i="2"/>
  <c r="E602" i="2"/>
  <c r="F602" i="2"/>
  <c r="G602" i="2"/>
  <c r="H602" i="2"/>
  <c r="I602" i="2"/>
  <c r="J602" i="2"/>
  <c r="K602" i="2"/>
  <c r="L602" i="2"/>
  <c r="B603" i="2"/>
  <c r="C603" i="2"/>
  <c r="D603" i="2"/>
  <c r="E603" i="2"/>
  <c r="F603" i="2"/>
  <c r="G603" i="2"/>
  <c r="H603" i="2"/>
  <c r="I603" i="2"/>
  <c r="J603" i="2"/>
  <c r="K603" i="2"/>
  <c r="L603" i="2"/>
  <c r="B604" i="2"/>
  <c r="C604" i="2"/>
  <c r="D604" i="2"/>
  <c r="E604" i="2"/>
  <c r="F604" i="2"/>
  <c r="G604" i="2"/>
  <c r="H604" i="2"/>
  <c r="I604" i="2"/>
  <c r="J604" i="2"/>
  <c r="K604" i="2"/>
  <c r="L604" i="2"/>
  <c r="B605" i="2"/>
  <c r="C605" i="2"/>
  <c r="D605" i="2"/>
  <c r="E605" i="2"/>
  <c r="F605" i="2"/>
  <c r="G605" i="2"/>
  <c r="H605" i="2"/>
  <c r="I605" i="2"/>
  <c r="J605" i="2"/>
  <c r="K605" i="2"/>
  <c r="L605" i="2"/>
  <c r="B606" i="2"/>
  <c r="C606" i="2"/>
  <c r="D606" i="2"/>
  <c r="E606" i="2"/>
  <c r="F606" i="2"/>
  <c r="G606" i="2"/>
  <c r="H606" i="2"/>
  <c r="I606" i="2"/>
  <c r="J606" i="2"/>
  <c r="K606" i="2"/>
  <c r="L606" i="2"/>
  <c r="B607" i="2"/>
  <c r="C607" i="2"/>
  <c r="D607" i="2"/>
  <c r="E607" i="2"/>
  <c r="F607" i="2"/>
  <c r="G607" i="2"/>
  <c r="H607" i="2"/>
  <c r="I607" i="2"/>
  <c r="J607" i="2"/>
  <c r="K607" i="2"/>
  <c r="L607" i="2"/>
  <c r="B608" i="2"/>
  <c r="C608" i="2"/>
  <c r="D608" i="2"/>
  <c r="E608" i="2"/>
  <c r="F608" i="2"/>
  <c r="G608" i="2"/>
  <c r="H608" i="2"/>
  <c r="I608" i="2"/>
  <c r="J608" i="2"/>
  <c r="K608" i="2"/>
  <c r="L608" i="2"/>
  <c r="B609" i="2"/>
  <c r="C609" i="2"/>
  <c r="D609" i="2"/>
  <c r="E609" i="2"/>
  <c r="F609" i="2"/>
  <c r="G609" i="2"/>
  <c r="H609" i="2"/>
  <c r="I609" i="2"/>
  <c r="J609" i="2"/>
  <c r="K609" i="2"/>
  <c r="L609" i="2"/>
  <c r="B610" i="2"/>
  <c r="C610" i="2"/>
  <c r="D610" i="2"/>
  <c r="E610" i="2"/>
  <c r="F610" i="2"/>
  <c r="G610" i="2"/>
  <c r="H610" i="2"/>
  <c r="I610" i="2"/>
  <c r="J610" i="2"/>
  <c r="K610" i="2"/>
  <c r="L610" i="2"/>
  <c r="B611" i="2"/>
  <c r="C611" i="2"/>
  <c r="D611" i="2"/>
  <c r="E611" i="2"/>
  <c r="F611" i="2"/>
  <c r="G611" i="2"/>
  <c r="H611" i="2"/>
  <c r="I611" i="2"/>
  <c r="J611" i="2"/>
  <c r="K611" i="2"/>
  <c r="L611" i="2"/>
  <c r="B612" i="2"/>
  <c r="C612" i="2"/>
  <c r="D612" i="2"/>
  <c r="E612" i="2"/>
  <c r="F612" i="2"/>
  <c r="G612" i="2"/>
  <c r="H612" i="2"/>
  <c r="I612" i="2"/>
  <c r="J612" i="2"/>
  <c r="K612" i="2"/>
  <c r="L612" i="2"/>
  <c r="B613" i="2"/>
  <c r="C613" i="2"/>
  <c r="D613" i="2"/>
  <c r="E613" i="2"/>
  <c r="F613" i="2"/>
  <c r="G613" i="2"/>
  <c r="H613" i="2"/>
  <c r="I613" i="2"/>
  <c r="J613" i="2"/>
  <c r="K613" i="2"/>
  <c r="L613" i="2"/>
  <c r="B614" i="2"/>
  <c r="C614" i="2"/>
  <c r="D614" i="2"/>
  <c r="E614" i="2"/>
  <c r="F614" i="2"/>
  <c r="G614" i="2"/>
  <c r="H614" i="2"/>
  <c r="I614" i="2"/>
  <c r="J614" i="2"/>
  <c r="K614" i="2"/>
  <c r="L614" i="2"/>
  <c r="B615" i="2"/>
  <c r="C615" i="2"/>
  <c r="D615" i="2"/>
  <c r="E615" i="2"/>
  <c r="F615" i="2"/>
  <c r="G615" i="2"/>
  <c r="H615" i="2"/>
  <c r="I615" i="2"/>
  <c r="J615" i="2"/>
  <c r="K615" i="2"/>
  <c r="L615" i="2"/>
  <c r="B616" i="2"/>
  <c r="C616" i="2"/>
  <c r="D616" i="2"/>
  <c r="E616" i="2"/>
  <c r="F616" i="2"/>
  <c r="G616" i="2"/>
  <c r="H616" i="2"/>
  <c r="I616" i="2"/>
  <c r="J616" i="2"/>
  <c r="K616" i="2"/>
  <c r="L616" i="2"/>
  <c r="B617" i="2"/>
  <c r="C617" i="2"/>
  <c r="D617" i="2"/>
  <c r="E617" i="2"/>
  <c r="F617" i="2"/>
  <c r="G617" i="2"/>
  <c r="H617" i="2"/>
  <c r="I617" i="2"/>
  <c r="J617" i="2"/>
  <c r="K617" i="2"/>
  <c r="L617" i="2"/>
  <c r="B618" i="2"/>
  <c r="C618" i="2"/>
  <c r="D618" i="2"/>
  <c r="E618" i="2"/>
  <c r="F618" i="2"/>
  <c r="G618" i="2"/>
  <c r="H618" i="2"/>
  <c r="I618" i="2"/>
  <c r="J618" i="2"/>
  <c r="K618" i="2"/>
  <c r="L618" i="2"/>
  <c r="B619" i="2"/>
  <c r="C619" i="2"/>
  <c r="D619" i="2"/>
  <c r="E619" i="2"/>
  <c r="F619" i="2"/>
  <c r="G619" i="2"/>
  <c r="H619" i="2"/>
  <c r="I619" i="2"/>
  <c r="J619" i="2"/>
  <c r="K619" i="2"/>
  <c r="L619" i="2"/>
  <c r="B620" i="2"/>
  <c r="C620" i="2"/>
  <c r="D620" i="2"/>
  <c r="E620" i="2"/>
  <c r="F620" i="2"/>
  <c r="G620" i="2"/>
  <c r="H620" i="2"/>
  <c r="I620" i="2"/>
  <c r="J620" i="2"/>
  <c r="K620" i="2"/>
  <c r="L620" i="2"/>
  <c r="B621" i="2"/>
  <c r="C621" i="2"/>
  <c r="D621" i="2"/>
  <c r="E621" i="2"/>
  <c r="F621" i="2"/>
  <c r="G621" i="2"/>
  <c r="H621" i="2"/>
  <c r="I621" i="2"/>
  <c r="J621" i="2"/>
  <c r="K621" i="2"/>
  <c r="L621" i="2"/>
  <c r="B622" i="2"/>
  <c r="C622" i="2"/>
  <c r="D622" i="2"/>
  <c r="E622" i="2"/>
  <c r="F622" i="2"/>
  <c r="G622" i="2"/>
  <c r="H622" i="2"/>
  <c r="I622" i="2"/>
  <c r="J622" i="2"/>
  <c r="K622" i="2"/>
  <c r="L622" i="2"/>
  <c r="B623" i="2"/>
  <c r="C623" i="2"/>
  <c r="D623" i="2"/>
  <c r="E623" i="2"/>
  <c r="F623" i="2"/>
  <c r="G623" i="2"/>
  <c r="H623" i="2"/>
  <c r="I623" i="2"/>
  <c r="J623" i="2"/>
  <c r="K623" i="2"/>
  <c r="L623" i="2"/>
  <c r="B624" i="2"/>
  <c r="C624" i="2"/>
  <c r="D624" i="2"/>
  <c r="E624" i="2"/>
  <c r="F624" i="2"/>
  <c r="G624" i="2"/>
  <c r="H624" i="2"/>
  <c r="I624" i="2"/>
  <c r="J624" i="2"/>
  <c r="K624" i="2"/>
  <c r="L624" i="2"/>
  <c r="B625" i="2"/>
  <c r="C625" i="2"/>
  <c r="D625" i="2"/>
  <c r="E625" i="2"/>
  <c r="F625" i="2"/>
  <c r="G625" i="2"/>
  <c r="H625" i="2"/>
  <c r="I625" i="2"/>
  <c r="J625" i="2"/>
  <c r="K625" i="2"/>
  <c r="L625" i="2"/>
  <c r="B626" i="2"/>
  <c r="C626" i="2"/>
  <c r="D626" i="2"/>
  <c r="E626" i="2"/>
  <c r="F626" i="2"/>
  <c r="G626" i="2"/>
  <c r="H626" i="2"/>
  <c r="I626" i="2"/>
  <c r="J626" i="2"/>
  <c r="K626" i="2"/>
  <c r="L626" i="2"/>
  <c r="B627" i="2"/>
  <c r="C627" i="2"/>
  <c r="D627" i="2"/>
  <c r="E627" i="2"/>
  <c r="F627" i="2"/>
  <c r="G627" i="2"/>
  <c r="H627" i="2"/>
  <c r="I627" i="2"/>
  <c r="J627" i="2"/>
  <c r="K627" i="2"/>
  <c r="L627" i="2"/>
  <c r="B628" i="2"/>
  <c r="C628" i="2"/>
  <c r="D628" i="2"/>
  <c r="E628" i="2"/>
  <c r="F628" i="2"/>
  <c r="G628" i="2"/>
  <c r="H628" i="2"/>
  <c r="I628" i="2"/>
  <c r="J628" i="2"/>
  <c r="K628" i="2"/>
  <c r="L628" i="2"/>
  <c r="B629" i="2"/>
  <c r="C629" i="2"/>
  <c r="D629" i="2"/>
  <c r="E629" i="2"/>
  <c r="F629" i="2"/>
  <c r="G629" i="2"/>
  <c r="H629" i="2"/>
  <c r="I629" i="2"/>
  <c r="J629" i="2"/>
  <c r="K629" i="2"/>
  <c r="L629" i="2"/>
  <c r="B630" i="2"/>
  <c r="C630" i="2"/>
  <c r="D630" i="2"/>
  <c r="E630" i="2"/>
  <c r="F630" i="2"/>
  <c r="G630" i="2"/>
  <c r="H630" i="2"/>
  <c r="I630" i="2"/>
  <c r="J630" i="2"/>
  <c r="K630" i="2"/>
  <c r="L630" i="2"/>
  <c r="B631" i="2"/>
  <c r="C631" i="2"/>
  <c r="D631" i="2"/>
  <c r="E631" i="2"/>
  <c r="F631" i="2"/>
  <c r="G631" i="2"/>
  <c r="H631" i="2"/>
  <c r="I631" i="2"/>
  <c r="J631" i="2"/>
  <c r="K631" i="2"/>
  <c r="L631" i="2"/>
  <c r="B632" i="2"/>
  <c r="C632" i="2"/>
  <c r="D632" i="2"/>
  <c r="E632" i="2"/>
  <c r="F632" i="2"/>
  <c r="G632" i="2"/>
  <c r="H632" i="2"/>
  <c r="I632" i="2"/>
  <c r="J632" i="2"/>
  <c r="K632" i="2"/>
  <c r="L632" i="2"/>
  <c r="B633" i="2"/>
  <c r="C633" i="2"/>
  <c r="D633" i="2"/>
  <c r="E633" i="2"/>
  <c r="F633" i="2"/>
  <c r="G633" i="2"/>
  <c r="H633" i="2"/>
  <c r="I633" i="2"/>
  <c r="J633" i="2"/>
  <c r="K633" i="2"/>
  <c r="L633" i="2"/>
  <c r="B634" i="2"/>
  <c r="C634" i="2"/>
  <c r="D634" i="2"/>
  <c r="E634" i="2"/>
  <c r="F634" i="2"/>
  <c r="G634" i="2"/>
  <c r="H634" i="2"/>
  <c r="I634" i="2"/>
  <c r="J634" i="2"/>
  <c r="K634" i="2"/>
  <c r="L634" i="2"/>
  <c r="B635" i="2"/>
  <c r="C635" i="2"/>
  <c r="D635" i="2"/>
  <c r="E635" i="2"/>
  <c r="F635" i="2"/>
  <c r="G635" i="2"/>
  <c r="H635" i="2"/>
  <c r="I635" i="2"/>
  <c r="J635" i="2"/>
  <c r="K635" i="2"/>
  <c r="L635" i="2"/>
  <c r="B636" i="2"/>
  <c r="C636" i="2"/>
  <c r="D636" i="2"/>
  <c r="E636" i="2"/>
  <c r="F636" i="2"/>
  <c r="G636" i="2"/>
  <c r="H636" i="2"/>
  <c r="I636" i="2"/>
  <c r="J636" i="2"/>
  <c r="K636" i="2"/>
  <c r="L636" i="2"/>
  <c r="B637" i="2"/>
  <c r="C637" i="2"/>
  <c r="D637" i="2"/>
  <c r="E637" i="2"/>
  <c r="F637" i="2"/>
  <c r="G637" i="2"/>
  <c r="H637" i="2"/>
  <c r="I637" i="2"/>
  <c r="J637" i="2"/>
  <c r="K637" i="2"/>
  <c r="L637" i="2"/>
  <c r="B638" i="2"/>
  <c r="C638" i="2"/>
  <c r="D638" i="2"/>
  <c r="E638" i="2"/>
  <c r="F638" i="2"/>
  <c r="G638" i="2"/>
  <c r="H638" i="2"/>
  <c r="I638" i="2"/>
  <c r="J638" i="2"/>
  <c r="K638" i="2"/>
  <c r="L638" i="2"/>
  <c r="B639" i="2"/>
  <c r="C639" i="2"/>
  <c r="D639" i="2"/>
  <c r="E639" i="2"/>
  <c r="F639" i="2"/>
  <c r="G639" i="2"/>
  <c r="H639" i="2"/>
  <c r="I639" i="2"/>
  <c r="J639" i="2"/>
  <c r="K639" i="2"/>
  <c r="L639" i="2"/>
  <c r="B640" i="2"/>
  <c r="C640" i="2"/>
  <c r="D640" i="2"/>
  <c r="E640" i="2"/>
  <c r="F640" i="2"/>
  <c r="G640" i="2"/>
  <c r="H640" i="2"/>
  <c r="I640" i="2"/>
  <c r="J640" i="2"/>
  <c r="K640" i="2"/>
  <c r="L640" i="2"/>
  <c r="B641" i="2"/>
  <c r="C641" i="2"/>
  <c r="D641" i="2"/>
  <c r="E641" i="2"/>
  <c r="F641" i="2"/>
  <c r="G641" i="2"/>
  <c r="H641" i="2"/>
  <c r="I641" i="2"/>
  <c r="J641" i="2"/>
  <c r="K641" i="2"/>
  <c r="L641" i="2"/>
  <c r="B642" i="2"/>
  <c r="C642" i="2"/>
  <c r="D642" i="2"/>
  <c r="E642" i="2"/>
  <c r="F642" i="2"/>
  <c r="G642" i="2"/>
  <c r="H642" i="2"/>
  <c r="I642" i="2"/>
  <c r="J642" i="2"/>
  <c r="K642" i="2"/>
  <c r="L642" i="2"/>
  <c r="B643" i="2"/>
  <c r="C643" i="2"/>
  <c r="D643" i="2"/>
  <c r="E643" i="2"/>
  <c r="F643" i="2"/>
  <c r="G643" i="2"/>
  <c r="H643" i="2"/>
  <c r="I643" i="2"/>
  <c r="J643" i="2"/>
  <c r="K643" i="2"/>
  <c r="L643" i="2"/>
  <c r="B644" i="2"/>
  <c r="C644" i="2"/>
  <c r="D644" i="2"/>
  <c r="E644" i="2"/>
  <c r="F644" i="2"/>
  <c r="G644" i="2"/>
  <c r="H644" i="2"/>
  <c r="I644" i="2"/>
  <c r="J644" i="2"/>
  <c r="K644" i="2"/>
  <c r="L644" i="2"/>
  <c r="B645" i="2"/>
  <c r="C645" i="2"/>
  <c r="D645" i="2"/>
  <c r="E645" i="2"/>
  <c r="F645" i="2"/>
  <c r="G645" i="2"/>
  <c r="H645" i="2"/>
  <c r="I645" i="2"/>
  <c r="J645" i="2"/>
  <c r="K645" i="2"/>
  <c r="L645" i="2"/>
  <c r="B646" i="2"/>
  <c r="C646" i="2"/>
  <c r="D646" i="2"/>
  <c r="E646" i="2"/>
  <c r="F646" i="2"/>
  <c r="G646" i="2"/>
  <c r="H646" i="2"/>
  <c r="I646" i="2"/>
  <c r="J646" i="2"/>
  <c r="K646" i="2"/>
  <c r="L646" i="2"/>
  <c r="B647" i="2"/>
  <c r="C647" i="2"/>
  <c r="D647" i="2"/>
  <c r="E647" i="2"/>
  <c r="F647" i="2"/>
  <c r="G647" i="2"/>
  <c r="H647" i="2"/>
  <c r="I647" i="2"/>
  <c r="J647" i="2"/>
  <c r="K647" i="2"/>
  <c r="L647" i="2"/>
  <c r="B648" i="2"/>
  <c r="C648" i="2"/>
  <c r="D648" i="2"/>
  <c r="E648" i="2"/>
  <c r="F648" i="2"/>
  <c r="G648" i="2"/>
  <c r="H648" i="2"/>
  <c r="I648" i="2"/>
  <c r="J648" i="2"/>
  <c r="K648" i="2"/>
  <c r="L648" i="2"/>
  <c r="B649" i="2"/>
  <c r="C649" i="2"/>
  <c r="D649" i="2"/>
  <c r="E649" i="2"/>
  <c r="F649" i="2"/>
  <c r="G649" i="2"/>
  <c r="H649" i="2"/>
  <c r="I649" i="2"/>
  <c r="J649" i="2"/>
  <c r="K649" i="2"/>
  <c r="L649" i="2"/>
  <c r="B650" i="2"/>
  <c r="C650" i="2"/>
  <c r="D650" i="2"/>
  <c r="E650" i="2"/>
  <c r="F650" i="2"/>
  <c r="G650" i="2"/>
  <c r="H650" i="2"/>
  <c r="I650" i="2"/>
  <c r="J650" i="2"/>
  <c r="K650" i="2"/>
  <c r="L650" i="2"/>
  <c r="B651" i="2"/>
  <c r="C651" i="2"/>
  <c r="D651" i="2"/>
  <c r="E651" i="2"/>
  <c r="F651" i="2"/>
  <c r="G651" i="2"/>
  <c r="H651" i="2"/>
  <c r="I651" i="2"/>
  <c r="J651" i="2"/>
  <c r="K651" i="2"/>
  <c r="L651" i="2"/>
  <c r="B652" i="2"/>
  <c r="C652" i="2"/>
  <c r="D652" i="2"/>
  <c r="E652" i="2"/>
  <c r="F652" i="2"/>
  <c r="G652" i="2"/>
  <c r="H652" i="2"/>
  <c r="I652" i="2"/>
  <c r="J652" i="2"/>
  <c r="K652" i="2"/>
  <c r="L652" i="2"/>
  <c r="B653" i="2"/>
  <c r="C653" i="2"/>
  <c r="D653" i="2"/>
  <c r="E653" i="2"/>
  <c r="F653" i="2"/>
  <c r="G653" i="2"/>
  <c r="H653" i="2"/>
  <c r="I653" i="2"/>
  <c r="J653" i="2"/>
  <c r="K653" i="2"/>
  <c r="L653" i="2"/>
  <c r="B654" i="2"/>
  <c r="C654" i="2"/>
  <c r="D654" i="2"/>
  <c r="E654" i="2"/>
  <c r="F654" i="2"/>
  <c r="G654" i="2"/>
  <c r="H654" i="2"/>
  <c r="I654" i="2"/>
  <c r="J654" i="2"/>
  <c r="K654" i="2"/>
  <c r="L654" i="2"/>
  <c r="B655" i="2"/>
  <c r="C655" i="2"/>
  <c r="D655" i="2"/>
  <c r="E655" i="2"/>
  <c r="F655" i="2"/>
  <c r="G655" i="2"/>
  <c r="H655" i="2"/>
  <c r="I655" i="2"/>
  <c r="J655" i="2"/>
  <c r="K655" i="2"/>
  <c r="L655" i="2"/>
  <c r="B656" i="2"/>
  <c r="C656" i="2"/>
  <c r="D656" i="2"/>
  <c r="E656" i="2"/>
  <c r="F656" i="2"/>
  <c r="G656" i="2"/>
  <c r="H656" i="2"/>
  <c r="I656" i="2"/>
  <c r="J656" i="2"/>
  <c r="K656" i="2"/>
  <c r="L656" i="2"/>
  <c r="B657" i="2"/>
  <c r="C657" i="2"/>
  <c r="D657" i="2"/>
  <c r="E657" i="2"/>
  <c r="F657" i="2"/>
  <c r="G657" i="2"/>
  <c r="H657" i="2"/>
  <c r="I657" i="2"/>
  <c r="J657" i="2"/>
  <c r="K657" i="2"/>
  <c r="L657" i="2"/>
  <c r="B658" i="2"/>
  <c r="C658" i="2"/>
  <c r="D658" i="2"/>
  <c r="E658" i="2"/>
  <c r="F658" i="2"/>
  <c r="G658" i="2"/>
  <c r="H658" i="2"/>
  <c r="I658" i="2"/>
  <c r="J658" i="2"/>
  <c r="K658" i="2"/>
  <c r="L658" i="2"/>
  <c r="B659" i="2"/>
  <c r="C659" i="2"/>
  <c r="D659" i="2"/>
  <c r="E659" i="2"/>
  <c r="F659" i="2"/>
  <c r="G659" i="2"/>
  <c r="H659" i="2"/>
  <c r="I659" i="2"/>
  <c r="J659" i="2"/>
  <c r="K659" i="2"/>
  <c r="L659" i="2"/>
  <c r="B660" i="2"/>
  <c r="C660" i="2"/>
  <c r="D660" i="2"/>
  <c r="E660" i="2"/>
  <c r="F660" i="2"/>
  <c r="G660" i="2"/>
  <c r="H660" i="2"/>
  <c r="I660" i="2"/>
  <c r="J660" i="2"/>
  <c r="K660" i="2"/>
  <c r="L660" i="2"/>
  <c r="B661" i="2"/>
  <c r="C661" i="2"/>
  <c r="D661" i="2"/>
  <c r="E661" i="2"/>
  <c r="F661" i="2"/>
  <c r="G661" i="2"/>
  <c r="H661" i="2"/>
  <c r="I661" i="2"/>
  <c r="J661" i="2"/>
  <c r="K661" i="2"/>
  <c r="L661" i="2"/>
  <c r="B662" i="2"/>
  <c r="C662" i="2"/>
  <c r="D662" i="2"/>
  <c r="E662" i="2"/>
  <c r="F662" i="2"/>
  <c r="G662" i="2"/>
  <c r="H662" i="2"/>
  <c r="I662" i="2"/>
  <c r="J662" i="2"/>
  <c r="K662" i="2"/>
  <c r="L662" i="2"/>
  <c r="B663" i="2"/>
  <c r="C663" i="2"/>
  <c r="D663" i="2"/>
  <c r="E663" i="2"/>
  <c r="F663" i="2"/>
  <c r="G663" i="2"/>
  <c r="H663" i="2"/>
  <c r="I663" i="2"/>
  <c r="J663" i="2"/>
  <c r="K663" i="2"/>
  <c r="L663" i="2"/>
  <c r="B664" i="2"/>
  <c r="C664" i="2"/>
  <c r="D664" i="2"/>
  <c r="E664" i="2"/>
  <c r="F664" i="2"/>
  <c r="G664" i="2"/>
  <c r="H664" i="2"/>
  <c r="I664" i="2"/>
  <c r="J664" i="2"/>
  <c r="K664" i="2"/>
  <c r="L664" i="2"/>
  <c r="B665" i="2"/>
  <c r="C665" i="2"/>
  <c r="D665" i="2"/>
  <c r="E665" i="2"/>
  <c r="F665" i="2"/>
  <c r="G665" i="2"/>
  <c r="H665" i="2"/>
  <c r="I665" i="2"/>
  <c r="J665" i="2"/>
  <c r="K665" i="2"/>
  <c r="L665" i="2"/>
  <c r="B666" i="2"/>
  <c r="C666" i="2"/>
  <c r="D666" i="2"/>
  <c r="E666" i="2"/>
  <c r="F666" i="2"/>
  <c r="G666" i="2"/>
  <c r="H666" i="2"/>
  <c r="I666" i="2"/>
  <c r="J666" i="2"/>
  <c r="K666" i="2"/>
  <c r="L666" i="2"/>
  <c r="B667" i="2"/>
  <c r="C667" i="2"/>
  <c r="D667" i="2"/>
  <c r="E667" i="2"/>
  <c r="F667" i="2"/>
  <c r="G667" i="2"/>
  <c r="H667" i="2"/>
  <c r="I667" i="2"/>
  <c r="J667" i="2"/>
  <c r="K667" i="2"/>
  <c r="L667" i="2"/>
  <c r="B668" i="2"/>
  <c r="C668" i="2"/>
  <c r="D668" i="2"/>
  <c r="E668" i="2"/>
  <c r="F668" i="2"/>
  <c r="G668" i="2"/>
  <c r="H668" i="2"/>
  <c r="I668" i="2"/>
  <c r="J668" i="2"/>
  <c r="K668" i="2"/>
  <c r="L668" i="2"/>
  <c r="B669" i="2"/>
  <c r="C669" i="2"/>
  <c r="D669" i="2"/>
  <c r="E669" i="2"/>
  <c r="F669" i="2"/>
  <c r="G669" i="2"/>
  <c r="H669" i="2"/>
  <c r="I669" i="2"/>
  <c r="J669" i="2"/>
  <c r="K669" i="2"/>
  <c r="L669" i="2"/>
  <c r="B670" i="2"/>
  <c r="C670" i="2"/>
  <c r="D670" i="2"/>
  <c r="E670" i="2"/>
  <c r="F670" i="2"/>
  <c r="G670" i="2"/>
  <c r="H670" i="2"/>
  <c r="I670" i="2"/>
  <c r="J670" i="2"/>
  <c r="K670" i="2"/>
  <c r="L670" i="2"/>
  <c r="B671" i="2"/>
  <c r="C671" i="2"/>
  <c r="D671" i="2"/>
  <c r="E671" i="2"/>
  <c r="F671" i="2"/>
  <c r="G671" i="2"/>
  <c r="H671" i="2"/>
  <c r="I671" i="2"/>
  <c r="J671" i="2"/>
  <c r="K671" i="2"/>
  <c r="L671" i="2"/>
  <c r="B672" i="2"/>
  <c r="C672" i="2"/>
  <c r="D672" i="2"/>
  <c r="E672" i="2"/>
  <c r="F672" i="2"/>
  <c r="G672" i="2"/>
  <c r="H672" i="2"/>
  <c r="I672" i="2"/>
  <c r="J672" i="2"/>
  <c r="K672" i="2"/>
  <c r="L672" i="2"/>
  <c r="B673" i="2"/>
  <c r="C673" i="2"/>
  <c r="D673" i="2"/>
  <c r="E673" i="2"/>
  <c r="F673" i="2"/>
  <c r="G673" i="2"/>
  <c r="H673" i="2"/>
  <c r="I673" i="2"/>
  <c r="J673" i="2"/>
  <c r="K673" i="2"/>
  <c r="L673" i="2"/>
  <c r="B674" i="2"/>
  <c r="C674" i="2"/>
  <c r="D674" i="2"/>
  <c r="E674" i="2"/>
  <c r="F674" i="2"/>
  <c r="G674" i="2"/>
  <c r="H674" i="2"/>
  <c r="I674" i="2"/>
  <c r="J674" i="2"/>
  <c r="K674" i="2"/>
  <c r="L674" i="2"/>
  <c r="B675" i="2"/>
  <c r="C675" i="2"/>
  <c r="D675" i="2"/>
  <c r="E675" i="2"/>
  <c r="F675" i="2"/>
  <c r="G675" i="2"/>
  <c r="H675" i="2"/>
  <c r="I675" i="2"/>
  <c r="J675" i="2"/>
  <c r="K675" i="2"/>
  <c r="L675" i="2"/>
  <c r="B676" i="2"/>
  <c r="C676" i="2"/>
  <c r="D676" i="2"/>
  <c r="E676" i="2"/>
  <c r="F676" i="2"/>
  <c r="G676" i="2"/>
  <c r="H676" i="2"/>
  <c r="I676" i="2"/>
  <c r="J676" i="2"/>
  <c r="K676" i="2"/>
  <c r="L676" i="2"/>
  <c r="B677" i="2"/>
  <c r="C677" i="2"/>
  <c r="D677" i="2"/>
  <c r="E677" i="2"/>
  <c r="F677" i="2"/>
  <c r="G677" i="2"/>
  <c r="H677" i="2"/>
  <c r="I677" i="2"/>
  <c r="J677" i="2"/>
  <c r="K677" i="2"/>
  <c r="L677" i="2"/>
  <c r="B678" i="2"/>
  <c r="C678" i="2"/>
  <c r="D678" i="2"/>
  <c r="E678" i="2"/>
  <c r="F678" i="2"/>
  <c r="G678" i="2"/>
  <c r="H678" i="2"/>
  <c r="I678" i="2"/>
  <c r="J678" i="2"/>
  <c r="K678" i="2"/>
  <c r="L678" i="2"/>
  <c r="B679" i="2"/>
  <c r="C679" i="2"/>
  <c r="D679" i="2"/>
  <c r="E679" i="2"/>
  <c r="F679" i="2"/>
  <c r="G679" i="2"/>
  <c r="H679" i="2"/>
  <c r="I679" i="2"/>
  <c r="J679" i="2"/>
  <c r="K679" i="2"/>
  <c r="L679" i="2"/>
  <c r="B680" i="2"/>
  <c r="C680" i="2"/>
  <c r="D680" i="2"/>
  <c r="E680" i="2"/>
  <c r="F680" i="2"/>
  <c r="G680" i="2"/>
  <c r="H680" i="2"/>
  <c r="I680" i="2"/>
  <c r="J680" i="2"/>
  <c r="K680" i="2"/>
  <c r="L680" i="2"/>
  <c r="B681" i="2"/>
  <c r="C681" i="2"/>
  <c r="D681" i="2"/>
  <c r="E681" i="2"/>
  <c r="F681" i="2"/>
  <c r="G681" i="2"/>
  <c r="H681" i="2"/>
  <c r="I681" i="2"/>
  <c r="J681" i="2"/>
  <c r="K681" i="2"/>
  <c r="L681" i="2"/>
  <c r="B682" i="2"/>
  <c r="C682" i="2"/>
  <c r="D682" i="2"/>
  <c r="E682" i="2"/>
  <c r="F682" i="2"/>
  <c r="G682" i="2"/>
  <c r="H682" i="2"/>
  <c r="I682" i="2"/>
  <c r="J682" i="2"/>
  <c r="K682" i="2"/>
  <c r="L682" i="2"/>
  <c r="B683" i="2"/>
  <c r="C683" i="2"/>
  <c r="D683" i="2"/>
  <c r="E683" i="2"/>
  <c r="F683" i="2"/>
  <c r="G683" i="2"/>
  <c r="H683" i="2"/>
  <c r="I683" i="2"/>
  <c r="J683" i="2"/>
  <c r="K683" i="2"/>
  <c r="L683" i="2"/>
  <c r="B684" i="2"/>
  <c r="C684" i="2"/>
  <c r="D684" i="2"/>
  <c r="E684" i="2"/>
  <c r="F684" i="2"/>
  <c r="G684" i="2"/>
  <c r="H684" i="2"/>
  <c r="I684" i="2"/>
  <c r="J684" i="2"/>
  <c r="K684" i="2"/>
  <c r="L684" i="2"/>
  <c r="B685" i="2"/>
  <c r="C685" i="2"/>
  <c r="D685" i="2"/>
  <c r="E685" i="2"/>
  <c r="F685" i="2"/>
  <c r="G685" i="2"/>
  <c r="H685" i="2"/>
  <c r="I685" i="2"/>
  <c r="J685" i="2"/>
  <c r="K685" i="2"/>
  <c r="L685" i="2"/>
  <c r="B686" i="2"/>
  <c r="C686" i="2"/>
  <c r="D686" i="2"/>
  <c r="E686" i="2"/>
  <c r="F686" i="2"/>
  <c r="G686" i="2"/>
  <c r="H686" i="2"/>
  <c r="I686" i="2"/>
  <c r="J686" i="2"/>
  <c r="K686" i="2"/>
  <c r="L686" i="2"/>
  <c r="B687" i="2"/>
  <c r="C687" i="2"/>
  <c r="D687" i="2"/>
  <c r="E687" i="2"/>
  <c r="F687" i="2"/>
  <c r="G687" i="2"/>
  <c r="H687" i="2"/>
  <c r="I687" i="2"/>
  <c r="J687" i="2"/>
  <c r="K687" i="2"/>
  <c r="L687" i="2"/>
  <c r="B688" i="2"/>
  <c r="C688" i="2"/>
  <c r="D688" i="2"/>
  <c r="E688" i="2"/>
  <c r="F688" i="2"/>
  <c r="G688" i="2"/>
  <c r="H688" i="2"/>
  <c r="I688" i="2"/>
  <c r="J688" i="2"/>
  <c r="K688" i="2"/>
  <c r="L688" i="2"/>
  <c r="B689" i="2"/>
  <c r="C689" i="2"/>
  <c r="D689" i="2"/>
  <c r="E689" i="2"/>
  <c r="F689" i="2"/>
  <c r="G689" i="2"/>
  <c r="H689" i="2"/>
  <c r="I689" i="2"/>
  <c r="J689" i="2"/>
  <c r="K689" i="2"/>
  <c r="L689" i="2"/>
  <c r="B690" i="2"/>
  <c r="C690" i="2"/>
  <c r="D690" i="2"/>
  <c r="E690" i="2"/>
  <c r="F690" i="2"/>
  <c r="G690" i="2"/>
  <c r="H690" i="2"/>
  <c r="I690" i="2"/>
  <c r="J690" i="2"/>
  <c r="K690" i="2"/>
  <c r="L690" i="2"/>
  <c r="B691" i="2"/>
  <c r="C691" i="2"/>
  <c r="D691" i="2"/>
  <c r="E691" i="2"/>
  <c r="F691" i="2"/>
  <c r="G691" i="2"/>
  <c r="H691" i="2"/>
  <c r="I691" i="2"/>
  <c r="J691" i="2"/>
  <c r="K691" i="2"/>
  <c r="L691" i="2"/>
  <c r="B692" i="2"/>
  <c r="C692" i="2"/>
  <c r="D692" i="2"/>
  <c r="E692" i="2"/>
  <c r="F692" i="2"/>
  <c r="G692" i="2"/>
  <c r="H692" i="2"/>
  <c r="I692" i="2"/>
  <c r="J692" i="2"/>
  <c r="K692" i="2"/>
  <c r="L692" i="2"/>
  <c r="B693" i="2"/>
  <c r="C693" i="2"/>
  <c r="D693" i="2"/>
  <c r="E693" i="2"/>
  <c r="F693" i="2"/>
  <c r="G693" i="2"/>
  <c r="H693" i="2"/>
  <c r="I693" i="2"/>
  <c r="J693" i="2"/>
  <c r="K693" i="2"/>
  <c r="L693" i="2"/>
  <c r="B694" i="2"/>
  <c r="C694" i="2"/>
  <c r="D694" i="2"/>
  <c r="E694" i="2"/>
  <c r="F694" i="2"/>
  <c r="G694" i="2"/>
  <c r="H694" i="2"/>
  <c r="I694" i="2"/>
  <c r="J694" i="2"/>
  <c r="K694" i="2"/>
  <c r="L694" i="2"/>
  <c r="B695" i="2"/>
  <c r="C695" i="2"/>
  <c r="D695" i="2"/>
  <c r="E695" i="2"/>
  <c r="F695" i="2"/>
  <c r="G695" i="2"/>
  <c r="H695" i="2"/>
  <c r="I695" i="2"/>
  <c r="J695" i="2"/>
  <c r="K695" i="2"/>
  <c r="L695" i="2"/>
  <c r="B696" i="2"/>
  <c r="C696" i="2"/>
  <c r="D696" i="2"/>
  <c r="E696" i="2"/>
  <c r="F696" i="2"/>
  <c r="G696" i="2"/>
  <c r="H696" i="2"/>
  <c r="I696" i="2"/>
  <c r="J696" i="2"/>
  <c r="K696" i="2"/>
  <c r="L696" i="2"/>
  <c r="B697" i="2"/>
  <c r="C697" i="2"/>
  <c r="D697" i="2"/>
  <c r="E697" i="2"/>
  <c r="F697" i="2"/>
  <c r="G697" i="2"/>
  <c r="H697" i="2"/>
  <c r="I697" i="2"/>
  <c r="J697" i="2"/>
  <c r="K697" i="2"/>
  <c r="L697" i="2"/>
  <c r="B698" i="2"/>
  <c r="C698" i="2"/>
  <c r="D698" i="2"/>
  <c r="E698" i="2"/>
  <c r="F698" i="2"/>
  <c r="G698" i="2"/>
  <c r="H698" i="2"/>
  <c r="I698" i="2"/>
  <c r="J698" i="2"/>
  <c r="K698" i="2"/>
  <c r="L698" i="2"/>
  <c r="B699" i="2"/>
  <c r="C699" i="2"/>
  <c r="D699" i="2"/>
  <c r="E699" i="2"/>
  <c r="F699" i="2"/>
  <c r="G699" i="2"/>
  <c r="H699" i="2"/>
  <c r="I699" i="2"/>
  <c r="J699" i="2"/>
  <c r="K699" i="2"/>
  <c r="L699" i="2"/>
  <c r="B700" i="2"/>
  <c r="C700" i="2"/>
  <c r="D700" i="2"/>
  <c r="E700" i="2"/>
  <c r="F700" i="2"/>
  <c r="G700" i="2"/>
  <c r="H700" i="2"/>
  <c r="I700" i="2"/>
  <c r="J700" i="2"/>
  <c r="K700" i="2"/>
  <c r="L700" i="2"/>
  <c r="B701" i="2"/>
  <c r="C701" i="2"/>
  <c r="D701" i="2"/>
  <c r="E701" i="2"/>
  <c r="F701" i="2"/>
  <c r="G701" i="2"/>
  <c r="H701" i="2"/>
  <c r="I701" i="2"/>
  <c r="J701" i="2"/>
  <c r="K701" i="2"/>
  <c r="L701" i="2"/>
  <c r="B702" i="2"/>
  <c r="C702" i="2"/>
  <c r="D702" i="2"/>
  <c r="E702" i="2"/>
  <c r="F702" i="2"/>
  <c r="G702" i="2"/>
  <c r="H702" i="2"/>
  <c r="I702" i="2"/>
  <c r="J702" i="2"/>
  <c r="K702" i="2"/>
  <c r="L702" i="2"/>
  <c r="B703" i="2"/>
  <c r="C703" i="2"/>
  <c r="D703" i="2"/>
  <c r="E703" i="2"/>
  <c r="F703" i="2"/>
  <c r="G703" i="2"/>
  <c r="H703" i="2"/>
  <c r="I703" i="2"/>
  <c r="J703" i="2"/>
  <c r="K703" i="2"/>
  <c r="L703" i="2"/>
  <c r="B704" i="2"/>
  <c r="C704" i="2"/>
  <c r="D704" i="2"/>
  <c r="E704" i="2"/>
  <c r="F704" i="2"/>
  <c r="G704" i="2"/>
  <c r="H704" i="2"/>
  <c r="I704" i="2"/>
  <c r="J704" i="2"/>
  <c r="K704" i="2"/>
  <c r="L704" i="2"/>
  <c r="B705" i="2"/>
  <c r="C705" i="2"/>
  <c r="D705" i="2"/>
  <c r="E705" i="2"/>
  <c r="F705" i="2"/>
  <c r="G705" i="2"/>
  <c r="H705" i="2"/>
  <c r="I705" i="2"/>
  <c r="J705" i="2"/>
  <c r="K705" i="2"/>
  <c r="L705" i="2"/>
  <c r="B706" i="2"/>
  <c r="C706" i="2"/>
  <c r="D706" i="2"/>
  <c r="E706" i="2"/>
  <c r="F706" i="2"/>
  <c r="G706" i="2"/>
  <c r="H706" i="2"/>
  <c r="I706" i="2"/>
  <c r="J706" i="2"/>
  <c r="K706" i="2"/>
  <c r="L706" i="2"/>
  <c r="B707" i="2"/>
  <c r="C707" i="2"/>
  <c r="D707" i="2"/>
  <c r="E707" i="2"/>
  <c r="F707" i="2"/>
  <c r="G707" i="2"/>
  <c r="H707" i="2"/>
  <c r="I707" i="2"/>
  <c r="J707" i="2"/>
  <c r="K707" i="2"/>
  <c r="L707" i="2"/>
  <c r="B708" i="2"/>
  <c r="C708" i="2"/>
  <c r="D708" i="2"/>
  <c r="E708" i="2"/>
  <c r="F708" i="2"/>
  <c r="G708" i="2"/>
  <c r="H708" i="2"/>
  <c r="I708" i="2"/>
  <c r="J708" i="2"/>
  <c r="K708" i="2"/>
  <c r="L708" i="2"/>
  <c r="B709" i="2"/>
  <c r="C709" i="2"/>
  <c r="D709" i="2"/>
  <c r="E709" i="2"/>
  <c r="F709" i="2"/>
  <c r="G709" i="2"/>
  <c r="H709" i="2"/>
  <c r="I709" i="2"/>
  <c r="J709" i="2"/>
  <c r="K709" i="2"/>
  <c r="L709" i="2"/>
  <c r="B710" i="2"/>
  <c r="C710" i="2"/>
  <c r="D710" i="2"/>
  <c r="E710" i="2"/>
  <c r="F710" i="2"/>
  <c r="G710" i="2"/>
  <c r="H710" i="2"/>
  <c r="I710" i="2"/>
  <c r="J710" i="2"/>
  <c r="K710" i="2"/>
  <c r="L710" i="2"/>
  <c r="B711" i="2"/>
  <c r="C711" i="2"/>
  <c r="D711" i="2"/>
  <c r="E711" i="2"/>
  <c r="F711" i="2"/>
  <c r="G711" i="2"/>
  <c r="H711" i="2"/>
  <c r="I711" i="2"/>
  <c r="J711" i="2"/>
  <c r="K711" i="2"/>
  <c r="L711" i="2"/>
  <c r="B712" i="2"/>
  <c r="C712" i="2"/>
  <c r="D712" i="2"/>
  <c r="E712" i="2"/>
  <c r="F712" i="2"/>
  <c r="G712" i="2"/>
  <c r="H712" i="2"/>
  <c r="I712" i="2"/>
  <c r="J712" i="2"/>
  <c r="K712" i="2"/>
  <c r="L712" i="2"/>
  <c r="B713" i="2"/>
  <c r="C713" i="2"/>
  <c r="D713" i="2"/>
  <c r="E713" i="2"/>
  <c r="F713" i="2"/>
  <c r="G713" i="2"/>
  <c r="H713" i="2"/>
  <c r="I713" i="2"/>
  <c r="J713" i="2"/>
  <c r="K713" i="2"/>
  <c r="L713" i="2"/>
  <c r="B714" i="2"/>
  <c r="C714" i="2"/>
  <c r="D714" i="2"/>
  <c r="E714" i="2"/>
  <c r="F714" i="2"/>
  <c r="G714" i="2"/>
  <c r="H714" i="2"/>
  <c r="I714" i="2"/>
  <c r="J714" i="2"/>
  <c r="K714" i="2"/>
  <c r="L714" i="2"/>
  <c r="B715" i="2"/>
  <c r="C715" i="2"/>
  <c r="D715" i="2"/>
  <c r="E715" i="2"/>
  <c r="F715" i="2"/>
  <c r="G715" i="2"/>
  <c r="H715" i="2"/>
  <c r="I715" i="2"/>
  <c r="J715" i="2"/>
  <c r="K715" i="2"/>
  <c r="L715" i="2"/>
  <c r="B716" i="2"/>
  <c r="C716" i="2"/>
  <c r="D716" i="2"/>
  <c r="E716" i="2"/>
  <c r="F716" i="2"/>
  <c r="G716" i="2"/>
  <c r="H716" i="2"/>
  <c r="I716" i="2"/>
  <c r="J716" i="2"/>
  <c r="K716" i="2"/>
  <c r="L716" i="2"/>
  <c r="B717" i="2"/>
  <c r="C717" i="2"/>
  <c r="D717" i="2"/>
  <c r="E717" i="2"/>
  <c r="F717" i="2"/>
  <c r="G717" i="2"/>
  <c r="H717" i="2"/>
  <c r="I717" i="2"/>
  <c r="J717" i="2"/>
  <c r="K717" i="2"/>
  <c r="L717" i="2"/>
  <c r="B718" i="2"/>
  <c r="C718" i="2"/>
  <c r="D718" i="2"/>
  <c r="E718" i="2"/>
  <c r="F718" i="2"/>
  <c r="G718" i="2"/>
  <c r="H718" i="2"/>
  <c r="I718" i="2"/>
  <c r="J718" i="2"/>
  <c r="K718" i="2"/>
  <c r="L718" i="2"/>
  <c r="B719" i="2"/>
  <c r="C719" i="2"/>
  <c r="D719" i="2"/>
  <c r="E719" i="2"/>
  <c r="F719" i="2"/>
  <c r="G719" i="2"/>
  <c r="H719" i="2"/>
  <c r="I719" i="2"/>
  <c r="J719" i="2"/>
  <c r="K719" i="2"/>
  <c r="L719" i="2"/>
  <c r="B720" i="2"/>
  <c r="C720" i="2"/>
  <c r="D720" i="2"/>
  <c r="E720" i="2"/>
  <c r="F720" i="2"/>
  <c r="G720" i="2"/>
  <c r="H720" i="2"/>
  <c r="I720" i="2"/>
  <c r="J720" i="2"/>
  <c r="K720" i="2"/>
  <c r="L720" i="2"/>
  <c r="B721" i="2"/>
  <c r="C721" i="2"/>
  <c r="D721" i="2"/>
  <c r="E721" i="2"/>
  <c r="F721" i="2"/>
  <c r="G721" i="2"/>
  <c r="H721" i="2"/>
  <c r="I721" i="2"/>
  <c r="J721" i="2"/>
  <c r="K721" i="2"/>
  <c r="L721" i="2"/>
  <c r="B722" i="2"/>
  <c r="C722" i="2"/>
  <c r="D722" i="2"/>
  <c r="E722" i="2"/>
  <c r="F722" i="2"/>
  <c r="G722" i="2"/>
  <c r="H722" i="2"/>
  <c r="I722" i="2"/>
  <c r="J722" i="2"/>
  <c r="K722" i="2"/>
  <c r="L722" i="2"/>
  <c r="B723" i="2"/>
  <c r="C723" i="2"/>
  <c r="D723" i="2"/>
  <c r="E723" i="2"/>
  <c r="F723" i="2"/>
  <c r="G723" i="2"/>
  <c r="H723" i="2"/>
  <c r="I723" i="2"/>
  <c r="J723" i="2"/>
  <c r="K723" i="2"/>
  <c r="L723" i="2"/>
  <c r="B724" i="2"/>
  <c r="C724" i="2"/>
  <c r="D724" i="2"/>
  <c r="E724" i="2"/>
  <c r="F724" i="2"/>
  <c r="G724" i="2"/>
  <c r="H724" i="2"/>
  <c r="I724" i="2"/>
  <c r="J724" i="2"/>
  <c r="K724" i="2"/>
  <c r="L724" i="2"/>
  <c r="B725" i="2"/>
  <c r="C725" i="2"/>
  <c r="D725" i="2"/>
  <c r="E725" i="2"/>
  <c r="F725" i="2"/>
  <c r="G725" i="2"/>
  <c r="H725" i="2"/>
  <c r="I725" i="2"/>
  <c r="J725" i="2"/>
  <c r="K725" i="2"/>
  <c r="L725" i="2"/>
  <c r="B726" i="2"/>
  <c r="C726" i="2"/>
  <c r="D726" i="2"/>
  <c r="E726" i="2"/>
  <c r="F726" i="2"/>
  <c r="G726" i="2"/>
  <c r="H726" i="2"/>
  <c r="I726" i="2"/>
  <c r="J726" i="2"/>
  <c r="K726" i="2"/>
  <c r="L726" i="2"/>
  <c r="B727" i="2"/>
  <c r="C727" i="2"/>
  <c r="D727" i="2"/>
  <c r="E727" i="2"/>
  <c r="F727" i="2"/>
  <c r="G727" i="2"/>
  <c r="H727" i="2"/>
  <c r="I727" i="2"/>
  <c r="J727" i="2"/>
  <c r="K727" i="2"/>
  <c r="L727" i="2"/>
  <c r="B728" i="2"/>
  <c r="C728" i="2"/>
  <c r="D728" i="2"/>
  <c r="E728" i="2"/>
  <c r="F728" i="2"/>
  <c r="G728" i="2"/>
  <c r="H728" i="2"/>
  <c r="I728" i="2"/>
  <c r="J728" i="2"/>
  <c r="K728" i="2"/>
  <c r="L728" i="2"/>
  <c r="B729" i="2"/>
  <c r="C729" i="2"/>
  <c r="D729" i="2"/>
  <c r="E729" i="2"/>
  <c r="F729" i="2"/>
  <c r="G729" i="2"/>
  <c r="H729" i="2"/>
  <c r="I729" i="2"/>
  <c r="J729" i="2"/>
  <c r="K729" i="2"/>
  <c r="L729" i="2"/>
  <c r="B730" i="2"/>
  <c r="C730" i="2"/>
  <c r="D730" i="2"/>
  <c r="E730" i="2"/>
  <c r="F730" i="2"/>
  <c r="G730" i="2"/>
  <c r="H730" i="2"/>
  <c r="I730" i="2"/>
  <c r="J730" i="2"/>
  <c r="K730" i="2"/>
  <c r="L730" i="2"/>
  <c r="B731" i="2"/>
  <c r="C731" i="2"/>
  <c r="D731" i="2"/>
  <c r="E731" i="2"/>
  <c r="F731" i="2"/>
  <c r="G731" i="2"/>
  <c r="H731" i="2"/>
  <c r="I731" i="2"/>
  <c r="J731" i="2"/>
  <c r="K731" i="2"/>
  <c r="L731" i="2"/>
  <c r="B732" i="2"/>
  <c r="C732" i="2"/>
  <c r="D732" i="2"/>
  <c r="E732" i="2"/>
  <c r="F732" i="2"/>
  <c r="G732" i="2"/>
  <c r="H732" i="2"/>
  <c r="I732" i="2"/>
  <c r="J732" i="2"/>
  <c r="K732" i="2"/>
  <c r="L732" i="2"/>
  <c r="B733" i="2"/>
  <c r="C733" i="2"/>
  <c r="D733" i="2"/>
  <c r="E733" i="2"/>
  <c r="F733" i="2"/>
  <c r="G733" i="2"/>
  <c r="H733" i="2"/>
  <c r="I733" i="2"/>
  <c r="J733" i="2"/>
  <c r="K733" i="2"/>
  <c r="L733" i="2"/>
  <c r="B734" i="2"/>
  <c r="C734" i="2"/>
  <c r="D734" i="2"/>
  <c r="E734" i="2"/>
  <c r="F734" i="2"/>
  <c r="G734" i="2"/>
  <c r="H734" i="2"/>
  <c r="I734" i="2"/>
  <c r="J734" i="2"/>
  <c r="K734" i="2"/>
  <c r="L734" i="2"/>
  <c r="B735" i="2"/>
  <c r="C735" i="2"/>
  <c r="D735" i="2"/>
  <c r="E735" i="2"/>
  <c r="F735" i="2"/>
  <c r="G735" i="2"/>
  <c r="H735" i="2"/>
  <c r="I735" i="2"/>
  <c r="J735" i="2"/>
  <c r="K735" i="2"/>
  <c r="L735" i="2"/>
  <c r="B736" i="2"/>
  <c r="C736" i="2"/>
  <c r="D736" i="2"/>
  <c r="E736" i="2"/>
  <c r="F736" i="2"/>
  <c r="G736" i="2"/>
  <c r="H736" i="2"/>
  <c r="I736" i="2"/>
  <c r="J736" i="2"/>
  <c r="K736" i="2"/>
  <c r="L736" i="2"/>
  <c r="B737" i="2"/>
  <c r="C737" i="2"/>
  <c r="D737" i="2"/>
  <c r="E737" i="2"/>
  <c r="F737" i="2"/>
  <c r="G737" i="2"/>
  <c r="H737" i="2"/>
  <c r="I737" i="2"/>
  <c r="J737" i="2"/>
  <c r="K737" i="2"/>
  <c r="L737" i="2"/>
  <c r="B738" i="2"/>
  <c r="C738" i="2"/>
  <c r="D738" i="2"/>
  <c r="E738" i="2"/>
  <c r="F738" i="2"/>
  <c r="G738" i="2"/>
  <c r="H738" i="2"/>
  <c r="I738" i="2"/>
  <c r="J738" i="2"/>
  <c r="K738" i="2"/>
  <c r="L738" i="2"/>
  <c r="B739" i="2"/>
  <c r="C739" i="2"/>
  <c r="D739" i="2"/>
  <c r="E739" i="2"/>
  <c r="F739" i="2"/>
  <c r="G739" i="2"/>
  <c r="H739" i="2"/>
  <c r="I739" i="2"/>
  <c r="J739" i="2"/>
  <c r="K739" i="2"/>
  <c r="L739" i="2"/>
  <c r="B740" i="2"/>
  <c r="C740" i="2"/>
  <c r="D740" i="2"/>
  <c r="E740" i="2"/>
  <c r="F740" i="2"/>
  <c r="G740" i="2"/>
  <c r="H740" i="2"/>
  <c r="I740" i="2"/>
  <c r="J740" i="2"/>
  <c r="K740" i="2"/>
  <c r="L740" i="2"/>
  <c r="B741" i="2"/>
  <c r="C741" i="2"/>
  <c r="D741" i="2"/>
  <c r="E741" i="2"/>
  <c r="F741" i="2"/>
  <c r="G741" i="2"/>
  <c r="H741" i="2"/>
  <c r="I741" i="2"/>
  <c r="J741" i="2"/>
  <c r="K741" i="2"/>
  <c r="L741" i="2"/>
  <c r="B742" i="2"/>
  <c r="C742" i="2"/>
  <c r="D742" i="2"/>
  <c r="E742" i="2"/>
  <c r="F742" i="2"/>
  <c r="G742" i="2"/>
  <c r="H742" i="2"/>
  <c r="I742" i="2"/>
  <c r="J742" i="2"/>
  <c r="K742" i="2"/>
  <c r="L742" i="2"/>
  <c r="B743" i="2"/>
  <c r="C743" i="2"/>
  <c r="D743" i="2"/>
  <c r="E743" i="2"/>
  <c r="F743" i="2"/>
  <c r="G743" i="2"/>
  <c r="H743" i="2"/>
  <c r="I743" i="2"/>
  <c r="J743" i="2"/>
  <c r="K743" i="2"/>
  <c r="L743" i="2"/>
  <c r="B744" i="2"/>
  <c r="C744" i="2"/>
  <c r="D744" i="2"/>
  <c r="E744" i="2"/>
  <c r="F744" i="2"/>
  <c r="G744" i="2"/>
  <c r="H744" i="2"/>
  <c r="I744" i="2"/>
  <c r="J744" i="2"/>
  <c r="K744" i="2"/>
  <c r="L744" i="2"/>
  <c r="B745" i="2"/>
  <c r="C745" i="2"/>
  <c r="D745" i="2"/>
  <c r="E745" i="2"/>
  <c r="F745" i="2"/>
  <c r="G745" i="2"/>
  <c r="H745" i="2"/>
  <c r="I745" i="2"/>
  <c r="J745" i="2"/>
  <c r="K745" i="2"/>
  <c r="L745" i="2"/>
  <c r="A39" i="2"/>
  <c r="C292" i="3"/>
  <c r="D292" i="3"/>
  <c r="E292" i="3"/>
  <c r="F292" i="3"/>
  <c r="G292" i="3"/>
  <c r="H292" i="3"/>
  <c r="I292" i="3"/>
  <c r="J292" i="3"/>
  <c r="K292" i="3"/>
  <c r="L292" i="3"/>
  <c r="C293" i="3"/>
  <c r="D293" i="3"/>
  <c r="E293" i="3"/>
  <c r="F293" i="3"/>
  <c r="G293" i="3"/>
  <c r="H293" i="3"/>
  <c r="I293" i="3"/>
  <c r="I34" i="3" s="1"/>
  <c r="J293" i="3"/>
  <c r="J34" i="3" s="1"/>
  <c r="K293" i="3"/>
  <c r="K34" i="3" s="1"/>
  <c r="L293" i="3"/>
  <c r="C294" i="3"/>
  <c r="D294" i="3"/>
  <c r="E294" i="3"/>
  <c r="F294" i="3"/>
  <c r="G294" i="3"/>
  <c r="H294" i="3"/>
  <c r="I294" i="3"/>
  <c r="I35" i="3" s="1"/>
  <c r="J294" i="3"/>
  <c r="J35" i="3" s="1"/>
  <c r="K294" i="3"/>
  <c r="K35" i="3" s="1"/>
  <c r="L294" i="3"/>
  <c r="C295" i="3"/>
  <c r="D295" i="3"/>
  <c r="E295" i="3"/>
  <c r="F295" i="3"/>
  <c r="G295" i="3"/>
  <c r="H295" i="3"/>
  <c r="I295" i="3"/>
  <c r="I36" i="3" s="1"/>
  <c r="J295" i="3"/>
  <c r="J36" i="3" s="1"/>
  <c r="K295" i="3"/>
  <c r="K36" i="3" s="1"/>
  <c r="L295" i="3"/>
  <c r="C296" i="3"/>
  <c r="D296" i="3"/>
  <c r="E296" i="3"/>
  <c r="F296" i="3"/>
  <c r="G296" i="3"/>
  <c r="H296" i="3"/>
  <c r="I296" i="3"/>
  <c r="I37" i="3" s="1"/>
  <c r="J296" i="3"/>
  <c r="J37" i="3" s="1"/>
  <c r="K296" i="3"/>
  <c r="K37" i="3" s="1"/>
  <c r="L296" i="3"/>
  <c r="C297" i="3"/>
  <c r="D297" i="3"/>
  <c r="E297" i="3"/>
  <c r="F297" i="3"/>
  <c r="G297" i="3"/>
  <c r="H297" i="3"/>
  <c r="I297" i="3"/>
  <c r="I38" i="3" s="1"/>
  <c r="J297" i="3"/>
  <c r="J38" i="3" s="1"/>
  <c r="K297" i="3"/>
  <c r="K38" i="3" s="1"/>
  <c r="L297" i="3"/>
  <c r="C298" i="3"/>
  <c r="D298" i="3"/>
  <c r="E298" i="3"/>
  <c r="F298" i="3"/>
  <c r="G298" i="3"/>
  <c r="H298" i="3"/>
  <c r="I298" i="3"/>
  <c r="I39" i="3" s="1"/>
  <c r="J298" i="3"/>
  <c r="J39" i="3" s="1"/>
  <c r="K298" i="3"/>
  <c r="K39" i="3" s="1"/>
  <c r="L298" i="3"/>
  <c r="C299" i="3"/>
  <c r="D299" i="3"/>
  <c r="E299" i="3"/>
  <c r="F299" i="3"/>
  <c r="G299" i="3"/>
  <c r="H299" i="3"/>
  <c r="I299" i="3"/>
  <c r="I40" i="3" s="1"/>
  <c r="J299" i="3"/>
  <c r="J40" i="3" s="1"/>
  <c r="K299" i="3"/>
  <c r="K40" i="3" s="1"/>
  <c r="L299" i="3"/>
  <c r="C300" i="3"/>
  <c r="D300" i="3"/>
  <c r="E300" i="3"/>
  <c r="F300" i="3"/>
  <c r="G300" i="3"/>
  <c r="H300" i="3"/>
  <c r="I300" i="3"/>
  <c r="I41" i="3" s="1"/>
  <c r="J300" i="3"/>
  <c r="J41" i="3" s="1"/>
  <c r="K300" i="3"/>
  <c r="K41" i="3" s="1"/>
  <c r="L300" i="3"/>
  <c r="C301" i="3"/>
  <c r="D301" i="3"/>
  <c r="E301" i="3"/>
  <c r="F301" i="3"/>
  <c r="G301" i="3"/>
  <c r="H301" i="3"/>
  <c r="I301" i="3"/>
  <c r="I42" i="3" s="1"/>
  <c r="J301" i="3"/>
  <c r="J42" i="3" s="1"/>
  <c r="K301" i="3"/>
  <c r="K42" i="3" s="1"/>
  <c r="L301" i="3"/>
  <c r="C302" i="3"/>
  <c r="D302" i="3"/>
  <c r="E302" i="3"/>
  <c r="F302" i="3"/>
  <c r="G302" i="3"/>
  <c r="H302" i="3"/>
  <c r="I302" i="3"/>
  <c r="I43" i="3" s="1"/>
  <c r="J302" i="3"/>
  <c r="J43" i="3" s="1"/>
  <c r="K302" i="3"/>
  <c r="K43" i="3" s="1"/>
  <c r="L302" i="3"/>
  <c r="C303" i="3"/>
  <c r="D303" i="3"/>
  <c r="E303" i="3"/>
  <c r="F303" i="3"/>
  <c r="G303" i="3"/>
  <c r="H303" i="3"/>
  <c r="I303" i="3"/>
  <c r="I44" i="3" s="1"/>
  <c r="J303" i="3"/>
  <c r="J44" i="3" s="1"/>
  <c r="K303" i="3"/>
  <c r="K44" i="3" s="1"/>
  <c r="L303" i="3"/>
  <c r="C304" i="3"/>
  <c r="D304" i="3"/>
  <c r="E304" i="3"/>
  <c r="F304" i="3"/>
  <c r="G304" i="3"/>
  <c r="H304" i="3"/>
  <c r="I304" i="3"/>
  <c r="I45" i="3" s="1"/>
  <c r="J304" i="3"/>
  <c r="J45" i="3" s="1"/>
  <c r="K304" i="3"/>
  <c r="K45" i="3" s="1"/>
  <c r="L304" i="3"/>
  <c r="C305" i="3"/>
  <c r="D305" i="3"/>
  <c r="E305" i="3"/>
  <c r="F305" i="3"/>
  <c r="G305" i="3"/>
  <c r="H305" i="3"/>
  <c r="I305" i="3"/>
  <c r="I46" i="3" s="1"/>
  <c r="J305" i="3"/>
  <c r="J46" i="3" s="1"/>
  <c r="K305" i="3"/>
  <c r="K46" i="3" s="1"/>
  <c r="L305" i="3"/>
  <c r="C306" i="3"/>
  <c r="D306" i="3"/>
  <c r="E306" i="3"/>
  <c r="F306" i="3"/>
  <c r="G306" i="3"/>
  <c r="H306" i="3"/>
  <c r="I306" i="3"/>
  <c r="I47" i="3" s="1"/>
  <c r="J306" i="3"/>
  <c r="J47" i="3" s="1"/>
  <c r="K306" i="3"/>
  <c r="K47" i="3" s="1"/>
  <c r="L306" i="3"/>
  <c r="C307" i="3"/>
  <c r="D307" i="3"/>
  <c r="E307" i="3"/>
  <c r="F307" i="3"/>
  <c r="G307" i="3"/>
  <c r="H307" i="3"/>
  <c r="I307" i="3"/>
  <c r="I48" i="3" s="1"/>
  <c r="J307" i="3"/>
  <c r="J48" i="3" s="1"/>
  <c r="K307" i="3"/>
  <c r="K48" i="3" s="1"/>
  <c r="L307" i="3"/>
  <c r="C308" i="3"/>
  <c r="D308" i="3"/>
  <c r="E308" i="3"/>
  <c r="F308" i="3"/>
  <c r="G308" i="3"/>
  <c r="H308" i="3"/>
  <c r="I308" i="3"/>
  <c r="I49" i="3" s="1"/>
  <c r="J308" i="3"/>
  <c r="J49" i="3" s="1"/>
  <c r="K308" i="3"/>
  <c r="K49" i="3" s="1"/>
  <c r="L308" i="3"/>
  <c r="C309" i="3"/>
  <c r="D309" i="3"/>
  <c r="E309" i="3"/>
  <c r="F309" i="3"/>
  <c r="G309" i="3"/>
  <c r="H309" i="3"/>
  <c r="I309" i="3"/>
  <c r="I50" i="3" s="1"/>
  <c r="J309" i="3"/>
  <c r="J50" i="3" s="1"/>
  <c r="K309" i="3"/>
  <c r="K50" i="3" s="1"/>
  <c r="L309" i="3"/>
  <c r="C310" i="3"/>
  <c r="D310" i="3"/>
  <c r="E310" i="3"/>
  <c r="F310" i="3"/>
  <c r="G310" i="3"/>
  <c r="H310" i="3"/>
  <c r="I310" i="3"/>
  <c r="I51" i="3" s="1"/>
  <c r="J310" i="3"/>
  <c r="J51" i="3" s="1"/>
  <c r="K310" i="3"/>
  <c r="K51" i="3" s="1"/>
  <c r="L310" i="3"/>
  <c r="B293" i="3"/>
  <c r="B294" i="3"/>
  <c r="B295" i="3"/>
  <c r="B296" i="3"/>
  <c r="B297" i="3"/>
  <c r="B298" i="3"/>
  <c r="B299" i="3"/>
  <c r="B300" i="3"/>
  <c r="B301" i="3"/>
  <c r="B302" i="3"/>
  <c r="B303" i="3"/>
  <c r="B304" i="3"/>
  <c r="B305" i="3"/>
  <c r="B306" i="3"/>
  <c r="B307" i="3"/>
  <c r="B308" i="3"/>
  <c r="B309" i="3"/>
  <c r="B310" i="3"/>
  <c r="B34" i="3"/>
  <c r="B35" i="3"/>
  <c r="B36" i="3"/>
  <c r="B37" i="3"/>
  <c r="B38" i="3"/>
  <c r="B39" i="3"/>
  <c r="B40" i="3"/>
  <c r="B41" i="3"/>
  <c r="B42" i="3"/>
  <c r="B43" i="3"/>
  <c r="B44" i="3"/>
  <c r="B45" i="3"/>
  <c r="B46" i="3"/>
  <c r="B47" i="3"/>
  <c r="B48" i="3"/>
  <c r="B49" i="3"/>
  <c r="B50" i="3"/>
  <c r="B51" i="3"/>
  <c r="A37" i="3"/>
  <c r="A38" i="3"/>
  <c r="A39" i="3"/>
  <c r="A40" i="3"/>
  <c r="A41" i="3"/>
  <c r="A42" i="3"/>
  <c r="A43" i="3"/>
  <c r="A44" i="3"/>
  <c r="A45" i="3"/>
  <c r="A46" i="3"/>
  <c r="A47" i="3"/>
  <c r="A48" i="3"/>
  <c r="A49" i="3"/>
  <c r="A50" i="3"/>
  <c r="A51" i="3"/>
  <c r="M42" i="1"/>
  <c r="M296" i="3" s="1"/>
  <c r="M43" i="1"/>
  <c r="M297" i="3" s="1"/>
  <c r="M44" i="1"/>
  <c r="M298" i="3" s="1"/>
  <c r="M45" i="1"/>
  <c r="M299" i="3" s="1"/>
  <c r="M46" i="1"/>
  <c r="M300" i="3" s="1"/>
  <c r="M47" i="1"/>
  <c r="M301" i="3" s="1"/>
  <c r="M48" i="1"/>
  <c r="M302" i="3" s="1"/>
  <c r="M49" i="1"/>
  <c r="M303" i="3" s="1"/>
  <c r="M50" i="1"/>
  <c r="M304" i="3" s="1"/>
  <c r="M51" i="1"/>
  <c r="M305" i="3" s="1"/>
  <c r="M52" i="1"/>
  <c r="M306" i="3" s="1"/>
  <c r="M53" i="1"/>
  <c r="M307" i="3" s="1"/>
  <c r="M54" i="1"/>
  <c r="M308" i="3" s="1"/>
  <c r="M55" i="1"/>
  <c r="M309" i="3" s="1"/>
  <c r="M56" i="1"/>
  <c r="M310" i="3" s="1"/>
  <c r="A34" i="3"/>
  <c r="A35" i="3"/>
  <c r="A36" i="3"/>
  <c r="A32"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63" i="3"/>
  <c r="A33" i="3"/>
  <c r="B33" i="3"/>
  <c r="C243" i="3" l="1"/>
  <c r="F242" i="3"/>
  <c r="C240" i="3"/>
  <c r="C239" i="3"/>
  <c r="M239" i="3" s="1"/>
  <c r="N244" i="1" s="1"/>
  <c r="O244" i="1" s="1"/>
  <c r="P244" i="1" s="1"/>
  <c r="R244" i="1" s="1"/>
  <c r="N770" i="2" s="1"/>
  <c r="C236" i="3"/>
  <c r="C231" i="3"/>
  <c r="C228" i="3"/>
  <c r="C224" i="3"/>
  <c r="C223" i="3"/>
  <c r="C221" i="3"/>
  <c r="L220" i="3"/>
  <c r="C220" i="3"/>
  <c r="C191" i="3"/>
  <c r="E162" i="3"/>
  <c r="L162" i="3"/>
  <c r="D162" i="3"/>
  <c r="F162" i="3"/>
  <c r="M162" i="3" s="1"/>
  <c r="N167" i="1" s="1"/>
  <c r="O167" i="1" s="1"/>
  <c r="P167" i="1" s="1"/>
  <c r="Q167" i="1" s="1"/>
  <c r="M693" i="2" s="1"/>
  <c r="L161" i="3"/>
  <c r="C161" i="3"/>
  <c r="L159" i="3"/>
  <c r="C159" i="3"/>
  <c r="C148" i="3"/>
  <c r="C146" i="3"/>
  <c r="L129" i="3"/>
  <c r="C129" i="3"/>
  <c r="C124" i="3"/>
  <c r="C121" i="3"/>
  <c r="C120" i="3"/>
  <c r="G118" i="3"/>
  <c r="F118" i="3"/>
  <c r="E118" i="3"/>
  <c r="L118" i="3"/>
  <c r="D118" i="3"/>
  <c r="M118" i="3" s="1"/>
  <c r="N123" i="1" s="1"/>
  <c r="O123" i="1" s="1"/>
  <c r="P123" i="1" s="1"/>
  <c r="Q123" i="1" s="1"/>
  <c r="M649" i="2" s="1"/>
  <c r="C118" i="3"/>
  <c r="F117" i="3"/>
  <c r="L115" i="3"/>
  <c r="D115" i="3"/>
  <c r="C115" i="3"/>
  <c r="E115" i="3"/>
  <c r="C105" i="3"/>
  <c r="L104" i="3"/>
  <c r="C103" i="3"/>
  <c r="C93" i="3"/>
  <c r="C92" i="3"/>
  <c r="L92" i="3"/>
  <c r="C83" i="3"/>
  <c r="G83" i="3"/>
  <c r="F83" i="3"/>
  <c r="E83" i="3"/>
  <c r="M83" i="3" s="1"/>
  <c r="N88" i="1" s="1"/>
  <c r="O88" i="1" s="1"/>
  <c r="P88" i="1" s="1"/>
  <c r="R88" i="1" s="1"/>
  <c r="N614" i="2" s="1"/>
  <c r="C73" i="3"/>
  <c r="E68" i="3"/>
  <c r="L68" i="3"/>
  <c r="D68" i="3"/>
  <c r="M68" i="3" s="1"/>
  <c r="N73" i="1" s="1"/>
  <c r="O73" i="1" s="1"/>
  <c r="P73" i="1" s="1"/>
  <c r="Q73" i="1" s="1"/>
  <c r="F68" i="3"/>
  <c r="C65" i="3"/>
  <c r="C62" i="3"/>
  <c r="C53" i="3"/>
  <c r="L240" i="3"/>
  <c r="E238" i="3"/>
  <c r="L238" i="3"/>
  <c r="D238" i="3"/>
  <c r="G238" i="3"/>
  <c r="L236" i="3"/>
  <c r="D236" i="3"/>
  <c r="M236" i="3" s="1"/>
  <c r="N241" i="1" s="1"/>
  <c r="O241" i="1" s="1"/>
  <c r="P241" i="1" s="1"/>
  <c r="R241" i="1" s="1"/>
  <c r="N767" i="2" s="1"/>
  <c r="F236" i="3"/>
  <c r="E236" i="3"/>
  <c r="L232" i="3"/>
  <c r="G229" i="3"/>
  <c r="F229" i="3"/>
  <c r="E229" i="3"/>
  <c r="D229" i="3"/>
  <c r="M229" i="3" s="1"/>
  <c r="N234" i="1" s="1"/>
  <c r="O234" i="1" s="1"/>
  <c r="P234" i="1" s="1"/>
  <c r="R234" i="1" s="1"/>
  <c r="N760" i="2" s="1"/>
  <c r="L228" i="3"/>
  <c r="D228" i="3"/>
  <c r="G228" i="3"/>
  <c r="F228" i="3"/>
  <c r="E228" i="3"/>
  <c r="G218" i="3"/>
  <c r="F218" i="3"/>
  <c r="D218" i="3"/>
  <c r="L209" i="3"/>
  <c r="F207" i="3"/>
  <c r="L207" i="3"/>
  <c r="G192" i="3"/>
  <c r="G191" i="3"/>
  <c r="E187" i="3"/>
  <c r="D187" i="3"/>
  <c r="F187" i="3"/>
  <c r="G185" i="3"/>
  <c r="D185" i="3"/>
  <c r="L184" i="3"/>
  <c r="D182" i="3"/>
  <c r="M182" i="3" s="1"/>
  <c r="N187" i="1" s="1"/>
  <c r="O187" i="1" s="1"/>
  <c r="P187" i="1" s="1"/>
  <c r="Q187" i="1" s="1"/>
  <c r="M713" i="2" s="1"/>
  <c r="F182" i="3"/>
  <c r="G184" i="3"/>
  <c r="L183" i="3"/>
  <c r="D183" i="3"/>
  <c r="G179" i="3"/>
  <c r="D179" i="3"/>
  <c r="L173" i="3"/>
  <c r="G174" i="3"/>
  <c r="F174" i="3"/>
  <c r="E174" i="3"/>
  <c r="L174" i="3"/>
  <c r="D174" i="3"/>
  <c r="M174" i="3" s="1"/>
  <c r="N179" i="1" s="1"/>
  <c r="O179" i="1" s="1"/>
  <c r="P179" i="1" s="1"/>
  <c r="R179" i="1" s="1"/>
  <c r="N705" i="2" s="1"/>
  <c r="F161" i="3"/>
  <c r="M161" i="3" s="1"/>
  <c r="N166" i="1" s="1"/>
  <c r="O166" i="1" s="1"/>
  <c r="P166" i="1" s="1"/>
  <c r="R166" i="1" s="1"/>
  <c r="N692" i="2" s="1"/>
  <c r="G161" i="3"/>
  <c r="G160" i="3"/>
  <c r="F160" i="3"/>
  <c r="L160" i="3"/>
  <c r="D160" i="3"/>
  <c r="G155" i="3"/>
  <c r="D155" i="3"/>
  <c r="G153" i="3"/>
  <c r="F154" i="3"/>
  <c r="E154" i="3"/>
  <c r="G154" i="3"/>
  <c r="G152" i="3"/>
  <c r="G146" i="3"/>
  <c r="F146" i="3"/>
  <c r="M146" i="3" s="1"/>
  <c r="N151" i="1" s="1"/>
  <c r="O151" i="1" s="1"/>
  <c r="P151" i="1" s="1"/>
  <c r="Q151" i="1" s="1"/>
  <c r="M677" i="2" s="1"/>
  <c r="L146" i="3"/>
  <c r="D146" i="3"/>
  <c r="D145" i="3"/>
  <c r="D143" i="3"/>
  <c r="L137" i="3"/>
  <c r="L132" i="3"/>
  <c r="D132" i="3"/>
  <c r="F129" i="3"/>
  <c r="F128" i="3"/>
  <c r="L128" i="3"/>
  <c r="F127" i="3"/>
  <c r="G121" i="3"/>
  <c r="G120" i="3"/>
  <c r="G119" i="3"/>
  <c r="F116" i="3"/>
  <c r="D113" i="3"/>
  <c r="L111" i="3"/>
  <c r="D111" i="3"/>
  <c r="G109" i="3"/>
  <c r="L108" i="3"/>
  <c r="M108" i="3" s="1"/>
  <c r="N113" i="1" s="1"/>
  <c r="O113" i="1" s="1"/>
  <c r="P113" i="1" s="1"/>
  <c r="Q113" i="1" s="1"/>
  <c r="M639" i="2" s="1"/>
  <c r="D108" i="3"/>
  <c r="G108" i="3"/>
  <c r="E108" i="3"/>
  <c r="L105" i="3"/>
  <c r="D105" i="3"/>
  <c r="D104" i="3"/>
  <c r="L103" i="3"/>
  <c r="D103" i="3"/>
  <c r="G101" i="3"/>
  <c r="G100" i="3"/>
  <c r="G91" i="3"/>
  <c r="F91" i="3"/>
  <c r="E90" i="3"/>
  <c r="F87" i="3"/>
  <c r="L83" i="3"/>
  <c r="D83" i="3"/>
  <c r="G81" i="3"/>
  <c r="L81" i="3"/>
  <c r="L80" i="3"/>
  <c r="G80" i="3"/>
  <c r="G79" i="3"/>
  <c r="F77" i="3"/>
  <c r="G75" i="3"/>
  <c r="F75" i="3"/>
  <c r="M75" i="3" s="1"/>
  <c r="N80" i="1" s="1"/>
  <c r="O80" i="1" s="1"/>
  <c r="P80" i="1" s="1"/>
  <c r="R80" i="1" s="1"/>
  <c r="N606" i="2" s="1"/>
  <c r="L71" i="3"/>
  <c r="G62" i="3"/>
  <c r="F62" i="3"/>
  <c r="E62" i="3"/>
  <c r="L62" i="3"/>
  <c r="D62" i="3"/>
  <c r="F60" i="3"/>
  <c r="E60" i="3"/>
  <c r="L60" i="3"/>
  <c r="D60" i="3"/>
  <c r="E58" i="3"/>
  <c r="D58" i="3"/>
  <c r="M58" i="3" s="1"/>
  <c r="N63" i="1" s="1"/>
  <c r="O63" i="1" s="1"/>
  <c r="P63" i="1" s="1"/>
  <c r="Q63" i="1" s="1"/>
  <c r="M589" i="2" s="1"/>
  <c r="L54" i="3"/>
  <c r="D54" i="3"/>
  <c r="G54" i="3"/>
  <c r="M54" i="3" s="1"/>
  <c r="N59" i="1" s="1"/>
  <c r="O59" i="1" s="1"/>
  <c r="P59" i="1" s="1"/>
  <c r="Q59" i="1" s="1"/>
  <c r="M585" i="2" s="1"/>
  <c r="F54" i="3"/>
  <c r="D184" i="3"/>
  <c r="G183" i="3"/>
  <c r="D144" i="3"/>
  <c r="G209" i="3"/>
  <c r="F185" i="3"/>
  <c r="F183" i="3"/>
  <c r="G145" i="3"/>
  <c r="G143" i="3"/>
  <c r="D161" i="3"/>
  <c r="F143" i="3"/>
  <c r="G113" i="3"/>
  <c r="F184" i="3"/>
  <c r="G144" i="3"/>
  <c r="G61" i="3"/>
  <c r="G193" i="3"/>
  <c r="L133" i="3"/>
  <c r="D133" i="3"/>
  <c r="L93" i="3"/>
  <c r="D93" i="3"/>
  <c r="L221" i="3"/>
  <c r="L73" i="3"/>
  <c r="F89" i="3"/>
  <c r="F88" i="3"/>
  <c r="G224" i="3"/>
  <c r="G223" i="3"/>
  <c r="F221" i="3"/>
  <c r="F220" i="3"/>
  <c r="L217" i="3"/>
  <c r="D217" i="3"/>
  <c r="L216" i="3"/>
  <c r="D216" i="3"/>
  <c r="L215" i="3"/>
  <c r="D215" i="3"/>
  <c r="G213" i="3"/>
  <c r="G212" i="3"/>
  <c r="E209" i="3"/>
  <c r="E208" i="3"/>
  <c r="E207" i="3"/>
  <c r="L205" i="3"/>
  <c r="D205" i="3"/>
  <c r="L204" i="3"/>
  <c r="D204" i="3"/>
  <c r="M204" i="3" s="1"/>
  <c r="N209" i="1" s="1"/>
  <c r="O209" i="1" s="1"/>
  <c r="P209" i="1" s="1"/>
  <c r="Q209" i="1" s="1"/>
  <c r="M735" i="2" s="1"/>
  <c r="F201" i="3"/>
  <c r="F200" i="3"/>
  <c r="F199" i="3"/>
  <c r="E197" i="3"/>
  <c r="E196" i="3"/>
  <c r="F189" i="3"/>
  <c r="F188" i="3"/>
  <c r="G181" i="3"/>
  <c r="G180" i="3"/>
  <c r="E177" i="3"/>
  <c r="E176" i="3"/>
  <c r="E175" i="3"/>
  <c r="D173" i="3"/>
  <c r="D172" i="3"/>
  <c r="F169" i="3"/>
  <c r="F168" i="3"/>
  <c r="F167" i="3"/>
  <c r="E165" i="3"/>
  <c r="E164" i="3"/>
  <c r="F224" i="3"/>
  <c r="F223" i="3"/>
  <c r="E221" i="3"/>
  <c r="E220" i="3"/>
  <c r="G217" i="3"/>
  <c r="G216" i="3"/>
  <c r="G215" i="3"/>
  <c r="F213" i="3"/>
  <c r="F212" i="3"/>
  <c r="D209" i="3"/>
  <c r="D208" i="3"/>
  <c r="D207" i="3"/>
  <c r="G205" i="3"/>
  <c r="G204" i="3"/>
  <c r="E201" i="3"/>
  <c r="E200" i="3"/>
  <c r="E199" i="3"/>
  <c r="L197" i="3"/>
  <c r="D197" i="3"/>
  <c r="L196" i="3"/>
  <c r="D196" i="3"/>
  <c r="M196" i="3" s="1"/>
  <c r="N201" i="1" s="1"/>
  <c r="O201" i="1" s="1"/>
  <c r="P201" i="1" s="1"/>
  <c r="Q201" i="1" s="1"/>
  <c r="M727" i="2" s="1"/>
  <c r="F193" i="3"/>
  <c r="F192" i="3"/>
  <c r="F191" i="3"/>
  <c r="E189" i="3"/>
  <c r="E188" i="3"/>
  <c r="F181" i="3"/>
  <c r="F180" i="3"/>
  <c r="L177" i="3"/>
  <c r="D177" i="3"/>
  <c r="L176" i="3"/>
  <c r="D176" i="3"/>
  <c r="M176" i="3" s="1"/>
  <c r="N181" i="1" s="1"/>
  <c r="O181" i="1" s="1"/>
  <c r="P181" i="1" s="1"/>
  <c r="Q181" i="1" s="1"/>
  <c r="M707" i="2" s="1"/>
  <c r="L175" i="3"/>
  <c r="D175" i="3"/>
  <c r="G173" i="3"/>
  <c r="G172" i="3"/>
  <c r="E169" i="3"/>
  <c r="E168" i="3"/>
  <c r="E167" i="3"/>
  <c r="L165" i="3"/>
  <c r="D165" i="3"/>
  <c r="L164" i="3"/>
  <c r="D164" i="3"/>
  <c r="E224" i="3"/>
  <c r="E223" i="3"/>
  <c r="D221" i="3"/>
  <c r="D220" i="3"/>
  <c r="F217" i="3"/>
  <c r="F216" i="3"/>
  <c r="F215" i="3"/>
  <c r="E213" i="3"/>
  <c r="M213" i="3" s="1"/>
  <c r="N218" i="1" s="1"/>
  <c r="O218" i="1" s="1"/>
  <c r="P218" i="1" s="1"/>
  <c r="R218" i="1" s="1"/>
  <c r="N744" i="2" s="1"/>
  <c r="E212" i="3"/>
  <c r="G207" i="3"/>
  <c r="F205" i="3"/>
  <c r="M205" i="3" s="1"/>
  <c r="N210" i="1" s="1"/>
  <c r="O210" i="1" s="1"/>
  <c r="P210" i="1" s="1"/>
  <c r="R210" i="1" s="1"/>
  <c r="N736" i="2" s="1"/>
  <c r="F204" i="3"/>
  <c r="D201" i="3"/>
  <c r="L200" i="3"/>
  <c r="D200" i="3"/>
  <c r="L199" i="3"/>
  <c r="D199" i="3"/>
  <c r="G197" i="3"/>
  <c r="G196" i="3"/>
  <c r="E193" i="3"/>
  <c r="E192" i="3"/>
  <c r="E191" i="3"/>
  <c r="L189" i="3"/>
  <c r="D189" i="3"/>
  <c r="M189" i="3" s="1"/>
  <c r="N194" i="1" s="1"/>
  <c r="O194" i="1" s="1"/>
  <c r="P194" i="1" s="1"/>
  <c r="R194" i="1" s="1"/>
  <c r="N720" i="2" s="1"/>
  <c r="L188" i="3"/>
  <c r="D188" i="3"/>
  <c r="E181" i="3"/>
  <c r="E180" i="3"/>
  <c r="G177" i="3"/>
  <c r="G176" i="3"/>
  <c r="G175" i="3"/>
  <c r="F173" i="3"/>
  <c r="F172" i="3"/>
  <c r="D169" i="3"/>
  <c r="L168" i="3"/>
  <c r="D168" i="3"/>
  <c r="L167" i="3"/>
  <c r="D167" i="3"/>
  <c r="G165" i="3"/>
  <c r="G164" i="3"/>
  <c r="E161" i="3"/>
  <c r="E160" i="3"/>
  <c r="L224" i="3"/>
  <c r="D224" i="3"/>
  <c r="L223" i="3"/>
  <c r="D223" i="3"/>
  <c r="G221" i="3"/>
  <c r="G220" i="3"/>
  <c r="E217" i="3"/>
  <c r="E216" i="3"/>
  <c r="E215" i="3"/>
  <c r="L213" i="3"/>
  <c r="D213" i="3"/>
  <c r="L212" i="3"/>
  <c r="D212" i="3"/>
  <c r="M212" i="3" s="1"/>
  <c r="N217" i="1" s="1"/>
  <c r="O217" i="1" s="1"/>
  <c r="P217" i="1" s="1"/>
  <c r="Q217" i="1" s="1"/>
  <c r="M743" i="2" s="1"/>
  <c r="E205" i="3"/>
  <c r="E204" i="3"/>
  <c r="G201" i="3"/>
  <c r="G200" i="3"/>
  <c r="G199" i="3"/>
  <c r="F197" i="3"/>
  <c r="F196" i="3"/>
  <c r="L193" i="3"/>
  <c r="D193" i="3"/>
  <c r="L192" i="3"/>
  <c r="D192" i="3"/>
  <c r="L191" i="3"/>
  <c r="D191" i="3"/>
  <c r="G188" i="3"/>
  <c r="E185" i="3"/>
  <c r="E184" i="3"/>
  <c r="E183" i="3"/>
  <c r="L181" i="3"/>
  <c r="D181" i="3"/>
  <c r="L180" i="3"/>
  <c r="D180" i="3"/>
  <c r="F177" i="3"/>
  <c r="M177" i="3" s="1"/>
  <c r="N182" i="1" s="1"/>
  <c r="O182" i="1" s="1"/>
  <c r="P182" i="1" s="1"/>
  <c r="R182" i="1" s="1"/>
  <c r="N708" i="2" s="1"/>
  <c r="F176" i="3"/>
  <c r="F175" i="3"/>
  <c r="E173" i="3"/>
  <c r="E172" i="3"/>
  <c r="G169" i="3"/>
  <c r="G168" i="3"/>
  <c r="G167" i="3"/>
  <c r="F165" i="3"/>
  <c r="F164" i="3"/>
  <c r="M164" i="3" s="1"/>
  <c r="N169" i="1" s="1"/>
  <c r="O169" i="1" s="1"/>
  <c r="P169" i="1" s="1"/>
  <c r="Q169" i="1" s="1"/>
  <c r="M695" i="2" s="1"/>
  <c r="G159" i="3"/>
  <c r="F157" i="3"/>
  <c r="F156" i="3"/>
  <c r="D153" i="3"/>
  <c r="L152" i="3"/>
  <c r="D152" i="3"/>
  <c r="L151" i="3"/>
  <c r="D151" i="3"/>
  <c r="G148" i="3"/>
  <c r="E145" i="3"/>
  <c r="E144" i="3"/>
  <c r="E143" i="3"/>
  <c r="M143" i="3" s="1"/>
  <c r="N148" i="1" s="1"/>
  <c r="O148" i="1" s="1"/>
  <c r="P148" i="1" s="1"/>
  <c r="R148" i="1" s="1"/>
  <c r="N674" i="2" s="1"/>
  <c r="L141" i="3"/>
  <c r="D141" i="3"/>
  <c r="L140" i="3"/>
  <c r="D140" i="3"/>
  <c r="F137" i="3"/>
  <c r="F136" i="3"/>
  <c r="F135" i="3"/>
  <c r="E133" i="3"/>
  <c r="E132" i="3"/>
  <c r="G129" i="3"/>
  <c r="G128" i="3"/>
  <c r="G127" i="3"/>
  <c r="F125" i="3"/>
  <c r="F124" i="3"/>
  <c r="L121" i="3"/>
  <c r="D121" i="3"/>
  <c r="L120" i="3"/>
  <c r="D120" i="3"/>
  <c r="L119" i="3"/>
  <c r="D119" i="3"/>
  <c r="G117" i="3"/>
  <c r="G116" i="3"/>
  <c r="E113" i="3"/>
  <c r="E112" i="3"/>
  <c r="E111" i="3"/>
  <c r="L109" i="3"/>
  <c r="D109" i="3"/>
  <c r="E105" i="3"/>
  <c r="E104" i="3"/>
  <c r="E103" i="3"/>
  <c r="L101" i="3"/>
  <c r="D101" i="3"/>
  <c r="L100" i="3"/>
  <c r="D100" i="3"/>
  <c r="M100" i="3" s="1"/>
  <c r="N105" i="1" s="1"/>
  <c r="O105" i="1" s="1"/>
  <c r="P105" i="1" s="1"/>
  <c r="Q105" i="1" s="1"/>
  <c r="M631" i="2" s="1"/>
  <c r="F97" i="3"/>
  <c r="F96" i="3"/>
  <c r="F95" i="3"/>
  <c r="E93" i="3"/>
  <c r="E92" i="3"/>
  <c r="G89" i="3"/>
  <c r="G88" i="3"/>
  <c r="G87" i="3"/>
  <c r="F85" i="3"/>
  <c r="F84" i="3"/>
  <c r="D81" i="3"/>
  <c r="D80" i="3"/>
  <c r="M80" i="3" s="1"/>
  <c r="N85" i="1" s="1"/>
  <c r="O85" i="1" s="1"/>
  <c r="P85" i="1" s="1"/>
  <c r="D79" i="3"/>
  <c r="G77" i="3"/>
  <c r="G76" i="3"/>
  <c r="E73" i="3"/>
  <c r="E72" i="3"/>
  <c r="E71" i="3"/>
  <c r="L65" i="3"/>
  <c r="D65" i="3"/>
  <c r="L64" i="3"/>
  <c r="D64" i="3"/>
  <c r="F61" i="3"/>
  <c r="G57" i="3"/>
  <c r="F55" i="3"/>
  <c r="E53" i="3"/>
  <c r="F240" i="3"/>
  <c r="F239" i="3"/>
  <c r="D232" i="3"/>
  <c r="E157" i="3"/>
  <c r="E156" i="3"/>
  <c r="G151" i="3"/>
  <c r="F149" i="3"/>
  <c r="F148" i="3"/>
  <c r="G141" i="3"/>
  <c r="C141" i="3"/>
  <c r="G140" i="3"/>
  <c r="E137" i="3"/>
  <c r="E136" i="3"/>
  <c r="E135" i="3"/>
  <c r="E125" i="3"/>
  <c r="E124" i="3"/>
  <c r="E97" i="3"/>
  <c r="M97" i="3" s="1"/>
  <c r="N102" i="1" s="1"/>
  <c r="O102" i="1" s="1"/>
  <c r="P102" i="1" s="1"/>
  <c r="R102" i="1" s="1"/>
  <c r="N628" i="2" s="1"/>
  <c r="E96" i="3"/>
  <c r="M96" i="3" s="1"/>
  <c r="N101" i="1" s="1"/>
  <c r="O101" i="1" s="1"/>
  <c r="P101" i="1" s="1"/>
  <c r="E95" i="3"/>
  <c r="D92" i="3"/>
  <c r="E85" i="3"/>
  <c r="E84" i="3"/>
  <c r="D73" i="3"/>
  <c r="D72" i="3"/>
  <c r="D71" i="3"/>
  <c r="G65" i="3"/>
  <c r="G64" i="3"/>
  <c r="E61" i="3"/>
  <c r="F57" i="3"/>
  <c r="E55" i="3"/>
  <c r="L53" i="3"/>
  <c r="D53" i="3"/>
  <c r="E240" i="3"/>
  <c r="E239" i="3"/>
  <c r="G232" i="3"/>
  <c r="E159" i="3"/>
  <c r="L157" i="3"/>
  <c r="D157" i="3"/>
  <c r="L156" i="3"/>
  <c r="D156" i="3"/>
  <c r="M156" i="3" s="1"/>
  <c r="N161" i="1" s="1"/>
  <c r="O161" i="1" s="1"/>
  <c r="P161" i="1" s="1"/>
  <c r="Q161" i="1" s="1"/>
  <c r="M687" i="2" s="1"/>
  <c r="F153" i="3"/>
  <c r="F152" i="3"/>
  <c r="F151" i="3"/>
  <c r="E149" i="3"/>
  <c r="E148" i="3"/>
  <c r="F141" i="3"/>
  <c r="F140" i="3"/>
  <c r="D137" i="3"/>
  <c r="M137" i="3" s="1"/>
  <c r="N142" i="1" s="1"/>
  <c r="O142" i="1" s="1"/>
  <c r="P142" i="1" s="1"/>
  <c r="L136" i="3"/>
  <c r="D136" i="3"/>
  <c r="L135" i="3"/>
  <c r="M135" i="3" s="1"/>
  <c r="N140" i="1" s="1"/>
  <c r="O140" i="1" s="1"/>
  <c r="P140" i="1" s="1"/>
  <c r="R140" i="1" s="1"/>
  <c r="N666" i="2" s="1"/>
  <c r="D135" i="3"/>
  <c r="G133" i="3"/>
  <c r="G132" i="3"/>
  <c r="E129" i="3"/>
  <c r="E128" i="3"/>
  <c r="E127" i="3"/>
  <c r="L125" i="3"/>
  <c r="D125" i="3"/>
  <c r="L124" i="3"/>
  <c r="D124" i="3"/>
  <c r="F121" i="3"/>
  <c r="F120" i="3"/>
  <c r="F119" i="3"/>
  <c r="E117" i="3"/>
  <c r="E116" i="3"/>
  <c r="G111" i="3"/>
  <c r="F109" i="3"/>
  <c r="G105" i="3"/>
  <c r="G104" i="3"/>
  <c r="G103" i="3"/>
  <c r="F101" i="3"/>
  <c r="F100" i="3"/>
  <c r="L97" i="3"/>
  <c r="D97" i="3"/>
  <c r="L96" i="3"/>
  <c r="D96" i="3"/>
  <c r="L95" i="3"/>
  <c r="D95" i="3"/>
  <c r="M95" i="3" s="1"/>
  <c r="N100" i="1" s="1"/>
  <c r="O100" i="1" s="1"/>
  <c r="P100" i="1" s="1"/>
  <c r="G93" i="3"/>
  <c r="G92" i="3"/>
  <c r="E89" i="3"/>
  <c r="E88" i="3"/>
  <c r="E87" i="3"/>
  <c r="L85" i="3"/>
  <c r="D85" i="3"/>
  <c r="L84" i="3"/>
  <c r="D84" i="3"/>
  <c r="F81" i="3"/>
  <c r="F80" i="3"/>
  <c r="F79" i="3"/>
  <c r="E77" i="3"/>
  <c r="E76" i="3"/>
  <c r="G73" i="3"/>
  <c r="G72" i="3"/>
  <c r="G71" i="3"/>
  <c r="F65" i="3"/>
  <c r="F64" i="3"/>
  <c r="D61" i="3"/>
  <c r="E57" i="3"/>
  <c r="L55" i="3"/>
  <c r="D55" i="3"/>
  <c r="G53" i="3"/>
  <c r="D240" i="3"/>
  <c r="L239" i="3"/>
  <c r="D239" i="3"/>
  <c r="F232" i="3"/>
  <c r="D159" i="3"/>
  <c r="M159" i="3" s="1"/>
  <c r="N164" i="1" s="1"/>
  <c r="O164" i="1" s="1"/>
  <c r="P164" i="1" s="1"/>
  <c r="R164" i="1" s="1"/>
  <c r="N690" i="2" s="1"/>
  <c r="G157" i="3"/>
  <c r="G156" i="3"/>
  <c r="E153" i="3"/>
  <c r="E152" i="3"/>
  <c r="E151" i="3"/>
  <c r="M151" i="3" s="1"/>
  <c r="N156" i="1" s="1"/>
  <c r="O156" i="1" s="1"/>
  <c r="P156" i="1" s="1"/>
  <c r="R156" i="1" s="1"/>
  <c r="N682" i="2" s="1"/>
  <c r="L149" i="3"/>
  <c r="D149" i="3"/>
  <c r="L148" i="3"/>
  <c r="D148" i="3"/>
  <c r="F145" i="3"/>
  <c r="M145" i="3" s="1"/>
  <c r="N150" i="1" s="1"/>
  <c r="O150" i="1" s="1"/>
  <c r="P150" i="1" s="1"/>
  <c r="F144" i="3"/>
  <c r="E141" i="3"/>
  <c r="E140" i="3"/>
  <c r="M140" i="3" s="1"/>
  <c r="N145" i="1" s="1"/>
  <c r="O145" i="1" s="1"/>
  <c r="P145" i="1" s="1"/>
  <c r="R145" i="1" s="1"/>
  <c r="N671" i="2" s="1"/>
  <c r="G137" i="3"/>
  <c r="G136" i="3"/>
  <c r="G135" i="3"/>
  <c r="F133" i="3"/>
  <c r="F132" i="3"/>
  <c r="M132" i="3" s="1"/>
  <c r="N137" i="1" s="1"/>
  <c r="O137" i="1" s="1"/>
  <c r="P137" i="1" s="1"/>
  <c r="Q137" i="1" s="1"/>
  <c r="M663" i="2" s="1"/>
  <c r="D129" i="3"/>
  <c r="D128" i="3"/>
  <c r="D127" i="3"/>
  <c r="M127" i="3" s="1"/>
  <c r="N132" i="1" s="1"/>
  <c r="O132" i="1" s="1"/>
  <c r="P132" i="1" s="1"/>
  <c r="R132" i="1" s="1"/>
  <c r="N658" i="2" s="1"/>
  <c r="G125" i="3"/>
  <c r="G124" i="3"/>
  <c r="M124" i="3" s="1"/>
  <c r="N129" i="1" s="1"/>
  <c r="O129" i="1" s="1"/>
  <c r="P129" i="1" s="1"/>
  <c r="Q129" i="1" s="1"/>
  <c r="M655" i="2" s="1"/>
  <c r="E121" i="3"/>
  <c r="E120" i="3"/>
  <c r="E119" i="3"/>
  <c r="L117" i="3"/>
  <c r="D117" i="3"/>
  <c r="L116" i="3"/>
  <c r="D116" i="3"/>
  <c r="F113" i="3"/>
  <c r="F112" i="3"/>
  <c r="F111" i="3"/>
  <c r="E109" i="3"/>
  <c r="F105" i="3"/>
  <c r="F104" i="3"/>
  <c r="F103" i="3"/>
  <c r="E101" i="3"/>
  <c r="E100" i="3"/>
  <c r="G97" i="3"/>
  <c r="G96" i="3"/>
  <c r="G95" i="3"/>
  <c r="F93" i="3"/>
  <c r="F92" i="3"/>
  <c r="L89" i="3"/>
  <c r="D89" i="3"/>
  <c r="L88" i="3"/>
  <c r="D88" i="3"/>
  <c r="L87" i="3"/>
  <c r="D87" i="3"/>
  <c r="G85" i="3"/>
  <c r="E81" i="3"/>
  <c r="E80" i="3"/>
  <c r="E79" i="3"/>
  <c r="L77" i="3"/>
  <c r="D77" i="3"/>
  <c r="L76" i="3"/>
  <c r="D76" i="3"/>
  <c r="F73" i="3"/>
  <c r="F72" i="3"/>
  <c r="M72" i="3" s="1"/>
  <c r="N77" i="1" s="1"/>
  <c r="O77" i="1" s="1"/>
  <c r="P77" i="1" s="1"/>
  <c r="R77" i="1" s="1"/>
  <c r="N603" i="2" s="1"/>
  <c r="F71" i="3"/>
  <c r="E65" i="3"/>
  <c r="E64" i="3"/>
  <c r="D57" i="3"/>
  <c r="M57" i="3" s="1"/>
  <c r="N62" i="1" s="1"/>
  <c r="O62" i="1" s="1"/>
  <c r="P62" i="1" s="1"/>
  <c r="R62" i="1" s="1"/>
  <c r="N588" i="2" s="1"/>
  <c r="G55" i="3"/>
  <c r="F53" i="3"/>
  <c r="G240" i="3"/>
  <c r="G239" i="3"/>
  <c r="E232" i="3"/>
  <c r="M209" i="3"/>
  <c r="N214" i="1" s="1"/>
  <c r="O214" i="1" s="1"/>
  <c r="P214" i="1" s="1"/>
  <c r="R214" i="1" s="1"/>
  <c r="N740" i="2" s="1"/>
  <c r="M69" i="3"/>
  <c r="N74" i="1" s="1"/>
  <c r="O74" i="1" s="1"/>
  <c r="P74" i="1" s="1"/>
  <c r="R74" i="1" s="1"/>
  <c r="N600" i="2" s="1"/>
  <c r="M248" i="3"/>
  <c r="N253" i="1" s="1"/>
  <c r="O253" i="1" s="1"/>
  <c r="P253" i="1" s="1"/>
  <c r="Q253" i="1" s="1"/>
  <c r="M779" i="2" s="1"/>
  <c r="M169" i="3"/>
  <c r="N174" i="1" s="1"/>
  <c r="O174" i="1" s="1"/>
  <c r="P174" i="1" s="1"/>
  <c r="R174" i="1" s="1"/>
  <c r="N700" i="2" s="1"/>
  <c r="M66" i="3"/>
  <c r="N71" i="1" s="1"/>
  <c r="O71" i="1" s="1"/>
  <c r="P71" i="1" s="1"/>
  <c r="R71" i="1" s="1"/>
  <c r="N597" i="2" s="1"/>
  <c r="M181" i="3"/>
  <c r="N186" i="1" s="1"/>
  <c r="O186" i="1" s="1"/>
  <c r="P186" i="1" s="1"/>
  <c r="R186" i="1" s="1"/>
  <c r="N712" i="2" s="1"/>
  <c r="M139" i="3"/>
  <c r="N144" i="1" s="1"/>
  <c r="O144" i="1" s="1"/>
  <c r="P144" i="1" s="1"/>
  <c r="R144" i="1" s="1"/>
  <c r="N670" i="2" s="1"/>
  <c r="M130" i="3"/>
  <c r="N135" i="1" s="1"/>
  <c r="O135" i="1" s="1"/>
  <c r="P135" i="1" s="1"/>
  <c r="Q135" i="1" s="1"/>
  <c r="M661" i="2" s="1"/>
  <c r="M122" i="3"/>
  <c r="N127" i="1" s="1"/>
  <c r="O127" i="1" s="1"/>
  <c r="P127" i="1" s="1"/>
  <c r="Q127" i="1" s="1"/>
  <c r="M653" i="2" s="1"/>
  <c r="M115" i="3"/>
  <c r="N120" i="1" s="1"/>
  <c r="O120" i="1" s="1"/>
  <c r="P120" i="1" s="1"/>
  <c r="R120" i="1" s="1"/>
  <c r="N646" i="2" s="1"/>
  <c r="M114" i="3"/>
  <c r="N119" i="1" s="1"/>
  <c r="O119" i="1" s="1"/>
  <c r="P119" i="1" s="1"/>
  <c r="M106" i="3"/>
  <c r="N111" i="1" s="1"/>
  <c r="O111" i="1" s="1"/>
  <c r="P111" i="1" s="1"/>
  <c r="Q111" i="1" s="1"/>
  <c r="M637" i="2" s="1"/>
  <c r="M98" i="3"/>
  <c r="N103" i="1" s="1"/>
  <c r="O103" i="1" s="1"/>
  <c r="P103" i="1" s="1"/>
  <c r="R103" i="1" s="1"/>
  <c r="N629" i="2" s="1"/>
  <c r="M91" i="3"/>
  <c r="N96" i="1" s="1"/>
  <c r="O96" i="1" s="1"/>
  <c r="P96" i="1" s="1"/>
  <c r="R96" i="1" s="1"/>
  <c r="N622" i="2" s="1"/>
  <c r="M90" i="3"/>
  <c r="N95" i="1" s="1"/>
  <c r="O95" i="1" s="1"/>
  <c r="P95" i="1" s="1"/>
  <c r="Q95" i="1" s="1"/>
  <c r="M82" i="3"/>
  <c r="N87" i="1" s="1"/>
  <c r="O87" i="1" s="1"/>
  <c r="P87" i="1" s="1"/>
  <c r="R87" i="1" s="1"/>
  <c r="N613" i="2" s="1"/>
  <c r="M74" i="3"/>
  <c r="N79" i="1" s="1"/>
  <c r="O79" i="1" s="1"/>
  <c r="P79" i="1" s="1"/>
  <c r="Q79" i="1" s="1"/>
  <c r="M194" i="3"/>
  <c r="N199" i="1" s="1"/>
  <c r="O199" i="1" s="1"/>
  <c r="P199" i="1" s="1"/>
  <c r="Q199" i="1" s="1"/>
  <c r="M725" i="2" s="1"/>
  <c r="M186" i="3"/>
  <c r="N191" i="1" s="1"/>
  <c r="O191" i="1" s="1"/>
  <c r="P191" i="1" s="1"/>
  <c r="Q191" i="1" s="1"/>
  <c r="M178" i="3"/>
  <c r="N183" i="1" s="1"/>
  <c r="O183" i="1" s="1"/>
  <c r="P183" i="1" s="1"/>
  <c r="R183" i="1" s="1"/>
  <c r="N709" i="2" s="1"/>
  <c r="M170" i="3"/>
  <c r="N175" i="1" s="1"/>
  <c r="O175" i="1" s="1"/>
  <c r="P175" i="1" s="1"/>
  <c r="R175" i="1" s="1"/>
  <c r="N701" i="2" s="1"/>
  <c r="M153" i="3"/>
  <c r="N158" i="1" s="1"/>
  <c r="O158" i="1" s="1"/>
  <c r="P158" i="1" s="1"/>
  <c r="R158" i="1" s="1"/>
  <c r="N684" i="2" s="1"/>
  <c r="M129" i="3"/>
  <c r="N134" i="1" s="1"/>
  <c r="O134" i="1" s="1"/>
  <c r="P134" i="1" s="1"/>
  <c r="R134" i="1" s="1"/>
  <c r="N660" i="2" s="1"/>
  <c r="M113" i="3"/>
  <c r="N118" i="1" s="1"/>
  <c r="O118" i="1" s="1"/>
  <c r="P118" i="1" s="1"/>
  <c r="R118" i="1" s="1"/>
  <c r="N644" i="2" s="1"/>
  <c r="M226" i="3"/>
  <c r="N231" i="1" s="1"/>
  <c r="O231" i="1" s="1"/>
  <c r="P231" i="1" s="1"/>
  <c r="Q231" i="1" s="1"/>
  <c r="M757" i="2" s="1"/>
  <c r="M222" i="3"/>
  <c r="N227" i="1" s="1"/>
  <c r="O227" i="1" s="1"/>
  <c r="P227" i="1" s="1"/>
  <c r="R227" i="1" s="1"/>
  <c r="N753" i="2" s="1"/>
  <c r="M218" i="3"/>
  <c r="N223" i="1" s="1"/>
  <c r="O223" i="1" s="1"/>
  <c r="P223" i="1" s="1"/>
  <c r="R223" i="1" s="1"/>
  <c r="N749" i="2" s="1"/>
  <c r="M216" i="3"/>
  <c r="N221" i="1" s="1"/>
  <c r="O221" i="1" s="1"/>
  <c r="P221" i="1" s="1"/>
  <c r="R221" i="1" s="1"/>
  <c r="N747" i="2" s="1"/>
  <c r="M214" i="3"/>
  <c r="N219" i="1" s="1"/>
  <c r="O219" i="1" s="1"/>
  <c r="P219" i="1" s="1"/>
  <c r="R219" i="1" s="1"/>
  <c r="N745" i="2" s="1"/>
  <c r="M210" i="3"/>
  <c r="N215" i="1" s="1"/>
  <c r="O215" i="1" s="1"/>
  <c r="P215" i="1" s="1"/>
  <c r="Q215" i="1" s="1"/>
  <c r="M741" i="2" s="1"/>
  <c r="M208" i="3"/>
  <c r="N213" i="1" s="1"/>
  <c r="O213" i="1" s="1"/>
  <c r="P213" i="1" s="1"/>
  <c r="R213" i="1" s="1"/>
  <c r="N739" i="2" s="1"/>
  <c r="M206" i="3"/>
  <c r="N211" i="1" s="1"/>
  <c r="O211" i="1" s="1"/>
  <c r="P211" i="1" s="1"/>
  <c r="R211" i="1" s="1"/>
  <c r="N737" i="2" s="1"/>
  <c r="M198" i="3"/>
  <c r="N203" i="1" s="1"/>
  <c r="O203" i="1" s="1"/>
  <c r="P203" i="1" s="1"/>
  <c r="Q203" i="1" s="1"/>
  <c r="M729" i="2" s="1"/>
  <c r="M192" i="3"/>
  <c r="N197" i="1" s="1"/>
  <c r="O197" i="1" s="1"/>
  <c r="P197" i="1" s="1"/>
  <c r="Q197" i="1" s="1"/>
  <c r="M723" i="2" s="1"/>
  <c r="M166" i="3"/>
  <c r="N171" i="1" s="1"/>
  <c r="O171" i="1" s="1"/>
  <c r="P171" i="1" s="1"/>
  <c r="Q171" i="1" s="1"/>
  <c r="M697" i="2" s="1"/>
  <c r="M158" i="3"/>
  <c r="N163" i="1" s="1"/>
  <c r="O163" i="1" s="1"/>
  <c r="P163" i="1" s="1"/>
  <c r="R163" i="1" s="1"/>
  <c r="N689" i="2" s="1"/>
  <c r="M148" i="3"/>
  <c r="N153" i="1" s="1"/>
  <c r="O153" i="1" s="1"/>
  <c r="P153" i="1" s="1"/>
  <c r="Q153" i="1" s="1"/>
  <c r="M679" i="2" s="1"/>
  <c r="M144" i="3"/>
  <c r="N149" i="1" s="1"/>
  <c r="O149" i="1" s="1"/>
  <c r="P149" i="1" s="1"/>
  <c r="R149" i="1" s="1"/>
  <c r="N675" i="2" s="1"/>
  <c r="M128" i="3"/>
  <c r="N133" i="1" s="1"/>
  <c r="O133" i="1" s="1"/>
  <c r="P133" i="1" s="1"/>
  <c r="Q133" i="1" s="1"/>
  <c r="M659" i="2" s="1"/>
  <c r="M253" i="3"/>
  <c r="N258" i="1" s="1"/>
  <c r="O258" i="1" s="1"/>
  <c r="P258" i="1" s="1"/>
  <c r="Q258" i="1" s="1"/>
  <c r="M784" i="2" s="1"/>
  <c r="M250" i="3"/>
  <c r="N255" i="1" s="1"/>
  <c r="O255" i="1" s="1"/>
  <c r="P255" i="1" s="1"/>
  <c r="Q255" i="1" s="1"/>
  <c r="M781" i="2" s="1"/>
  <c r="M202" i="3"/>
  <c r="N207" i="1" s="1"/>
  <c r="O207" i="1" s="1"/>
  <c r="P207" i="1" s="1"/>
  <c r="Q207" i="1" s="1"/>
  <c r="M733" i="2" s="1"/>
  <c r="M190" i="3"/>
  <c r="N195" i="1" s="1"/>
  <c r="O195" i="1" s="1"/>
  <c r="P195" i="1" s="1"/>
  <c r="R195" i="1" s="1"/>
  <c r="N721" i="2" s="1"/>
  <c r="M157" i="3"/>
  <c r="N162" i="1" s="1"/>
  <c r="O162" i="1" s="1"/>
  <c r="P162" i="1" s="1"/>
  <c r="R162" i="1" s="1"/>
  <c r="N688" i="2" s="1"/>
  <c r="M141" i="3"/>
  <c r="N146" i="1" s="1"/>
  <c r="O146" i="1" s="1"/>
  <c r="P146" i="1" s="1"/>
  <c r="R146" i="1" s="1"/>
  <c r="N672" i="2" s="1"/>
  <c r="M125" i="3"/>
  <c r="N130" i="1" s="1"/>
  <c r="O130" i="1" s="1"/>
  <c r="P130" i="1" s="1"/>
  <c r="R130" i="1" s="1"/>
  <c r="N656" i="2" s="1"/>
  <c r="M246" i="3"/>
  <c r="N251" i="1" s="1"/>
  <c r="O251" i="1" s="1"/>
  <c r="P251" i="1" s="1"/>
  <c r="R251" i="1" s="1"/>
  <c r="N777" i="2" s="1"/>
  <c r="M84" i="3"/>
  <c r="N89" i="1" s="1"/>
  <c r="O89" i="1" s="1"/>
  <c r="P89" i="1" s="1"/>
  <c r="Q89" i="1" s="1"/>
  <c r="M64" i="3"/>
  <c r="N69" i="1" s="1"/>
  <c r="O69" i="1" s="1"/>
  <c r="P69" i="1" s="1"/>
  <c r="Q69" i="1" s="1"/>
  <c r="M56" i="3"/>
  <c r="N61" i="1" s="1"/>
  <c r="O61" i="1" s="1"/>
  <c r="P61" i="1" s="1"/>
  <c r="Q61" i="1" s="1"/>
  <c r="M587" i="2" s="1"/>
  <c r="M249" i="3"/>
  <c r="N254" i="1" s="1"/>
  <c r="O254" i="1" s="1"/>
  <c r="P254" i="1" s="1"/>
  <c r="Q254" i="1" s="1"/>
  <c r="M780" i="2" s="1"/>
  <c r="M245" i="3"/>
  <c r="N250" i="1" s="1"/>
  <c r="O250" i="1" s="1"/>
  <c r="P250" i="1" s="1"/>
  <c r="R250" i="1" s="1"/>
  <c r="N776" i="2" s="1"/>
  <c r="M242" i="3"/>
  <c r="N247" i="1" s="1"/>
  <c r="O247" i="1" s="1"/>
  <c r="P247" i="1" s="1"/>
  <c r="R247" i="1" s="1"/>
  <c r="N773" i="2" s="1"/>
  <c r="M233" i="3"/>
  <c r="N238" i="1" s="1"/>
  <c r="O238" i="1" s="1"/>
  <c r="P238" i="1" s="1"/>
  <c r="Q238" i="1" s="1"/>
  <c r="M764" i="2" s="1"/>
  <c r="M238" i="3"/>
  <c r="N243" i="1" s="1"/>
  <c r="O243" i="1" s="1"/>
  <c r="P243" i="1" s="1"/>
  <c r="Q243" i="1" s="1"/>
  <c r="M769" i="2" s="1"/>
  <c r="M211" i="3"/>
  <c r="N216" i="1" s="1"/>
  <c r="O216" i="1" s="1"/>
  <c r="P216" i="1" s="1"/>
  <c r="R216" i="1" s="1"/>
  <c r="N742" i="2" s="1"/>
  <c r="M142" i="3"/>
  <c r="N147" i="1" s="1"/>
  <c r="O147" i="1" s="1"/>
  <c r="P147" i="1" s="1"/>
  <c r="R147" i="1" s="1"/>
  <c r="N673" i="2" s="1"/>
  <c r="M123" i="3"/>
  <c r="N128" i="1" s="1"/>
  <c r="O128" i="1" s="1"/>
  <c r="P128" i="1" s="1"/>
  <c r="R128" i="1" s="1"/>
  <c r="N654" i="2" s="1"/>
  <c r="M78" i="3"/>
  <c r="N83" i="1" s="1"/>
  <c r="O83" i="1" s="1"/>
  <c r="P83" i="1" s="1"/>
  <c r="R83" i="1" s="1"/>
  <c r="N609" i="2" s="1"/>
  <c r="M63" i="3"/>
  <c r="N68" i="1" s="1"/>
  <c r="O68" i="1" s="1"/>
  <c r="P68" i="1" s="1"/>
  <c r="R68" i="1" s="1"/>
  <c r="N594" i="2" s="1"/>
  <c r="M59" i="3"/>
  <c r="N64" i="1" s="1"/>
  <c r="O64" i="1" s="1"/>
  <c r="P64" i="1" s="1"/>
  <c r="Q64" i="1" s="1"/>
  <c r="M590" i="2" s="1"/>
  <c r="M220" i="3"/>
  <c r="N225" i="1" s="1"/>
  <c r="O225" i="1" s="1"/>
  <c r="P225" i="1" s="1"/>
  <c r="Q225" i="1" s="1"/>
  <c r="M751" i="2" s="1"/>
  <c r="M171" i="3"/>
  <c r="N176" i="1" s="1"/>
  <c r="O176" i="1" s="1"/>
  <c r="P176" i="1" s="1"/>
  <c r="R176" i="1" s="1"/>
  <c r="N702" i="2" s="1"/>
  <c r="M134" i="3"/>
  <c r="N139" i="1" s="1"/>
  <c r="O139" i="1" s="1"/>
  <c r="P139" i="1" s="1"/>
  <c r="Q139" i="1" s="1"/>
  <c r="M665" i="2" s="1"/>
  <c r="M70" i="3"/>
  <c r="N75" i="1" s="1"/>
  <c r="O75" i="1" s="1"/>
  <c r="P75" i="1" s="1"/>
  <c r="Q75" i="1" s="1"/>
  <c r="M247" i="3"/>
  <c r="N252" i="1" s="1"/>
  <c r="O252" i="1" s="1"/>
  <c r="P252" i="1" s="1"/>
  <c r="Q252" i="1" s="1"/>
  <c r="M778" i="2" s="1"/>
  <c r="M244" i="3"/>
  <c r="N249" i="1" s="1"/>
  <c r="O249" i="1" s="1"/>
  <c r="P249" i="1" s="1"/>
  <c r="R249" i="1" s="1"/>
  <c r="N775" i="2" s="1"/>
  <c r="M195" i="3"/>
  <c r="N200" i="1" s="1"/>
  <c r="O200" i="1" s="1"/>
  <c r="P200" i="1" s="1"/>
  <c r="R200" i="1" s="1"/>
  <c r="N726" i="2" s="1"/>
  <c r="M180" i="3"/>
  <c r="N185" i="1" s="1"/>
  <c r="O185" i="1" s="1"/>
  <c r="P185" i="1" s="1"/>
  <c r="Q185" i="1" s="1"/>
  <c r="M711" i="2" s="1"/>
  <c r="M154" i="3"/>
  <c r="N159" i="1" s="1"/>
  <c r="O159" i="1" s="1"/>
  <c r="P159" i="1" s="1"/>
  <c r="Q159" i="1" s="1"/>
  <c r="M685" i="2" s="1"/>
  <c r="M126" i="3"/>
  <c r="N131" i="1" s="1"/>
  <c r="O131" i="1" s="1"/>
  <c r="P131" i="1" s="1"/>
  <c r="R131" i="1" s="1"/>
  <c r="N657" i="2" s="1"/>
  <c r="M107" i="3"/>
  <c r="N112" i="1" s="1"/>
  <c r="O112" i="1" s="1"/>
  <c r="P112" i="1" s="1"/>
  <c r="R112" i="1" s="1"/>
  <c r="N638" i="2" s="1"/>
  <c r="M92" i="3"/>
  <c r="N97" i="1" s="1"/>
  <c r="O97" i="1" s="1"/>
  <c r="P97" i="1" s="1"/>
  <c r="R97" i="1" s="1"/>
  <c r="N623" i="2" s="1"/>
  <c r="M62" i="3"/>
  <c r="N67" i="1" s="1"/>
  <c r="O67" i="1" s="1"/>
  <c r="P67" i="1" s="1"/>
  <c r="R67" i="1" s="1"/>
  <c r="N593" i="2" s="1"/>
  <c r="M219" i="3"/>
  <c r="N224" i="1" s="1"/>
  <c r="O224" i="1" s="1"/>
  <c r="P224" i="1" s="1"/>
  <c r="R224" i="1" s="1"/>
  <c r="N750" i="2" s="1"/>
  <c r="M207" i="3"/>
  <c r="N212" i="1" s="1"/>
  <c r="O212" i="1" s="1"/>
  <c r="P212" i="1" s="1"/>
  <c r="R212" i="1" s="1"/>
  <c r="N738" i="2" s="1"/>
  <c r="M155" i="3"/>
  <c r="N160" i="1" s="1"/>
  <c r="O160" i="1" s="1"/>
  <c r="P160" i="1" s="1"/>
  <c r="R160" i="1" s="1"/>
  <c r="N686" i="2" s="1"/>
  <c r="M103" i="3"/>
  <c r="N108" i="1" s="1"/>
  <c r="O108" i="1" s="1"/>
  <c r="P108" i="1" s="1"/>
  <c r="R108" i="1" s="1"/>
  <c r="N634" i="2" s="1"/>
  <c r="M99" i="3"/>
  <c r="N104" i="1" s="1"/>
  <c r="O104" i="1" s="1"/>
  <c r="P104" i="1" s="1"/>
  <c r="R104" i="1" s="1"/>
  <c r="N630" i="2" s="1"/>
  <c r="M179" i="3"/>
  <c r="N184" i="1" s="1"/>
  <c r="O184" i="1" s="1"/>
  <c r="P184" i="1" s="1"/>
  <c r="R184" i="1" s="1"/>
  <c r="N710" i="2" s="1"/>
  <c r="M110" i="3"/>
  <c r="N115" i="1" s="1"/>
  <c r="O115" i="1" s="1"/>
  <c r="P115" i="1" s="1"/>
  <c r="R115" i="1" s="1"/>
  <c r="N641" i="2" s="1"/>
  <c r="M252" i="3"/>
  <c r="N257" i="1" s="1"/>
  <c r="O257" i="1" s="1"/>
  <c r="P257" i="1" s="1"/>
  <c r="R257" i="1" s="1"/>
  <c r="N783" i="2" s="1"/>
  <c r="M203" i="3"/>
  <c r="N208" i="1" s="1"/>
  <c r="O208" i="1" s="1"/>
  <c r="P208" i="1" s="1"/>
  <c r="R208" i="1" s="1"/>
  <c r="N734" i="2" s="1"/>
  <c r="M191" i="3"/>
  <c r="N196" i="1" s="1"/>
  <c r="O196" i="1" s="1"/>
  <c r="P196" i="1" s="1"/>
  <c r="R196" i="1" s="1"/>
  <c r="N722" i="2" s="1"/>
  <c r="M188" i="3"/>
  <c r="N193" i="1" s="1"/>
  <c r="O193" i="1" s="1"/>
  <c r="P193" i="1" s="1"/>
  <c r="R193" i="1" s="1"/>
  <c r="N719" i="2" s="1"/>
  <c r="M147" i="3"/>
  <c r="N152" i="1" s="1"/>
  <c r="O152" i="1" s="1"/>
  <c r="P152" i="1" s="1"/>
  <c r="R152" i="1" s="1"/>
  <c r="N678" i="2" s="1"/>
  <c r="M138" i="3"/>
  <c r="N143" i="1" s="1"/>
  <c r="O143" i="1" s="1"/>
  <c r="P143" i="1" s="1"/>
  <c r="Q143" i="1" s="1"/>
  <c r="M669" i="2" s="1"/>
  <c r="M102" i="3"/>
  <c r="N107" i="1" s="1"/>
  <c r="O107" i="1" s="1"/>
  <c r="P107" i="1" s="1"/>
  <c r="Q107" i="1" s="1"/>
  <c r="M633" i="2" s="1"/>
  <c r="M87" i="3"/>
  <c r="N92" i="1" s="1"/>
  <c r="O92" i="1" s="1"/>
  <c r="P92" i="1" s="1"/>
  <c r="R92" i="1" s="1"/>
  <c r="N618" i="2" s="1"/>
  <c r="Q147" i="1"/>
  <c r="M673" i="2" s="1"/>
  <c r="M215" i="3"/>
  <c r="N220" i="1" s="1"/>
  <c r="O220" i="1" s="1"/>
  <c r="P220" i="1" s="1"/>
  <c r="R220" i="1" s="1"/>
  <c r="N746" i="2" s="1"/>
  <c r="M163" i="3"/>
  <c r="N168" i="1" s="1"/>
  <c r="O168" i="1" s="1"/>
  <c r="P168" i="1" s="1"/>
  <c r="R168" i="1" s="1"/>
  <c r="N694" i="2" s="1"/>
  <c r="M101" i="3"/>
  <c r="N106" i="1" s="1"/>
  <c r="O106" i="1" s="1"/>
  <c r="P106" i="1" s="1"/>
  <c r="R106" i="1" s="1"/>
  <c r="N632" i="2" s="1"/>
  <c r="M94" i="3"/>
  <c r="N99" i="1" s="1"/>
  <c r="O99" i="1" s="1"/>
  <c r="P99" i="1" s="1"/>
  <c r="R99" i="1" s="1"/>
  <c r="N625" i="2" s="1"/>
  <c r="M251" i="3"/>
  <c r="N256" i="1" s="1"/>
  <c r="O256" i="1" s="1"/>
  <c r="P256" i="1" s="1"/>
  <c r="Q256" i="1" s="1"/>
  <c r="M782" i="2" s="1"/>
  <c r="M187" i="3"/>
  <c r="N192" i="1" s="1"/>
  <c r="O192" i="1" s="1"/>
  <c r="P192" i="1" s="1"/>
  <c r="R192" i="1" s="1"/>
  <c r="N718" i="2" s="1"/>
  <c r="M172" i="3"/>
  <c r="N177" i="1" s="1"/>
  <c r="O177" i="1" s="1"/>
  <c r="P177" i="1" s="1"/>
  <c r="Q177" i="1" s="1"/>
  <c r="M703" i="2" s="1"/>
  <c r="M150" i="3"/>
  <c r="N155" i="1" s="1"/>
  <c r="O155" i="1" s="1"/>
  <c r="P155" i="1" s="1"/>
  <c r="Q155" i="1" s="1"/>
  <c r="M681" i="2" s="1"/>
  <c r="M131" i="3"/>
  <c r="N136" i="1" s="1"/>
  <c r="O136" i="1" s="1"/>
  <c r="P136" i="1" s="1"/>
  <c r="R136" i="1" s="1"/>
  <c r="N662" i="2" s="1"/>
  <c r="M86" i="3"/>
  <c r="N91" i="1" s="1"/>
  <c r="O91" i="1" s="1"/>
  <c r="P91" i="1" s="1"/>
  <c r="Q91" i="1" s="1"/>
  <c r="M67" i="3"/>
  <c r="N72" i="1" s="1"/>
  <c r="O72" i="1" s="1"/>
  <c r="P72" i="1" s="1"/>
  <c r="R72" i="1" s="1"/>
  <c r="N598" i="2" s="1"/>
  <c r="M52" i="3"/>
  <c r="N57" i="1" s="1"/>
  <c r="O57" i="1" s="1"/>
  <c r="P57" i="1" s="1"/>
  <c r="Q57" i="1" s="1"/>
  <c r="M484" i="3"/>
  <c r="G225" i="3" s="1"/>
  <c r="M490" i="3"/>
  <c r="L231" i="3" s="1"/>
  <c r="M512" i="3"/>
  <c r="M508" i="3"/>
  <c r="M502" i="3"/>
  <c r="L243" i="3" s="1"/>
  <c r="M500" i="3"/>
  <c r="D241" i="3" s="1"/>
  <c r="M496" i="3"/>
  <c r="F237" i="3" s="1"/>
  <c r="M493" i="3"/>
  <c r="E234" i="3" s="1"/>
  <c r="R238" i="1"/>
  <c r="N764" i="2" s="1"/>
  <c r="M486" i="3"/>
  <c r="G227" i="3" s="1"/>
  <c r="M489" i="3"/>
  <c r="E230" i="3" s="1"/>
  <c r="M505" i="3"/>
  <c r="M494" i="3"/>
  <c r="L235" i="3" s="1"/>
  <c r="M717" i="2"/>
  <c r="C49" i="3"/>
  <c r="G45" i="3"/>
  <c r="G37" i="3"/>
  <c r="F37" i="3"/>
  <c r="F48" i="3"/>
  <c r="C41" i="3"/>
  <c r="E40" i="3"/>
  <c r="G49" i="3"/>
  <c r="F44" i="3"/>
  <c r="F51" i="3"/>
  <c r="G48" i="3"/>
  <c r="E46" i="3"/>
  <c r="C44" i="3"/>
  <c r="L41" i="3"/>
  <c r="D41" i="3"/>
  <c r="G40" i="3"/>
  <c r="G38" i="3"/>
  <c r="H37" i="3"/>
  <c r="H47" i="3"/>
  <c r="H39" i="3"/>
  <c r="C50" i="3"/>
  <c r="E50" i="3"/>
  <c r="C48" i="3"/>
  <c r="G44" i="3"/>
  <c r="D42" i="3"/>
  <c r="H41" i="3"/>
  <c r="C40" i="3"/>
  <c r="F39" i="3"/>
  <c r="L37" i="3"/>
  <c r="D37" i="3"/>
  <c r="L47" i="3"/>
  <c r="D47" i="3"/>
  <c r="H50" i="3"/>
  <c r="E43" i="3"/>
  <c r="H42" i="3"/>
  <c r="F40" i="3"/>
  <c r="E38" i="3"/>
  <c r="G50" i="3"/>
  <c r="C38" i="3"/>
  <c r="H44" i="3"/>
  <c r="C45" i="3"/>
  <c r="L42" i="3"/>
  <c r="E39" i="3"/>
  <c r="C37" i="3"/>
  <c r="L46" i="3"/>
  <c r="F43" i="3"/>
  <c r="L51" i="3"/>
  <c r="D51" i="3"/>
  <c r="E48" i="3"/>
  <c r="C46" i="3"/>
  <c r="G42" i="3"/>
  <c r="C51" i="3"/>
  <c r="F50" i="3"/>
  <c r="L48" i="3"/>
  <c r="D48" i="3"/>
  <c r="G47" i="3"/>
  <c r="D45" i="3"/>
  <c r="E45" i="3"/>
  <c r="C43" i="3"/>
  <c r="F42" i="3"/>
  <c r="L40" i="3"/>
  <c r="D40" i="3"/>
  <c r="G39" i="3"/>
  <c r="E37" i="3"/>
  <c r="F47" i="3"/>
  <c r="H46" i="3"/>
  <c r="H38" i="3"/>
  <c r="H51" i="3"/>
  <c r="G46" i="3"/>
  <c r="E44" i="3"/>
  <c r="C42" i="3"/>
  <c r="F41" i="3"/>
  <c r="L39" i="3"/>
  <c r="D39" i="3"/>
  <c r="E42" i="3"/>
  <c r="L50" i="3"/>
  <c r="D50" i="3"/>
  <c r="E47" i="3"/>
  <c r="G51" i="3"/>
  <c r="D49" i="3"/>
  <c r="E49" i="3"/>
  <c r="H48" i="3"/>
  <c r="C47" i="3"/>
  <c r="F46" i="3"/>
  <c r="L44" i="3"/>
  <c r="D44" i="3"/>
  <c r="G43" i="3"/>
  <c r="G41" i="3"/>
  <c r="E41" i="3"/>
  <c r="H40" i="3"/>
  <c r="C39" i="3"/>
  <c r="F38" i="3"/>
  <c r="E51" i="3"/>
  <c r="D46" i="3"/>
  <c r="L38" i="3"/>
  <c r="D38" i="3"/>
  <c r="H49" i="3"/>
  <c r="H45" i="3"/>
  <c r="L43" i="3"/>
  <c r="D43" i="3"/>
  <c r="F49" i="3"/>
  <c r="F45" i="3"/>
  <c r="L49" i="3"/>
  <c r="L45" i="3"/>
  <c r="H43" i="3"/>
  <c r="M9" i="1"/>
  <c r="B536" i="2"/>
  <c r="B537" i="2"/>
  <c r="B538" i="2"/>
  <c r="B539" i="2"/>
  <c r="B540" i="2"/>
  <c r="B541" i="2"/>
  <c r="B542" i="2"/>
  <c r="B543" i="2"/>
  <c r="B544" i="2"/>
  <c r="B545" i="2"/>
  <c r="B546" i="2"/>
  <c r="B547" i="2"/>
  <c r="B548" i="2"/>
  <c r="B549" i="2"/>
  <c r="B550" i="2"/>
  <c r="B551" i="2"/>
  <c r="B552" i="2"/>
  <c r="B553" i="2"/>
  <c r="B554" i="2"/>
  <c r="B555" i="2"/>
  <c r="B556" i="2"/>
  <c r="B557" i="2"/>
  <c r="B558" i="2"/>
  <c r="B559" i="2"/>
  <c r="B560" i="2"/>
  <c r="B561" i="2"/>
  <c r="B562" i="2"/>
  <c r="B563" i="2"/>
  <c r="B564" i="2"/>
  <c r="B565" i="2"/>
  <c r="B566" i="2"/>
  <c r="M38" i="1"/>
  <c r="M292" i="3" s="1"/>
  <c r="M39" i="1"/>
  <c r="M293" i="3" s="1"/>
  <c r="M40" i="1"/>
  <c r="M41" i="1"/>
  <c r="M295" i="3" s="1"/>
  <c r="C563" i="2"/>
  <c r="D563" i="2"/>
  <c r="E563" i="2"/>
  <c r="F563" i="2"/>
  <c r="G563" i="2"/>
  <c r="H563" i="2"/>
  <c r="I563" i="2"/>
  <c r="J563" i="2"/>
  <c r="K563" i="2"/>
  <c r="L563" i="2"/>
  <c r="C564" i="2"/>
  <c r="D564" i="2"/>
  <c r="E564" i="2"/>
  <c r="F564" i="2"/>
  <c r="G564" i="2"/>
  <c r="H564" i="2"/>
  <c r="I564" i="2"/>
  <c r="J564" i="2"/>
  <c r="K564" i="2"/>
  <c r="L564" i="2"/>
  <c r="C565" i="2"/>
  <c r="D565" i="2"/>
  <c r="E565" i="2"/>
  <c r="F565" i="2"/>
  <c r="G565" i="2"/>
  <c r="H565" i="2"/>
  <c r="I565" i="2"/>
  <c r="J565" i="2"/>
  <c r="K565" i="2"/>
  <c r="L565" i="2"/>
  <c r="C566" i="2"/>
  <c r="D566" i="2"/>
  <c r="E566" i="2"/>
  <c r="F566" i="2"/>
  <c r="G566" i="2"/>
  <c r="H566" i="2"/>
  <c r="I566" i="2"/>
  <c r="J566" i="2"/>
  <c r="K566" i="2"/>
  <c r="L566" i="2"/>
  <c r="A38" i="2"/>
  <c r="A307" i="2" s="1"/>
  <c r="B38" i="2"/>
  <c r="B307" i="2" s="1"/>
  <c r="A308" i="2"/>
  <c r="B39" i="2"/>
  <c r="B308" i="2" s="1"/>
  <c r="A40" i="2"/>
  <c r="A309" i="2" s="1"/>
  <c r="B40" i="2"/>
  <c r="B309" i="2" s="1"/>
  <c r="C237" i="3" l="1"/>
  <c r="C230" i="3"/>
  <c r="M228" i="3"/>
  <c r="N233" i="1" s="1"/>
  <c r="O233" i="1" s="1"/>
  <c r="P233" i="1" s="1"/>
  <c r="R233" i="1" s="1"/>
  <c r="N759" i="2" s="1"/>
  <c r="C227" i="3"/>
  <c r="C225" i="3"/>
  <c r="M223" i="3"/>
  <c r="N228" i="1" s="1"/>
  <c r="O228" i="1" s="1"/>
  <c r="P228" i="1" s="1"/>
  <c r="R228" i="1" s="1"/>
  <c r="N754" i="2" s="1"/>
  <c r="M160" i="3"/>
  <c r="N165" i="1" s="1"/>
  <c r="O165" i="1" s="1"/>
  <c r="P165" i="1" s="1"/>
  <c r="M120" i="3"/>
  <c r="N125" i="1" s="1"/>
  <c r="O125" i="1" s="1"/>
  <c r="P125" i="1" s="1"/>
  <c r="R125" i="1" s="1"/>
  <c r="N651" i="2" s="1"/>
  <c r="M119" i="3"/>
  <c r="N124" i="1" s="1"/>
  <c r="O124" i="1" s="1"/>
  <c r="P124" i="1" s="1"/>
  <c r="R124" i="1" s="1"/>
  <c r="N650" i="2" s="1"/>
  <c r="M117" i="3"/>
  <c r="N122" i="1" s="1"/>
  <c r="O122" i="1" s="1"/>
  <c r="P122" i="1" s="1"/>
  <c r="R122" i="1" s="1"/>
  <c r="N648" i="2" s="1"/>
  <c r="M116" i="3"/>
  <c r="N121" i="1" s="1"/>
  <c r="O121" i="1" s="1"/>
  <c r="P121" i="1" s="1"/>
  <c r="Q121" i="1" s="1"/>
  <c r="M647" i="2" s="1"/>
  <c r="M109" i="3"/>
  <c r="N114" i="1" s="1"/>
  <c r="O114" i="1" s="1"/>
  <c r="P114" i="1" s="1"/>
  <c r="R114" i="1" s="1"/>
  <c r="N640" i="2" s="1"/>
  <c r="M105" i="3"/>
  <c r="N110" i="1" s="1"/>
  <c r="O110" i="1" s="1"/>
  <c r="P110" i="1" s="1"/>
  <c r="R110" i="1" s="1"/>
  <c r="N636" i="2" s="1"/>
  <c r="M104" i="3"/>
  <c r="N109" i="1" s="1"/>
  <c r="O109" i="1" s="1"/>
  <c r="P109" i="1" s="1"/>
  <c r="R109" i="1" s="1"/>
  <c r="N635" i="2" s="1"/>
  <c r="Q80" i="1"/>
  <c r="M71" i="3"/>
  <c r="N76" i="1" s="1"/>
  <c r="O76" i="1" s="1"/>
  <c r="P76" i="1" s="1"/>
  <c r="R76" i="1" s="1"/>
  <c r="N602" i="2" s="1"/>
  <c r="M60" i="3"/>
  <c r="N65" i="1" s="1"/>
  <c r="O65" i="1" s="1"/>
  <c r="P65" i="1" s="1"/>
  <c r="Q65" i="1" s="1"/>
  <c r="M591" i="2" s="1"/>
  <c r="M53" i="3"/>
  <c r="N58" i="1" s="1"/>
  <c r="O58" i="1" s="1"/>
  <c r="P58" i="1" s="1"/>
  <c r="R58" i="1" s="1"/>
  <c r="N584" i="2" s="1"/>
  <c r="M240" i="3"/>
  <c r="N245" i="1" s="1"/>
  <c r="O245" i="1" s="1"/>
  <c r="P245" i="1" s="1"/>
  <c r="Q245" i="1" s="1"/>
  <c r="M771" i="2" s="1"/>
  <c r="M232" i="3"/>
  <c r="N237" i="1" s="1"/>
  <c r="O237" i="1" s="1"/>
  <c r="P237" i="1" s="1"/>
  <c r="R237" i="1" s="1"/>
  <c r="N763" i="2" s="1"/>
  <c r="M224" i="3"/>
  <c r="N229" i="1" s="1"/>
  <c r="O229" i="1" s="1"/>
  <c r="P229" i="1" s="1"/>
  <c r="R229" i="1" s="1"/>
  <c r="N755" i="2" s="1"/>
  <c r="Q227" i="1"/>
  <c r="M753" i="2" s="1"/>
  <c r="H227" i="2" s="1"/>
  <c r="H496" i="2" s="1"/>
  <c r="M221" i="3"/>
  <c r="N226" i="1" s="1"/>
  <c r="O226" i="1" s="1"/>
  <c r="P226" i="1" s="1"/>
  <c r="Q226" i="1" s="1"/>
  <c r="M752" i="2" s="1"/>
  <c r="Q223" i="1"/>
  <c r="M749" i="2" s="1"/>
  <c r="M217" i="3"/>
  <c r="N222" i="1" s="1"/>
  <c r="O222" i="1" s="1"/>
  <c r="P222" i="1" s="1"/>
  <c r="R222" i="1" s="1"/>
  <c r="N748" i="2" s="1"/>
  <c r="Q214" i="1"/>
  <c r="M740" i="2" s="1"/>
  <c r="E214" i="2" s="1"/>
  <c r="M201" i="3"/>
  <c r="N206" i="1" s="1"/>
  <c r="O206" i="1" s="1"/>
  <c r="P206" i="1" s="1"/>
  <c r="Q206" i="1" s="1"/>
  <c r="M732" i="2" s="1"/>
  <c r="M200" i="3"/>
  <c r="N205" i="1" s="1"/>
  <c r="O205" i="1" s="1"/>
  <c r="P205" i="1" s="1"/>
  <c r="R205" i="1" s="1"/>
  <c r="N731" i="2" s="1"/>
  <c r="M199" i="3"/>
  <c r="N204" i="1" s="1"/>
  <c r="O204" i="1" s="1"/>
  <c r="P204" i="1" s="1"/>
  <c r="R204" i="1" s="1"/>
  <c r="N730" i="2" s="1"/>
  <c r="M197" i="3"/>
  <c r="N202" i="1" s="1"/>
  <c r="O202" i="1" s="1"/>
  <c r="P202" i="1" s="1"/>
  <c r="Q202" i="1" s="1"/>
  <c r="M728" i="2" s="1"/>
  <c r="R199" i="1"/>
  <c r="N725" i="2" s="1"/>
  <c r="M185" i="3"/>
  <c r="N190" i="1" s="1"/>
  <c r="O190" i="1" s="1"/>
  <c r="P190" i="1" s="1"/>
  <c r="R190" i="1" s="1"/>
  <c r="N716" i="2" s="1"/>
  <c r="M184" i="3"/>
  <c r="N189" i="1" s="1"/>
  <c r="O189" i="1" s="1"/>
  <c r="P189" i="1" s="1"/>
  <c r="R189" i="1" s="1"/>
  <c r="N715" i="2" s="1"/>
  <c r="M183" i="3"/>
  <c r="N188" i="1" s="1"/>
  <c r="O188" i="1" s="1"/>
  <c r="P188" i="1" s="1"/>
  <c r="R188" i="1" s="1"/>
  <c r="N714" i="2" s="1"/>
  <c r="M175" i="3"/>
  <c r="N180" i="1" s="1"/>
  <c r="O180" i="1" s="1"/>
  <c r="P180" i="1" s="1"/>
  <c r="M173" i="3"/>
  <c r="N178" i="1" s="1"/>
  <c r="O178" i="1" s="1"/>
  <c r="P178" i="1" s="1"/>
  <c r="R178" i="1" s="1"/>
  <c r="N704" i="2" s="1"/>
  <c r="M168" i="3"/>
  <c r="N173" i="1" s="1"/>
  <c r="O173" i="1" s="1"/>
  <c r="P173" i="1" s="1"/>
  <c r="R173" i="1" s="1"/>
  <c r="N699" i="2" s="1"/>
  <c r="M167" i="3"/>
  <c r="N172" i="1" s="1"/>
  <c r="O172" i="1" s="1"/>
  <c r="P172" i="1" s="1"/>
  <c r="R172" i="1" s="1"/>
  <c r="N698" i="2" s="1"/>
  <c r="M165" i="3"/>
  <c r="N170" i="1" s="1"/>
  <c r="O170" i="1" s="1"/>
  <c r="P170" i="1" s="1"/>
  <c r="R170" i="1" s="1"/>
  <c r="N696" i="2" s="1"/>
  <c r="E170" i="2" s="1"/>
  <c r="Q165" i="1"/>
  <c r="M691" i="2" s="1"/>
  <c r="H165" i="2" s="1"/>
  <c r="H434" i="2" s="1"/>
  <c r="R165" i="1"/>
  <c r="N691" i="2" s="1"/>
  <c r="M152" i="3"/>
  <c r="N157" i="1" s="1"/>
  <c r="O157" i="1" s="1"/>
  <c r="P157" i="1" s="1"/>
  <c r="R157" i="1" s="1"/>
  <c r="N683" i="2" s="1"/>
  <c r="M149" i="3"/>
  <c r="N154" i="1" s="1"/>
  <c r="O154" i="1" s="1"/>
  <c r="P154" i="1" s="1"/>
  <c r="R154" i="1" s="1"/>
  <c r="N680" i="2" s="1"/>
  <c r="R151" i="1"/>
  <c r="N677" i="2" s="1"/>
  <c r="L151" i="2" s="1"/>
  <c r="R150" i="1"/>
  <c r="N676" i="2" s="1"/>
  <c r="D150" i="2" s="1"/>
  <c r="Q150" i="1"/>
  <c r="M676" i="2" s="1"/>
  <c r="Q146" i="1"/>
  <c r="M672" i="2" s="1"/>
  <c r="R142" i="1"/>
  <c r="N668" i="2" s="1"/>
  <c r="I142" i="2" s="1"/>
  <c r="I411" i="2" s="1"/>
  <c r="Q142" i="1"/>
  <c r="M668" i="2" s="1"/>
  <c r="C142" i="2" s="1"/>
  <c r="M136" i="3"/>
  <c r="N141" i="1" s="1"/>
  <c r="O141" i="1" s="1"/>
  <c r="P141" i="1" s="1"/>
  <c r="R141" i="1" s="1"/>
  <c r="N667" i="2" s="1"/>
  <c r="R127" i="1"/>
  <c r="N653" i="2" s="1"/>
  <c r="I127" i="2" s="1"/>
  <c r="I396" i="2" s="1"/>
  <c r="M121" i="3"/>
  <c r="N126" i="1" s="1"/>
  <c r="O126" i="1" s="1"/>
  <c r="P126" i="1" s="1"/>
  <c r="R126" i="1" s="1"/>
  <c r="N652" i="2" s="1"/>
  <c r="M111" i="3"/>
  <c r="N116" i="1" s="1"/>
  <c r="O116" i="1" s="1"/>
  <c r="P116" i="1" s="1"/>
  <c r="R116" i="1" s="1"/>
  <c r="N642" i="2" s="1"/>
  <c r="M112" i="3"/>
  <c r="N117" i="1" s="1"/>
  <c r="O117" i="1" s="1"/>
  <c r="P117" i="1" s="1"/>
  <c r="Q117" i="1" s="1"/>
  <c r="M643" i="2" s="1"/>
  <c r="Q103" i="1"/>
  <c r="M629" i="2" s="1"/>
  <c r="J103" i="2" s="1"/>
  <c r="J372" i="2" s="1"/>
  <c r="Q96" i="1"/>
  <c r="M88" i="3"/>
  <c r="N93" i="1" s="1"/>
  <c r="O93" i="1" s="1"/>
  <c r="P93" i="1" s="1"/>
  <c r="R93" i="1" s="1"/>
  <c r="N619" i="2" s="1"/>
  <c r="Q87" i="1"/>
  <c r="M81" i="3"/>
  <c r="N86" i="1" s="1"/>
  <c r="O86" i="1" s="1"/>
  <c r="P86" i="1" s="1"/>
  <c r="Q86" i="1" s="1"/>
  <c r="M79" i="3"/>
  <c r="N84" i="1" s="1"/>
  <c r="O84" i="1" s="1"/>
  <c r="P84" i="1" s="1"/>
  <c r="R84" i="1" s="1"/>
  <c r="N610" i="2" s="1"/>
  <c r="Q83" i="1"/>
  <c r="M77" i="3"/>
  <c r="N82" i="1" s="1"/>
  <c r="O82" i="1" s="1"/>
  <c r="P82" i="1" s="1"/>
  <c r="M76" i="3"/>
  <c r="N81" i="1" s="1"/>
  <c r="O81" i="1" s="1"/>
  <c r="P81" i="1" s="1"/>
  <c r="Q81" i="1" s="1"/>
  <c r="M65" i="3"/>
  <c r="N70" i="1" s="1"/>
  <c r="O70" i="1" s="1"/>
  <c r="P70" i="1" s="1"/>
  <c r="R70" i="1" s="1"/>
  <c r="N596" i="2" s="1"/>
  <c r="M61" i="3"/>
  <c r="N66" i="1" s="1"/>
  <c r="O66" i="1" s="1"/>
  <c r="P66" i="1" s="1"/>
  <c r="R66" i="1" s="1"/>
  <c r="N592" i="2" s="1"/>
  <c r="R61" i="1"/>
  <c r="N587" i="2" s="1"/>
  <c r="J61" i="2" s="1"/>
  <c r="J330" i="2" s="1"/>
  <c r="M55" i="3"/>
  <c r="N60" i="1" s="1"/>
  <c r="O60" i="1" s="1"/>
  <c r="P60" i="1" s="1"/>
  <c r="Q60" i="1" s="1"/>
  <c r="M586" i="2" s="1"/>
  <c r="C60" i="2" s="1"/>
  <c r="Q58" i="1"/>
  <c r="R82" i="1"/>
  <c r="N608" i="2" s="1"/>
  <c r="Q82" i="1"/>
  <c r="Q170" i="1"/>
  <c r="M696" i="2" s="1"/>
  <c r="R86" i="1"/>
  <c r="N612" i="2" s="1"/>
  <c r="R100" i="1"/>
  <c r="N626" i="2" s="1"/>
  <c r="Q100" i="1"/>
  <c r="R202" i="1"/>
  <c r="N728" i="2" s="1"/>
  <c r="Q222" i="1"/>
  <c r="M748" i="2" s="1"/>
  <c r="Q162" i="1"/>
  <c r="M688" i="2" s="1"/>
  <c r="R191" i="1"/>
  <c r="N717" i="2" s="1"/>
  <c r="J191" i="2" s="1"/>
  <c r="J460" i="2" s="1"/>
  <c r="Q71" i="1"/>
  <c r="Q234" i="1"/>
  <c r="M760" i="2" s="1"/>
  <c r="G234" i="2" s="1"/>
  <c r="G503" i="2" s="1"/>
  <c r="M193" i="3"/>
  <c r="N198" i="1" s="1"/>
  <c r="O198" i="1" s="1"/>
  <c r="P198" i="1" s="1"/>
  <c r="R198" i="1" s="1"/>
  <c r="N724" i="2" s="1"/>
  <c r="M73" i="3"/>
  <c r="N78" i="1" s="1"/>
  <c r="O78" i="1" s="1"/>
  <c r="P78" i="1" s="1"/>
  <c r="R78" i="1" s="1"/>
  <c r="N604" i="2" s="1"/>
  <c r="R153" i="1"/>
  <c r="N679" i="2" s="1"/>
  <c r="R207" i="1"/>
  <c r="N733" i="2" s="1"/>
  <c r="M85" i="3"/>
  <c r="N90" i="1" s="1"/>
  <c r="O90" i="1" s="1"/>
  <c r="P90" i="1" s="1"/>
  <c r="Q90" i="1" s="1"/>
  <c r="M93" i="3"/>
  <c r="N98" i="1" s="1"/>
  <c r="O98" i="1" s="1"/>
  <c r="P98" i="1" s="1"/>
  <c r="Q98" i="1" s="1"/>
  <c r="M89" i="3"/>
  <c r="N94" i="1" s="1"/>
  <c r="O94" i="1" s="1"/>
  <c r="P94" i="1" s="1"/>
  <c r="Q94" i="1" s="1"/>
  <c r="M133" i="3"/>
  <c r="N138" i="1" s="1"/>
  <c r="O138" i="1" s="1"/>
  <c r="P138" i="1" s="1"/>
  <c r="R138" i="1" s="1"/>
  <c r="N664" i="2" s="1"/>
  <c r="Q211" i="1"/>
  <c r="M737" i="2" s="1"/>
  <c r="F211" i="2" s="1"/>
  <c r="R94" i="1"/>
  <c r="N620" i="2" s="1"/>
  <c r="L227" i="3"/>
  <c r="D230" i="3"/>
  <c r="G234" i="3"/>
  <c r="L241" i="3"/>
  <c r="F231" i="3"/>
  <c r="E235" i="3"/>
  <c r="E241" i="3"/>
  <c r="F230" i="3"/>
  <c r="F235" i="3"/>
  <c r="D225" i="3"/>
  <c r="E225" i="3"/>
  <c r="F225" i="3"/>
  <c r="G230" i="3"/>
  <c r="F234" i="3"/>
  <c r="L230" i="3"/>
  <c r="D235" i="3"/>
  <c r="F243" i="3"/>
  <c r="G237" i="3"/>
  <c r="G243" i="3"/>
  <c r="G231" i="3"/>
  <c r="D237" i="3"/>
  <c r="F241" i="3"/>
  <c r="L225" i="3"/>
  <c r="D231" i="3"/>
  <c r="G235" i="3"/>
  <c r="G241" i="3"/>
  <c r="E231" i="3"/>
  <c r="F227" i="3"/>
  <c r="D234" i="3"/>
  <c r="L237" i="3"/>
  <c r="D243" i="3"/>
  <c r="D227" i="3"/>
  <c r="E237" i="3"/>
  <c r="E243" i="3"/>
  <c r="E227" i="3"/>
  <c r="L234" i="3"/>
  <c r="Q168" i="1"/>
  <c r="M694" i="2" s="1"/>
  <c r="K168" i="2" s="1"/>
  <c r="K437" i="2" s="1"/>
  <c r="R95" i="1"/>
  <c r="N621" i="2" s="1"/>
  <c r="Q134" i="1"/>
  <c r="M660" i="2" s="1"/>
  <c r="K134" i="2" s="1"/>
  <c r="K403" i="2" s="1"/>
  <c r="R231" i="1"/>
  <c r="N757" i="2" s="1"/>
  <c r="J231" i="2" s="1"/>
  <c r="J500" i="2" s="1"/>
  <c r="Q130" i="1"/>
  <c r="M656" i="2" s="1"/>
  <c r="R89" i="1"/>
  <c r="N615" i="2" s="1"/>
  <c r="Q186" i="1"/>
  <c r="M712" i="2" s="1"/>
  <c r="L186" i="2" s="1"/>
  <c r="Q163" i="1"/>
  <c r="M689" i="2" s="1"/>
  <c r="Q74" i="1"/>
  <c r="R65" i="1"/>
  <c r="N591" i="2" s="1"/>
  <c r="J65" i="2" s="1"/>
  <c r="J334" i="2" s="1"/>
  <c r="Q144" i="1"/>
  <c r="M670" i="2" s="1"/>
  <c r="E144" i="2" s="1"/>
  <c r="R243" i="1"/>
  <c r="N769" i="2" s="1"/>
  <c r="L243" i="2" s="1"/>
  <c r="R187" i="1"/>
  <c r="N713" i="2" s="1"/>
  <c r="J187" i="2" s="1"/>
  <c r="J456" i="2" s="1"/>
  <c r="Q145" i="1"/>
  <c r="M671" i="2" s="1"/>
  <c r="J145" i="2" s="1"/>
  <c r="J414" i="2" s="1"/>
  <c r="Q62" i="1"/>
  <c r="M588" i="2" s="1"/>
  <c r="F62" i="2" s="1"/>
  <c r="Q219" i="1"/>
  <c r="M745" i="2" s="1"/>
  <c r="Q97" i="1"/>
  <c r="M623" i="2" s="1"/>
  <c r="Q210" i="1"/>
  <c r="M736" i="2" s="1"/>
  <c r="Q104" i="1"/>
  <c r="M630" i="2" s="1"/>
  <c r="J104" i="2" s="1"/>
  <c r="J373" i="2" s="1"/>
  <c r="R185" i="1"/>
  <c r="N711" i="2" s="1"/>
  <c r="R252" i="1"/>
  <c r="N778" i="2" s="1"/>
  <c r="Q196" i="1"/>
  <c r="M722" i="2" s="1"/>
  <c r="E196" i="2" s="1"/>
  <c r="R181" i="1"/>
  <c r="N707" i="2" s="1"/>
  <c r="D181" i="2" s="1"/>
  <c r="R129" i="1"/>
  <c r="N655" i="2" s="1"/>
  <c r="H129" i="2" s="1"/>
  <c r="H398" i="2" s="1"/>
  <c r="Q67" i="1"/>
  <c r="M593" i="2" s="1"/>
  <c r="J67" i="2" s="1"/>
  <c r="J336" i="2" s="1"/>
  <c r="R255" i="1"/>
  <c r="N781" i="2" s="1"/>
  <c r="F255" i="2" s="1"/>
  <c r="F524" i="2" s="1"/>
  <c r="R161" i="1"/>
  <c r="N687" i="2" s="1"/>
  <c r="H161" i="2" s="1"/>
  <c r="H430" i="2" s="1"/>
  <c r="R111" i="1"/>
  <c r="N637" i="2" s="1"/>
  <c r="K111" i="2" s="1"/>
  <c r="K380" i="2" s="1"/>
  <c r="R64" i="1"/>
  <c r="N590" i="2" s="1"/>
  <c r="C64" i="2" s="1"/>
  <c r="Q125" i="1"/>
  <c r="M651" i="2" s="1"/>
  <c r="I125" i="2" s="1"/>
  <c r="I394" i="2" s="1"/>
  <c r="Q122" i="1"/>
  <c r="M648" i="2" s="1"/>
  <c r="J122" i="2" s="1"/>
  <c r="J391" i="2" s="1"/>
  <c r="Q158" i="1"/>
  <c r="M684" i="2" s="1"/>
  <c r="J158" i="2" s="1"/>
  <c r="J427" i="2" s="1"/>
  <c r="Q77" i="1"/>
  <c r="Q102" i="1"/>
  <c r="M628" i="2" s="1"/>
  <c r="C102" i="2" s="1"/>
  <c r="Q109" i="1"/>
  <c r="M635" i="2" s="1"/>
  <c r="K109" i="2" s="1"/>
  <c r="K378" i="2" s="1"/>
  <c r="R197" i="1"/>
  <c r="N723" i="2" s="1"/>
  <c r="R201" i="1"/>
  <c r="N727" i="2" s="1"/>
  <c r="J201" i="2" s="1"/>
  <c r="J470" i="2" s="1"/>
  <c r="Q247" i="1"/>
  <c r="M773" i="2" s="1"/>
  <c r="L247" i="2" s="1"/>
  <c r="Q229" i="1"/>
  <c r="M755" i="2" s="1"/>
  <c r="L229" i="2" s="1"/>
  <c r="R133" i="1"/>
  <c r="N659" i="2" s="1"/>
  <c r="H133" i="2" s="1"/>
  <c r="H402" i="2" s="1"/>
  <c r="Q160" i="1"/>
  <c r="M686" i="2" s="1"/>
  <c r="Q218" i="1"/>
  <c r="M744" i="2" s="1"/>
  <c r="G218" i="2" s="1"/>
  <c r="Q166" i="1"/>
  <c r="M692" i="2" s="1"/>
  <c r="L166" i="2" s="1"/>
  <c r="Q174" i="1"/>
  <c r="M700" i="2" s="1"/>
  <c r="C174" i="2" s="1"/>
  <c r="Q183" i="1"/>
  <c r="M709" i="2" s="1"/>
  <c r="L183" i="2" s="1"/>
  <c r="Q120" i="1"/>
  <c r="M646" i="2" s="1"/>
  <c r="I120" i="2" s="1"/>
  <c r="I389" i="2" s="1"/>
  <c r="R253" i="1"/>
  <c r="N779" i="2" s="1"/>
  <c r="C253" i="2" s="1"/>
  <c r="C522" i="2" s="1"/>
  <c r="R57" i="1"/>
  <c r="N583" i="2" s="1"/>
  <c r="Q212" i="1"/>
  <c r="M738" i="2" s="1"/>
  <c r="R171" i="1"/>
  <c r="N697" i="2" s="1"/>
  <c r="K171" i="2" s="1"/>
  <c r="K440" i="2" s="1"/>
  <c r="R258" i="1"/>
  <c r="N784" i="2" s="1"/>
  <c r="R63" i="1"/>
  <c r="N589" i="2" s="1"/>
  <c r="F63" i="2" s="1"/>
  <c r="Q175" i="1"/>
  <c r="M701" i="2" s="1"/>
  <c r="I175" i="2" s="1"/>
  <c r="I444" i="2" s="1"/>
  <c r="R215" i="1"/>
  <c r="N741" i="2" s="1"/>
  <c r="Q213" i="1"/>
  <c r="M739" i="2" s="1"/>
  <c r="F213" i="2" s="1"/>
  <c r="R60" i="1"/>
  <c r="N586" i="2" s="1"/>
  <c r="J60" i="2" s="1"/>
  <c r="J329" i="2" s="1"/>
  <c r="Q118" i="1"/>
  <c r="M644" i="2" s="1"/>
  <c r="L118" i="2" s="1"/>
  <c r="Q251" i="1"/>
  <c r="M777" i="2" s="1"/>
  <c r="Q195" i="1"/>
  <c r="M721" i="2" s="1"/>
  <c r="H195" i="2" s="1"/>
  <c r="H464" i="2" s="1"/>
  <c r="R137" i="1"/>
  <c r="N663" i="2" s="1"/>
  <c r="K137" i="2" s="1"/>
  <c r="K406" i="2" s="1"/>
  <c r="R105" i="1"/>
  <c r="N631" i="2" s="1"/>
  <c r="F105" i="2" s="1"/>
  <c r="Q179" i="1"/>
  <c r="M705" i="2" s="1"/>
  <c r="J179" i="2" s="1"/>
  <c r="J448" i="2" s="1"/>
  <c r="R254" i="1"/>
  <c r="N780" i="2" s="1"/>
  <c r="R90" i="1"/>
  <c r="N616" i="2" s="1"/>
  <c r="Q194" i="1"/>
  <c r="M720" i="2" s="1"/>
  <c r="C194" i="2" s="1"/>
  <c r="H252" i="2"/>
  <c r="H521" i="2" s="1"/>
  <c r="R256" i="1"/>
  <c r="N782" i="2" s="1"/>
  <c r="G256" i="2" s="1"/>
  <c r="G525" i="2" s="1"/>
  <c r="E61" i="2"/>
  <c r="E238" i="2"/>
  <c r="L254" i="2"/>
  <c r="L523" i="2" s="1"/>
  <c r="Q126" i="1"/>
  <c r="M652" i="2" s="1"/>
  <c r="E126" i="2" s="1"/>
  <c r="Q128" i="1"/>
  <c r="M654" i="2" s="1"/>
  <c r="F128" i="2" s="1"/>
  <c r="R209" i="1"/>
  <c r="N735" i="2" s="1"/>
  <c r="G209" i="2" s="1"/>
  <c r="G478" i="2" s="1"/>
  <c r="D251" i="2"/>
  <c r="D520" i="2" s="1"/>
  <c r="Q200" i="1"/>
  <c r="M726" i="2" s="1"/>
  <c r="E200" i="2" s="1"/>
  <c r="R79" i="1"/>
  <c r="N605" i="2" s="1"/>
  <c r="Q141" i="1"/>
  <c r="M667" i="2" s="1"/>
  <c r="H141" i="2" s="1"/>
  <c r="H410" i="2" s="1"/>
  <c r="Q221" i="1"/>
  <c r="M747" i="2" s="1"/>
  <c r="L221" i="2" s="1"/>
  <c r="Q140" i="1"/>
  <c r="M666" i="2" s="1"/>
  <c r="K140" i="2" s="1"/>
  <c r="K409" i="2" s="1"/>
  <c r="Q88" i="1"/>
  <c r="Q124" i="1"/>
  <c r="M650" i="2" s="1"/>
  <c r="J124" i="2" s="1"/>
  <c r="J393" i="2" s="1"/>
  <c r="R69" i="1"/>
  <c r="N595" i="2" s="1"/>
  <c r="R139" i="1"/>
  <c r="N665" i="2" s="1"/>
  <c r="R203" i="1"/>
  <c r="N729" i="2" s="1"/>
  <c r="I203" i="2" s="1"/>
  <c r="I472" i="2" s="1"/>
  <c r="Q149" i="1"/>
  <c r="M675" i="2" s="1"/>
  <c r="H149" i="2" s="1"/>
  <c r="H418" i="2" s="1"/>
  <c r="D253" i="2"/>
  <c r="E253" i="2"/>
  <c r="I61" i="2"/>
  <c r="I330" i="2" s="1"/>
  <c r="Q115" i="1"/>
  <c r="M641" i="2" s="1"/>
  <c r="D115" i="2" s="1"/>
  <c r="Q208" i="1"/>
  <c r="M734" i="2" s="1"/>
  <c r="I208" i="2" s="1"/>
  <c r="I477" i="2" s="1"/>
  <c r="D252" i="2"/>
  <c r="D521" i="2" s="1"/>
  <c r="H253" i="2"/>
  <c r="I134" i="2"/>
  <c r="I403" i="2" s="1"/>
  <c r="E134" i="2"/>
  <c r="L218" i="2"/>
  <c r="G186" i="2"/>
  <c r="G255" i="2"/>
  <c r="G524" i="2" s="1"/>
  <c r="L255" i="2"/>
  <c r="C255" i="2"/>
  <c r="G227" i="2"/>
  <c r="G496" i="2" s="1"/>
  <c r="F227" i="2"/>
  <c r="E227" i="2"/>
  <c r="L227" i="2"/>
  <c r="K227" i="2"/>
  <c r="K496" i="2" s="1"/>
  <c r="J227" i="2"/>
  <c r="J496" i="2" s="1"/>
  <c r="I227" i="2"/>
  <c r="I496" i="2" s="1"/>
  <c r="F145" i="2"/>
  <c r="E174" i="2"/>
  <c r="G174" i="2"/>
  <c r="I115" i="2"/>
  <c r="I384" i="2" s="1"/>
  <c r="F115" i="2"/>
  <c r="D158" i="2"/>
  <c r="K129" i="2"/>
  <c r="K398" i="2" s="1"/>
  <c r="G67" i="2"/>
  <c r="D67" i="2"/>
  <c r="H67" i="2"/>
  <c r="H336" i="2" s="1"/>
  <c r="I183" i="2"/>
  <c r="I452" i="2" s="1"/>
  <c r="D183" i="2"/>
  <c r="K183" i="2"/>
  <c r="K452" i="2" s="1"/>
  <c r="F183" i="2"/>
  <c r="J183" i="2"/>
  <c r="J452" i="2" s="1"/>
  <c r="H181" i="2"/>
  <c r="H450" i="2" s="1"/>
  <c r="J181" i="2"/>
  <c r="J450" i="2" s="1"/>
  <c r="C196" i="2"/>
  <c r="J196" i="2"/>
  <c r="J465" i="2" s="1"/>
  <c r="H196" i="2"/>
  <c r="H465" i="2" s="1"/>
  <c r="L196" i="2"/>
  <c r="F196" i="2"/>
  <c r="D196" i="2"/>
  <c r="G196" i="2"/>
  <c r="K63" i="2"/>
  <c r="K332" i="2" s="1"/>
  <c r="C63" i="2"/>
  <c r="E63" i="2"/>
  <c r="L63" i="2"/>
  <c r="H63" i="2"/>
  <c r="H332" i="2" s="1"/>
  <c r="H137" i="2"/>
  <c r="H406" i="2" s="1"/>
  <c r="C175" i="2"/>
  <c r="L215" i="2"/>
  <c r="D215" i="2"/>
  <c r="G215" i="2"/>
  <c r="K215" i="2"/>
  <c r="K484" i="2" s="1"/>
  <c r="C215" i="2"/>
  <c r="I215" i="2"/>
  <c r="I484" i="2" s="1"/>
  <c r="F215" i="2"/>
  <c r="H215" i="2"/>
  <c r="H484" i="2" s="1"/>
  <c r="E215" i="2"/>
  <c r="J215" i="2"/>
  <c r="J484" i="2" s="1"/>
  <c r="G238" i="2"/>
  <c r="K238" i="2"/>
  <c r="K507" i="2" s="1"/>
  <c r="J238" i="2"/>
  <c r="J507" i="2" s="1"/>
  <c r="I238" i="2"/>
  <c r="I507" i="2" s="1"/>
  <c r="H238" i="2"/>
  <c r="H507" i="2" s="1"/>
  <c r="L238" i="2"/>
  <c r="L507" i="2" s="1"/>
  <c r="D238" i="2"/>
  <c r="H160" i="2"/>
  <c r="K160" i="2"/>
  <c r="K429" i="2" s="1"/>
  <c r="C160" i="2"/>
  <c r="G160" i="2"/>
  <c r="E160" i="2"/>
  <c r="F160" i="2"/>
  <c r="L160" i="2"/>
  <c r="J160" i="2"/>
  <c r="J429" i="2" s="1"/>
  <c r="I160" i="2"/>
  <c r="I429" i="2" s="1"/>
  <c r="D160" i="2"/>
  <c r="I103" i="2"/>
  <c r="I372" i="2" s="1"/>
  <c r="F103" i="2"/>
  <c r="E103" i="2"/>
  <c r="H103" i="2"/>
  <c r="H372" i="2" s="1"/>
  <c r="L103" i="2"/>
  <c r="L372" i="2" s="1"/>
  <c r="G103" i="2"/>
  <c r="G372" i="2" s="1"/>
  <c r="K103" i="2"/>
  <c r="K372" i="2" s="1"/>
  <c r="D103" i="2"/>
  <c r="C103" i="2"/>
  <c r="J111" i="2"/>
  <c r="J380" i="2" s="1"/>
  <c r="I111" i="2"/>
  <c r="I380" i="2" s="1"/>
  <c r="F111" i="2"/>
  <c r="J126" i="2"/>
  <c r="J395" i="2" s="1"/>
  <c r="L126" i="2"/>
  <c r="G126" i="2"/>
  <c r="F126" i="2"/>
  <c r="H126" i="2"/>
  <c r="H395" i="2" s="1"/>
  <c r="I126" i="2"/>
  <c r="I395" i="2" s="1"/>
  <c r="K126" i="2"/>
  <c r="K395" i="2" s="1"/>
  <c r="C126" i="2"/>
  <c r="G124" i="2"/>
  <c r="G393" i="2" s="1"/>
  <c r="C124" i="2"/>
  <c r="I124" i="2"/>
  <c r="I393" i="2" s="1"/>
  <c r="H124" i="2"/>
  <c r="E124" i="2"/>
  <c r="D124" i="2"/>
  <c r="K124" i="2"/>
  <c r="K393" i="2" s="1"/>
  <c r="F124" i="2"/>
  <c r="I221" i="2"/>
  <c r="I490" i="2" s="1"/>
  <c r="G221" i="2"/>
  <c r="J221" i="2"/>
  <c r="J490" i="2" s="1"/>
  <c r="F221" i="2"/>
  <c r="Q72" i="1"/>
  <c r="Q241" i="1"/>
  <c r="M767" i="2" s="1"/>
  <c r="R143" i="1"/>
  <c r="N669" i="2" s="1"/>
  <c r="J143" i="2" s="1"/>
  <c r="J412" i="2" s="1"/>
  <c r="L120" i="2"/>
  <c r="J168" i="2"/>
  <c r="J437" i="2" s="1"/>
  <c r="E168" i="2"/>
  <c r="Q244" i="1"/>
  <c r="M770" i="2" s="1"/>
  <c r="G251" i="2"/>
  <c r="G520" i="2" s="1"/>
  <c r="C150" i="2"/>
  <c r="L150" i="2"/>
  <c r="E150" i="2"/>
  <c r="F200" i="2"/>
  <c r="H200" i="2"/>
  <c r="H469" i="2" s="1"/>
  <c r="E122" i="2"/>
  <c r="I122" i="2"/>
  <c r="G122" i="2"/>
  <c r="K122" i="2"/>
  <c r="K391" i="2" s="1"/>
  <c r="F122" i="2"/>
  <c r="J105" i="2"/>
  <c r="J374" i="2" s="1"/>
  <c r="L105" i="2"/>
  <c r="E105" i="2"/>
  <c r="K105" i="2"/>
  <c r="K374" i="2" s="1"/>
  <c r="G105" i="2"/>
  <c r="G374" i="2" s="1"/>
  <c r="Q148" i="1"/>
  <c r="M674" i="2" s="1"/>
  <c r="G166" i="2"/>
  <c r="F166" i="2"/>
  <c r="E166" i="2"/>
  <c r="D166" i="2"/>
  <c r="J166" i="2"/>
  <c r="J435" i="2" s="1"/>
  <c r="E151" i="2"/>
  <c r="H151" i="2"/>
  <c r="H420" i="2" s="1"/>
  <c r="L161" i="2"/>
  <c r="K161" i="2"/>
  <c r="K430" i="2" s="1"/>
  <c r="G258" i="2"/>
  <c r="F258" i="2"/>
  <c r="F527" i="2" s="1"/>
  <c r="E258" i="2"/>
  <c r="E527" i="2" s="1"/>
  <c r="L258" i="2"/>
  <c r="H258" i="2"/>
  <c r="H527" i="2" s="1"/>
  <c r="D258" i="2"/>
  <c r="D527" i="2" s="1"/>
  <c r="K258" i="2"/>
  <c r="K527" i="2" s="1"/>
  <c r="C258" i="2"/>
  <c r="E130" i="2"/>
  <c r="I130" i="2"/>
  <c r="I399" i="2" s="1"/>
  <c r="D130" i="2"/>
  <c r="G130" i="2"/>
  <c r="G399" i="2" s="1"/>
  <c r="K130" i="2"/>
  <c r="K399" i="2" s="1"/>
  <c r="F130" i="2"/>
  <c r="H130" i="2"/>
  <c r="C130" i="2"/>
  <c r="J130" i="2"/>
  <c r="J399" i="2" s="1"/>
  <c r="L130" i="2"/>
  <c r="R73" i="1"/>
  <c r="N599" i="2" s="1"/>
  <c r="Q176" i="1"/>
  <c r="M702" i="2" s="1"/>
  <c r="D243" i="2"/>
  <c r="G243" i="2"/>
  <c r="G512" i="2" s="1"/>
  <c r="F243" i="2"/>
  <c r="C243" i="2"/>
  <c r="J219" i="2"/>
  <c r="J488" i="2" s="1"/>
  <c r="F219" i="2"/>
  <c r="E219" i="2"/>
  <c r="D219" i="2"/>
  <c r="L219" i="2"/>
  <c r="H219" i="2"/>
  <c r="H488" i="2" s="1"/>
  <c r="I219" i="2"/>
  <c r="I488" i="2" s="1"/>
  <c r="K219" i="2"/>
  <c r="K488" i="2" s="1"/>
  <c r="C219" i="2"/>
  <c r="G219" i="2"/>
  <c r="G488" i="2" s="1"/>
  <c r="Q131" i="1"/>
  <c r="M657" i="2" s="1"/>
  <c r="Q182" i="1"/>
  <c r="M708" i="2" s="1"/>
  <c r="I253" i="2"/>
  <c r="I522" i="2" s="1"/>
  <c r="G253" i="2"/>
  <c r="J253" i="2"/>
  <c r="J522" i="2" s="1"/>
  <c r="F253" i="2"/>
  <c r="Q216" i="1"/>
  <c r="M742" i="2" s="1"/>
  <c r="Q188" i="1"/>
  <c r="M714" i="2" s="1"/>
  <c r="L109" i="2"/>
  <c r="D109" i="2"/>
  <c r="J109" i="2"/>
  <c r="J378" i="2" s="1"/>
  <c r="K253" i="2"/>
  <c r="K522" i="2" s="1"/>
  <c r="C231" i="2"/>
  <c r="E231" i="2"/>
  <c r="F210" i="2"/>
  <c r="J210" i="2"/>
  <c r="J479" i="2" s="1"/>
  <c r="G210" i="2"/>
  <c r="G479" i="2" s="1"/>
  <c r="I210" i="2"/>
  <c r="I479" i="2" s="1"/>
  <c r="E210" i="2"/>
  <c r="D210" i="2"/>
  <c r="H210" i="2"/>
  <c r="K210" i="2"/>
  <c r="K479" i="2" s="1"/>
  <c r="L210" i="2"/>
  <c r="C210" i="2"/>
  <c r="D194" i="2"/>
  <c r="H194" i="2"/>
  <c r="Q106" i="1"/>
  <c r="M632" i="2" s="1"/>
  <c r="C165" i="2"/>
  <c r="K165" i="2"/>
  <c r="K434" i="2" s="1"/>
  <c r="I165" i="2"/>
  <c r="I434" i="2" s="1"/>
  <c r="L165" i="2"/>
  <c r="D165" i="2"/>
  <c r="F165" i="2"/>
  <c r="L191" i="2"/>
  <c r="K191" i="2"/>
  <c r="K460" i="2" s="1"/>
  <c r="C191" i="2"/>
  <c r="F191" i="2"/>
  <c r="I191" i="2"/>
  <c r="I460" i="2" s="1"/>
  <c r="L140" i="2"/>
  <c r="D140" i="2"/>
  <c r="I140" i="2"/>
  <c r="I409" i="2" s="1"/>
  <c r="G140" i="2"/>
  <c r="H140" i="2"/>
  <c r="H409" i="2" s="1"/>
  <c r="F185" i="2"/>
  <c r="K185" i="2"/>
  <c r="K454" i="2" s="1"/>
  <c r="C185" i="2"/>
  <c r="E185" i="2"/>
  <c r="G185" i="2"/>
  <c r="G454" i="2" s="1"/>
  <c r="H185" i="2"/>
  <c r="H454" i="2" s="1"/>
  <c r="D185" i="2"/>
  <c r="J185" i="2"/>
  <c r="J454" i="2" s="1"/>
  <c r="L185" i="2"/>
  <c r="I185" i="2"/>
  <c r="I454" i="2" s="1"/>
  <c r="J254" i="2"/>
  <c r="J523" i="2" s="1"/>
  <c r="I254" i="2"/>
  <c r="I523" i="2" s="1"/>
  <c r="H254" i="2"/>
  <c r="H523" i="2" s="1"/>
  <c r="G254" i="2"/>
  <c r="G523" i="2" s="1"/>
  <c r="K254" i="2"/>
  <c r="K523" i="2" s="1"/>
  <c r="C254" i="2"/>
  <c r="F254" i="2"/>
  <c r="F523" i="2" s="1"/>
  <c r="E254" i="2"/>
  <c r="E523" i="2" s="1"/>
  <c r="K102" i="2"/>
  <c r="K371" i="2" s="1"/>
  <c r="Q192" i="1"/>
  <c r="M718" i="2" s="1"/>
  <c r="I209" i="2"/>
  <c r="I478" i="2" s="1"/>
  <c r="I252" i="2"/>
  <c r="I521" i="2" s="1"/>
  <c r="L252" i="2"/>
  <c r="L521" i="2" s="1"/>
  <c r="K252" i="2"/>
  <c r="K521" i="2" s="1"/>
  <c r="G252" i="2"/>
  <c r="G521" i="2" s="1"/>
  <c r="F252" i="2"/>
  <c r="F521" i="2" s="1"/>
  <c r="J252" i="2"/>
  <c r="J521" i="2" s="1"/>
  <c r="E252" i="2"/>
  <c r="E521" i="2" s="1"/>
  <c r="Q250" i="1"/>
  <c r="M776" i="2" s="1"/>
  <c r="R167" i="1"/>
  <c r="N693" i="2" s="1"/>
  <c r="L167" i="2" s="1"/>
  <c r="I258" i="2"/>
  <c r="I527" i="2" s="1"/>
  <c r="H231" i="2"/>
  <c r="H500" i="2" s="1"/>
  <c r="L127" i="2"/>
  <c r="G127" i="2"/>
  <c r="K127" i="2"/>
  <c r="K396" i="2" s="1"/>
  <c r="C127" i="2"/>
  <c r="J127" i="2"/>
  <c r="J396" i="2" s="1"/>
  <c r="H127" i="2"/>
  <c r="H396" i="2" s="1"/>
  <c r="E171" i="2"/>
  <c r="C171" i="2"/>
  <c r="F171" i="2"/>
  <c r="K139" i="2"/>
  <c r="K408" i="2" s="1"/>
  <c r="E139" i="2"/>
  <c r="H139" i="2"/>
  <c r="H408" i="2" s="1"/>
  <c r="C139" i="2"/>
  <c r="G139" i="2"/>
  <c r="L139" i="2"/>
  <c r="L408" i="2" s="1"/>
  <c r="J139" i="2"/>
  <c r="J408" i="2" s="1"/>
  <c r="F139" i="2"/>
  <c r="D139" i="2"/>
  <c r="I139" i="2"/>
  <c r="I408" i="2" s="1"/>
  <c r="E187" i="2"/>
  <c r="L187" i="2"/>
  <c r="L456" i="2" s="1"/>
  <c r="C199" i="2"/>
  <c r="F199" i="2"/>
  <c r="H199" i="2"/>
  <c r="H468" i="2" s="1"/>
  <c r="L199" i="2"/>
  <c r="L468" i="2" s="1"/>
  <c r="D199" i="2"/>
  <c r="J199" i="2"/>
  <c r="J468" i="2" s="1"/>
  <c r="G199" i="2"/>
  <c r="E199" i="2"/>
  <c r="K199" i="2"/>
  <c r="K468" i="2" s="1"/>
  <c r="I199" i="2"/>
  <c r="I468" i="2" s="1"/>
  <c r="F207" i="2"/>
  <c r="J207" i="2"/>
  <c r="J476" i="2" s="1"/>
  <c r="L207" i="2"/>
  <c r="E207" i="2"/>
  <c r="D207" i="2"/>
  <c r="G207" i="2"/>
  <c r="K207" i="2"/>
  <c r="K476" i="2" s="1"/>
  <c r="C207" i="2"/>
  <c r="I207" i="2"/>
  <c r="I476" i="2" s="1"/>
  <c r="H207" i="2"/>
  <c r="H476" i="2" s="1"/>
  <c r="K197" i="2"/>
  <c r="K466" i="2" s="1"/>
  <c r="G197" i="2"/>
  <c r="G466" i="2" s="1"/>
  <c r="E197" i="2"/>
  <c r="C197" i="2"/>
  <c r="I197" i="2"/>
  <c r="I466" i="2" s="1"/>
  <c r="H197" i="2"/>
  <c r="H466" i="2" s="1"/>
  <c r="F197" i="2"/>
  <c r="L197" i="2"/>
  <c r="D197" i="2"/>
  <c r="J197" i="2"/>
  <c r="J466" i="2" s="1"/>
  <c r="E162" i="2"/>
  <c r="I162" i="2"/>
  <c r="I431" i="2" s="1"/>
  <c r="G162" i="2"/>
  <c r="L162" i="2"/>
  <c r="L431" i="2" s="1"/>
  <c r="K162" i="2"/>
  <c r="K431" i="2" s="1"/>
  <c r="F162" i="2"/>
  <c r="C162" i="2"/>
  <c r="D162" i="2"/>
  <c r="H162" i="2"/>
  <c r="J162" i="2"/>
  <c r="J431" i="2" s="1"/>
  <c r="D179" i="2"/>
  <c r="L251" i="2"/>
  <c r="L520" i="2" s="1"/>
  <c r="K251" i="2"/>
  <c r="K520" i="2" s="1"/>
  <c r="C251" i="2"/>
  <c r="J251" i="2"/>
  <c r="J520" i="2" s="1"/>
  <c r="I251" i="2"/>
  <c r="I520" i="2" s="1"/>
  <c r="E251" i="2"/>
  <c r="E520" i="2" s="1"/>
  <c r="H251" i="2"/>
  <c r="H520" i="2" s="1"/>
  <c r="R159" i="1"/>
  <c r="N685" i="2" s="1"/>
  <c r="G159" i="2" s="1"/>
  <c r="G428" i="2" s="1"/>
  <c r="Q76" i="1"/>
  <c r="K60" i="2"/>
  <c r="K329" i="2" s="1"/>
  <c r="E60" i="2"/>
  <c r="L60" i="2"/>
  <c r="H221" i="2"/>
  <c r="H490" i="2" s="1"/>
  <c r="I234" i="2"/>
  <c r="I503" i="2" s="1"/>
  <c r="J258" i="2"/>
  <c r="J527" i="2" s="1"/>
  <c r="D221" i="2"/>
  <c r="E221" i="2"/>
  <c r="I201" i="2"/>
  <c r="I470" i="2" s="1"/>
  <c r="G201" i="2"/>
  <c r="G470" i="2" s="1"/>
  <c r="D212" i="2"/>
  <c r="I212" i="2"/>
  <c r="I481" i="2" s="1"/>
  <c r="K212" i="2"/>
  <c r="K481" i="2" s="1"/>
  <c r="C212" i="2"/>
  <c r="G212" i="2"/>
  <c r="E212" i="2"/>
  <c r="F212" i="2"/>
  <c r="J212" i="2"/>
  <c r="J481" i="2" s="1"/>
  <c r="H212" i="2"/>
  <c r="H481" i="2" s="1"/>
  <c r="L212" i="2"/>
  <c r="R85" i="1"/>
  <c r="N611" i="2" s="1"/>
  <c r="Q85" i="1"/>
  <c r="F238" i="2"/>
  <c r="C238" i="2"/>
  <c r="G133" i="2"/>
  <c r="G402" i="2" s="1"/>
  <c r="K133" i="2"/>
  <c r="K402" i="2" s="1"/>
  <c r="L133" i="2"/>
  <c r="C133" i="2"/>
  <c r="D133" i="2"/>
  <c r="D146" i="2"/>
  <c r="K146" i="2"/>
  <c r="K415" i="2" s="1"/>
  <c r="F146" i="2"/>
  <c r="C146" i="2"/>
  <c r="J146" i="2"/>
  <c r="J415" i="2" s="1"/>
  <c r="E146" i="2"/>
  <c r="I146" i="2"/>
  <c r="I415" i="2" s="1"/>
  <c r="G146" i="2"/>
  <c r="G415" i="2" s="1"/>
  <c r="H146" i="2"/>
  <c r="H415" i="2" s="1"/>
  <c r="L146" i="2"/>
  <c r="F251" i="2"/>
  <c r="G61" i="2"/>
  <c r="G330" i="2" s="1"/>
  <c r="G147" i="2"/>
  <c r="G416" i="2" s="1"/>
  <c r="J147" i="2"/>
  <c r="F147" i="2"/>
  <c r="L147" i="2"/>
  <c r="L416" i="2" s="1"/>
  <c r="D147" i="2"/>
  <c r="I147" i="2"/>
  <c r="I416" i="2" s="1"/>
  <c r="K147" i="2"/>
  <c r="K416" i="2" s="1"/>
  <c r="E147" i="2"/>
  <c r="H147" i="2"/>
  <c r="H416" i="2" s="1"/>
  <c r="C147" i="2"/>
  <c r="C104" i="2"/>
  <c r="I104" i="2"/>
  <c r="I373" i="2" s="1"/>
  <c r="G208" i="2"/>
  <c r="G477" i="2" s="1"/>
  <c r="J208" i="2"/>
  <c r="J477" i="2" s="1"/>
  <c r="J144" i="2"/>
  <c r="J413" i="2" s="1"/>
  <c r="L144" i="2"/>
  <c r="I144" i="2"/>
  <c r="I413" i="2" s="1"/>
  <c r="D144" i="2"/>
  <c r="H144" i="2"/>
  <c r="H413" i="2" s="1"/>
  <c r="K144" i="2"/>
  <c r="K413" i="2" s="1"/>
  <c r="G144" i="2"/>
  <c r="G413" i="2" s="1"/>
  <c r="D211" i="2"/>
  <c r="L163" i="2"/>
  <c r="D163" i="2"/>
  <c r="K163" i="2"/>
  <c r="K432" i="2" s="1"/>
  <c r="H163" i="2"/>
  <c r="H432" i="2" s="1"/>
  <c r="C163" i="2"/>
  <c r="E163" i="2"/>
  <c r="I163" i="2"/>
  <c r="I432" i="2" s="1"/>
  <c r="G163" i="2"/>
  <c r="J163" i="2"/>
  <c r="J432" i="2" s="1"/>
  <c r="F163" i="2"/>
  <c r="C195" i="2"/>
  <c r="G214" i="2"/>
  <c r="D214" i="2"/>
  <c r="J214" i="2"/>
  <c r="J483" i="2" s="1"/>
  <c r="F214" i="2"/>
  <c r="J213" i="2"/>
  <c r="J482" i="2" s="1"/>
  <c r="Q66" i="1"/>
  <c r="M592" i="2" s="1"/>
  <c r="L62" i="2"/>
  <c r="K62" i="2"/>
  <c r="K331" i="2" s="1"/>
  <c r="J62" i="2"/>
  <c r="J331" i="2" s="1"/>
  <c r="D62" i="2"/>
  <c r="C62" i="2"/>
  <c r="I62" i="2"/>
  <c r="I331" i="2" s="1"/>
  <c r="E62" i="2"/>
  <c r="H62" i="2"/>
  <c r="H331" i="2" s="1"/>
  <c r="G62" i="2"/>
  <c r="G331" i="2" s="1"/>
  <c r="R225" i="1"/>
  <c r="N751" i="2" s="1"/>
  <c r="D225" i="2" s="1"/>
  <c r="L141" i="2"/>
  <c r="J141" i="2"/>
  <c r="J410" i="2" s="1"/>
  <c r="H256" i="2"/>
  <c r="H525" i="2" s="1"/>
  <c r="C61" i="2"/>
  <c r="D61" i="2"/>
  <c r="H61" i="2"/>
  <c r="H330" i="2" s="1"/>
  <c r="K61" i="2"/>
  <c r="K330" i="2" s="1"/>
  <c r="R135" i="1"/>
  <c r="N661" i="2" s="1"/>
  <c r="L135" i="2" s="1"/>
  <c r="C252" i="2"/>
  <c r="C221" i="2"/>
  <c r="L253" i="2"/>
  <c r="L522" i="2" s="1"/>
  <c r="F61" i="2"/>
  <c r="G104" i="2"/>
  <c r="G373" i="2" s="1"/>
  <c r="G223" i="2"/>
  <c r="F223" i="2"/>
  <c r="E223" i="2"/>
  <c r="I223" i="2"/>
  <c r="I492" i="2" s="1"/>
  <c r="L223" i="2"/>
  <c r="L492" i="2" s="1"/>
  <c r="D223" i="2"/>
  <c r="H223" i="2"/>
  <c r="H492" i="2" s="1"/>
  <c r="K223" i="2"/>
  <c r="K492" i="2" s="1"/>
  <c r="C223" i="2"/>
  <c r="J223" i="2"/>
  <c r="J492" i="2" s="1"/>
  <c r="G153" i="2"/>
  <c r="G422" i="2" s="1"/>
  <c r="F153" i="2"/>
  <c r="E153" i="2"/>
  <c r="H153" i="2"/>
  <c r="H422" i="2" s="1"/>
  <c r="L153" i="2"/>
  <c r="K153" i="2"/>
  <c r="K422" i="2" s="1"/>
  <c r="D153" i="2"/>
  <c r="J153" i="2"/>
  <c r="J422" i="2" s="1"/>
  <c r="C153" i="2"/>
  <c r="I153" i="2"/>
  <c r="I422" i="2" s="1"/>
  <c r="K221" i="2"/>
  <c r="K490" i="2" s="1"/>
  <c r="D254" i="2"/>
  <c r="D523" i="2" s="1"/>
  <c r="H60" i="2"/>
  <c r="H329" i="2" s="1"/>
  <c r="Q101" i="1"/>
  <c r="M627" i="2" s="1"/>
  <c r="R101" i="1"/>
  <c r="N627" i="2" s="1"/>
  <c r="R119" i="1"/>
  <c r="N645" i="2" s="1"/>
  <c r="Q119" i="1"/>
  <c r="M645" i="2" s="1"/>
  <c r="H393" i="2"/>
  <c r="G429" i="2"/>
  <c r="H429" i="2"/>
  <c r="L524" i="2"/>
  <c r="H399" i="2"/>
  <c r="E522" i="2"/>
  <c r="F522" i="2"/>
  <c r="G522" i="2"/>
  <c r="H522" i="2"/>
  <c r="D522" i="2"/>
  <c r="L527" i="2"/>
  <c r="G527" i="2"/>
  <c r="G484" i="2"/>
  <c r="Q84" i="1"/>
  <c r="Q136" i="1"/>
  <c r="M662" i="2" s="1"/>
  <c r="Q112" i="1"/>
  <c r="M638" i="2" s="1"/>
  <c r="Q257" i="1"/>
  <c r="M783" i="2" s="1"/>
  <c r="R169" i="1"/>
  <c r="N695" i="2" s="1"/>
  <c r="C169" i="2" s="1"/>
  <c r="Q224" i="1"/>
  <c r="M750" i="2" s="1"/>
  <c r="R107" i="1"/>
  <c r="N633" i="2" s="1"/>
  <c r="H107" i="2" s="1"/>
  <c r="H376" i="2" s="1"/>
  <c r="R75" i="1"/>
  <c r="N601" i="2" s="1"/>
  <c r="Q108" i="1"/>
  <c r="M634" i="2" s="1"/>
  <c r="R59" i="1"/>
  <c r="N585" i="2" s="1"/>
  <c r="E59" i="2" s="1"/>
  <c r="Q99" i="1"/>
  <c r="Q164" i="1"/>
  <c r="M690" i="2" s="1"/>
  <c r="Q220" i="1"/>
  <c r="M746" i="2" s="1"/>
  <c r="Q114" i="1"/>
  <c r="M640" i="2" s="1"/>
  <c r="R113" i="1"/>
  <c r="N639" i="2" s="1"/>
  <c r="G113" i="2" s="1"/>
  <c r="R177" i="1"/>
  <c r="N703" i="2" s="1"/>
  <c r="J177" i="2" s="1"/>
  <c r="J446" i="2" s="1"/>
  <c r="R123" i="1"/>
  <c r="N649" i="2" s="1"/>
  <c r="C123" i="2" s="1"/>
  <c r="Q249" i="1"/>
  <c r="M775" i="2" s="1"/>
  <c r="Q193" i="1"/>
  <c r="M719" i="2" s="1"/>
  <c r="R91" i="1"/>
  <c r="N617" i="2" s="1"/>
  <c r="Q92" i="1"/>
  <c r="R155" i="1"/>
  <c r="N681" i="2" s="1"/>
  <c r="K155" i="2" s="1"/>
  <c r="K424" i="2" s="1"/>
  <c r="Q132" i="1"/>
  <c r="M658" i="2" s="1"/>
  <c r="Q156" i="1"/>
  <c r="M682" i="2" s="1"/>
  <c r="Q184" i="1"/>
  <c r="M710" i="2" s="1"/>
  <c r="Q152" i="1"/>
  <c r="M678" i="2" s="1"/>
  <c r="R217" i="1"/>
  <c r="N743" i="2" s="1"/>
  <c r="G217" i="2" s="1"/>
  <c r="G486" i="2" s="1"/>
  <c r="Q68" i="1"/>
  <c r="Q180" i="1"/>
  <c r="M706" i="2" s="1"/>
  <c r="R180" i="1"/>
  <c r="N706" i="2" s="1"/>
  <c r="C34" i="3"/>
  <c r="F36" i="3"/>
  <c r="M48" i="3"/>
  <c r="N53" i="1" s="1"/>
  <c r="O53" i="1" s="1"/>
  <c r="P53" i="1" s="1"/>
  <c r="Q53" i="1" s="1"/>
  <c r="M579" i="2" s="1"/>
  <c r="M37" i="3"/>
  <c r="N42" i="1" s="1"/>
  <c r="O42" i="1" s="1"/>
  <c r="P42" i="1" s="1"/>
  <c r="R42" i="1" s="1"/>
  <c r="N568" i="2" s="1"/>
  <c r="M583" i="2"/>
  <c r="M41" i="3"/>
  <c r="N46" i="1" s="1"/>
  <c r="O46" i="1" s="1"/>
  <c r="P46" i="1" s="1"/>
  <c r="R46" i="1" s="1"/>
  <c r="N572" i="2" s="1"/>
  <c r="M44" i="3"/>
  <c r="N49" i="1" s="1"/>
  <c r="O49" i="1" s="1"/>
  <c r="P49" i="1" s="1"/>
  <c r="Q49" i="1" s="1"/>
  <c r="M575" i="2" s="1"/>
  <c r="M40" i="3"/>
  <c r="N45" i="1" s="1"/>
  <c r="O45" i="1" s="1"/>
  <c r="P45" i="1" s="1"/>
  <c r="Q45" i="1" s="1"/>
  <c r="M571" i="2" s="1"/>
  <c r="M38" i="3"/>
  <c r="N43" i="1" s="1"/>
  <c r="O43" i="1" s="1"/>
  <c r="P43" i="1" s="1"/>
  <c r="R43" i="1" s="1"/>
  <c r="N569" i="2" s="1"/>
  <c r="M39" i="3"/>
  <c r="N44" i="1" s="1"/>
  <c r="O44" i="1" s="1"/>
  <c r="P44" i="1" s="1"/>
  <c r="Q44" i="1" s="1"/>
  <c r="M570" i="2" s="1"/>
  <c r="M46" i="3"/>
  <c r="N51" i="1" s="1"/>
  <c r="O51" i="1" s="1"/>
  <c r="P51" i="1" s="1"/>
  <c r="Q51" i="1" s="1"/>
  <c r="M577" i="2" s="1"/>
  <c r="M51" i="3"/>
  <c r="N56" i="1" s="1"/>
  <c r="O56" i="1" s="1"/>
  <c r="P56" i="1" s="1"/>
  <c r="Q56" i="1" s="1"/>
  <c r="M582" i="2" s="1"/>
  <c r="M47" i="3"/>
  <c r="N52" i="1" s="1"/>
  <c r="O52" i="1" s="1"/>
  <c r="P52" i="1" s="1"/>
  <c r="R52" i="1" s="1"/>
  <c r="N578" i="2" s="1"/>
  <c r="M42" i="3"/>
  <c r="N47" i="1" s="1"/>
  <c r="O47" i="1" s="1"/>
  <c r="P47" i="1" s="1"/>
  <c r="Q47" i="1" s="1"/>
  <c r="M573" i="2" s="1"/>
  <c r="M49" i="3"/>
  <c r="N54" i="1" s="1"/>
  <c r="O54" i="1" s="1"/>
  <c r="P54" i="1" s="1"/>
  <c r="Q54" i="1" s="1"/>
  <c r="M580" i="2" s="1"/>
  <c r="M45" i="3"/>
  <c r="N50" i="1" s="1"/>
  <c r="O50" i="1" s="1"/>
  <c r="P50" i="1" s="1"/>
  <c r="Q50" i="1" s="1"/>
  <c r="M576" i="2" s="1"/>
  <c r="M50" i="3"/>
  <c r="N55" i="1" s="1"/>
  <c r="O55" i="1" s="1"/>
  <c r="P55" i="1" s="1"/>
  <c r="M43" i="3"/>
  <c r="N48" i="1" s="1"/>
  <c r="O48" i="1" s="1"/>
  <c r="P48" i="1" s="1"/>
  <c r="R48" i="1" s="1"/>
  <c r="N574" i="2" s="1"/>
  <c r="F34" i="3"/>
  <c r="E34" i="3"/>
  <c r="E36" i="3"/>
  <c r="G36" i="3"/>
  <c r="C36" i="3"/>
  <c r="H34" i="3"/>
  <c r="D36" i="3"/>
  <c r="M294" i="3"/>
  <c r="G34" i="3"/>
  <c r="L36" i="3"/>
  <c r="D34" i="3"/>
  <c r="L34" i="3"/>
  <c r="H36" i="3"/>
  <c r="M263" i="3"/>
  <c r="M10" i="1"/>
  <c r="M11" i="1"/>
  <c r="K33" i="3"/>
  <c r="J33" i="3"/>
  <c r="I33" i="3"/>
  <c r="L291" i="3"/>
  <c r="K291" i="3"/>
  <c r="K32" i="3" s="1"/>
  <c r="J291" i="3"/>
  <c r="J32" i="3" s="1"/>
  <c r="I291" i="3"/>
  <c r="I32" i="3" s="1"/>
  <c r="H291" i="3"/>
  <c r="G291" i="3"/>
  <c r="F291" i="3"/>
  <c r="E291" i="3"/>
  <c r="D291" i="3"/>
  <c r="C291" i="3"/>
  <c r="L290" i="3"/>
  <c r="K290" i="3"/>
  <c r="K31" i="3" s="1"/>
  <c r="J290" i="3"/>
  <c r="J31" i="3" s="1"/>
  <c r="I290" i="3"/>
  <c r="I31" i="3" s="1"/>
  <c r="H290" i="3"/>
  <c r="G290" i="3"/>
  <c r="F290" i="3"/>
  <c r="E290" i="3"/>
  <c r="D290" i="3"/>
  <c r="C290" i="3"/>
  <c r="L289" i="3"/>
  <c r="K289" i="3"/>
  <c r="K30" i="3" s="1"/>
  <c r="J289" i="3"/>
  <c r="J30" i="3" s="1"/>
  <c r="I289" i="3"/>
  <c r="I30" i="3" s="1"/>
  <c r="H289" i="3"/>
  <c r="G289" i="3"/>
  <c r="F289" i="3"/>
  <c r="E289" i="3"/>
  <c r="D289" i="3"/>
  <c r="C289" i="3"/>
  <c r="L288" i="3"/>
  <c r="K288" i="3"/>
  <c r="K29" i="3" s="1"/>
  <c r="J288" i="3"/>
  <c r="J29" i="3" s="1"/>
  <c r="I288" i="3"/>
  <c r="I29" i="3" s="1"/>
  <c r="H288" i="3"/>
  <c r="G288" i="3"/>
  <c r="F288" i="3"/>
  <c r="E288" i="3"/>
  <c r="D288" i="3"/>
  <c r="C288" i="3"/>
  <c r="L287" i="3"/>
  <c r="K287" i="3"/>
  <c r="K28" i="3" s="1"/>
  <c r="J287" i="3"/>
  <c r="J28" i="3" s="1"/>
  <c r="I287" i="3"/>
  <c r="I28" i="3" s="1"/>
  <c r="H287" i="3"/>
  <c r="G287" i="3"/>
  <c r="F287" i="3"/>
  <c r="E287" i="3"/>
  <c r="D287" i="3"/>
  <c r="C287" i="3"/>
  <c r="L286" i="3"/>
  <c r="K286" i="3"/>
  <c r="K27" i="3" s="1"/>
  <c r="J286" i="3"/>
  <c r="J27" i="3" s="1"/>
  <c r="I286" i="3"/>
  <c r="I27" i="3" s="1"/>
  <c r="H286" i="3"/>
  <c r="G286" i="3"/>
  <c r="F286" i="3"/>
  <c r="E286" i="3"/>
  <c r="D286" i="3"/>
  <c r="C286" i="3"/>
  <c r="L285" i="3"/>
  <c r="K285" i="3"/>
  <c r="K26" i="3" s="1"/>
  <c r="J285" i="3"/>
  <c r="J26" i="3" s="1"/>
  <c r="I285" i="3"/>
  <c r="I26" i="3" s="1"/>
  <c r="H285" i="3"/>
  <c r="G285" i="3"/>
  <c r="F285" i="3"/>
  <c r="E285" i="3"/>
  <c r="D285" i="3"/>
  <c r="C285" i="3"/>
  <c r="L284" i="3"/>
  <c r="K284" i="3"/>
  <c r="K25" i="3" s="1"/>
  <c r="J284" i="3"/>
  <c r="J25" i="3" s="1"/>
  <c r="I284" i="3"/>
  <c r="I25" i="3" s="1"/>
  <c r="H284" i="3"/>
  <c r="G284" i="3"/>
  <c r="F284" i="3"/>
  <c r="E284" i="3"/>
  <c r="D284" i="3"/>
  <c r="C284" i="3"/>
  <c r="L283" i="3"/>
  <c r="K283" i="3"/>
  <c r="K24" i="3" s="1"/>
  <c r="J283" i="3"/>
  <c r="J24" i="3" s="1"/>
  <c r="I283" i="3"/>
  <c r="I24" i="3" s="1"/>
  <c r="H283" i="3"/>
  <c r="G283" i="3"/>
  <c r="F283" i="3"/>
  <c r="E283" i="3"/>
  <c r="D283" i="3"/>
  <c r="C283" i="3"/>
  <c r="L282" i="3"/>
  <c r="K282" i="3"/>
  <c r="K23" i="3" s="1"/>
  <c r="J282" i="3"/>
  <c r="J23" i="3" s="1"/>
  <c r="I282" i="3"/>
  <c r="I23" i="3" s="1"/>
  <c r="H282" i="3"/>
  <c r="G282" i="3"/>
  <c r="F282" i="3"/>
  <c r="E282" i="3"/>
  <c r="D282" i="3"/>
  <c r="C282" i="3"/>
  <c r="L281" i="3"/>
  <c r="K281" i="3"/>
  <c r="K22" i="3" s="1"/>
  <c r="J281" i="3"/>
  <c r="J22" i="3" s="1"/>
  <c r="I281" i="3"/>
  <c r="I22" i="3" s="1"/>
  <c r="H281" i="3"/>
  <c r="G281" i="3"/>
  <c r="F281" i="3"/>
  <c r="E281" i="3"/>
  <c r="D281" i="3"/>
  <c r="C281" i="3"/>
  <c r="L280" i="3"/>
  <c r="K280" i="3"/>
  <c r="K21" i="3" s="1"/>
  <c r="J280" i="3"/>
  <c r="J21" i="3" s="1"/>
  <c r="I280" i="3"/>
  <c r="I21" i="3" s="1"/>
  <c r="H280" i="3"/>
  <c r="G280" i="3"/>
  <c r="F280" i="3"/>
  <c r="E280" i="3"/>
  <c r="D280" i="3"/>
  <c r="C280" i="3"/>
  <c r="L279" i="3"/>
  <c r="K279" i="3"/>
  <c r="K20" i="3" s="1"/>
  <c r="J279" i="3"/>
  <c r="J20" i="3" s="1"/>
  <c r="I279" i="3"/>
  <c r="I20" i="3" s="1"/>
  <c r="H279" i="3"/>
  <c r="G279" i="3"/>
  <c r="F279" i="3"/>
  <c r="E279" i="3"/>
  <c r="D279" i="3"/>
  <c r="C279" i="3"/>
  <c r="L278" i="3"/>
  <c r="K278" i="3"/>
  <c r="K19" i="3" s="1"/>
  <c r="J278" i="3"/>
  <c r="J19" i="3" s="1"/>
  <c r="I278" i="3"/>
  <c r="I19" i="3" s="1"/>
  <c r="H278" i="3"/>
  <c r="G278" i="3"/>
  <c r="F278" i="3"/>
  <c r="E278" i="3"/>
  <c r="D278" i="3"/>
  <c r="C278" i="3"/>
  <c r="L277" i="3"/>
  <c r="K277" i="3"/>
  <c r="K18" i="3" s="1"/>
  <c r="J277" i="3"/>
  <c r="J18" i="3" s="1"/>
  <c r="I277" i="3"/>
  <c r="I18" i="3" s="1"/>
  <c r="H277" i="3"/>
  <c r="G277" i="3"/>
  <c r="F277" i="3"/>
  <c r="E277" i="3"/>
  <c r="D277" i="3"/>
  <c r="C277" i="3"/>
  <c r="L276" i="3"/>
  <c r="K276" i="3"/>
  <c r="K17" i="3" s="1"/>
  <c r="J276" i="3"/>
  <c r="J17" i="3" s="1"/>
  <c r="I276" i="3"/>
  <c r="I17" i="3" s="1"/>
  <c r="H276" i="3"/>
  <c r="G276" i="3"/>
  <c r="F276" i="3"/>
  <c r="E276" i="3"/>
  <c r="D276" i="3"/>
  <c r="C276" i="3"/>
  <c r="L275" i="3"/>
  <c r="K275" i="3"/>
  <c r="K16" i="3" s="1"/>
  <c r="J275" i="3"/>
  <c r="J16" i="3" s="1"/>
  <c r="I275" i="3"/>
  <c r="I16" i="3" s="1"/>
  <c r="H275" i="3"/>
  <c r="G275" i="3"/>
  <c r="F275" i="3"/>
  <c r="E275" i="3"/>
  <c r="D275" i="3"/>
  <c r="C275" i="3"/>
  <c r="L274" i="3"/>
  <c r="K274" i="3"/>
  <c r="K15" i="3" s="1"/>
  <c r="J274" i="3"/>
  <c r="J15" i="3" s="1"/>
  <c r="I274" i="3"/>
  <c r="I15" i="3" s="1"/>
  <c r="H274" i="3"/>
  <c r="G274" i="3"/>
  <c r="F274" i="3"/>
  <c r="E274" i="3"/>
  <c r="D274" i="3"/>
  <c r="C274" i="3"/>
  <c r="L273" i="3"/>
  <c r="K273" i="3"/>
  <c r="K14" i="3" s="1"/>
  <c r="J273" i="3"/>
  <c r="J14" i="3" s="1"/>
  <c r="I273" i="3"/>
  <c r="I14" i="3" s="1"/>
  <c r="H273" i="3"/>
  <c r="G273" i="3"/>
  <c r="F273" i="3"/>
  <c r="E273" i="3"/>
  <c r="D273" i="3"/>
  <c r="C273" i="3"/>
  <c r="L272" i="3"/>
  <c r="K272" i="3"/>
  <c r="K13" i="3" s="1"/>
  <c r="J272" i="3"/>
  <c r="J13" i="3" s="1"/>
  <c r="I272" i="3"/>
  <c r="I13" i="3" s="1"/>
  <c r="H272" i="3"/>
  <c r="G272" i="3"/>
  <c r="F272" i="3"/>
  <c r="E272" i="3"/>
  <c r="D272" i="3"/>
  <c r="C272" i="3"/>
  <c r="L271" i="3"/>
  <c r="K271" i="3"/>
  <c r="K12" i="3" s="1"/>
  <c r="J271" i="3"/>
  <c r="J12" i="3" s="1"/>
  <c r="I271" i="3"/>
  <c r="I12" i="3" s="1"/>
  <c r="H271" i="3"/>
  <c r="G271" i="3"/>
  <c r="F271" i="3"/>
  <c r="E271" i="3"/>
  <c r="D271" i="3"/>
  <c r="C271" i="3"/>
  <c r="L270" i="3"/>
  <c r="K270" i="3"/>
  <c r="K11" i="3" s="1"/>
  <c r="J270" i="3"/>
  <c r="J11" i="3" s="1"/>
  <c r="I270" i="3"/>
  <c r="I11" i="3" s="1"/>
  <c r="H270" i="3"/>
  <c r="G270" i="3"/>
  <c r="F270" i="3"/>
  <c r="E270" i="3"/>
  <c r="D270" i="3"/>
  <c r="C270" i="3"/>
  <c r="L269" i="3"/>
  <c r="K269" i="3"/>
  <c r="K10" i="3" s="1"/>
  <c r="J269" i="3"/>
  <c r="J10" i="3" s="1"/>
  <c r="I269" i="3"/>
  <c r="I10" i="3" s="1"/>
  <c r="H269" i="3"/>
  <c r="G269" i="3"/>
  <c r="F269" i="3"/>
  <c r="E269" i="3"/>
  <c r="D269" i="3"/>
  <c r="C269" i="3"/>
  <c r="L268" i="3"/>
  <c r="K268" i="3"/>
  <c r="K9" i="3" s="1"/>
  <c r="J268" i="3"/>
  <c r="J9" i="3" s="1"/>
  <c r="I268" i="3"/>
  <c r="I9" i="3" s="1"/>
  <c r="H268" i="3"/>
  <c r="G268" i="3"/>
  <c r="F268" i="3"/>
  <c r="E268" i="3"/>
  <c r="D268" i="3"/>
  <c r="C268" i="3"/>
  <c r="L267" i="3"/>
  <c r="K267" i="3"/>
  <c r="K8" i="3" s="1"/>
  <c r="J267" i="3"/>
  <c r="J8" i="3" s="1"/>
  <c r="I267" i="3"/>
  <c r="I8" i="3" s="1"/>
  <c r="H267" i="3"/>
  <c r="G267" i="3"/>
  <c r="F267" i="3"/>
  <c r="E267" i="3"/>
  <c r="D267" i="3"/>
  <c r="C267" i="3"/>
  <c r="L266" i="3"/>
  <c r="K266" i="3"/>
  <c r="K7" i="3" s="1"/>
  <c r="J266" i="3"/>
  <c r="J7" i="3" s="1"/>
  <c r="I266" i="3"/>
  <c r="I7" i="3" s="1"/>
  <c r="H266" i="3"/>
  <c r="G266" i="3"/>
  <c r="F266" i="3"/>
  <c r="E266" i="3"/>
  <c r="D266" i="3"/>
  <c r="C266" i="3"/>
  <c r="L265" i="3"/>
  <c r="K265" i="3"/>
  <c r="J265" i="3"/>
  <c r="I265" i="3"/>
  <c r="H265" i="3"/>
  <c r="G265" i="3"/>
  <c r="F265" i="3"/>
  <c r="E265" i="3"/>
  <c r="D265" i="3"/>
  <c r="C265" i="3"/>
  <c r="L264" i="3"/>
  <c r="K264" i="3"/>
  <c r="J264" i="3"/>
  <c r="I264" i="3"/>
  <c r="I5" i="3" s="1"/>
  <c r="H264" i="3"/>
  <c r="G264" i="3"/>
  <c r="F264" i="3"/>
  <c r="E264" i="3"/>
  <c r="D264" i="3"/>
  <c r="C264" i="3"/>
  <c r="L263" i="3"/>
  <c r="K263" i="3"/>
  <c r="J263" i="3"/>
  <c r="I263" i="3"/>
  <c r="H263" i="3"/>
  <c r="G263" i="3"/>
  <c r="F263" i="3"/>
  <c r="E263" i="3"/>
  <c r="D263" i="3"/>
  <c r="C263" i="3"/>
  <c r="A263" i="3"/>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B32" i="3"/>
  <c r="B31" i="3"/>
  <c r="A31" i="3"/>
  <c r="B30" i="3"/>
  <c r="A30" i="3"/>
  <c r="B29" i="3"/>
  <c r="A29" i="3"/>
  <c r="B28" i="3"/>
  <c r="A28" i="3"/>
  <c r="B27" i="3"/>
  <c r="A27" i="3"/>
  <c r="B26" i="3"/>
  <c r="A26" i="3"/>
  <c r="B25" i="3"/>
  <c r="A25" i="3"/>
  <c r="B24" i="3"/>
  <c r="A24" i="3"/>
  <c r="B23" i="3"/>
  <c r="A23" i="3"/>
  <c r="B22" i="3"/>
  <c r="A22" i="3"/>
  <c r="B21" i="3"/>
  <c r="A21" i="3"/>
  <c r="B20" i="3"/>
  <c r="A20" i="3"/>
  <c r="B19" i="3"/>
  <c r="A19" i="3"/>
  <c r="B18" i="3"/>
  <c r="A18" i="3"/>
  <c r="B17" i="3"/>
  <c r="A17" i="3"/>
  <c r="B16" i="3"/>
  <c r="A16" i="3"/>
  <c r="B15" i="3"/>
  <c r="A15" i="3"/>
  <c r="B14" i="3"/>
  <c r="A14" i="3"/>
  <c r="B13" i="3"/>
  <c r="A13" i="3"/>
  <c r="B12" i="3"/>
  <c r="A12" i="3"/>
  <c r="B11" i="3"/>
  <c r="A11" i="3"/>
  <c r="B10" i="3"/>
  <c r="A10" i="3"/>
  <c r="B9" i="3"/>
  <c r="A9" i="3"/>
  <c r="B8" i="3"/>
  <c r="A8" i="3"/>
  <c r="B7" i="3"/>
  <c r="A7" i="3"/>
  <c r="B6" i="3"/>
  <c r="A6" i="3"/>
  <c r="B5" i="3"/>
  <c r="A5" i="3"/>
  <c r="B4" i="3"/>
  <c r="A4" i="3"/>
  <c r="L562" i="2"/>
  <c r="K562" i="2"/>
  <c r="J562" i="2"/>
  <c r="I562" i="2"/>
  <c r="H562" i="2"/>
  <c r="G562" i="2"/>
  <c r="F562" i="2"/>
  <c r="E562" i="2"/>
  <c r="D562" i="2"/>
  <c r="C562" i="2"/>
  <c r="L561" i="2"/>
  <c r="K561" i="2"/>
  <c r="J561" i="2"/>
  <c r="I561" i="2"/>
  <c r="H561" i="2"/>
  <c r="G561" i="2"/>
  <c r="F561" i="2"/>
  <c r="E561" i="2"/>
  <c r="D561" i="2"/>
  <c r="C561" i="2"/>
  <c r="L560" i="2"/>
  <c r="K560" i="2"/>
  <c r="J560" i="2"/>
  <c r="I560" i="2"/>
  <c r="H560" i="2"/>
  <c r="G560" i="2"/>
  <c r="F560" i="2"/>
  <c r="E560" i="2"/>
  <c r="D560" i="2"/>
  <c r="C560" i="2"/>
  <c r="L559" i="2"/>
  <c r="K559" i="2"/>
  <c r="J559" i="2"/>
  <c r="I559" i="2"/>
  <c r="H559" i="2"/>
  <c r="G559" i="2"/>
  <c r="F559" i="2"/>
  <c r="E559" i="2"/>
  <c r="D559" i="2"/>
  <c r="C559" i="2"/>
  <c r="L558" i="2"/>
  <c r="K558" i="2"/>
  <c r="J558" i="2"/>
  <c r="I558" i="2"/>
  <c r="H558" i="2"/>
  <c r="G558" i="2"/>
  <c r="F558" i="2"/>
  <c r="E558" i="2"/>
  <c r="D558" i="2"/>
  <c r="C558" i="2"/>
  <c r="L557" i="2"/>
  <c r="K557" i="2"/>
  <c r="J557" i="2"/>
  <c r="I557" i="2"/>
  <c r="H557" i="2"/>
  <c r="G557" i="2"/>
  <c r="F557" i="2"/>
  <c r="E557" i="2"/>
  <c r="D557" i="2"/>
  <c r="C557" i="2"/>
  <c r="L556" i="2"/>
  <c r="K556" i="2"/>
  <c r="J556" i="2"/>
  <c r="I556" i="2"/>
  <c r="H556" i="2"/>
  <c r="G556" i="2"/>
  <c r="F556" i="2"/>
  <c r="E556" i="2"/>
  <c r="D556" i="2"/>
  <c r="C556" i="2"/>
  <c r="L555" i="2"/>
  <c r="K555" i="2"/>
  <c r="J555" i="2"/>
  <c r="I555" i="2"/>
  <c r="H555" i="2"/>
  <c r="G555" i="2"/>
  <c r="F555" i="2"/>
  <c r="E555" i="2"/>
  <c r="D555" i="2"/>
  <c r="C555" i="2"/>
  <c r="L554" i="2"/>
  <c r="K554" i="2"/>
  <c r="J554" i="2"/>
  <c r="I554" i="2"/>
  <c r="H554" i="2"/>
  <c r="G554" i="2"/>
  <c r="F554" i="2"/>
  <c r="E554" i="2"/>
  <c r="D554" i="2"/>
  <c r="C554" i="2"/>
  <c r="L553" i="2"/>
  <c r="K553" i="2"/>
  <c r="J553" i="2"/>
  <c r="I553" i="2"/>
  <c r="H553" i="2"/>
  <c r="G553" i="2"/>
  <c r="F553" i="2"/>
  <c r="E553" i="2"/>
  <c r="D553" i="2"/>
  <c r="C553" i="2"/>
  <c r="L552" i="2"/>
  <c r="K552" i="2"/>
  <c r="J552" i="2"/>
  <c r="I552" i="2"/>
  <c r="H552" i="2"/>
  <c r="G552" i="2"/>
  <c r="F552" i="2"/>
  <c r="E552" i="2"/>
  <c r="D552" i="2"/>
  <c r="C552" i="2"/>
  <c r="L551" i="2"/>
  <c r="K551" i="2"/>
  <c r="J551" i="2"/>
  <c r="I551" i="2"/>
  <c r="H551" i="2"/>
  <c r="G551" i="2"/>
  <c r="F551" i="2"/>
  <c r="E551" i="2"/>
  <c r="D551" i="2"/>
  <c r="C551" i="2"/>
  <c r="L550" i="2"/>
  <c r="K550" i="2"/>
  <c r="J550" i="2"/>
  <c r="I550" i="2"/>
  <c r="H550" i="2"/>
  <c r="G550" i="2"/>
  <c r="F550" i="2"/>
  <c r="E550" i="2"/>
  <c r="D550" i="2"/>
  <c r="C550" i="2"/>
  <c r="L549" i="2"/>
  <c r="K549" i="2"/>
  <c r="J549" i="2"/>
  <c r="I549" i="2"/>
  <c r="H549" i="2"/>
  <c r="G549" i="2"/>
  <c r="F549" i="2"/>
  <c r="E549" i="2"/>
  <c r="D549" i="2"/>
  <c r="C549" i="2"/>
  <c r="L548" i="2"/>
  <c r="K548" i="2"/>
  <c r="J548" i="2"/>
  <c r="I548" i="2"/>
  <c r="H548" i="2"/>
  <c r="G548" i="2"/>
  <c r="F548" i="2"/>
  <c r="E548" i="2"/>
  <c r="D548" i="2"/>
  <c r="C548" i="2"/>
  <c r="L547" i="2"/>
  <c r="K547" i="2"/>
  <c r="J547" i="2"/>
  <c r="I547" i="2"/>
  <c r="H547" i="2"/>
  <c r="G547" i="2"/>
  <c r="F547" i="2"/>
  <c r="E547" i="2"/>
  <c r="D547" i="2"/>
  <c r="C547" i="2"/>
  <c r="L546" i="2"/>
  <c r="K546" i="2"/>
  <c r="J546" i="2"/>
  <c r="I546" i="2"/>
  <c r="H546" i="2"/>
  <c r="G546" i="2"/>
  <c r="F546" i="2"/>
  <c r="E546" i="2"/>
  <c r="D546" i="2"/>
  <c r="C546" i="2"/>
  <c r="L545" i="2"/>
  <c r="K545" i="2"/>
  <c r="J545" i="2"/>
  <c r="I545" i="2"/>
  <c r="H545" i="2"/>
  <c r="G545" i="2"/>
  <c r="F545" i="2"/>
  <c r="E545" i="2"/>
  <c r="D545" i="2"/>
  <c r="C545" i="2"/>
  <c r="L544" i="2"/>
  <c r="K544" i="2"/>
  <c r="J544" i="2"/>
  <c r="I544" i="2"/>
  <c r="H544" i="2"/>
  <c r="G544" i="2"/>
  <c r="F544" i="2"/>
  <c r="E544" i="2"/>
  <c r="D544" i="2"/>
  <c r="C544" i="2"/>
  <c r="L543" i="2"/>
  <c r="K543" i="2"/>
  <c r="J543" i="2"/>
  <c r="I543" i="2"/>
  <c r="H543" i="2"/>
  <c r="G543" i="2"/>
  <c r="F543" i="2"/>
  <c r="E543" i="2"/>
  <c r="D543" i="2"/>
  <c r="C543" i="2"/>
  <c r="L542" i="2"/>
  <c r="K542" i="2"/>
  <c r="J542" i="2"/>
  <c r="I542" i="2"/>
  <c r="H542" i="2"/>
  <c r="G542" i="2"/>
  <c r="F542" i="2"/>
  <c r="E542" i="2"/>
  <c r="D542" i="2"/>
  <c r="C542" i="2"/>
  <c r="L541" i="2"/>
  <c r="K541" i="2"/>
  <c r="J541" i="2"/>
  <c r="I541" i="2"/>
  <c r="H541" i="2"/>
  <c r="G541" i="2"/>
  <c r="F541" i="2"/>
  <c r="E541" i="2"/>
  <c r="D541" i="2"/>
  <c r="C541" i="2"/>
  <c r="L540" i="2"/>
  <c r="K540" i="2"/>
  <c r="J540" i="2"/>
  <c r="I540" i="2"/>
  <c r="H540" i="2"/>
  <c r="G540" i="2"/>
  <c r="F540" i="2"/>
  <c r="E540" i="2"/>
  <c r="D540" i="2"/>
  <c r="C540" i="2"/>
  <c r="L539" i="2"/>
  <c r="K539" i="2"/>
  <c r="J539" i="2"/>
  <c r="I539" i="2"/>
  <c r="H539" i="2"/>
  <c r="G539" i="2"/>
  <c r="F539" i="2"/>
  <c r="E539" i="2"/>
  <c r="D539" i="2"/>
  <c r="C539" i="2"/>
  <c r="L538" i="2"/>
  <c r="K538" i="2"/>
  <c r="J538" i="2"/>
  <c r="I538" i="2"/>
  <c r="H538" i="2"/>
  <c r="G538" i="2"/>
  <c r="F538" i="2"/>
  <c r="E538" i="2"/>
  <c r="D538" i="2"/>
  <c r="C538" i="2"/>
  <c r="L537" i="2"/>
  <c r="K537" i="2"/>
  <c r="J537" i="2"/>
  <c r="I537" i="2"/>
  <c r="H537" i="2"/>
  <c r="G537" i="2"/>
  <c r="F537" i="2"/>
  <c r="E537" i="2"/>
  <c r="D537" i="2"/>
  <c r="C537" i="2"/>
  <c r="L536" i="2"/>
  <c r="K536" i="2"/>
  <c r="J536" i="2"/>
  <c r="I536" i="2"/>
  <c r="H536" i="2"/>
  <c r="G536" i="2"/>
  <c r="F536" i="2"/>
  <c r="E536" i="2"/>
  <c r="D536" i="2"/>
  <c r="C536" i="2"/>
  <c r="L535" i="2"/>
  <c r="K535" i="2"/>
  <c r="J535" i="2"/>
  <c r="I535" i="2"/>
  <c r="H535" i="2"/>
  <c r="G535" i="2"/>
  <c r="F535" i="2"/>
  <c r="E535" i="2"/>
  <c r="D535" i="2"/>
  <c r="C535" i="2"/>
  <c r="B535" i="2"/>
  <c r="A535" i="2"/>
  <c r="A536" i="2" s="1"/>
  <c r="A537" i="2" s="1"/>
  <c r="A538" i="2" s="1"/>
  <c r="A539" i="2" s="1"/>
  <c r="A540" i="2" s="1"/>
  <c r="A541" i="2" s="1"/>
  <c r="A542" i="2" s="1"/>
  <c r="A543" i="2" s="1"/>
  <c r="A544" i="2" s="1"/>
  <c r="A545" i="2" s="1"/>
  <c r="A546" i="2" s="1"/>
  <c r="A547" i="2" s="1"/>
  <c r="A548" i="2" s="1"/>
  <c r="A549" i="2" s="1"/>
  <c r="A550" i="2" s="1"/>
  <c r="A551" i="2" s="1"/>
  <c r="A552" i="2" s="1"/>
  <c r="A553" i="2" s="1"/>
  <c r="A554" i="2" s="1"/>
  <c r="A555" i="2" s="1"/>
  <c r="A556" i="2" s="1"/>
  <c r="A557" i="2" s="1"/>
  <c r="A558" i="2" s="1"/>
  <c r="A559" i="2" s="1"/>
  <c r="A560" i="2" s="1"/>
  <c r="A561" i="2" s="1"/>
  <c r="A562" i="2" s="1"/>
  <c r="A563" i="2" s="1"/>
  <c r="A564" i="2" s="1"/>
  <c r="B37" i="2"/>
  <c r="B306" i="2" s="1"/>
  <c r="A37" i="2"/>
  <c r="A306" i="2" s="1"/>
  <c r="B36" i="2"/>
  <c r="B305" i="2" s="1"/>
  <c r="A36" i="2"/>
  <c r="A305" i="2" s="1"/>
  <c r="B35" i="2"/>
  <c r="B304" i="2" s="1"/>
  <c r="A35" i="2"/>
  <c r="A304" i="2" s="1"/>
  <c r="B34" i="2"/>
  <c r="B303" i="2" s="1"/>
  <c r="A34" i="2"/>
  <c r="A303" i="2" s="1"/>
  <c r="B33" i="2"/>
  <c r="B302" i="2" s="1"/>
  <c r="A33" i="2"/>
  <c r="A302" i="2" s="1"/>
  <c r="B32" i="2"/>
  <c r="B301" i="2" s="1"/>
  <c r="A32" i="2"/>
  <c r="A301" i="2" s="1"/>
  <c r="B31" i="2"/>
  <c r="B300" i="2" s="1"/>
  <c r="A31" i="2"/>
  <c r="A300" i="2" s="1"/>
  <c r="B30" i="2"/>
  <c r="B299" i="2" s="1"/>
  <c r="A30" i="2"/>
  <c r="A299" i="2" s="1"/>
  <c r="B29" i="2"/>
  <c r="B298" i="2" s="1"/>
  <c r="A29" i="2"/>
  <c r="A298" i="2" s="1"/>
  <c r="B28" i="2"/>
  <c r="B297" i="2" s="1"/>
  <c r="A28" i="2"/>
  <c r="A297" i="2" s="1"/>
  <c r="B27" i="2"/>
  <c r="B296" i="2" s="1"/>
  <c r="A27" i="2"/>
  <c r="A296" i="2" s="1"/>
  <c r="B26" i="2"/>
  <c r="B295" i="2" s="1"/>
  <c r="A26" i="2"/>
  <c r="A295" i="2" s="1"/>
  <c r="B25" i="2"/>
  <c r="B294" i="2" s="1"/>
  <c r="A25" i="2"/>
  <c r="A294" i="2" s="1"/>
  <c r="B24" i="2"/>
  <c r="B293" i="2" s="1"/>
  <c r="A24" i="2"/>
  <c r="A293" i="2" s="1"/>
  <c r="B23" i="2"/>
  <c r="B292" i="2" s="1"/>
  <c r="A23" i="2"/>
  <c r="A292" i="2" s="1"/>
  <c r="B22" i="2"/>
  <c r="B291" i="2" s="1"/>
  <c r="A22" i="2"/>
  <c r="A291" i="2" s="1"/>
  <c r="B21" i="2"/>
  <c r="B290" i="2" s="1"/>
  <c r="A21" i="2"/>
  <c r="A290" i="2" s="1"/>
  <c r="B20" i="2"/>
  <c r="B289" i="2" s="1"/>
  <c r="A20" i="2"/>
  <c r="A289" i="2" s="1"/>
  <c r="B19" i="2"/>
  <c r="B288" i="2" s="1"/>
  <c r="A19" i="2"/>
  <c r="A288" i="2" s="1"/>
  <c r="B18" i="2"/>
  <c r="B287" i="2" s="1"/>
  <c r="A18" i="2"/>
  <c r="A287" i="2" s="1"/>
  <c r="B17" i="2"/>
  <c r="B286" i="2" s="1"/>
  <c r="A17" i="2"/>
  <c r="A286" i="2" s="1"/>
  <c r="B16" i="2"/>
  <c r="B285" i="2" s="1"/>
  <c r="A16" i="2"/>
  <c r="A285" i="2" s="1"/>
  <c r="B15" i="2"/>
  <c r="B284" i="2" s="1"/>
  <c r="A15" i="2"/>
  <c r="A284" i="2" s="1"/>
  <c r="B14" i="2"/>
  <c r="B283" i="2" s="1"/>
  <c r="A14" i="2"/>
  <c r="A283" i="2" s="1"/>
  <c r="B13" i="2"/>
  <c r="B282" i="2" s="1"/>
  <c r="A13" i="2"/>
  <c r="A282" i="2" s="1"/>
  <c r="B12" i="2"/>
  <c r="B281" i="2" s="1"/>
  <c r="A12" i="2"/>
  <c r="A281" i="2" s="1"/>
  <c r="B11" i="2"/>
  <c r="B280" i="2" s="1"/>
  <c r="A11" i="2"/>
  <c r="A280" i="2" s="1"/>
  <c r="B10" i="2"/>
  <c r="B279" i="2" s="1"/>
  <c r="A10" i="2"/>
  <c r="A279" i="2" s="1"/>
  <c r="B9" i="2"/>
  <c r="B278" i="2" s="1"/>
  <c r="A9" i="2"/>
  <c r="A278" i="2" s="1"/>
  <c r="M37" i="1"/>
  <c r="M291" i="3" s="1"/>
  <c r="M36" i="1"/>
  <c r="M290" i="3" s="1"/>
  <c r="M35" i="1"/>
  <c r="M34" i="1"/>
  <c r="M33" i="1"/>
  <c r="M287" i="3" s="1"/>
  <c r="M32" i="1"/>
  <c r="M31" i="1"/>
  <c r="M30" i="1"/>
  <c r="M29" i="1"/>
  <c r="M283" i="3" s="1"/>
  <c r="M28" i="1"/>
  <c r="M27" i="1"/>
  <c r="M26" i="1"/>
  <c r="M25" i="1"/>
  <c r="M279" i="3" s="1"/>
  <c r="M24" i="1"/>
  <c r="M23" i="1"/>
  <c r="M22" i="1"/>
  <c r="M21" i="1"/>
  <c r="M275" i="3" s="1"/>
  <c r="M20" i="1"/>
  <c r="M19" i="1"/>
  <c r="M18" i="1"/>
  <c r="M17" i="1"/>
  <c r="M271" i="3" s="1"/>
  <c r="M16" i="1"/>
  <c r="M15" i="1"/>
  <c r="M14" i="1"/>
  <c r="M13" i="1"/>
  <c r="M267" i="3" s="1"/>
  <c r="M12" i="1"/>
  <c r="I243" i="2" l="1"/>
  <c r="I512" i="2" s="1"/>
  <c r="E243" i="2"/>
  <c r="J243" i="2"/>
  <c r="J512" i="2" s="1"/>
  <c r="K243" i="2"/>
  <c r="K512" i="2" s="1"/>
  <c r="H243" i="2"/>
  <c r="H512" i="2" s="1"/>
  <c r="L234" i="2"/>
  <c r="C234" i="2"/>
  <c r="F234" i="2"/>
  <c r="K234" i="2"/>
  <c r="K503" i="2" s="1"/>
  <c r="E234" i="2"/>
  <c r="J234" i="2"/>
  <c r="J503" i="2" s="1"/>
  <c r="H234" i="2"/>
  <c r="M234" i="2" s="1"/>
  <c r="C503" i="2" s="1"/>
  <c r="D234" i="2"/>
  <c r="Q233" i="1"/>
  <c r="M759" i="2" s="1"/>
  <c r="E233" i="2" s="1"/>
  <c r="D231" i="2"/>
  <c r="M231" i="2" s="1"/>
  <c r="C500" i="2" s="1"/>
  <c r="I231" i="2"/>
  <c r="I500" i="2" s="1"/>
  <c r="F231" i="2"/>
  <c r="K231" i="2"/>
  <c r="K500" i="2" s="1"/>
  <c r="G231" i="2"/>
  <c r="G500" i="2" s="1"/>
  <c r="L231" i="2"/>
  <c r="Q228" i="1"/>
  <c r="M754" i="2" s="1"/>
  <c r="R226" i="1"/>
  <c r="N752" i="2" s="1"/>
  <c r="E226" i="2" s="1"/>
  <c r="Q204" i="1"/>
  <c r="M730" i="2" s="1"/>
  <c r="J200" i="2"/>
  <c r="J469" i="2" s="1"/>
  <c r="C200" i="2"/>
  <c r="L200" i="2"/>
  <c r="G200" i="2"/>
  <c r="I200" i="2"/>
  <c r="I469" i="2" s="1"/>
  <c r="Q198" i="1"/>
  <c r="M724" i="2" s="1"/>
  <c r="G175" i="2"/>
  <c r="H175" i="2"/>
  <c r="H444" i="2" s="1"/>
  <c r="J175" i="2"/>
  <c r="J444" i="2" s="1"/>
  <c r="H166" i="2"/>
  <c r="H435" i="2" s="1"/>
  <c r="I166" i="2"/>
  <c r="I435" i="2" s="1"/>
  <c r="K166" i="2"/>
  <c r="K435" i="2" s="1"/>
  <c r="C166" i="2"/>
  <c r="G165" i="2"/>
  <c r="E165" i="2"/>
  <c r="K151" i="2"/>
  <c r="K420" i="2" s="1"/>
  <c r="F151" i="2"/>
  <c r="G151" i="2"/>
  <c r="H145" i="2"/>
  <c r="H414" i="2" s="1"/>
  <c r="E129" i="2"/>
  <c r="G129" i="2"/>
  <c r="G398" i="2" s="1"/>
  <c r="D126" i="2"/>
  <c r="R121" i="1"/>
  <c r="N647" i="2" s="1"/>
  <c r="D121" i="2" s="1"/>
  <c r="Q110" i="1"/>
  <c r="M636" i="2" s="1"/>
  <c r="E110" i="2" s="1"/>
  <c r="Q70" i="1"/>
  <c r="I67" i="2"/>
  <c r="I336" i="2" s="1"/>
  <c r="L67" i="2"/>
  <c r="C65" i="2"/>
  <c r="J64" i="2"/>
  <c r="J333" i="2" s="1"/>
  <c r="D64" i="2"/>
  <c r="R245" i="1"/>
  <c r="N771" i="2" s="1"/>
  <c r="J245" i="2" s="1"/>
  <c r="J514" i="2" s="1"/>
  <c r="Q237" i="1"/>
  <c r="M763" i="2" s="1"/>
  <c r="H229" i="2"/>
  <c r="H498" i="2" s="1"/>
  <c r="C229" i="2"/>
  <c r="E229" i="2"/>
  <c r="C227" i="2"/>
  <c r="C496" i="2" s="1"/>
  <c r="D227" i="2"/>
  <c r="G226" i="2"/>
  <c r="F226" i="2"/>
  <c r="J222" i="2"/>
  <c r="J491" i="2" s="1"/>
  <c r="I222" i="2"/>
  <c r="I491" i="2" s="1"/>
  <c r="K222" i="2"/>
  <c r="K491" i="2" s="1"/>
  <c r="C222" i="2"/>
  <c r="E222" i="2"/>
  <c r="M222" i="2" s="1"/>
  <c r="L222" i="2"/>
  <c r="F222" i="2"/>
  <c r="G222" i="2"/>
  <c r="G491" i="2" s="1"/>
  <c r="H222" i="2"/>
  <c r="H491" i="2" s="1"/>
  <c r="F218" i="2"/>
  <c r="K214" i="2"/>
  <c r="K483" i="2" s="1"/>
  <c r="H214" i="2"/>
  <c r="H483" i="2" s="1"/>
  <c r="C214" i="2"/>
  <c r="L214" i="2"/>
  <c r="I214" i="2"/>
  <c r="I483" i="2" s="1"/>
  <c r="J209" i="2"/>
  <c r="J478" i="2" s="1"/>
  <c r="D209" i="2"/>
  <c r="R206" i="1"/>
  <c r="N732" i="2" s="1"/>
  <c r="Q205" i="1"/>
  <c r="M731" i="2" s="1"/>
  <c r="I202" i="2"/>
  <c r="I471" i="2" s="1"/>
  <c r="F202" i="2"/>
  <c r="J202" i="2"/>
  <c r="J471" i="2" s="1"/>
  <c r="L202" i="2"/>
  <c r="K202" i="2"/>
  <c r="K471" i="2" s="1"/>
  <c r="H202" i="2"/>
  <c r="G202" i="2"/>
  <c r="G471" i="2" s="1"/>
  <c r="E202" i="2"/>
  <c r="D202" i="2"/>
  <c r="C202" i="2"/>
  <c r="H201" i="2"/>
  <c r="H470" i="2" s="1"/>
  <c r="D201" i="2"/>
  <c r="C201" i="2"/>
  <c r="E201" i="2"/>
  <c r="K201" i="2"/>
  <c r="K470" i="2" s="1"/>
  <c r="F201" i="2"/>
  <c r="L201" i="2"/>
  <c r="D200" i="2"/>
  <c r="K200" i="2"/>
  <c r="K469" i="2" s="1"/>
  <c r="K196" i="2"/>
  <c r="K465" i="2" s="1"/>
  <c r="I196" i="2"/>
  <c r="I465" i="2" s="1"/>
  <c r="J195" i="2"/>
  <c r="J464" i="2" s="1"/>
  <c r="I195" i="2"/>
  <c r="I464" i="2" s="1"/>
  <c r="E191" i="2"/>
  <c r="D191" i="2"/>
  <c r="M191" i="2" s="1"/>
  <c r="H191" i="2"/>
  <c r="H460" i="2" s="1"/>
  <c r="G191" i="2"/>
  <c r="G460" i="2" s="1"/>
  <c r="Q190" i="1"/>
  <c r="M716" i="2" s="1"/>
  <c r="J190" i="2" s="1"/>
  <c r="J459" i="2" s="1"/>
  <c r="Q189" i="1"/>
  <c r="M715" i="2" s="1"/>
  <c r="C187" i="2"/>
  <c r="Q178" i="1"/>
  <c r="M704" i="2" s="1"/>
  <c r="E179" i="2"/>
  <c r="K175" i="2"/>
  <c r="K444" i="2" s="1"/>
  <c r="F175" i="2"/>
  <c r="D175" i="2"/>
  <c r="L175" i="2"/>
  <c r="L444" i="2" s="1"/>
  <c r="E175" i="2"/>
  <c r="H174" i="2"/>
  <c r="H443" i="2" s="1"/>
  <c r="I174" i="2"/>
  <c r="I443" i="2" s="1"/>
  <c r="Q173" i="1"/>
  <c r="M699" i="2" s="1"/>
  <c r="Q172" i="1"/>
  <c r="M698" i="2" s="1"/>
  <c r="J170" i="2"/>
  <c r="J439" i="2" s="1"/>
  <c r="H170" i="2"/>
  <c r="H439" i="2" s="1"/>
  <c r="C170" i="2"/>
  <c r="C439" i="2" s="1"/>
  <c r="F170" i="2"/>
  <c r="G170" i="2"/>
  <c r="G439" i="2" s="1"/>
  <c r="K170" i="2"/>
  <c r="K439" i="2" s="1"/>
  <c r="I170" i="2"/>
  <c r="I439" i="2" s="1"/>
  <c r="D170" i="2"/>
  <c r="L170" i="2"/>
  <c r="D168" i="2"/>
  <c r="I168" i="2"/>
  <c r="I437" i="2" s="1"/>
  <c r="L168" i="2"/>
  <c r="F168" i="2"/>
  <c r="G168" i="2"/>
  <c r="G437" i="2" s="1"/>
  <c r="H168" i="2"/>
  <c r="H437" i="2" s="1"/>
  <c r="C168" i="2"/>
  <c r="J165" i="2"/>
  <c r="J434" i="2" s="1"/>
  <c r="E161" i="2"/>
  <c r="I161" i="2"/>
  <c r="I430" i="2" s="1"/>
  <c r="C161" i="2"/>
  <c r="C430" i="2" s="1"/>
  <c r="J161" i="2"/>
  <c r="J430" i="2" s="1"/>
  <c r="D161" i="2"/>
  <c r="G161" i="2"/>
  <c r="F161" i="2"/>
  <c r="Q157" i="1"/>
  <c r="M683" i="2" s="1"/>
  <c r="H157" i="2" s="1"/>
  <c r="H426" i="2" s="1"/>
  <c r="K158" i="2"/>
  <c r="K427" i="2" s="1"/>
  <c r="F158" i="2"/>
  <c r="L158" i="2"/>
  <c r="H158" i="2"/>
  <c r="H427" i="2" s="1"/>
  <c r="L157" i="2"/>
  <c r="G157" i="2"/>
  <c r="C157" i="2"/>
  <c r="C426" i="2" s="1"/>
  <c r="F157" i="2"/>
  <c r="K157" i="2"/>
  <c r="K426" i="2" s="1"/>
  <c r="Q154" i="1"/>
  <c r="M680" i="2" s="1"/>
  <c r="J154" i="2" s="1"/>
  <c r="J423" i="2" s="1"/>
  <c r="J151" i="2"/>
  <c r="J420" i="2" s="1"/>
  <c r="I151" i="2"/>
  <c r="I420" i="2" s="1"/>
  <c r="C151" i="2"/>
  <c r="C420" i="2" s="1"/>
  <c r="D151" i="2"/>
  <c r="M151" i="2" s="1"/>
  <c r="F420" i="2" s="1"/>
  <c r="F150" i="2"/>
  <c r="G150" i="2"/>
  <c r="G419" i="2" s="1"/>
  <c r="J150" i="2"/>
  <c r="J419" i="2" s="1"/>
  <c r="K150" i="2"/>
  <c r="K419" i="2" s="1"/>
  <c r="H150" i="2"/>
  <c r="H419" i="2" s="1"/>
  <c r="I150" i="2"/>
  <c r="I419" i="2" s="1"/>
  <c r="L145" i="2"/>
  <c r="K145" i="2"/>
  <c r="K414" i="2" s="1"/>
  <c r="C144" i="2"/>
  <c r="F144" i="2"/>
  <c r="M144" i="2" s="1"/>
  <c r="F142" i="2"/>
  <c r="K142" i="2"/>
  <c r="K411" i="2" s="1"/>
  <c r="G142" i="2"/>
  <c r="G411" i="2" s="1"/>
  <c r="D142" i="2"/>
  <c r="L142" i="2"/>
  <c r="J142" i="2"/>
  <c r="J411" i="2" s="1"/>
  <c r="H142" i="2"/>
  <c r="H411" i="2" s="1"/>
  <c r="E142" i="2"/>
  <c r="K141" i="2"/>
  <c r="K410" i="2" s="1"/>
  <c r="J140" i="2"/>
  <c r="J409" i="2" s="1"/>
  <c r="F140" i="2"/>
  <c r="E140" i="2"/>
  <c r="C140" i="2"/>
  <c r="L134" i="2"/>
  <c r="H134" i="2"/>
  <c r="H403" i="2" s="1"/>
  <c r="G134" i="2"/>
  <c r="G403" i="2" s="1"/>
  <c r="C134" i="2"/>
  <c r="I133" i="2"/>
  <c r="I402" i="2" s="1"/>
  <c r="J133" i="2"/>
  <c r="J402" i="2" s="1"/>
  <c r="F133" i="2"/>
  <c r="E133" i="2"/>
  <c r="F129" i="2"/>
  <c r="I129" i="2"/>
  <c r="I398" i="2" s="1"/>
  <c r="J129" i="2"/>
  <c r="J398" i="2" s="1"/>
  <c r="D129" i="2"/>
  <c r="L129" i="2"/>
  <c r="C129" i="2"/>
  <c r="C398" i="2" s="1"/>
  <c r="K128" i="2"/>
  <c r="K397" i="2" s="1"/>
  <c r="F127" i="2"/>
  <c r="E127" i="2"/>
  <c r="M127" i="2" s="1"/>
  <c r="G396" i="2" s="1"/>
  <c r="D127" i="2"/>
  <c r="G125" i="2"/>
  <c r="G394" i="2" s="1"/>
  <c r="H125" i="2"/>
  <c r="H394" i="2" s="1"/>
  <c r="L124" i="2"/>
  <c r="D122" i="2"/>
  <c r="C122" i="2"/>
  <c r="C391" i="2" s="1"/>
  <c r="L122" i="2"/>
  <c r="H122" i="2"/>
  <c r="H391" i="2" s="1"/>
  <c r="G120" i="2"/>
  <c r="G389" i="2" s="1"/>
  <c r="H120" i="2"/>
  <c r="H389" i="2" s="1"/>
  <c r="K118" i="2"/>
  <c r="K387" i="2" s="1"/>
  <c r="F118" i="2"/>
  <c r="J118" i="2"/>
  <c r="J387" i="2" s="1"/>
  <c r="Q116" i="1"/>
  <c r="M642" i="2" s="1"/>
  <c r="L116" i="2" s="1"/>
  <c r="R117" i="1"/>
  <c r="N643" i="2" s="1"/>
  <c r="J117" i="2" s="1"/>
  <c r="J386" i="2" s="1"/>
  <c r="K116" i="2"/>
  <c r="K385" i="2" s="1"/>
  <c r="E116" i="2"/>
  <c r="I116" i="2"/>
  <c r="I385" i="2" s="1"/>
  <c r="D111" i="2"/>
  <c r="G111" i="2"/>
  <c r="L111" i="2"/>
  <c r="E111" i="2"/>
  <c r="H111" i="2"/>
  <c r="H380" i="2" s="1"/>
  <c r="C111" i="2"/>
  <c r="C380" i="2" s="1"/>
  <c r="D105" i="2"/>
  <c r="I105" i="2"/>
  <c r="I374" i="2" s="1"/>
  <c r="C105" i="2"/>
  <c r="H105" i="2"/>
  <c r="H374" i="2" s="1"/>
  <c r="R98" i="1"/>
  <c r="N624" i="2" s="1"/>
  <c r="Q93" i="1"/>
  <c r="R81" i="1"/>
  <c r="N607" i="2" s="1"/>
  <c r="Q78" i="1"/>
  <c r="L64" i="2"/>
  <c r="L61" i="2"/>
  <c r="D60" i="2"/>
  <c r="F60" i="2"/>
  <c r="G60" i="2"/>
  <c r="G329" i="2" s="1"/>
  <c r="L198" i="2"/>
  <c r="G198" i="2"/>
  <c r="F198" i="2"/>
  <c r="D198" i="2"/>
  <c r="K198" i="2"/>
  <c r="K467" i="2" s="1"/>
  <c r="J198" i="2"/>
  <c r="J467" i="2" s="1"/>
  <c r="I198" i="2"/>
  <c r="I467" i="2" s="1"/>
  <c r="H198" i="2"/>
  <c r="H467" i="2" s="1"/>
  <c r="C198" i="2"/>
  <c r="C467" i="2" s="1"/>
  <c r="E198" i="2"/>
  <c r="I63" i="2"/>
  <c r="I332" i="2" s="1"/>
  <c r="G63" i="2"/>
  <c r="F174" i="2"/>
  <c r="C145" i="2"/>
  <c r="I145" i="2"/>
  <c r="I414" i="2" s="1"/>
  <c r="D134" i="2"/>
  <c r="D63" i="2"/>
  <c r="D174" i="2"/>
  <c r="M174" i="2" s="1"/>
  <c r="G443" i="2" s="1"/>
  <c r="D145" i="2"/>
  <c r="G145" i="2"/>
  <c r="K186" i="2"/>
  <c r="K455" i="2" s="1"/>
  <c r="J134" i="2"/>
  <c r="J403" i="2" s="1"/>
  <c r="F134" i="2"/>
  <c r="Q138" i="1"/>
  <c r="M664" i="2" s="1"/>
  <c r="K138" i="2" s="1"/>
  <c r="K407" i="2" s="1"/>
  <c r="M227" i="3"/>
  <c r="N232" i="1" s="1"/>
  <c r="O232" i="1" s="1"/>
  <c r="P232" i="1" s="1"/>
  <c r="M231" i="3"/>
  <c r="N236" i="1" s="1"/>
  <c r="O236" i="1" s="1"/>
  <c r="P236" i="1" s="1"/>
  <c r="M241" i="3"/>
  <c r="N246" i="1" s="1"/>
  <c r="O246" i="1" s="1"/>
  <c r="P246" i="1" s="1"/>
  <c r="R246" i="1" s="1"/>
  <c r="N772" i="2" s="1"/>
  <c r="J63" i="2"/>
  <c r="J332" i="2" s="1"/>
  <c r="H115" i="2"/>
  <c r="H384" i="2" s="1"/>
  <c r="J174" i="2"/>
  <c r="J443" i="2" s="1"/>
  <c r="E145" i="2"/>
  <c r="D222" i="2"/>
  <c r="L115" i="2"/>
  <c r="K174" i="2"/>
  <c r="K443" i="2" s="1"/>
  <c r="C226" i="2"/>
  <c r="C495" i="2" s="1"/>
  <c r="H211" i="2"/>
  <c r="H480" i="2" s="1"/>
  <c r="J211" i="2"/>
  <c r="J480" i="2" s="1"/>
  <c r="L211" i="2"/>
  <c r="G211" i="2"/>
  <c r="G480" i="2" s="1"/>
  <c r="C211" i="2"/>
  <c r="I211" i="2"/>
  <c r="I480" i="2" s="1"/>
  <c r="K211" i="2"/>
  <c r="K480" i="2" s="1"/>
  <c r="E211" i="2"/>
  <c r="I138" i="2"/>
  <c r="I407" i="2" s="1"/>
  <c r="I247" i="2"/>
  <c r="I516" i="2" s="1"/>
  <c r="F247" i="2"/>
  <c r="G247" i="2"/>
  <c r="C247" i="2"/>
  <c r="E247" i="2"/>
  <c r="K247" i="2"/>
  <c r="K516" i="2" s="1"/>
  <c r="J247" i="2"/>
  <c r="J516" i="2" s="1"/>
  <c r="H247" i="2"/>
  <c r="H516" i="2" s="1"/>
  <c r="D247" i="2"/>
  <c r="K226" i="2"/>
  <c r="K495" i="2" s="1"/>
  <c r="D226" i="2"/>
  <c r="L226" i="2"/>
  <c r="I226" i="2"/>
  <c r="I495" i="2" s="1"/>
  <c r="D102" i="2"/>
  <c r="H102" i="2"/>
  <c r="H371" i="2" s="1"/>
  <c r="I102" i="2"/>
  <c r="I371" i="2" s="1"/>
  <c r="L102" i="2"/>
  <c r="J102" i="2"/>
  <c r="J371" i="2" s="1"/>
  <c r="F102" i="2"/>
  <c r="E102" i="2"/>
  <c r="G102" i="2"/>
  <c r="G371" i="2" s="1"/>
  <c r="I65" i="2"/>
  <c r="I334" i="2" s="1"/>
  <c r="K65" i="2"/>
  <c r="K334" i="2" s="1"/>
  <c r="D65" i="2"/>
  <c r="H65" i="2"/>
  <c r="H334" i="2" s="1"/>
  <c r="L65" i="2"/>
  <c r="E65" i="2"/>
  <c r="F65" i="2"/>
  <c r="G65" i="2"/>
  <c r="K64" i="2"/>
  <c r="K333" i="2" s="1"/>
  <c r="H64" i="2"/>
  <c r="H333" i="2" s="1"/>
  <c r="Q246" i="1"/>
  <c r="M772" i="2" s="1"/>
  <c r="M243" i="3"/>
  <c r="N248" i="1" s="1"/>
  <c r="O248" i="1" s="1"/>
  <c r="P248" i="1" s="1"/>
  <c r="M225" i="3"/>
  <c r="N230" i="1" s="1"/>
  <c r="O230" i="1" s="1"/>
  <c r="P230" i="1" s="1"/>
  <c r="M230" i="3"/>
  <c r="N235" i="1" s="1"/>
  <c r="O235" i="1" s="1"/>
  <c r="P235" i="1" s="1"/>
  <c r="M234" i="3"/>
  <c r="N239" i="1" s="1"/>
  <c r="O239" i="1" s="1"/>
  <c r="P239" i="1" s="1"/>
  <c r="M237" i="3"/>
  <c r="N242" i="1" s="1"/>
  <c r="O242" i="1" s="1"/>
  <c r="P242" i="1" s="1"/>
  <c r="M235" i="3"/>
  <c r="N240" i="1" s="1"/>
  <c r="O240" i="1" s="1"/>
  <c r="P240" i="1" s="1"/>
  <c r="J228" i="2"/>
  <c r="J497" i="2" s="1"/>
  <c r="G141" i="2"/>
  <c r="D141" i="2"/>
  <c r="I141" i="2"/>
  <c r="I410" i="2" s="1"/>
  <c r="L195" i="2"/>
  <c r="L464" i="2" s="1"/>
  <c r="K195" i="2"/>
  <c r="K464" i="2" s="1"/>
  <c r="K228" i="2"/>
  <c r="K497" i="2" s="1"/>
  <c r="K104" i="2"/>
  <c r="K373" i="2" s="1"/>
  <c r="L104" i="2"/>
  <c r="F104" i="2"/>
  <c r="C179" i="2"/>
  <c r="C448" i="2" s="1"/>
  <c r="K179" i="2"/>
  <c r="K448" i="2" s="1"/>
  <c r="G179" i="2"/>
  <c r="E118" i="2"/>
  <c r="D118" i="2"/>
  <c r="C118" i="2"/>
  <c r="H187" i="2"/>
  <c r="H456" i="2" s="1"/>
  <c r="I187" i="2"/>
  <c r="I456" i="2" s="1"/>
  <c r="J171" i="2"/>
  <c r="J440" i="2" s="1"/>
  <c r="H171" i="2"/>
  <c r="H440" i="2" s="1"/>
  <c r="K209" i="2"/>
  <c r="K478" i="2" s="1"/>
  <c r="E209" i="2"/>
  <c r="F209" i="2"/>
  <c r="I194" i="2"/>
  <c r="I463" i="2" s="1"/>
  <c r="L194" i="2"/>
  <c r="L463" i="2" s="1"/>
  <c r="K194" i="2"/>
  <c r="K463" i="2" s="1"/>
  <c r="E109" i="2"/>
  <c r="G109" i="2"/>
  <c r="I109" i="2"/>
  <c r="I378" i="2" s="1"/>
  <c r="G229" i="2"/>
  <c r="G498" i="2" s="1"/>
  <c r="L206" i="2"/>
  <c r="C120" i="2"/>
  <c r="F120" i="2"/>
  <c r="I229" i="2"/>
  <c r="I498" i="2" s="1"/>
  <c r="D229" i="2"/>
  <c r="C203" i="2"/>
  <c r="I181" i="2"/>
  <c r="I450" i="2" s="1"/>
  <c r="G181" i="2"/>
  <c r="G450" i="2" s="1"/>
  <c r="K181" i="2"/>
  <c r="K450" i="2" s="1"/>
  <c r="F125" i="2"/>
  <c r="L125" i="2"/>
  <c r="J125" i="2"/>
  <c r="J394" i="2" s="1"/>
  <c r="K255" i="2"/>
  <c r="K524" i="2" s="1"/>
  <c r="I255" i="2"/>
  <c r="I524" i="2" s="1"/>
  <c r="C186" i="2"/>
  <c r="C455" i="2" s="1"/>
  <c r="I186" i="2"/>
  <c r="I455" i="2" s="1"/>
  <c r="E186" i="2"/>
  <c r="C218" i="2"/>
  <c r="J218" i="2"/>
  <c r="J487" i="2" s="1"/>
  <c r="E141" i="2"/>
  <c r="F141" i="2"/>
  <c r="D195" i="2"/>
  <c r="F195" i="2"/>
  <c r="L228" i="2"/>
  <c r="H104" i="2"/>
  <c r="H373" i="2" s="1"/>
  <c r="E104" i="2"/>
  <c r="H179" i="2"/>
  <c r="H448" i="2" s="1"/>
  <c r="F179" i="2"/>
  <c r="I179" i="2"/>
  <c r="I448" i="2" s="1"/>
  <c r="H118" i="2"/>
  <c r="H387" i="2" s="1"/>
  <c r="G118" i="2"/>
  <c r="G387" i="2" s="1"/>
  <c r="K187" i="2"/>
  <c r="K456" i="2" s="1"/>
  <c r="F187" i="2"/>
  <c r="G171" i="2"/>
  <c r="I171" i="2"/>
  <c r="H209" i="2"/>
  <c r="H478" i="2" s="1"/>
  <c r="L209" i="2"/>
  <c r="G194" i="2"/>
  <c r="G463" i="2" s="1"/>
  <c r="F194" i="2"/>
  <c r="E194" i="2"/>
  <c r="F109" i="2"/>
  <c r="H109" i="2"/>
  <c r="H378" i="2" s="1"/>
  <c r="K206" i="2"/>
  <c r="K475" i="2" s="1"/>
  <c r="J120" i="2"/>
  <c r="J389" i="2" s="1"/>
  <c r="D120" i="2"/>
  <c r="F229" i="2"/>
  <c r="K229" i="2"/>
  <c r="K498" i="2" s="1"/>
  <c r="F181" i="2"/>
  <c r="E181" i="2"/>
  <c r="L181" i="2"/>
  <c r="C183" i="2"/>
  <c r="C452" i="2" s="1"/>
  <c r="G183" i="2"/>
  <c r="G452" i="2" s="1"/>
  <c r="C67" i="2"/>
  <c r="E67" i="2"/>
  <c r="F67" i="2"/>
  <c r="M67" i="2" s="1"/>
  <c r="D125" i="2"/>
  <c r="K125" i="2"/>
  <c r="K394" i="2" s="1"/>
  <c r="E125" i="2"/>
  <c r="E158" i="2"/>
  <c r="G158" i="2"/>
  <c r="H255" i="2"/>
  <c r="H524" i="2" s="1"/>
  <c r="E255" i="2"/>
  <c r="E524" i="2" s="1"/>
  <c r="H186" i="2"/>
  <c r="H455" i="2" s="1"/>
  <c r="D186" i="2"/>
  <c r="J186" i="2"/>
  <c r="J455" i="2" s="1"/>
  <c r="E64" i="2"/>
  <c r="G64" i="2"/>
  <c r="H218" i="2"/>
  <c r="D218" i="2"/>
  <c r="C228" i="2"/>
  <c r="C497" i="2" s="1"/>
  <c r="G228" i="2"/>
  <c r="C141" i="2"/>
  <c r="E195" i="2"/>
  <c r="G195" i="2"/>
  <c r="I228" i="2"/>
  <c r="I497" i="2" s="1"/>
  <c r="D104" i="2"/>
  <c r="J237" i="2"/>
  <c r="J506" i="2" s="1"/>
  <c r="L179" i="2"/>
  <c r="I118" i="2"/>
  <c r="I387" i="2" s="1"/>
  <c r="G187" i="2"/>
  <c r="G456" i="2" s="1"/>
  <c r="D187" i="2"/>
  <c r="L171" i="2"/>
  <c r="D171" i="2"/>
  <c r="C209" i="2"/>
  <c r="C478" i="2" s="1"/>
  <c r="J194" i="2"/>
  <c r="J463" i="2" s="1"/>
  <c r="C109" i="2"/>
  <c r="E120" i="2"/>
  <c r="K120" i="2"/>
  <c r="K389" i="2" s="1"/>
  <c r="J229" i="2"/>
  <c r="J498" i="2" s="1"/>
  <c r="C181" i="2"/>
  <c r="C450" i="2" s="1"/>
  <c r="E183" i="2"/>
  <c r="H183" i="2"/>
  <c r="H452" i="2" s="1"/>
  <c r="K67" i="2"/>
  <c r="K336" i="2" s="1"/>
  <c r="C125" i="2"/>
  <c r="C158" i="2"/>
  <c r="I158" i="2"/>
  <c r="I427" i="2" s="1"/>
  <c r="J255" i="2"/>
  <c r="J524" i="2" s="1"/>
  <c r="D255" i="2"/>
  <c r="D524" i="2" s="1"/>
  <c r="F186" i="2"/>
  <c r="I64" i="2"/>
  <c r="I333" i="2" s="1"/>
  <c r="F64" i="2"/>
  <c r="I218" i="2"/>
  <c r="I487" i="2" s="1"/>
  <c r="E218" i="2"/>
  <c r="E115" i="2"/>
  <c r="L174" i="2"/>
  <c r="G128" i="2"/>
  <c r="G397" i="2" s="1"/>
  <c r="K218" i="2"/>
  <c r="K487" i="2" s="1"/>
  <c r="C115" i="2"/>
  <c r="C384" i="2" s="1"/>
  <c r="D149" i="2"/>
  <c r="J128" i="2"/>
  <c r="J397" i="2" s="1"/>
  <c r="K115" i="2"/>
  <c r="K384" i="2" s="1"/>
  <c r="G115" i="2"/>
  <c r="G384" i="2" s="1"/>
  <c r="E256" i="2"/>
  <c r="E525" i="2" s="1"/>
  <c r="I256" i="2"/>
  <c r="I525" i="2" s="1"/>
  <c r="H213" i="2"/>
  <c r="H482" i="2" s="1"/>
  <c r="K208" i="2"/>
  <c r="K477" i="2" s="1"/>
  <c r="E137" i="2"/>
  <c r="D203" i="2"/>
  <c r="J115" i="2"/>
  <c r="J384" i="2" s="1"/>
  <c r="H128" i="2"/>
  <c r="H397" i="2" s="1"/>
  <c r="I60" i="2"/>
  <c r="I329" i="2" s="1"/>
  <c r="J256" i="2"/>
  <c r="J525" i="2" s="1"/>
  <c r="F256" i="2"/>
  <c r="D213" i="2"/>
  <c r="H208" i="2"/>
  <c r="H477" i="2" s="1"/>
  <c r="F137" i="2"/>
  <c r="C256" i="2"/>
  <c r="C525" i="2" s="1"/>
  <c r="G213" i="2"/>
  <c r="G482" i="2" s="1"/>
  <c r="K213" i="2"/>
  <c r="K482" i="2" s="1"/>
  <c r="D208" i="2"/>
  <c r="I137" i="2"/>
  <c r="I406" i="2" s="1"/>
  <c r="D256" i="2"/>
  <c r="D525" i="2" s="1"/>
  <c r="I213" i="2"/>
  <c r="I482" i="2" s="1"/>
  <c r="L213" i="2"/>
  <c r="E208" i="2"/>
  <c r="G137" i="2"/>
  <c r="G406" i="2" s="1"/>
  <c r="C137" i="2"/>
  <c r="E149" i="2"/>
  <c r="K256" i="2"/>
  <c r="K525" i="2" s="1"/>
  <c r="C213" i="2"/>
  <c r="C482" i="2" s="1"/>
  <c r="L208" i="2"/>
  <c r="J137" i="2"/>
  <c r="J406" i="2" s="1"/>
  <c r="D137" i="2"/>
  <c r="K149" i="2"/>
  <c r="K418" i="2" s="1"/>
  <c r="D128" i="2"/>
  <c r="L256" i="2"/>
  <c r="L525" i="2" s="1"/>
  <c r="E213" i="2"/>
  <c r="F208" i="2"/>
  <c r="L137" i="2"/>
  <c r="F203" i="2"/>
  <c r="C208" i="2"/>
  <c r="C477" i="2" s="1"/>
  <c r="G203" i="2"/>
  <c r="H203" i="2"/>
  <c r="H472" i="2" s="1"/>
  <c r="K203" i="2"/>
  <c r="K472" i="2" s="1"/>
  <c r="L128" i="2"/>
  <c r="E203" i="2"/>
  <c r="E128" i="2"/>
  <c r="J203" i="2"/>
  <c r="J472" i="2" s="1"/>
  <c r="J149" i="2"/>
  <c r="J418" i="2" s="1"/>
  <c r="C128" i="2"/>
  <c r="C397" i="2" s="1"/>
  <c r="L203" i="2"/>
  <c r="L472" i="2" s="1"/>
  <c r="L149" i="2"/>
  <c r="I128" i="2"/>
  <c r="I397" i="2" s="1"/>
  <c r="G225" i="2"/>
  <c r="G149" i="2"/>
  <c r="G418" i="2" s="1"/>
  <c r="K225" i="2"/>
  <c r="K494" i="2" s="1"/>
  <c r="I217" i="2"/>
  <c r="I486" i="2" s="1"/>
  <c r="I225" i="2"/>
  <c r="I494" i="2" s="1"/>
  <c r="C149" i="2"/>
  <c r="H217" i="2"/>
  <c r="H486" i="2" s="1"/>
  <c r="E217" i="2"/>
  <c r="F149" i="2"/>
  <c r="I149" i="2"/>
  <c r="I418" i="2" s="1"/>
  <c r="C225" i="2"/>
  <c r="C494" i="2" s="1"/>
  <c r="M153" i="2"/>
  <c r="M223" i="2"/>
  <c r="G492" i="2" s="1"/>
  <c r="M175" i="2"/>
  <c r="G444" i="2" s="1"/>
  <c r="M253" i="2"/>
  <c r="C371" i="2"/>
  <c r="M185" i="2"/>
  <c r="M165" i="2"/>
  <c r="G434" i="2" s="1"/>
  <c r="M243" i="2"/>
  <c r="F512" i="2" s="1"/>
  <c r="M170" i="2"/>
  <c r="D439" i="2" s="1"/>
  <c r="M61" i="2"/>
  <c r="M238" i="2"/>
  <c r="C387" i="2"/>
  <c r="M207" i="2"/>
  <c r="G476" i="2" s="1"/>
  <c r="M202" i="2"/>
  <c r="M111" i="2"/>
  <c r="C372" i="2"/>
  <c r="M103" i="2"/>
  <c r="M215" i="2"/>
  <c r="C411" i="2"/>
  <c r="C520" i="2"/>
  <c r="M520" i="2" s="1"/>
  <c r="N251" i="2" s="1"/>
  <c r="O251" i="2" s="1"/>
  <c r="P251" i="2" s="1"/>
  <c r="M251" i="2"/>
  <c r="C466" i="2"/>
  <c r="M197" i="2"/>
  <c r="M199" i="2"/>
  <c r="G468" i="2" s="1"/>
  <c r="M254" i="2"/>
  <c r="M160" i="2"/>
  <c r="C498" i="2"/>
  <c r="C490" i="2"/>
  <c r="M221" i="2"/>
  <c r="G490" i="2" s="1"/>
  <c r="C416" i="2"/>
  <c r="M147" i="2"/>
  <c r="M146" i="2"/>
  <c r="M201" i="2"/>
  <c r="C408" i="2"/>
  <c r="M139" i="2"/>
  <c r="M130" i="2"/>
  <c r="M258" i="2"/>
  <c r="M105" i="2"/>
  <c r="M124" i="2"/>
  <c r="C336" i="2"/>
  <c r="M166" i="2"/>
  <c r="C392" i="2"/>
  <c r="M212" i="2"/>
  <c r="G481" i="2" s="1"/>
  <c r="C456" i="2"/>
  <c r="C440" i="2"/>
  <c r="M140" i="2"/>
  <c r="G409" i="2" s="1"/>
  <c r="M219" i="2"/>
  <c r="M145" i="2"/>
  <c r="M198" i="2"/>
  <c r="D467" i="2" s="1"/>
  <c r="C331" i="2"/>
  <c r="M62" i="2"/>
  <c r="L331" i="2" s="1"/>
  <c r="M214" i="2"/>
  <c r="C431" i="2"/>
  <c r="M162" i="2"/>
  <c r="M210" i="2"/>
  <c r="M126" i="2"/>
  <c r="D395" i="2" s="1"/>
  <c r="M252" i="2"/>
  <c r="C432" i="2"/>
  <c r="M163" i="2"/>
  <c r="G432" i="2" s="1"/>
  <c r="C469" i="2"/>
  <c r="M247" i="2"/>
  <c r="C438" i="2"/>
  <c r="E57" i="2"/>
  <c r="H57" i="2"/>
  <c r="H326" i="2" s="1"/>
  <c r="L57" i="2"/>
  <c r="D57" i="2"/>
  <c r="G57" i="2"/>
  <c r="G326" i="2" s="1"/>
  <c r="F57" i="2"/>
  <c r="K57" i="2"/>
  <c r="K326" i="2" s="1"/>
  <c r="I57" i="2"/>
  <c r="I326" i="2" s="1"/>
  <c r="C57" i="2"/>
  <c r="J57" i="2"/>
  <c r="J326" i="2" s="1"/>
  <c r="K97" i="2"/>
  <c r="K366" i="2" s="1"/>
  <c r="H97" i="2"/>
  <c r="H366" i="2" s="1"/>
  <c r="C97" i="2"/>
  <c r="G97" i="2"/>
  <c r="J97" i="2"/>
  <c r="J366" i="2" s="1"/>
  <c r="I97" i="2"/>
  <c r="I366" i="2" s="1"/>
  <c r="F97" i="2"/>
  <c r="E97" i="2"/>
  <c r="L97" i="2"/>
  <c r="D97" i="2"/>
  <c r="F224" i="2"/>
  <c r="I224" i="2"/>
  <c r="I493" i="2" s="1"/>
  <c r="H224" i="2"/>
  <c r="G224" i="2"/>
  <c r="L224" i="2"/>
  <c r="L493" i="2" s="1"/>
  <c r="K224" i="2"/>
  <c r="K493" i="2" s="1"/>
  <c r="D224" i="2"/>
  <c r="C224" i="2"/>
  <c r="J224" i="2"/>
  <c r="J493" i="2" s="1"/>
  <c r="E224" i="2"/>
  <c r="L113" i="2"/>
  <c r="L217" i="2"/>
  <c r="C422" i="2"/>
  <c r="C492" i="2"/>
  <c r="G121" i="2"/>
  <c r="F225" i="2"/>
  <c r="C470" i="2"/>
  <c r="C476" i="2"/>
  <c r="H135" i="2"/>
  <c r="H404" i="2" s="1"/>
  <c r="I169" i="2"/>
  <c r="I438" i="2" s="1"/>
  <c r="C460" i="2"/>
  <c r="K106" i="2"/>
  <c r="K375" i="2" s="1"/>
  <c r="C106" i="2"/>
  <c r="H106" i="2"/>
  <c r="H375" i="2" s="1"/>
  <c r="E106" i="2"/>
  <c r="L106" i="2"/>
  <c r="D106" i="2"/>
  <c r="G106" i="2"/>
  <c r="G375" i="2" s="1"/>
  <c r="I106" i="2"/>
  <c r="I375" i="2" s="1"/>
  <c r="F106" i="2"/>
  <c r="J106" i="2"/>
  <c r="J375" i="2" s="1"/>
  <c r="L177" i="2"/>
  <c r="L446" i="2" s="1"/>
  <c r="I391" i="2"/>
  <c r="C419" i="2"/>
  <c r="H123" i="2"/>
  <c r="H392" i="2" s="1"/>
  <c r="F107" i="2"/>
  <c r="K107" i="2"/>
  <c r="K376" i="2" s="1"/>
  <c r="D155" i="2"/>
  <c r="C484" i="2"/>
  <c r="C143" i="2"/>
  <c r="F143" i="2"/>
  <c r="J167" i="2"/>
  <c r="J436" i="2" s="1"/>
  <c r="I159" i="2"/>
  <c r="I428" i="2" s="1"/>
  <c r="L159" i="2"/>
  <c r="C443" i="2"/>
  <c r="F59" i="2"/>
  <c r="K59" i="2"/>
  <c r="K328" i="2" s="1"/>
  <c r="C524" i="2"/>
  <c r="M524" i="2" s="1"/>
  <c r="N255" i="2" s="1"/>
  <c r="G455" i="2"/>
  <c r="L152" i="2"/>
  <c r="J152" i="2"/>
  <c r="J421" i="2" s="1"/>
  <c r="I152" i="2"/>
  <c r="I421" i="2" s="1"/>
  <c r="D152" i="2"/>
  <c r="H152" i="2"/>
  <c r="H421" i="2" s="1"/>
  <c r="K152" i="2"/>
  <c r="K421" i="2" s="1"/>
  <c r="C152" i="2"/>
  <c r="G152" i="2"/>
  <c r="G421" i="2" s="1"/>
  <c r="E152" i="2"/>
  <c r="F152" i="2"/>
  <c r="L193" i="2"/>
  <c r="K193" i="2"/>
  <c r="K462" i="2" s="1"/>
  <c r="H193" i="2"/>
  <c r="H462" i="2" s="1"/>
  <c r="D193" i="2"/>
  <c r="G193" i="2"/>
  <c r="G462" i="2" s="1"/>
  <c r="C193" i="2"/>
  <c r="F193" i="2"/>
  <c r="I193" i="2"/>
  <c r="I462" i="2" s="1"/>
  <c r="J193" i="2"/>
  <c r="J462" i="2" s="1"/>
  <c r="E193" i="2"/>
  <c r="I220" i="2"/>
  <c r="I489" i="2" s="1"/>
  <c r="L220" i="2"/>
  <c r="K220" i="2"/>
  <c r="K489" i="2" s="1"/>
  <c r="G220" i="2"/>
  <c r="F220" i="2"/>
  <c r="J220" i="2"/>
  <c r="J489" i="2" s="1"/>
  <c r="E220" i="2"/>
  <c r="D220" i="2"/>
  <c r="H220" i="2"/>
  <c r="H489" i="2" s="1"/>
  <c r="C220" i="2"/>
  <c r="H113" i="2"/>
  <c r="H382" i="2" s="1"/>
  <c r="J217" i="2"/>
  <c r="J486" i="2" s="1"/>
  <c r="G107" i="2"/>
  <c r="G376" i="2" s="1"/>
  <c r="I66" i="2"/>
  <c r="I335" i="2" s="1"/>
  <c r="L66" i="2"/>
  <c r="K66" i="2"/>
  <c r="K335" i="2" s="1"/>
  <c r="F66" i="2"/>
  <c r="G66" i="2"/>
  <c r="J66" i="2"/>
  <c r="E66" i="2"/>
  <c r="H66" i="2"/>
  <c r="H335" i="2" s="1"/>
  <c r="D66" i="2"/>
  <c r="C66" i="2"/>
  <c r="F520" i="2"/>
  <c r="L481" i="2"/>
  <c r="C481" i="2"/>
  <c r="C468" i="2"/>
  <c r="J135" i="2"/>
  <c r="J404" i="2" s="1"/>
  <c r="L169" i="2"/>
  <c r="L438" i="2" s="1"/>
  <c r="K169" i="2"/>
  <c r="K438" i="2" s="1"/>
  <c r="C523" i="2"/>
  <c r="M523" i="2" s="1"/>
  <c r="N254" i="2" s="1"/>
  <c r="O254" i="2" s="1"/>
  <c r="P254" i="2" s="1"/>
  <c r="H177" i="2"/>
  <c r="H446" i="2" s="1"/>
  <c r="F176" i="2"/>
  <c r="E176" i="2"/>
  <c r="L176" i="2"/>
  <c r="L445" i="2" s="1"/>
  <c r="I176" i="2"/>
  <c r="I445" i="2" s="1"/>
  <c r="D176" i="2"/>
  <c r="H176" i="2"/>
  <c r="H445" i="2" s="1"/>
  <c r="K176" i="2"/>
  <c r="K445" i="2" s="1"/>
  <c r="J176" i="2"/>
  <c r="J445" i="2" s="1"/>
  <c r="C176" i="2"/>
  <c r="G176" i="2"/>
  <c r="H471" i="2"/>
  <c r="K123" i="2"/>
  <c r="K392" i="2" s="1"/>
  <c r="D107" i="2"/>
  <c r="L155" i="2"/>
  <c r="C395" i="2"/>
  <c r="C429" i="2"/>
  <c r="I143" i="2"/>
  <c r="I412" i="2" s="1"/>
  <c r="C444" i="2"/>
  <c r="F167" i="2"/>
  <c r="H159" i="2"/>
  <c r="H428" i="2" s="1"/>
  <c r="E159" i="2"/>
  <c r="I59" i="2"/>
  <c r="I328" i="2" s="1"/>
  <c r="J59" i="2"/>
  <c r="J328" i="2" s="1"/>
  <c r="L184" i="2"/>
  <c r="L453" i="2" s="1"/>
  <c r="I184" i="2"/>
  <c r="I453" i="2" s="1"/>
  <c r="D184" i="2"/>
  <c r="H184" i="2"/>
  <c r="H453" i="2" s="1"/>
  <c r="G184" i="2"/>
  <c r="G453" i="2" s="1"/>
  <c r="K184" i="2"/>
  <c r="K453" i="2" s="1"/>
  <c r="F184" i="2"/>
  <c r="E184" i="2"/>
  <c r="C184" i="2"/>
  <c r="J184" i="2"/>
  <c r="K249" i="2"/>
  <c r="K518" i="2" s="1"/>
  <c r="G249" i="2"/>
  <c r="G518" i="2" s="1"/>
  <c r="C249" i="2"/>
  <c r="F249" i="2"/>
  <c r="F518" i="2" s="1"/>
  <c r="J249" i="2"/>
  <c r="J518" i="2" s="1"/>
  <c r="E249" i="2"/>
  <c r="E518" i="2" s="1"/>
  <c r="L249" i="2"/>
  <c r="L518" i="2" s="1"/>
  <c r="D249" i="2"/>
  <c r="D518" i="2" s="1"/>
  <c r="I249" i="2"/>
  <c r="I518" i="2" s="1"/>
  <c r="H249" i="2"/>
  <c r="H518" i="2" s="1"/>
  <c r="I164" i="2"/>
  <c r="I433" i="2" s="1"/>
  <c r="H164" i="2"/>
  <c r="H433" i="2" s="1"/>
  <c r="J164" i="2"/>
  <c r="J433" i="2" s="1"/>
  <c r="E164" i="2"/>
  <c r="L164" i="2"/>
  <c r="F164" i="2"/>
  <c r="D164" i="2"/>
  <c r="K164" i="2"/>
  <c r="K433" i="2" s="1"/>
  <c r="G164" i="2"/>
  <c r="C164" i="2"/>
  <c r="F257" i="2"/>
  <c r="F526" i="2" s="1"/>
  <c r="I257" i="2"/>
  <c r="I526" i="2" s="1"/>
  <c r="H257" i="2"/>
  <c r="H526" i="2" s="1"/>
  <c r="K257" i="2"/>
  <c r="K526" i="2" s="1"/>
  <c r="G257" i="2"/>
  <c r="G526" i="2" s="1"/>
  <c r="C257" i="2"/>
  <c r="J257" i="2"/>
  <c r="J526" i="2" s="1"/>
  <c r="E257" i="2"/>
  <c r="E526" i="2" s="1"/>
  <c r="L257" i="2"/>
  <c r="L526" i="2" s="1"/>
  <c r="D257" i="2"/>
  <c r="D526" i="2" s="1"/>
  <c r="E101" i="2"/>
  <c r="J101" i="2"/>
  <c r="J370" i="2" s="1"/>
  <c r="I101" i="2"/>
  <c r="I370" i="2" s="1"/>
  <c r="L101" i="2"/>
  <c r="K101" i="2"/>
  <c r="K370" i="2" s="1"/>
  <c r="G101" i="2"/>
  <c r="D101" i="2"/>
  <c r="C101" i="2"/>
  <c r="F101" i="2"/>
  <c r="H101" i="2"/>
  <c r="H370" i="2" s="1"/>
  <c r="E113" i="2"/>
  <c r="C217" i="2"/>
  <c r="C521" i="2"/>
  <c r="M521" i="2" s="1"/>
  <c r="N252" i="2" s="1"/>
  <c r="O252" i="2" s="1"/>
  <c r="P252" i="2" s="1"/>
  <c r="C330" i="2"/>
  <c r="D483" i="2"/>
  <c r="J416" i="2"/>
  <c r="L225" i="2"/>
  <c r="L494" i="2" s="1"/>
  <c r="H431" i="2"/>
  <c r="F135" i="2"/>
  <c r="H169" i="2"/>
  <c r="H438" i="2" s="1"/>
  <c r="D169" i="2"/>
  <c r="F192" i="2"/>
  <c r="H192" i="2"/>
  <c r="H461" i="2" s="1"/>
  <c r="K192" i="2"/>
  <c r="G192" i="2"/>
  <c r="C192" i="2"/>
  <c r="J192" i="2"/>
  <c r="J461" i="2" s="1"/>
  <c r="L192" i="2"/>
  <c r="E192" i="2"/>
  <c r="I192" i="2"/>
  <c r="I461" i="2" s="1"/>
  <c r="D192" i="2"/>
  <c r="E177" i="2"/>
  <c r="L110" i="2"/>
  <c r="L379" i="2" s="1"/>
  <c r="H110" i="2"/>
  <c r="H379" i="2" s="1"/>
  <c r="D110" i="2"/>
  <c r="C110" i="2"/>
  <c r="G110" i="2"/>
  <c r="E225" i="2"/>
  <c r="D123" i="2"/>
  <c r="L107" i="2"/>
  <c r="E244" i="2"/>
  <c r="D244" i="2"/>
  <c r="H244" i="2"/>
  <c r="H513" i="2" s="1"/>
  <c r="G244" i="2"/>
  <c r="G513" i="2" s="1"/>
  <c r="F244" i="2"/>
  <c r="J244" i="2"/>
  <c r="J513" i="2" s="1"/>
  <c r="I244" i="2"/>
  <c r="I513" i="2" s="1"/>
  <c r="L244" i="2"/>
  <c r="K244" i="2"/>
  <c r="K513" i="2" s="1"/>
  <c r="C244" i="2"/>
  <c r="F155" i="2"/>
  <c r="C516" i="2"/>
  <c r="K143" i="2"/>
  <c r="K412" i="2" s="1"/>
  <c r="K167" i="2"/>
  <c r="K436" i="2" s="1"/>
  <c r="I167" i="2"/>
  <c r="I436" i="2" s="1"/>
  <c r="J159" i="2"/>
  <c r="J428" i="2" s="1"/>
  <c r="H59" i="2"/>
  <c r="H328" i="2" s="1"/>
  <c r="F113" i="2"/>
  <c r="K217" i="2"/>
  <c r="K486" i="2" s="1"/>
  <c r="C410" i="2"/>
  <c r="C464" i="2"/>
  <c r="K135" i="2"/>
  <c r="K404" i="2" s="1"/>
  <c r="E135" i="2"/>
  <c r="G169" i="2"/>
  <c r="E154" i="2"/>
  <c r="G154" i="2"/>
  <c r="G423" i="2" s="1"/>
  <c r="L154" i="2"/>
  <c r="L423" i="2" s="1"/>
  <c r="F154" i="2"/>
  <c r="C154" i="2"/>
  <c r="C409" i="2"/>
  <c r="C479" i="2"/>
  <c r="F177" i="2"/>
  <c r="L123" i="2"/>
  <c r="I107" i="2"/>
  <c r="I376" i="2" s="1"/>
  <c r="G155" i="2"/>
  <c r="G424" i="2" s="1"/>
  <c r="J155" i="2"/>
  <c r="C389" i="2"/>
  <c r="D143" i="2"/>
  <c r="C406" i="2"/>
  <c r="C472" i="2"/>
  <c r="D167" i="2"/>
  <c r="C167" i="2"/>
  <c r="F159" i="2"/>
  <c r="C418" i="2"/>
  <c r="G59" i="2"/>
  <c r="C333" i="2"/>
  <c r="G156" i="2"/>
  <c r="C156" i="2"/>
  <c r="I156" i="2"/>
  <c r="I425" i="2" s="1"/>
  <c r="H156" i="2"/>
  <c r="H425" i="2" s="1"/>
  <c r="F156" i="2"/>
  <c r="J156" i="2"/>
  <c r="J425" i="2" s="1"/>
  <c r="E156" i="2"/>
  <c r="L156" i="2"/>
  <c r="D156" i="2"/>
  <c r="K156" i="2"/>
  <c r="K425" i="2" s="1"/>
  <c r="F112" i="2"/>
  <c r="I112" i="2"/>
  <c r="I381" i="2" s="1"/>
  <c r="D112" i="2"/>
  <c r="H112" i="2"/>
  <c r="H381" i="2" s="1"/>
  <c r="K112" i="2"/>
  <c r="K381" i="2" s="1"/>
  <c r="C112" i="2"/>
  <c r="J112" i="2"/>
  <c r="J381" i="2" s="1"/>
  <c r="G112" i="2"/>
  <c r="G381" i="2" s="1"/>
  <c r="E112" i="2"/>
  <c r="L112" i="2"/>
  <c r="I113" i="2"/>
  <c r="I382" i="2" s="1"/>
  <c r="F525" i="2"/>
  <c r="C121" i="2"/>
  <c r="C483" i="2"/>
  <c r="C396" i="2"/>
  <c r="D135" i="2"/>
  <c r="C135" i="2"/>
  <c r="E169" i="2"/>
  <c r="C491" i="2"/>
  <c r="H463" i="2"/>
  <c r="C177" i="2"/>
  <c r="D182" i="2"/>
  <c r="L182" i="2"/>
  <c r="H182" i="2"/>
  <c r="H451" i="2" s="1"/>
  <c r="J182" i="2"/>
  <c r="J451" i="2" s="1"/>
  <c r="G182" i="2"/>
  <c r="C182" i="2"/>
  <c r="K182" i="2"/>
  <c r="K451" i="2" s="1"/>
  <c r="F182" i="2"/>
  <c r="I182" i="2"/>
  <c r="I451" i="2" s="1"/>
  <c r="E182" i="2"/>
  <c r="C435" i="2"/>
  <c r="F123" i="2"/>
  <c r="J107" i="2"/>
  <c r="J376" i="2" s="1"/>
  <c r="C155" i="2"/>
  <c r="E155" i="2"/>
  <c r="G143" i="2"/>
  <c r="G412" i="2" s="1"/>
  <c r="H167" i="2"/>
  <c r="H436" i="2" s="1"/>
  <c r="C159" i="2"/>
  <c r="L117" i="2"/>
  <c r="H117" i="2"/>
  <c r="H386" i="2" s="1"/>
  <c r="D59" i="2"/>
  <c r="H132" i="2"/>
  <c r="H401" i="2" s="1"/>
  <c r="E132" i="2"/>
  <c r="J132" i="2"/>
  <c r="J401" i="2" s="1"/>
  <c r="L132" i="2"/>
  <c r="D132" i="2"/>
  <c r="K132" i="2"/>
  <c r="K401" i="2" s="1"/>
  <c r="F132" i="2"/>
  <c r="G132" i="2"/>
  <c r="C132" i="2"/>
  <c r="I132" i="2"/>
  <c r="I401" i="2" s="1"/>
  <c r="E108" i="2"/>
  <c r="L108" i="2"/>
  <c r="D108" i="2"/>
  <c r="J108" i="2"/>
  <c r="J377" i="2" s="1"/>
  <c r="G108" i="2"/>
  <c r="F108" i="2"/>
  <c r="I108" i="2"/>
  <c r="I377" i="2" s="1"/>
  <c r="K108" i="2"/>
  <c r="K377" i="2" s="1"/>
  <c r="C108" i="2"/>
  <c r="H108" i="2"/>
  <c r="H377" i="2" s="1"/>
  <c r="J113" i="2"/>
  <c r="J382" i="2" s="1"/>
  <c r="C113" i="2"/>
  <c r="I121" i="2"/>
  <c r="I390" i="2" s="1"/>
  <c r="F121" i="2"/>
  <c r="C413" i="2"/>
  <c r="C402" i="2"/>
  <c r="F204" i="2"/>
  <c r="L204" i="2"/>
  <c r="K204" i="2"/>
  <c r="K473" i="2" s="1"/>
  <c r="D204" i="2"/>
  <c r="G204" i="2"/>
  <c r="C204" i="2"/>
  <c r="E204" i="2"/>
  <c r="I204" i="2"/>
  <c r="I473" i="2" s="1"/>
  <c r="J204" i="2"/>
  <c r="J473" i="2" s="1"/>
  <c r="H204" i="2"/>
  <c r="H473" i="2" s="1"/>
  <c r="I440" i="2"/>
  <c r="I135" i="2"/>
  <c r="I404" i="2" s="1"/>
  <c r="F169" i="2"/>
  <c r="C334" i="2"/>
  <c r="C378" i="2"/>
  <c r="G188" i="2"/>
  <c r="G457" i="2" s="1"/>
  <c r="J188" i="2"/>
  <c r="J457" i="2" s="1"/>
  <c r="I188" i="2"/>
  <c r="I457" i="2" s="1"/>
  <c r="H188" i="2"/>
  <c r="H457" i="2" s="1"/>
  <c r="C188" i="2"/>
  <c r="F188" i="2"/>
  <c r="K188" i="2"/>
  <c r="K457" i="2" s="1"/>
  <c r="E188" i="2"/>
  <c r="L188" i="2"/>
  <c r="D188" i="2"/>
  <c r="G177" i="2"/>
  <c r="D131" i="2"/>
  <c r="K131" i="2"/>
  <c r="K400" i="2" s="1"/>
  <c r="H131" i="2"/>
  <c r="H400" i="2" s="1"/>
  <c r="C131" i="2"/>
  <c r="E131" i="2"/>
  <c r="G131" i="2"/>
  <c r="I131" i="2"/>
  <c r="I400" i="2" s="1"/>
  <c r="J131" i="2"/>
  <c r="J400" i="2" s="1"/>
  <c r="F131" i="2"/>
  <c r="L131" i="2"/>
  <c r="D148" i="2"/>
  <c r="K148" i="2"/>
  <c r="K417" i="2" s="1"/>
  <c r="G148" i="2"/>
  <c r="C148" i="2"/>
  <c r="I148" i="2"/>
  <c r="I417" i="2" s="1"/>
  <c r="J148" i="2"/>
  <c r="J417" i="2" s="1"/>
  <c r="F148" i="2"/>
  <c r="H148" i="2"/>
  <c r="H417" i="2" s="1"/>
  <c r="E148" i="2"/>
  <c r="L148" i="2"/>
  <c r="G123" i="2"/>
  <c r="J123" i="2"/>
  <c r="J392" i="2" s="1"/>
  <c r="E107" i="2"/>
  <c r="H155" i="2"/>
  <c r="H424" i="2" s="1"/>
  <c r="C437" i="2"/>
  <c r="L143" i="2"/>
  <c r="E167" i="2"/>
  <c r="K159" i="2"/>
  <c r="K428" i="2" s="1"/>
  <c r="C427" i="2"/>
  <c r="I117" i="2"/>
  <c r="I386" i="2" s="1"/>
  <c r="C59" i="2"/>
  <c r="K136" i="2"/>
  <c r="K405" i="2" s="1"/>
  <c r="F136" i="2"/>
  <c r="J136" i="2"/>
  <c r="J405" i="2" s="1"/>
  <c r="C136" i="2"/>
  <c r="G136" i="2"/>
  <c r="E136" i="2"/>
  <c r="L136" i="2"/>
  <c r="I136" i="2"/>
  <c r="I405" i="2" s="1"/>
  <c r="D136" i="2"/>
  <c r="H136" i="2"/>
  <c r="H405" i="2" s="1"/>
  <c r="D180" i="2"/>
  <c r="K180" i="2"/>
  <c r="K449" i="2" s="1"/>
  <c r="G180" i="2"/>
  <c r="J180" i="2"/>
  <c r="C180" i="2"/>
  <c r="F180" i="2"/>
  <c r="H180" i="2"/>
  <c r="H449" i="2" s="1"/>
  <c r="I180" i="2"/>
  <c r="I449" i="2" s="1"/>
  <c r="E180" i="2"/>
  <c r="L180" i="2"/>
  <c r="L449" i="2" s="1"/>
  <c r="H114" i="2"/>
  <c r="H383" i="2" s="1"/>
  <c r="K114" i="2"/>
  <c r="K383" i="2" s="1"/>
  <c r="F114" i="2"/>
  <c r="C114" i="2"/>
  <c r="J114" i="2"/>
  <c r="J383" i="2" s="1"/>
  <c r="E114" i="2"/>
  <c r="L114" i="2"/>
  <c r="I114" i="2"/>
  <c r="I383" i="2" s="1"/>
  <c r="D114" i="2"/>
  <c r="G114" i="2"/>
  <c r="D113" i="2"/>
  <c r="K113" i="2"/>
  <c r="K382" i="2" s="1"/>
  <c r="F217" i="2"/>
  <c r="D217" i="2"/>
  <c r="E467" i="2"/>
  <c r="J121" i="2"/>
  <c r="J390" i="2" s="1"/>
  <c r="L190" i="2"/>
  <c r="K190" i="2"/>
  <c r="K459" i="2" s="1"/>
  <c r="C190" i="2"/>
  <c r="F190" i="2"/>
  <c r="I190" i="2"/>
  <c r="I459" i="2" s="1"/>
  <c r="D190" i="2"/>
  <c r="H190" i="2"/>
  <c r="H459" i="2" s="1"/>
  <c r="H225" i="2"/>
  <c r="H494" i="2" s="1"/>
  <c r="F507" i="2"/>
  <c r="C507" i="2"/>
  <c r="C329" i="2"/>
  <c r="F466" i="2"/>
  <c r="F408" i="2"/>
  <c r="G135" i="2"/>
  <c r="J169" i="2"/>
  <c r="J438" i="2" s="1"/>
  <c r="C454" i="2"/>
  <c r="C434" i="2"/>
  <c r="H479" i="2"/>
  <c r="K177" i="2"/>
  <c r="K446" i="2" s="1"/>
  <c r="I177" i="2"/>
  <c r="I446" i="2" s="1"/>
  <c r="C399" i="2"/>
  <c r="F471" i="2"/>
  <c r="C471" i="2"/>
  <c r="J225" i="2"/>
  <c r="J494" i="2" s="1"/>
  <c r="E123" i="2"/>
  <c r="I123" i="2"/>
  <c r="I392" i="2" s="1"/>
  <c r="C107" i="2"/>
  <c r="I155" i="2"/>
  <c r="I424" i="2" s="1"/>
  <c r="I241" i="2"/>
  <c r="I510" i="2" s="1"/>
  <c r="H241" i="2"/>
  <c r="H510" i="2" s="1"/>
  <c r="F241" i="2"/>
  <c r="J241" i="2"/>
  <c r="J510" i="2" s="1"/>
  <c r="E241" i="2"/>
  <c r="L241" i="2"/>
  <c r="D241" i="2"/>
  <c r="G241" i="2"/>
  <c r="K241" i="2"/>
  <c r="K510" i="2" s="1"/>
  <c r="C241" i="2"/>
  <c r="C393" i="2"/>
  <c r="F372" i="2"/>
  <c r="E143" i="2"/>
  <c r="C332" i="2"/>
  <c r="G336" i="2"/>
  <c r="G167" i="2"/>
  <c r="D159" i="2"/>
  <c r="C414" i="2"/>
  <c r="L59" i="2"/>
  <c r="C487" i="2"/>
  <c r="C403" i="2"/>
  <c r="J233" i="2"/>
  <c r="J502" i="2" s="1"/>
  <c r="K233" i="2"/>
  <c r="K502" i="2" s="1"/>
  <c r="G233" i="2"/>
  <c r="G502" i="2" s="1"/>
  <c r="C233" i="2"/>
  <c r="H233" i="2"/>
  <c r="H502" i="2" s="1"/>
  <c r="I233" i="2"/>
  <c r="I502" i="2" s="1"/>
  <c r="L119" i="2"/>
  <c r="G119" i="2"/>
  <c r="G388" i="2" s="1"/>
  <c r="I119" i="2"/>
  <c r="I388" i="2" s="1"/>
  <c r="D119" i="2"/>
  <c r="K119" i="2"/>
  <c r="K388" i="2" s="1"/>
  <c r="C119" i="2"/>
  <c r="E119" i="2"/>
  <c r="F119" i="2"/>
  <c r="J119" i="2"/>
  <c r="J388" i="2" s="1"/>
  <c r="H119" i="2"/>
  <c r="H388" i="2" s="1"/>
  <c r="C373" i="2"/>
  <c r="C415" i="2"/>
  <c r="K250" i="2"/>
  <c r="K519" i="2" s="1"/>
  <c r="C250" i="2"/>
  <c r="J250" i="2"/>
  <c r="J519" i="2" s="1"/>
  <c r="F250" i="2"/>
  <c r="F519" i="2" s="1"/>
  <c r="E250" i="2"/>
  <c r="E519" i="2" s="1"/>
  <c r="L250" i="2"/>
  <c r="L519" i="2" s="1"/>
  <c r="H250" i="2"/>
  <c r="H519" i="2" s="1"/>
  <c r="D250" i="2"/>
  <c r="D519" i="2" s="1"/>
  <c r="G250" i="2"/>
  <c r="G519" i="2" s="1"/>
  <c r="I250" i="2"/>
  <c r="I519" i="2" s="1"/>
  <c r="C463" i="2"/>
  <c r="D177" i="2"/>
  <c r="L216" i="2"/>
  <c r="L485" i="2" s="1"/>
  <c r="D216" i="2"/>
  <c r="G216" i="2"/>
  <c r="G485" i="2" s="1"/>
  <c r="J216" i="2"/>
  <c r="J485" i="2" s="1"/>
  <c r="H216" i="2"/>
  <c r="K216" i="2"/>
  <c r="K485" i="2" s="1"/>
  <c r="F216" i="2"/>
  <c r="C216" i="2"/>
  <c r="E216" i="2"/>
  <c r="I216" i="2"/>
  <c r="I485" i="2" s="1"/>
  <c r="C488" i="2"/>
  <c r="C527" i="2"/>
  <c r="M527" i="2" s="1"/>
  <c r="N258" i="2" s="1"/>
  <c r="O258" i="2" s="1"/>
  <c r="P258" i="2" s="1"/>
  <c r="C374" i="2"/>
  <c r="H143" i="2"/>
  <c r="H412" i="2" s="1"/>
  <c r="M522" i="2"/>
  <c r="N253" i="2" s="1"/>
  <c r="O253" i="2" s="1"/>
  <c r="P253" i="2" s="1"/>
  <c r="Q253" i="2" s="1"/>
  <c r="A565" i="2"/>
  <c r="A566" i="2" s="1"/>
  <c r="A567" i="2" s="1"/>
  <c r="A568" i="2" s="1"/>
  <c r="A569" i="2" s="1"/>
  <c r="A570" i="2" s="1"/>
  <c r="A571" i="2" s="1"/>
  <c r="A572" i="2" s="1"/>
  <c r="A573" i="2" s="1"/>
  <c r="A574" i="2" s="1"/>
  <c r="A575" i="2" s="1"/>
  <c r="A576" i="2" s="1"/>
  <c r="A577" i="2" s="1"/>
  <c r="A578" i="2" s="1"/>
  <c r="A579" i="2" s="1"/>
  <c r="A580" i="2" s="1"/>
  <c r="A581" i="2" s="1"/>
  <c r="A582" i="2" s="1"/>
  <c r="A583" i="2" s="1"/>
  <c r="A584" i="2" s="1"/>
  <c r="A585" i="2" s="1"/>
  <c r="A586" i="2" s="1"/>
  <c r="A587" i="2" s="1"/>
  <c r="A588" i="2" s="1"/>
  <c r="A589" i="2" s="1"/>
  <c r="A590" i="2" s="1"/>
  <c r="A591" i="2" s="1"/>
  <c r="A592" i="2" s="1"/>
  <c r="A593" i="2" s="1"/>
  <c r="A594" i="2" s="1"/>
  <c r="A595" i="2" s="1"/>
  <c r="A596" i="2" s="1"/>
  <c r="A597" i="2" s="1"/>
  <c r="A598" i="2" s="1"/>
  <c r="A599" i="2" s="1"/>
  <c r="A600" i="2" s="1"/>
  <c r="A601" i="2" s="1"/>
  <c r="A602" i="2" s="1"/>
  <c r="A603" i="2" s="1"/>
  <c r="A604" i="2" s="1"/>
  <c r="A605" i="2" s="1"/>
  <c r="A606" i="2" s="1"/>
  <c r="A607" i="2" s="1"/>
  <c r="A608" i="2" s="1"/>
  <c r="A609" i="2" s="1"/>
  <c r="A610" i="2" s="1"/>
  <c r="A611" i="2" s="1"/>
  <c r="A612" i="2" s="1"/>
  <c r="A613" i="2" s="1"/>
  <c r="A614" i="2" s="1"/>
  <c r="A615" i="2" s="1"/>
  <c r="A616" i="2" s="1"/>
  <c r="A617" i="2" s="1"/>
  <c r="A618" i="2" s="1"/>
  <c r="A619" i="2" s="1"/>
  <c r="A620" i="2" s="1"/>
  <c r="A621" i="2" s="1"/>
  <c r="A622" i="2" s="1"/>
  <c r="A623" i="2" s="1"/>
  <c r="A624" i="2" s="1"/>
  <c r="A625" i="2" s="1"/>
  <c r="A626" i="2" s="1"/>
  <c r="A627" i="2" s="1"/>
  <c r="A628" i="2" s="1"/>
  <c r="A629" i="2" s="1"/>
  <c r="A630" i="2" s="1"/>
  <c r="A631" i="2" s="1"/>
  <c r="A632" i="2" s="1"/>
  <c r="A633" i="2" s="1"/>
  <c r="A634" i="2" s="1"/>
  <c r="A635" i="2" s="1"/>
  <c r="A636" i="2" s="1"/>
  <c r="A637" i="2" s="1"/>
  <c r="A638" i="2" s="1"/>
  <c r="A639" i="2" s="1"/>
  <c r="A640" i="2" s="1"/>
  <c r="A641" i="2" s="1"/>
  <c r="A642" i="2" s="1"/>
  <c r="A643" i="2" s="1"/>
  <c r="A644" i="2" s="1"/>
  <c r="A645" i="2" s="1"/>
  <c r="A646" i="2" s="1"/>
  <c r="A647" i="2" s="1"/>
  <c r="A648" i="2" s="1"/>
  <c r="A649" i="2" s="1"/>
  <c r="A650" i="2" s="1"/>
  <c r="A651" i="2" s="1"/>
  <c r="A652" i="2" s="1"/>
  <c r="A653" i="2" s="1"/>
  <c r="A654" i="2" s="1"/>
  <c r="A655" i="2" s="1"/>
  <c r="A656" i="2" s="1"/>
  <c r="A657" i="2" s="1"/>
  <c r="A658" i="2" s="1"/>
  <c r="A659" i="2" s="1"/>
  <c r="A660" i="2" s="1"/>
  <c r="A661" i="2" s="1"/>
  <c r="A662" i="2" s="1"/>
  <c r="A663" i="2" s="1"/>
  <c r="A664" i="2" s="1"/>
  <c r="A665" i="2" s="1"/>
  <c r="A666" i="2" s="1"/>
  <c r="A667" i="2" s="1"/>
  <c r="A668" i="2" s="1"/>
  <c r="A669" i="2" s="1"/>
  <c r="A670" i="2" s="1"/>
  <c r="A671" i="2" s="1"/>
  <c r="A672" i="2" s="1"/>
  <c r="A673" i="2" s="1"/>
  <c r="A674" i="2" s="1"/>
  <c r="A675" i="2" s="1"/>
  <c r="A676" i="2" s="1"/>
  <c r="A677" i="2" s="1"/>
  <c r="A678" i="2" s="1"/>
  <c r="A679" i="2" s="1"/>
  <c r="A680" i="2" s="1"/>
  <c r="A681" i="2" s="1"/>
  <c r="A682" i="2" s="1"/>
  <c r="A683" i="2" s="1"/>
  <c r="A684" i="2" s="1"/>
  <c r="A685" i="2" s="1"/>
  <c r="A686" i="2" s="1"/>
  <c r="A687" i="2" s="1"/>
  <c r="A688" i="2" s="1"/>
  <c r="A689" i="2" s="1"/>
  <c r="A690" i="2" s="1"/>
  <c r="A691" i="2" s="1"/>
  <c r="A692" i="2" s="1"/>
  <c r="A693" i="2" s="1"/>
  <c r="A694" i="2" s="1"/>
  <c r="A695" i="2" s="1"/>
  <c r="A696" i="2" s="1"/>
  <c r="A697" i="2" s="1"/>
  <c r="A698" i="2" s="1"/>
  <c r="A699" i="2" s="1"/>
  <c r="A700" i="2" s="1"/>
  <c r="A701" i="2" s="1"/>
  <c r="A702" i="2" s="1"/>
  <c r="A703" i="2" s="1"/>
  <c r="A704" i="2" s="1"/>
  <c r="A705" i="2" s="1"/>
  <c r="A706" i="2" s="1"/>
  <c r="A707" i="2" s="1"/>
  <c r="A708" i="2" s="1"/>
  <c r="A709" i="2" s="1"/>
  <c r="A710" i="2" s="1"/>
  <c r="A711" i="2" s="1"/>
  <c r="A712" i="2" s="1"/>
  <c r="A713" i="2" s="1"/>
  <c r="A714" i="2" s="1"/>
  <c r="A715" i="2" s="1"/>
  <c r="A716" i="2" s="1"/>
  <c r="A717" i="2" s="1"/>
  <c r="A718" i="2" s="1"/>
  <c r="A719" i="2" s="1"/>
  <c r="A720" i="2" s="1"/>
  <c r="A721" i="2" s="1"/>
  <c r="A722" i="2" s="1"/>
  <c r="A723" i="2" s="1"/>
  <c r="A724" i="2" s="1"/>
  <c r="A725" i="2" s="1"/>
  <c r="A726" i="2" s="1"/>
  <c r="A727" i="2" s="1"/>
  <c r="A728" i="2" s="1"/>
  <c r="A729" i="2" s="1"/>
  <c r="A730" i="2" s="1"/>
  <c r="A731" i="2" s="1"/>
  <c r="A732" i="2" s="1"/>
  <c r="A733" i="2" s="1"/>
  <c r="A734" i="2" s="1"/>
  <c r="A735" i="2" s="1"/>
  <c r="A736" i="2" s="1"/>
  <c r="A737" i="2" s="1"/>
  <c r="A738" i="2" s="1"/>
  <c r="A739" i="2" s="1"/>
  <c r="A740" i="2" s="1"/>
  <c r="A741" i="2" s="1"/>
  <c r="A742" i="2" s="1"/>
  <c r="A743" i="2" s="1"/>
  <c r="A744" i="2" s="1"/>
  <c r="A745" i="2" s="1"/>
  <c r="A746" i="2" s="1"/>
  <c r="A747" i="2" s="1"/>
  <c r="A748" i="2" s="1"/>
  <c r="A749" i="2" s="1"/>
  <c r="A750" i="2" s="1"/>
  <c r="A751" i="2" s="1"/>
  <c r="A752" i="2" s="1"/>
  <c r="A753" i="2" s="1"/>
  <c r="A754" i="2" s="1"/>
  <c r="A755" i="2" s="1"/>
  <c r="A756" i="2" s="1"/>
  <c r="A757" i="2" s="1"/>
  <c r="A758" i="2" s="1"/>
  <c r="A759" i="2" s="1"/>
  <c r="A760" i="2" s="1"/>
  <c r="A761" i="2" s="1"/>
  <c r="A762" i="2" s="1"/>
  <c r="A763" i="2" s="1"/>
  <c r="A764" i="2" s="1"/>
  <c r="A765" i="2" s="1"/>
  <c r="A766" i="2" s="1"/>
  <c r="A767" i="2" s="1"/>
  <c r="A768" i="2" s="1"/>
  <c r="A769" i="2" s="1"/>
  <c r="A770" i="2" s="1"/>
  <c r="A771" i="2" s="1"/>
  <c r="A772" i="2" s="1"/>
  <c r="A773" i="2" s="1"/>
  <c r="A774" i="2" s="1"/>
  <c r="A775" i="2" s="1"/>
  <c r="A776" i="2" s="1"/>
  <c r="A777" i="2" s="1"/>
  <c r="A778" i="2" s="1"/>
  <c r="A779" i="2" s="1"/>
  <c r="A780" i="2" s="1"/>
  <c r="A781" i="2" s="1"/>
  <c r="A782" i="2" s="1"/>
  <c r="A783" i="2" s="1"/>
  <c r="A784" i="2" s="1"/>
  <c r="M602" i="2"/>
  <c r="M618" i="2"/>
  <c r="M610" i="2"/>
  <c r="M621" i="2"/>
  <c r="M606" i="2"/>
  <c r="M622" i="2"/>
  <c r="M594" i="2"/>
  <c r="M626" i="2"/>
  <c r="M625" i="2"/>
  <c r="M598" i="2"/>
  <c r="M614" i="2"/>
  <c r="M624" i="2"/>
  <c r="M584" i="2"/>
  <c r="R49" i="1"/>
  <c r="N575" i="2" s="1"/>
  <c r="D49" i="2" s="1"/>
  <c r="Q43" i="1"/>
  <c r="M569" i="2" s="1"/>
  <c r="R53" i="1"/>
  <c r="N579" i="2" s="1"/>
  <c r="E53" i="2" s="1"/>
  <c r="Q42" i="1"/>
  <c r="M568" i="2" s="1"/>
  <c r="R56" i="1"/>
  <c r="N582" i="2" s="1"/>
  <c r="E56" i="2" s="1"/>
  <c r="R45" i="1"/>
  <c r="N571" i="2" s="1"/>
  <c r="D45" i="2" s="1"/>
  <c r="Q46" i="1"/>
  <c r="M572" i="2" s="1"/>
  <c r="R44" i="1"/>
  <c r="N570" i="2" s="1"/>
  <c r="K44" i="2" s="1"/>
  <c r="K313" i="2" s="1"/>
  <c r="R51" i="1"/>
  <c r="N577" i="2" s="1"/>
  <c r="G51" i="2" s="1"/>
  <c r="R47" i="1"/>
  <c r="N573" i="2" s="1"/>
  <c r="K47" i="2" s="1"/>
  <c r="K316" i="2" s="1"/>
  <c r="Q52" i="1"/>
  <c r="M578" i="2" s="1"/>
  <c r="R50" i="1"/>
  <c r="N576" i="2" s="1"/>
  <c r="D50" i="2" s="1"/>
  <c r="M34" i="3"/>
  <c r="N39" i="1" s="1"/>
  <c r="O39" i="1" s="1"/>
  <c r="P39" i="1" s="1"/>
  <c r="R39" i="1" s="1"/>
  <c r="N565" i="2" s="1"/>
  <c r="R54" i="1"/>
  <c r="N580" i="2" s="1"/>
  <c r="H54" i="2" s="1"/>
  <c r="H323" i="2" s="1"/>
  <c r="M36" i="3"/>
  <c r="N41" i="1" s="1"/>
  <c r="O41" i="1" s="1"/>
  <c r="P41" i="1" s="1"/>
  <c r="Q41" i="1" s="1"/>
  <c r="M567" i="2" s="1"/>
  <c r="Q48" i="1"/>
  <c r="M574" i="2" s="1"/>
  <c r="R55" i="1"/>
  <c r="N581" i="2" s="1"/>
  <c r="Q55" i="1"/>
  <c r="M581" i="2" s="1"/>
  <c r="L35" i="3"/>
  <c r="G35" i="3"/>
  <c r="D35" i="3"/>
  <c r="F35" i="3"/>
  <c r="E35" i="3"/>
  <c r="C35" i="3"/>
  <c r="H35" i="3"/>
  <c r="E12" i="3"/>
  <c r="E20" i="3"/>
  <c r="E28" i="3"/>
  <c r="C12" i="3"/>
  <c r="C20" i="3"/>
  <c r="G12" i="3"/>
  <c r="G20" i="3"/>
  <c r="C8" i="3"/>
  <c r="C16" i="3"/>
  <c r="C24" i="3"/>
  <c r="C28" i="3"/>
  <c r="E31" i="3"/>
  <c r="C32" i="3"/>
  <c r="D8" i="3"/>
  <c r="L8" i="3"/>
  <c r="D12" i="3"/>
  <c r="L12" i="3"/>
  <c r="D16" i="3"/>
  <c r="L16" i="3"/>
  <c r="D20" i="3"/>
  <c r="L20" i="3"/>
  <c r="D24" i="3"/>
  <c r="L24" i="3"/>
  <c r="D28" i="3"/>
  <c r="L28" i="3"/>
  <c r="F31" i="3"/>
  <c r="D32" i="3"/>
  <c r="L32" i="3"/>
  <c r="E8" i="3"/>
  <c r="E16" i="3"/>
  <c r="E24" i="3"/>
  <c r="G31" i="3"/>
  <c r="E32" i="3"/>
  <c r="F8" i="3"/>
  <c r="F12" i="3"/>
  <c r="F16" i="3"/>
  <c r="F20" i="3"/>
  <c r="F24" i="3"/>
  <c r="F28" i="3"/>
  <c r="H31" i="3"/>
  <c r="F32" i="3"/>
  <c r="G24" i="3"/>
  <c r="G28" i="3"/>
  <c r="G32" i="3"/>
  <c r="G8" i="3"/>
  <c r="G16" i="3"/>
  <c r="H8" i="3"/>
  <c r="H12" i="3"/>
  <c r="H16" i="3"/>
  <c r="H20" i="3"/>
  <c r="H24" i="3"/>
  <c r="H28" i="3"/>
  <c r="H32" i="3"/>
  <c r="C31" i="3"/>
  <c r="D31" i="3"/>
  <c r="L31" i="3"/>
  <c r="L4" i="3"/>
  <c r="I4" i="3"/>
  <c r="K4" i="3"/>
  <c r="J4" i="3"/>
  <c r="H4" i="3"/>
  <c r="M264" i="3"/>
  <c r="K5" i="3" s="1"/>
  <c r="M269" i="3"/>
  <c r="M274" i="3"/>
  <c r="M276" i="3"/>
  <c r="M281" i="3"/>
  <c r="M286" i="3"/>
  <c r="M289" i="3"/>
  <c r="M265" i="3"/>
  <c r="M270" i="3"/>
  <c r="M272" i="3"/>
  <c r="M282" i="3"/>
  <c r="M284" i="3"/>
  <c r="M277" i="3"/>
  <c r="M266" i="3"/>
  <c r="M273" i="3"/>
  <c r="M278" i="3"/>
  <c r="M285" i="3"/>
  <c r="M268" i="3"/>
  <c r="M280" i="3"/>
  <c r="M288" i="3"/>
  <c r="D33" i="3"/>
  <c r="E4" i="3"/>
  <c r="G4" i="3"/>
  <c r="F4" i="3"/>
  <c r="C4" i="3"/>
  <c r="D4" i="3"/>
  <c r="G516" i="2" l="1"/>
  <c r="H245" i="2"/>
  <c r="H514" i="2" s="1"/>
  <c r="C245" i="2"/>
  <c r="L245" i="2"/>
  <c r="L514" i="2" s="1"/>
  <c r="G245" i="2"/>
  <c r="C512" i="2"/>
  <c r="H503" i="2"/>
  <c r="F233" i="2"/>
  <c r="L233" i="2"/>
  <c r="D233" i="2"/>
  <c r="F228" i="2"/>
  <c r="E228" i="2"/>
  <c r="E497" i="2" s="1"/>
  <c r="D228" i="2"/>
  <c r="M228" i="2" s="1"/>
  <c r="H228" i="2"/>
  <c r="H497" i="2" s="1"/>
  <c r="M227" i="2"/>
  <c r="E496" i="2" s="1"/>
  <c r="J226" i="2"/>
  <c r="J495" i="2" s="1"/>
  <c r="H226" i="2"/>
  <c r="M196" i="2"/>
  <c r="G420" i="2"/>
  <c r="G414" i="2"/>
  <c r="M134" i="2"/>
  <c r="F403" i="2" s="1"/>
  <c r="L395" i="2"/>
  <c r="L392" i="2"/>
  <c r="H121" i="2"/>
  <c r="H390" i="2" s="1"/>
  <c r="K121" i="2"/>
  <c r="K390" i="2" s="1"/>
  <c r="E121" i="2"/>
  <c r="L121" i="2"/>
  <c r="G383" i="2"/>
  <c r="L380" i="2"/>
  <c r="F110" i="2"/>
  <c r="I110" i="2"/>
  <c r="I379" i="2" s="1"/>
  <c r="J110" i="2"/>
  <c r="J379" i="2" s="1"/>
  <c r="K110" i="2"/>
  <c r="K379" i="2" s="1"/>
  <c r="L366" i="2"/>
  <c r="L333" i="2"/>
  <c r="I245" i="2"/>
  <c r="I514" i="2" s="1"/>
  <c r="E245" i="2"/>
  <c r="F245" i="2"/>
  <c r="K245" i="2"/>
  <c r="K514" i="2" s="1"/>
  <c r="D245" i="2"/>
  <c r="H237" i="2"/>
  <c r="H506" i="2" s="1"/>
  <c r="G237" i="2"/>
  <c r="L237" i="2"/>
  <c r="L506" i="2" s="1"/>
  <c r="K237" i="2"/>
  <c r="K506" i="2" s="1"/>
  <c r="D237" i="2"/>
  <c r="I237" i="2"/>
  <c r="I506" i="2" s="1"/>
  <c r="F237" i="2"/>
  <c r="E237" i="2"/>
  <c r="C237" i="2"/>
  <c r="C506" i="2" s="1"/>
  <c r="F490" i="2"/>
  <c r="M490" i="2" s="1"/>
  <c r="N221" i="2" s="1"/>
  <c r="O221" i="2" s="1"/>
  <c r="P221" i="2" s="1"/>
  <c r="Q221" i="2" s="1"/>
  <c r="E206" i="2"/>
  <c r="C206" i="2"/>
  <c r="C475" i="2" s="1"/>
  <c r="G206" i="2"/>
  <c r="I206" i="2"/>
  <c r="I475" i="2" s="1"/>
  <c r="D206" i="2"/>
  <c r="J206" i="2"/>
  <c r="J475" i="2" s="1"/>
  <c r="H206" i="2"/>
  <c r="H475" i="2" s="1"/>
  <c r="F206" i="2"/>
  <c r="I205" i="2"/>
  <c r="I474" i="2" s="1"/>
  <c r="G205" i="2"/>
  <c r="G474" i="2" s="1"/>
  <c r="F205" i="2"/>
  <c r="L205" i="2"/>
  <c r="C205" i="2"/>
  <c r="H205" i="2"/>
  <c r="H474" i="2" s="1"/>
  <c r="D205" i="2"/>
  <c r="J205" i="2"/>
  <c r="J474" i="2" s="1"/>
  <c r="K205" i="2"/>
  <c r="K474" i="2" s="1"/>
  <c r="E205" i="2"/>
  <c r="M200" i="2"/>
  <c r="F469" i="2" s="1"/>
  <c r="G467" i="2"/>
  <c r="M195" i="2"/>
  <c r="D464" i="2" s="1"/>
  <c r="E190" i="2"/>
  <c r="M190" i="2" s="1"/>
  <c r="F459" i="2" s="1"/>
  <c r="G190" i="2"/>
  <c r="F189" i="2"/>
  <c r="K189" i="2"/>
  <c r="K458" i="2" s="1"/>
  <c r="H189" i="2"/>
  <c r="H458" i="2" s="1"/>
  <c r="G189" i="2"/>
  <c r="G458" i="2" s="1"/>
  <c r="I189" i="2"/>
  <c r="I458" i="2" s="1"/>
  <c r="L189" i="2"/>
  <c r="D189" i="2"/>
  <c r="E189" i="2"/>
  <c r="J189" i="2"/>
  <c r="J458" i="2" s="1"/>
  <c r="C189" i="2"/>
  <c r="C458" i="2" s="1"/>
  <c r="M187" i="2"/>
  <c r="E456" i="2" s="1"/>
  <c r="G448" i="2"/>
  <c r="H178" i="2"/>
  <c r="H447" i="2" s="1"/>
  <c r="J178" i="2"/>
  <c r="J447" i="2" s="1"/>
  <c r="E178" i="2"/>
  <c r="I178" i="2"/>
  <c r="I447" i="2" s="1"/>
  <c r="F178" i="2"/>
  <c r="C178" i="2"/>
  <c r="G178" i="2"/>
  <c r="G447" i="2" s="1"/>
  <c r="D178" i="2"/>
  <c r="K178" i="2"/>
  <c r="K447" i="2" s="1"/>
  <c r="L178" i="2"/>
  <c r="C173" i="2"/>
  <c r="F173" i="2"/>
  <c r="K173" i="2"/>
  <c r="K442" i="2" s="1"/>
  <c r="E173" i="2"/>
  <c r="I173" i="2"/>
  <c r="I442" i="2" s="1"/>
  <c r="J173" i="2"/>
  <c r="J442" i="2" s="1"/>
  <c r="G173" i="2"/>
  <c r="L173" i="2"/>
  <c r="H173" i="2"/>
  <c r="H442" i="2" s="1"/>
  <c r="D173" i="2"/>
  <c r="F172" i="2"/>
  <c r="C172" i="2"/>
  <c r="E172" i="2"/>
  <c r="H172" i="2"/>
  <c r="H441" i="2" s="1"/>
  <c r="L172" i="2"/>
  <c r="I172" i="2"/>
  <c r="I441" i="2" s="1"/>
  <c r="D172" i="2"/>
  <c r="K172" i="2"/>
  <c r="K441" i="2" s="1"/>
  <c r="J172" i="2"/>
  <c r="J441" i="2" s="1"/>
  <c r="G172" i="2"/>
  <c r="G441" i="2" s="1"/>
  <c r="G440" i="2"/>
  <c r="G438" i="2"/>
  <c r="M168" i="2"/>
  <c r="E437" i="2" s="1"/>
  <c r="M161" i="2"/>
  <c r="G430" i="2" s="1"/>
  <c r="I157" i="2"/>
  <c r="I426" i="2" s="1"/>
  <c r="G426" i="2"/>
  <c r="D157" i="2"/>
  <c r="M157" i="2" s="1"/>
  <c r="F426" i="2" s="1"/>
  <c r="E157" i="2"/>
  <c r="J157" i="2"/>
  <c r="J426" i="2" s="1"/>
  <c r="M158" i="2"/>
  <c r="G427" i="2" s="1"/>
  <c r="K154" i="2"/>
  <c r="K423" i="2" s="1"/>
  <c r="H154" i="2"/>
  <c r="H423" i="2" s="1"/>
  <c r="I154" i="2"/>
  <c r="I423" i="2" s="1"/>
  <c r="D154" i="2"/>
  <c r="M150" i="2"/>
  <c r="D419" i="2" s="1"/>
  <c r="M142" i="2"/>
  <c r="D411" i="2" s="1"/>
  <c r="D410" i="2"/>
  <c r="G410" i="2"/>
  <c r="E138" i="2"/>
  <c r="L138" i="2"/>
  <c r="L407" i="2" s="1"/>
  <c r="D138" i="2"/>
  <c r="G138" i="2"/>
  <c r="H138" i="2"/>
  <c r="H407" i="2" s="1"/>
  <c r="G405" i="2"/>
  <c r="M133" i="2"/>
  <c r="D402" i="2" s="1"/>
  <c r="M129" i="2"/>
  <c r="E398" i="2" s="1"/>
  <c r="M122" i="2"/>
  <c r="G391" i="2" s="1"/>
  <c r="M120" i="2"/>
  <c r="L389" i="2" s="1"/>
  <c r="G116" i="2"/>
  <c r="G385" i="2" s="1"/>
  <c r="D116" i="2"/>
  <c r="F116" i="2"/>
  <c r="C116" i="2"/>
  <c r="H116" i="2"/>
  <c r="H385" i="2" s="1"/>
  <c r="J116" i="2"/>
  <c r="J385" i="2" s="1"/>
  <c r="D117" i="2"/>
  <c r="G117" i="2"/>
  <c r="G386" i="2" s="1"/>
  <c r="K117" i="2"/>
  <c r="K386" i="2" s="1"/>
  <c r="C117" i="2"/>
  <c r="F117" i="2"/>
  <c r="E117" i="2"/>
  <c r="G380" i="2"/>
  <c r="D336" i="2"/>
  <c r="L336" i="2"/>
  <c r="M63" i="2"/>
  <c r="D332" i="2" s="1"/>
  <c r="M60" i="2"/>
  <c r="M65" i="2"/>
  <c r="E334" i="2" s="1"/>
  <c r="C138" i="2"/>
  <c r="F138" i="2"/>
  <c r="J138" i="2"/>
  <c r="J407" i="2" s="1"/>
  <c r="M171" i="2"/>
  <c r="M141" i="2"/>
  <c r="L410" i="2" s="1"/>
  <c r="M211" i="2"/>
  <c r="C480" i="2" s="1"/>
  <c r="Q236" i="1"/>
  <c r="M762" i="2" s="1"/>
  <c r="R236" i="1"/>
  <c r="N762" i="2" s="1"/>
  <c r="K236" i="2" s="1"/>
  <c r="K505" i="2" s="1"/>
  <c r="Q232" i="1"/>
  <c r="M758" i="2" s="1"/>
  <c r="R232" i="1"/>
  <c r="N758" i="2" s="1"/>
  <c r="H232" i="2" s="1"/>
  <c r="H501" i="2" s="1"/>
  <c r="M102" i="2"/>
  <c r="F371" i="2" s="1"/>
  <c r="D334" i="2"/>
  <c r="I6" i="3"/>
  <c r="K6" i="3"/>
  <c r="J6" i="3"/>
  <c r="F516" i="2"/>
  <c r="E516" i="2"/>
  <c r="L516" i="2"/>
  <c r="D516" i="2"/>
  <c r="D491" i="2"/>
  <c r="M491" i="2" s="1"/>
  <c r="N222" i="2" s="1"/>
  <c r="O222" i="2" s="1"/>
  <c r="P222" i="2" s="1"/>
  <c r="Q222" i="2" s="1"/>
  <c r="E491" i="2"/>
  <c r="L491" i="2"/>
  <c r="F491" i="2"/>
  <c r="F332" i="2"/>
  <c r="L442" i="2"/>
  <c r="E479" i="2"/>
  <c r="D479" i="2"/>
  <c r="M479" i="2" s="1"/>
  <c r="N210" i="2" s="1"/>
  <c r="O210" i="2" s="1"/>
  <c r="P210" i="2" s="1"/>
  <c r="Q210" i="2" s="1"/>
  <c r="F479" i="2"/>
  <c r="L479" i="2"/>
  <c r="D408" i="2"/>
  <c r="E408" i="2"/>
  <c r="G408" i="2"/>
  <c r="M408" i="2" s="1"/>
  <c r="N139" i="2" s="1"/>
  <c r="O139" i="2" s="1"/>
  <c r="P139" i="2" s="1"/>
  <c r="Q139" i="2" s="1"/>
  <c r="L415" i="2"/>
  <c r="F415" i="2"/>
  <c r="E415" i="2"/>
  <c r="D415" i="2"/>
  <c r="E416" i="2"/>
  <c r="M416" i="2" s="1"/>
  <c r="N147" i="2" s="1"/>
  <c r="O147" i="2" s="1"/>
  <c r="P147" i="2" s="1"/>
  <c r="Q147" i="2" s="1"/>
  <c r="F416" i="2"/>
  <c r="D416" i="2"/>
  <c r="D490" i="2"/>
  <c r="E490" i="2"/>
  <c r="L490" i="2"/>
  <c r="L466" i="2"/>
  <c r="E466" i="2"/>
  <c r="M466" i="2" s="1"/>
  <c r="N197" i="2" s="1"/>
  <c r="O197" i="2" s="1"/>
  <c r="P197" i="2" s="1"/>
  <c r="Q197" i="2" s="1"/>
  <c r="D466" i="2"/>
  <c r="L441" i="2"/>
  <c r="L476" i="2"/>
  <c r="D476" i="2"/>
  <c r="F476" i="2"/>
  <c r="E476" i="2"/>
  <c r="F402" i="2"/>
  <c r="L402" i="2"/>
  <c r="E402" i="2"/>
  <c r="F434" i="2"/>
  <c r="D434" i="2"/>
  <c r="L434" i="2"/>
  <c r="E434" i="2"/>
  <c r="L334" i="2"/>
  <c r="F334" i="2"/>
  <c r="G334" i="2"/>
  <c r="L440" i="2"/>
  <c r="D413" i="2"/>
  <c r="E413" i="2"/>
  <c r="L413" i="2"/>
  <c r="F413" i="2"/>
  <c r="D403" i="2"/>
  <c r="E403" i="2"/>
  <c r="L403" i="2"/>
  <c r="F503" i="2"/>
  <c r="L503" i="2"/>
  <c r="E503" i="2"/>
  <c r="D503" i="2"/>
  <c r="L396" i="2"/>
  <c r="E396" i="2"/>
  <c r="F396" i="2"/>
  <c r="D396" i="2"/>
  <c r="L467" i="2"/>
  <c r="F467" i="2"/>
  <c r="E414" i="2"/>
  <c r="D414" i="2"/>
  <c r="L414" i="2"/>
  <c r="F414" i="2"/>
  <c r="D393" i="2"/>
  <c r="F393" i="2"/>
  <c r="E393" i="2"/>
  <c r="L393" i="2"/>
  <c r="L399" i="2"/>
  <c r="F399" i="2"/>
  <c r="E399" i="2"/>
  <c r="D399" i="2"/>
  <c r="D480" i="2"/>
  <c r="E480" i="2"/>
  <c r="D496" i="2"/>
  <c r="F496" i="2"/>
  <c r="L496" i="2"/>
  <c r="E465" i="2"/>
  <c r="L465" i="2"/>
  <c r="E380" i="2"/>
  <c r="F380" i="2"/>
  <c r="D380" i="2"/>
  <c r="L495" i="2"/>
  <c r="E430" i="2"/>
  <c r="D430" i="2"/>
  <c r="L430" i="2"/>
  <c r="D454" i="2"/>
  <c r="M454" i="2" s="1"/>
  <c r="N185" i="2" s="1"/>
  <c r="O185" i="2" s="1"/>
  <c r="P185" i="2" s="1"/>
  <c r="Q185" i="2" s="1"/>
  <c r="F454" i="2"/>
  <c r="L454" i="2"/>
  <c r="E454" i="2"/>
  <c r="E492" i="2"/>
  <c r="D492" i="2"/>
  <c r="F492" i="2"/>
  <c r="D456" i="2"/>
  <c r="D469" i="2"/>
  <c r="F432" i="2"/>
  <c r="E432" i="2"/>
  <c r="D432" i="2"/>
  <c r="L432" i="2"/>
  <c r="L426" i="2"/>
  <c r="D426" i="2"/>
  <c r="E395" i="2"/>
  <c r="G395" i="2"/>
  <c r="F395" i="2"/>
  <c r="E431" i="2"/>
  <c r="D431" i="2"/>
  <c r="G431" i="2"/>
  <c r="F431" i="2"/>
  <c r="E483" i="2"/>
  <c r="F483" i="2"/>
  <c r="G483" i="2"/>
  <c r="L483" i="2"/>
  <c r="E420" i="2"/>
  <c r="L420" i="2"/>
  <c r="D420" i="2"/>
  <c r="M420" i="2" s="1"/>
  <c r="N151" i="2" s="1"/>
  <c r="O151" i="2" s="1"/>
  <c r="P151" i="2" s="1"/>
  <c r="Q151" i="2" s="1"/>
  <c r="E488" i="2"/>
  <c r="L488" i="2"/>
  <c r="D488" i="2"/>
  <c r="F488" i="2"/>
  <c r="D435" i="2"/>
  <c r="E435" i="2"/>
  <c r="G435" i="2"/>
  <c r="F435" i="2"/>
  <c r="L435" i="2"/>
  <c r="F443" i="2"/>
  <c r="E443" i="2"/>
  <c r="D443" i="2"/>
  <c r="D484" i="2"/>
  <c r="L484" i="2"/>
  <c r="E484" i="2"/>
  <c r="F484" i="2"/>
  <c r="L471" i="2"/>
  <c r="D471" i="2"/>
  <c r="M471" i="2" s="1"/>
  <c r="N202" i="2" s="1"/>
  <c r="O202" i="2" s="1"/>
  <c r="P202" i="2" s="1"/>
  <c r="Q202" i="2" s="1"/>
  <c r="R202" i="2" s="1"/>
  <c r="E471" i="2"/>
  <c r="E329" i="2"/>
  <c r="D329" i="2"/>
  <c r="L329" i="2"/>
  <c r="F329" i="2"/>
  <c r="E330" i="2"/>
  <c r="F330" i="2"/>
  <c r="D330" i="2"/>
  <c r="L330" i="2"/>
  <c r="L512" i="2"/>
  <c r="E512" i="2"/>
  <c r="D512" i="2"/>
  <c r="L427" i="2"/>
  <c r="D422" i="2"/>
  <c r="F422" i="2"/>
  <c r="L422" i="2"/>
  <c r="E422" i="2"/>
  <c r="L443" i="2"/>
  <c r="E389" i="2"/>
  <c r="D398" i="2"/>
  <c r="L398" i="2"/>
  <c r="L437" i="2"/>
  <c r="D437" i="2"/>
  <c r="F331" i="2"/>
  <c r="D331" i="2"/>
  <c r="E331" i="2"/>
  <c r="L409" i="2"/>
  <c r="F409" i="2"/>
  <c r="D409" i="2"/>
  <c r="E409" i="2"/>
  <c r="E481" i="2"/>
  <c r="F481" i="2"/>
  <c r="D481" i="2"/>
  <c r="D374" i="2"/>
  <c r="L374" i="2"/>
  <c r="E374" i="2"/>
  <c r="F374" i="2"/>
  <c r="D500" i="2"/>
  <c r="E500" i="2"/>
  <c r="F500" i="2"/>
  <c r="L500" i="2"/>
  <c r="E470" i="2"/>
  <c r="L470" i="2"/>
  <c r="D470" i="2"/>
  <c r="F470" i="2"/>
  <c r="F429" i="2"/>
  <c r="D429" i="2"/>
  <c r="M429" i="2" s="1"/>
  <c r="N160" i="2" s="1"/>
  <c r="O160" i="2" s="1"/>
  <c r="P160" i="2" s="1"/>
  <c r="Q160" i="2" s="1"/>
  <c r="E429" i="2"/>
  <c r="L429" i="2"/>
  <c r="E468" i="2"/>
  <c r="D468" i="2"/>
  <c r="F468" i="2"/>
  <c r="F411" i="2"/>
  <c r="L411" i="2"/>
  <c r="E411" i="2"/>
  <c r="D372" i="2"/>
  <c r="M372" i="2" s="1"/>
  <c r="N103" i="2" s="1"/>
  <c r="O103" i="2" s="1"/>
  <c r="P103" i="2" s="1"/>
  <c r="Q103" i="2" s="1"/>
  <c r="E372" i="2"/>
  <c r="F460" i="2"/>
  <c r="E460" i="2"/>
  <c r="L460" i="2"/>
  <c r="D460" i="2"/>
  <c r="M460" i="2" s="1"/>
  <c r="N191" i="2" s="1"/>
  <c r="O191" i="2" s="1"/>
  <c r="P191" i="2" s="1"/>
  <c r="Q191" i="2" s="1"/>
  <c r="R191" i="2" s="1"/>
  <c r="D507" i="2"/>
  <c r="G507" i="2"/>
  <c r="E507" i="2"/>
  <c r="E439" i="2"/>
  <c r="L439" i="2"/>
  <c r="F439" i="2"/>
  <c r="L371" i="2"/>
  <c r="D371" i="2"/>
  <c r="F444" i="2"/>
  <c r="D444" i="2"/>
  <c r="E444" i="2"/>
  <c r="E440" i="2"/>
  <c r="F440" i="2"/>
  <c r="F336" i="2"/>
  <c r="E410" i="2"/>
  <c r="R239" i="1"/>
  <c r="N765" i="2" s="1"/>
  <c r="Q239" i="1"/>
  <c r="M765" i="2" s="1"/>
  <c r="R230" i="1"/>
  <c r="N756" i="2" s="1"/>
  <c r="Q230" i="1"/>
  <c r="M756" i="2" s="1"/>
  <c r="Q248" i="1"/>
  <c r="M774" i="2" s="1"/>
  <c r="R248" i="1"/>
  <c r="N774" i="2" s="1"/>
  <c r="E336" i="2"/>
  <c r="F464" i="2"/>
  <c r="L373" i="2"/>
  <c r="E464" i="2"/>
  <c r="D506" i="2"/>
  <c r="F410" i="2"/>
  <c r="Q240" i="1"/>
  <c r="M766" i="2" s="1"/>
  <c r="R240" i="1"/>
  <c r="N766" i="2" s="1"/>
  <c r="J240" i="2" s="1"/>
  <c r="J509" i="2" s="1"/>
  <c r="Q242" i="1"/>
  <c r="M768" i="2" s="1"/>
  <c r="R242" i="1"/>
  <c r="N768" i="2" s="1"/>
  <c r="Q235" i="1"/>
  <c r="M761" i="2" s="1"/>
  <c r="R235" i="1"/>
  <c r="N761" i="2" s="1"/>
  <c r="C246" i="2"/>
  <c r="D246" i="2"/>
  <c r="F246" i="2"/>
  <c r="G246" i="2"/>
  <c r="G515" i="2" s="1"/>
  <c r="J246" i="2"/>
  <c r="J515" i="2" s="1"/>
  <c r="H246" i="2"/>
  <c r="H515" i="2" s="1"/>
  <c r="E246" i="2"/>
  <c r="K246" i="2"/>
  <c r="K515" i="2" s="1"/>
  <c r="L246" i="2"/>
  <c r="I246" i="2"/>
  <c r="I515" i="2" s="1"/>
  <c r="M218" i="2"/>
  <c r="D440" i="2"/>
  <c r="M109" i="2"/>
  <c r="M186" i="2"/>
  <c r="L455" i="2" s="1"/>
  <c r="M183" i="2"/>
  <c r="L452" i="2" s="1"/>
  <c r="M118" i="2"/>
  <c r="M125" i="2"/>
  <c r="M104" i="2"/>
  <c r="F373" i="2" s="1"/>
  <c r="H487" i="2"/>
  <c r="M64" i="2"/>
  <c r="M179" i="2"/>
  <c r="L448" i="2" s="1"/>
  <c r="M255" i="2"/>
  <c r="M194" i="2"/>
  <c r="E463" i="2" s="1"/>
  <c r="M181" i="2"/>
  <c r="F450" i="2" s="1"/>
  <c r="O255" i="2"/>
  <c r="P255" i="2" s="1"/>
  <c r="M229" i="2"/>
  <c r="D498" i="2" s="1"/>
  <c r="M209" i="2"/>
  <c r="D478" i="2" s="1"/>
  <c r="M213" i="2"/>
  <c r="F482" i="2" s="1"/>
  <c r="M256" i="2"/>
  <c r="M208" i="2"/>
  <c r="E477" i="2" s="1"/>
  <c r="M137" i="2"/>
  <c r="D406" i="2" s="1"/>
  <c r="M149" i="2"/>
  <c r="E418" i="2" s="1"/>
  <c r="M115" i="2"/>
  <c r="E384" i="2" s="1"/>
  <c r="J5" i="3"/>
  <c r="F47" i="2"/>
  <c r="M203" i="2"/>
  <c r="F472" i="2" s="1"/>
  <c r="M128" i="2"/>
  <c r="D397" i="2" s="1"/>
  <c r="C50" i="2"/>
  <c r="C319" i="2" s="1"/>
  <c r="K50" i="2"/>
  <c r="K319" i="2" s="1"/>
  <c r="I54" i="2"/>
  <c r="I323" i="2" s="1"/>
  <c r="J50" i="2"/>
  <c r="J319" i="2" s="1"/>
  <c r="F50" i="2"/>
  <c r="G50" i="2"/>
  <c r="G319" i="2" s="1"/>
  <c r="H50" i="2"/>
  <c r="H319" i="2" s="1"/>
  <c r="M525" i="2"/>
  <c r="N256" i="2" s="1"/>
  <c r="O256" i="2" s="1"/>
  <c r="P256" i="2" s="1"/>
  <c r="Q256" i="2" s="1"/>
  <c r="S256" i="2" s="1"/>
  <c r="Q254" i="2"/>
  <c r="S254" i="2" s="1"/>
  <c r="M119" i="2"/>
  <c r="D388" i="2" s="1"/>
  <c r="M188" i="2"/>
  <c r="F457" i="2" s="1"/>
  <c r="Q255" i="2"/>
  <c r="R255" i="2" s="1"/>
  <c r="Q252" i="2"/>
  <c r="S252" i="2" s="1"/>
  <c r="M220" i="2"/>
  <c r="F489" i="2" s="1"/>
  <c r="Q258" i="2"/>
  <c r="S258" i="2" s="1"/>
  <c r="Q251" i="2"/>
  <c r="M152" i="2"/>
  <c r="E421" i="2" s="1"/>
  <c r="C366" i="2"/>
  <c r="M97" i="2"/>
  <c r="E366" i="2" s="1"/>
  <c r="M169" i="2"/>
  <c r="D438" i="2" s="1"/>
  <c r="M225" i="2"/>
  <c r="D494" i="2" s="1"/>
  <c r="M182" i="2"/>
  <c r="L451" i="2" s="1"/>
  <c r="C493" i="2"/>
  <c r="M224" i="2"/>
  <c r="E493" i="2" s="1"/>
  <c r="M233" i="2"/>
  <c r="D502" i="2" s="1"/>
  <c r="C376" i="2"/>
  <c r="M107" i="2"/>
  <c r="E376" i="2" s="1"/>
  <c r="M136" i="2"/>
  <c r="F405" i="2" s="1"/>
  <c r="C436" i="2"/>
  <c r="M167" i="2"/>
  <c r="L436" i="2" s="1"/>
  <c r="M101" i="2"/>
  <c r="D370" i="2" s="1"/>
  <c r="C335" i="2"/>
  <c r="M66" i="2"/>
  <c r="E335" i="2" s="1"/>
  <c r="C412" i="2"/>
  <c r="M143" i="2"/>
  <c r="L412" i="2" s="1"/>
  <c r="M112" i="2"/>
  <c r="F381" i="2" s="1"/>
  <c r="C453" i="2"/>
  <c r="M184" i="2"/>
  <c r="E453" i="2" s="1"/>
  <c r="C485" i="2"/>
  <c r="M216" i="2"/>
  <c r="E485" i="2" s="1"/>
  <c r="C417" i="2"/>
  <c r="M148" i="2"/>
  <c r="L417" i="2" s="1"/>
  <c r="M113" i="2"/>
  <c r="M117" i="2"/>
  <c r="L386" i="2" s="1"/>
  <c r="M164" i="2"/>
  <c r="D433" i="2" s="1"/>
  <c r="M57" i="2"/>
  <c r="E326" i="2" s="1"/>
  <c r="C424" i="2"/>
  <c r="M155" i="2"/>
  <c r="F424" i="2" s="1"/>
  <c r="M132" i="2"/>
  <c r="F401" i="2" s="1"/>
  <c r="M156" i="2"/>
  <c r="F425" i="2" s="1"/>
  <c r="C383" i="2"/>
  <c r="M114" i="2"/>
  <c r="L383" i="2" s="1"/>
  <c r="M135" i="2"/>
  <c r="L404" i="2" s="1"/>
  <c r="M192" i="2"/>
  <c r="F461" i="2" s="1"/>
  <c r="M217" i="2"/>
  <c r="E486" i="2" s="1"/>
  <c r="M249" i="2"/>
  <c r="C375" i="2"/>
  <c r="M106" i="2"/>
  <c r="F375" i="2" s="1"/>
  <c r="M123" i="2"/>
  <c r="G392" i="2" s="1"/>
  <c r="M257" i="2"/>
  <c r="M176" i="2"/>
  <c r="D445" i="2" s="1"/>
  <c r="M180" i="2"/>
  <c r="F449" i="2" s="1"/>
  <c r="C400" i="2"/>
  <c r="M131" i="2"/>
  <c r="F400" i="2" s="1"/>
  <c r="M159" i="2"/>
  <c r="D428" i="2" s="1"/>
  <c r="M244" i="2"/>
  <c r="D513" i="2" s="1"/>
  <c r="M250" i="2"/>
  <c r="M241" i="2"/>
  <c r="D510" i="2" s="1"/>
  <c r="C328" i="2"/>
  <c r="M59" i="2"/>
  <c r="E328" i="2" s="1"/>
  <c r="M204" i="2"/>
  <c r="F473" i="2" s="1"/>
  <c r="M108" i="2"/>
  <c r="F377" i="2" s="1"/>
  <c r="C446" i="2"/>
  <c r="M177" i="2"/>
  <c r="F446" i="2" s="1"/>
  <c r="C379" i="2"/>
  <c r="M193" i="2"/>
  <c r="L462" i="2" s="1"/>
  <c r="R253" i="2"/>
  <c r="S253" i="2"/>
  <c r="R254" i="2"/>
  <c r="G80" i="2"/>
  <c r="J80" i="2"/>
  <c r="J349" i="2" s="1"/>
  <c r="K80" i="2"/>
  <c r="K349" i="2" s="1"/>
  <c r="C80" i="2"/>
  <c r="L80" i="2"/>
  <c r="D80" i="2"/>
  <c r="H80" i="2"/>
  <c r="H349" i="2" s="1"/>
  <c r="E80" i="2"/>
  <c r="F80" i="2"/>
  <c r="I80" i="2"/>
  <c r="I349" i="2" s="1"/>
  <c r="L88" i="2"/>
  <c r="I88" i="2"/>
  <c r="I357" i="2" s="1"/>
  <c r="D88" i="2"/>
  <c r="H88" i="2"/>
  <c r="H357" i="2" s="1"/>
  <c r="K88" i="2"/>
  <c r="K357" i="2" s="1"/>
  <c r="F88" i="2"/>
  <c r="C88" i="2"/>
  <c r="J88" i="2"/>
  <c r="J357" i="2" s="1"/>
  <c r="E88" i="2"/>
  <c r="G88" i="2"/>
  <c r="C72" i="2"/>
  <c r="L72" i="2"/>
  <c r="F72" i="2"/>
  <c r="E72" i="2"/>
  <c r="D72" i="2"/>
  <c r="H72" i="2"/>
  <c r="H341" i="2" s="1"/>
  <c r="K72" i="2"/>
  <c r="K341" i="2" s="1"/>
  <c r="I72" i="2"/>
  <c r="I341" i="2" s="1"/>
  <c r="J72" i="2"/>
  <c r="J341" i="2" s="1"/>
  <c r="G72" i="2"/>
  <c r="G341" i="2" s="1"/>
  <c r="I92" i="2"/>
  <c r="I361" i="2" s="1"/>
  <c r="K92" i="2"/>
  <c r="K361" i="2" s="1"/>
  <c r="C92" i="2"/>
  <c r="E92" i="2"/>
  <c r="L92" i="2"/>
  <c r="L361" i="2" s="1"/>
  <c r="D92" i="2"/>
  <c r="J92" i="2"/>
  <c r="J361" i="2" s="1"/>
  <c r="G92" i="2"/>
  <c r="F92" i="2"/>
  <c r="H92" i="2"/>
  <c r="H361" i="2" s="1"/>
  <c r="C519" i="2"/>
  <c r="M519" i="2" s="1"/>
  <c r="N250" i="2" s="1"/>
  <c r="O250" i="2" s="1"/>
  <c r="P250" i="2" s="1"/>
  <c r="C388" i="2"/>
  <c r="L47" i="2"/>
  <c r="L316" i="2" s="1"/>
  <c r="L50" i="2"/>
  <c r="L319" i="2" s="1"/>
  <c r="J449" i="2"/>
  <c r="L49" i="2"/>
  <c r="L318" i="2" s="1"/>
  <c r="C54" i="2"/>
  <c r="E54" i="2"/>
  <c r="C405" i="2"/>
  <c r="J45" i="2"/>
  <c r="J314" i="2" s="1"/>
  <c r="L45" i="2"/>
  <c r="G44" i="2"/>
  <c r="K461" i="2"/>
  <c r="F53" i="2"/>
  <c r="D51" i="2"/>
  <c r="C445" i="2"/>
  <c r="L489" i="2"/>
  <c r="C489" i="2"/>
  <c r="J56" i="2"/>
  <c r="J325" i="2" s="1"/>
  <c r="F56" i="2"/>
  <c r="F412" i="2"/>
  <c r="D375" i="2"/>
  <c r="G48" i="2"/>
  <c r="G317" i="2" s="1"/>
  <c r="J48" i="2"/>
  <c r="J317" i="2" s="1"/>
  <c r="K48" i="2"/>
  <c r="K317" i="2" s="1"/>
  <c r="C48" i="2"/>
  <c r="I48" i="2"/>
  <c r="I317" i="2" s="1"/>
  <c r="L48" i="2"/>
  <c r="D48" i="2"/>
  <c r="H48" i="2"/>
  <c r="H317" i="2" s="1"/>
  <c r="E48" i="2"/>
  <c r="F48" i="2"/>
  <c r="G84" i="2"/>
  <c r="I84" i="2"/>
  <c r="I353" i="2" s="1"/>
  <c r="H84" i="2"/>
  <c r="H353" i="2" s="1"/>
  <c r="J84" i="2"/>
  <c r="J353" i="2" s="1"/>
  <c r="E84" i="2"/>
  <c r="L84" i="2"/>
  <c r="D84" i="2"/>
  <c r="C84" i="2"/>
  <c r="K84" i="2"/>
  <c r="K353" i="2" s="1"/>
  <c r="F84" i="2"/>
  <c r="D42" i="2"/>
  <c r="H42" i="2"/>
  <c r="H311" i="2" s="1"/>
  <c r="L42" i="2"/>
  <c r="K42" i="2"/>
  <c r="K311" i="2" s="1"/>
  <c r="F42" i="2"/>
  <c r="C42" i="2"/>
  <c r="J42" i="2"/>
  <c r="J311" i="2" s="1"/>
  <c r="G42" i="2"/>
  <c r="G311" i="2" s="1"/>
  <c r="I42" i="2"/>
  <c r="I311" i="2" s="1"/>
  <c r="D99" i="2"/>
  <c r="F99" i="2"/>
  <c r="H99" i="2"/>
  <c r="H368" i="2" s="1"/>
  <c r="G99" i="2"/>
  <c r="E99" i="2"/>
  <c r="J99" i="2"/>
  <c r="J368" i="2" s="1"/>
  <c r="I99" i="2"/>
  <c r="I368" i="2" s="1"/>
  <c r="L99" i="2"/>
  <c r="K99" i="2"/>
  <c r="K368" i="2" s="1"/>
  <c r="C99" i="2"/>
  <c r="L76" i="2"/>
  <c r="D76" i="2"/>
  <c r="G76" i="2"/>
  <c r="G345" i="2" s="1"/>
  <c r="K76" i="2"/>
  <c r="K345" i="2" s="1"/>
  <c r="C76" i="2"/>
  <c r="F76" i="2"/>
  <c r="E76" i="2"/>
  <c r="H76" i="2"/>
  <c r="H345" i="2" s="1"/>
  <c r="J76" i="2"/>
  <c r="J345" i="2" s="1"/>
  <c r="I76" i="2"/>
  <c r="I345" i="2" s="1"/>
  <c r="I47" i="2"/>
  <c r="I316" i="2" s="1"/>
  <c r="E47" i="2"/>
  <c r="I50" i="2"/>
  <c r="I319" i="2" s="1"/>
  <c r="C459" i="2"/>
  <c r="H49" i="2"/>
  <c r="H318" i="2" s="1"/>
  <c r="L54" i="2"/>
  <c r="G446" i="2"/>
  <c r="K45" i="2"/>
  <c r="K314" i="2" s="1"/>
  <c r="C428" i="2"/>
  <c r="H44" i="2"/>
  <c r="H313" i="2" s="1"/>
  <c r="D44" i="2"/>
  <c r="J453" i="2"/>
  <c r="G53" i="2"/>
  <c r="G322" i="2" s="1"/>
  <c r="K51" i="2"/>
  <c r="K320" i="2" s="1"/>
  <c r="G56" i="2"/>
  <c r="G325" i="2" s="1"/>
  <c r="K96" i="2"/>
  <c r="K365" i="2" s="1"/>
  <c r="F96" i="2"/>
  <c r="C96" i="2"/>
  <c r="J96" i="2"/>
  <c r="J365" i="2" s="1"/>
  <c r="E96" i="2"/>
  <c r="G96" i="2"/>
  <c r="G365" i="2" s="1"/>
  <c r="L96" i="2"/>
  <c r="I96" i="2"/>
  <c r="I365" i="2" s="1"/>
  <c r="D96" i="2"/>
  <c r="H96" i="2"/>
  <c r="H365" i="2" s="1"/>
  <c r="C510" i="2"/>
  <c r="G52" i="2"/>
  <c r="J52" i="2"/>
  <c r="J321" i="2" s="1"/>
  <c r="I52" i="2"/>
  <c r="I321" i="2" s="1"/>
  <c r="H52" i="2"/>
  <c r="H321" i="2" s="1"/>
  <c r="L52" i="2"/>
  <c r="L321" i="2" s="1"/>
  <c r="D52" i="2"/>
  <c r="K52" i="2"/>
  <c r="K321" i="2" s="1"/>
  <c r="F52" i="2"/>
  <c r="C52" i="2"/>
  <c r="E52" i="2"/>
  <c r="H100" i="2"/>
  <c r="H369" i="2" s="1"/>
  <c r="E100" i="2"/>
  <c r="J100" i="2"/>
  <c r="J369" i="2" s="1"/>
  <c r="G100" i="2"/>
  <c r="F100" i="2"/>
  <c r="I100" i="2"/>
  <c r="I369" i="2" s="1"/>
  <c r="K100" i="2"/>
  <c r="K369" i="2" s="1"/>
  <c r="C100" i="2"/>
  <c r="L100" i="2"/>
  <c r="D100" i="2"/>
  <c r="H47" i="2"/>
  <c r="H316" i="2" s="1"/>
  <c r="J47" i="2"/>
  <c r="J316" i="2" s="1"/>
  <c r="E50" i="2"/>
  <c r="I49" i="2"/>
  <c r="I318" i="2" s="1"/>
  <c r="K54" i="2"/>
  <c r="K323" i="2" s="1"/>
  <c r="G400" i="2"/>
  <c r="C473" i="2"/>
  <c r="C377" i="2"/>
  <c r="I45" i="2"/>
  <c r="I314" i="2" s="1"/>
  <c r="I44" i="2"/>
  <c r="I313" i="2" s="1"/>
  <c r="L44" i="2"/>
  <c r="C370" i="2"/>
  <c r="K53" i="2"/>
  <c r="K322" i="2" s="1"/>
  <c r="L51" i="2"/>
  <c r="C56" i="2"/>
  <c r="C326" i="2"/>
  <c r="I55" i="2"/>
  <c r="I324" i="2" s="1"/>
  <c r="H55" i="2"/>
  <c r="H324" i="2" s="1"/>
  <c r="F55" i="2"/>
  <c r="J55" i="2"/>
  <c r="J324" i="2" s="1"/>
  <c r="E55" i="2"/>
  <c r="L55" i="2"/>
  <c r="G55" i="2"/>
  <c r="G324" i="2" s="1"/>
  <c r="K55" i="2"/>
  <c r="K324" i="2" s="1"/>
  <c r="C55" i="2"/>
  <c r="D55" i="2"/>
  <c r="E43" i="2"/>
  <c r="L43" i="2"/>
  <c r="L312" i="2" s="1"/>
  <c r="K43" i="2"/>
  <c r="K312" i="2" s="1"/>
  <c r="D43" i="2"/>
  <c r="C43" i="2"/>
  <c r="J43" i="2"/>
  <c r="J312" i="2" s="1"/>
  <c r="F43" i="2"/>
  <c r="I43" i="2"/>
  <c r="I312" i="2" s="1"/>
  <c r="H43" i="2"/>
  <c r="H312" i="2" s="1"/>
  <c r="G43" i="2"/>
  <c r="H68" i="2"/>
  <c r="H337" i="2" s="1"/>
  <c r="J68" i="2"/>
  <c r="J337" i="2" s="1"/>
  <c r="I68" i="2"/>
  <c r="I337" i="2" s="1"/>
  <c r="G68" i="2"/>
  <c r="K68" i="2"/>
  <c r="K337" i="2" s="1"/>
  <c r="C68" i="2"/>
  <c r="F68" i="2"/>
  <c r="E68" i="2"/>
  <c r="L68" i="2"/>
  <c r="D68" i="2"/>
  <c r="H485" i="2"/>
  <c r="F485" i="2"/>
  <c r="C502" i="2"/>
  <c r="D47" i="2"/>
  <c r="J49" i="2"/>
  <c r="J318" i="2" s="1"/>
  <c r="J54" i="2"/>
  <c r="J323" i="2" s="1"/>
  <c r="G417" i="2"/>
  <c r="E45" i="2"/>
  <c r="G328" i="2"/>
  <c r="J44" i="2"/>
  <c r="J313" i="2" s="1"/>
  <c r="J53" i="2"/>
  <c r="J322" i="2" s="1"/>
  <c r="H53" i="2"/>
  <c r="H322" i="2" s="1"/>
  <c r="E51" i="2"/>
  <c r="J335" i="2"/>
  <c r="K56" i="2"/>
  <c r="K325" i="2" s="1"/>
  <c r="E49" i="2"/>
  <c r="C49" i="2"/>
  <c r="F45" i="2"/>
  <c r="E44" i="2"/>
  <c r="C513" i="2"/>
  <c r="C53" i="2"/>
  <c r="D53" i="2"/>
  <c r="I51" i="2"/>
  <c r="I320" i="2" s="1"/>
  <c r="D56" i="2"/>
  <c r="F376" i="2"/>
  <c r="E58" i="2"/>
  <c r="D58" i="2"/>
  <c r="H58" i="2"/>
  <c r="H327" i="2" s="1"/>
  <c r="F58" i="2"/>
  <c r="G58" i="2"/>
  <c r="J58" i="2"/>
  <c r="J327" i="2" s="1"/>
  <c r="I58" i="2"/>
  <c r="I327" i="2" s="1"/>
  <c r="K58" i="2"/>
  <c r="K327" i="2" s="1"/>
  <c r="C58" i="2"/>
  <c r="L58" i="2"/>
  <c r="F49" i="2"/>
  <c r="C401" i="2"/>
  <c r="G45" i="2"/>
  <c r="G314" i="2" s="1"/>
  <c r="C425" i="2"/>
  <c r="F44" i="2"/>
  <c r="C486" i="2"/>
  <c r="C433" i="2"/>
  <c r="L53" i="2"/>
  <c r="F51" i="2"/>
  <c r="H56" i="2"/>
  <c r="H325" i="2" s="1"/>
  <c r="H493" i="2"/>
  <c r="C47" i="2"/>
  <c r="K49" i="2"/>
  <c r="K318" i="2" s="1"/>
  <c r="F54" i="2"/>
  <c r="I46" i="2"/>
  <c r="I315" i="2" s="1"/>
  <c r="L46" i="2"/>
  <c r="K46" i="2"/>
  <c r="K315" i="2" s="1"/>
  <c r="D46" i="2"/>
  <c r="C46" i="2"/>
  <c r="J46" i="2"/>
  <c r="J315" i="2" s="1"/>
  <c r="F46" i="2"/>
  <c r="H46" i="2"/>
  <c r="H315" i="2" s="1"/>
  <c r="G46" i="2"/>
  <c r="G315" i="2" s="1"/>
  <c r="E46" i="2"/>
  <c r="D98" i="2"/>
  <c r="G98" i="2"/>
  <c r="I98" i="2"/>
  <c r="I367" i="2" s="1"/>
  <c r="K98" i="2"/>
  <c r="K367" i="2" s="1"/>
  <c r="F98" i="2"/>
  <c r="C98" i="2"/>
  <c r="J98" i="2"/>
  <c r="J367" i="2" s="1"/>
  <c r="H98" i="2"/>
  <c r="H367" i="2" s="1"/>
  <c r="E98" i="2"/>
  <c r="L98" i="2"/>
  <c r="L367" i="2" s="1"/>
  <c r="L95" i="2"/>
  <c r="G95" i="2"/>
  <c r="G364" i="2" s="1"/>
  <c r="K95" i="2"/>
  <c r="K364" i="2" s="1"/>
  <c r="D95" i="2"/>
  <c r="C95" i="2"/>
  <c r="I95" i="2"/>
  <c r="I364" i="2" s="1"/>
  <c r="F95" i="2"/>
  <c r="E95" i="2"/>
  <c r="H95" i="2"/>
  <c r="H364" i="2" s="1"/>
  <c r="J95" i="2"/>
  <c r="J364" i="2" s="1"/>
  <c r="G47" i="2"/>
  <c r="G49" i="2"/>
  <c r="G54" i="2"/>
  <c r="G323" i="2" s="1"/>
  <c r="G401" i="2"/>
  <c r="C45" i="2"/>
  <c r="C451" i="2"/>
  <c r="E438" i="2"/>
  <c r="C381" i="2"/>
  <c r="G425" i="2"/>
  <c r="J424" i="2"/>
  <c r="C423" i="2"/>
  <c r="C44" i="2"/>
  <c r="C461" i="2"/>
  <c r="C518" i="2"/>
  <c r="M518" i="2" s="1"/>
  <c r="N249" i="2" s="1"/>
  <c r="O249" i="2" s="1"/>
  <c r="P249" i="2" s="1"/>
  <c r="Q249" i="2" s="1"/>
  <c r="I53" i="2"/>
  <c r="I322" i="2" s="1"/>
  <c r="H51" i="2"/>
  <c r="H320" i="2" s="1"/>
  <c r="J51" i="2"/>
  <c r="J320" i="2" s="1"/>
  <c r="C462" i="2"/>
  <c r="E42" i="2"/>
  <c r="L56" i="2"/>
  <c r="D366" i="2"/>
  <c r="C449" i="2"/>
  <c r="D54" i="2"/>
  <c r="C457" i="2"/>
  <c r="C382" i="2"/>
  <c r="H45" i="2"/>
  <c r="H314" i="2" s="1"/>
  <c r="C404" i="2"/>
  <c r="C386" i="2"/>
  <c r="C526" i="2"/>
  <c r="M526" i="2" s="1"/>
  <c r="N257" i="2" s="1"/>
  <c r="O257" i="2" s="1"/>
  <c r="P257" i="2" s="1"/>
  <c r="C51" i="2"/>
  <c r="C421" i="2"/>
  <c r="I56" i="2"/>
  <c r="I325" i="2" s="1"/>
  <c r="M595" i="2"/>
  <c r="M604" i="2"/>
  <c r="H30" i="3"/>
  <c r="M597" i="2"/>
  <c r="E27" i="3"/>
  <c r="L29" i="3"/>
  <c r="C25" i="3"/>
  <c r="D17" i="3"/>
  <c r="C18" i="3"/>
  <c r="G21" i="3"/>
  <c r="E23" i="3"/>
  <c r="L15" i="3"/>
  <c r="M601" i="2"/>
  <c r="H22" i="3"/>
  <c r="M599" i="2"/>
  <c r="M603" i="2"/>
  <c r="M600" i="2"/>
  <c r="G26" i="3"/>
  <c r="L19" i="3"/>
  <c r="M596" i="2"/>
  <c r="Q39" i="1"/>
  <c r="M565" i="2" s="1"/>
  <c r="R41" i="1"/>
  <c r="N567" i="2" s="1"/>
  <c r="C41" i="2" s="1"/>
  <c r="M35" i="3"/>
  <c r="N40" i="1" s="1"/>
  <c r="O40" i="1" s="1"/>
  <c r="P40" i="1" s="1"/>
  <c r="H9" i="3"/>
  <c r="E10" i="3"/>
  <c r="L11" i="3"/>
  <c r="H5" i="3"/>
  <c r="H6" i="3"/>
  <c r="L13" i="3"/>
  <c r="H14" i="3"/>
  <c r="G7" i="3"/>
  <c r="F30" i="3"/>
  <c r="D13" i="3"/>
  <c r="G33" i="3"/>
  <c r="F33" i="3"/>
  <c r="F15" i="3"/>
  <c r="H15" i="3"/>
  <c r="C17" i="3"/>
  <c r="L30" i="3"/>
  <c r="L14" i="3"/>
  <c r="C9" i="3"/>
  <c r="M12" i="3"/>
  <c r="N17" i="1" s="1"/>
  <c r="O17" i="1" s="1"/>
  <c r="P17" i="1" s="1"/>
  <c r="Q17" i="1" s="1"/>
  <c r="M543" i="2" s="1"/>
  <c r="G14" i="3"/>
  <c r="G29" i="3"/>
  <c r="H25" i="3"/>
  <c r="G25" i="3"/>
  <c r="F23" i="3"/>
  <c r="D27" i="3"/>
  <c r="F22" i="3"/>
  <c r="E22" i="3"/>
  <c r="F25" i="3"/>
  <c r="F9" i="3"/>
  <c r="H23" i="3"/>
  <c r="D5" i="3"/>
  <c r="F17" i="3"/>
  <c r="H17" i="3"/>
  <c r="E18" i="3"/>
  <c r="D21" i="3"/>
  <c r="M20" i="3"/>
  <c r="N25" i="1" s="1"/>
  <c r="O25" i="1" s="1"/>
  <c r="P25" i="1" s="1"/>
  <c r="Q25" i="1" s="1"/>
  <c r="M551" i="2" s="1"/>
  <c r="D29" i="3"/>
  <c r="H33" i="3"/>
  <c r="F14" i="3"/>
  <c r="E14" i="3"/>
  <c r="L22" i="3"/>
  <c r="E25" i="3"/>
  <c r="C14" i="3"/>
  <c r="C33" i="3"/>
  <c r="D11" i="3"/>
  <c r="C11" i="3"/>
  <c r="E21" i="3"/>
  <c r="C6" i="3"/>
  <c r="F7" i="3"/>
  <c r="M24" i="3"/>
  <c r="N29" i="1" s="1"/>
  <c r="O29" i="1" s="1"/>
  <c r="P29" i="1" s="1"/>
  <c r="D7" i="3"/>
  <c r="D23" i="3"/>
  <c r="D15" i="3"/>
  <c r="E30" i="3"/>
  <c r="C19" i="3"/>
  <c r="G9" i="3"/>
  <c r="F29" i="3"/>
  <c r="F21" i="3"/>
  <c r="F13" i="3"/>
  <c r="F5" i="3"/>
  <c r="E17" i="3"/>
  <c r="L7" i="3"/>
  <c r="H27" i="3"/>
  <c r="H19" i="3"/>
  <c r="H11" i="3"/>
  <c r="G27" i="3"/>
  <c r="M32" i="3"/>
  <c r="N37" i="1" s="1"/>
  <c r="O37" i="1" s="1"/>
  <c r="P37" i="1" s="1"/>
  <c r="R37" i="1" s="1"/>
  <c r="N563" i="2" s="1"/>
  <c r="G22" i="3"/>
  <c r="E11" i="3"/>
  <c r="D19" i="3"/>
  <c r="M31" i="3"/>
  <c r="N36" i="1" s="1"/>
  <c r="O36" i="1" s="1"/>
  <c r="P36" i="1" s="1"/>
  <c r="Q36" i="1" s="1"/>
  <c r="M562" i="2" s="1"/>
  <c r="C7" i="3"/>
  <c r="E33" i="3"/>
  <c r="L33" i="3"/>
  <c r="L25" i="3"/>
  <c r="L17" i="3"/>
  <c r="L9" i="3"/>
  <c r="G23" i="3"/>
  <c r="C29" i="3"/>
  <c r="C13" i="3"/>
  <c r="G10" i="3"/>
  <c r="L6" i="3"/>
  <c r="H29" i="3"/>
  <c r="H21" i="3"/>
  <c r="H13" i="3"/>
  <c r="C27" i="3"/>
  <c r="G17" i="3"/>
  <c r="E6" i="3"/>
  <c r="L26" i="3"/>
  <c r="L18" i="3"/>
  <c r="L10" i="3"/>
  <c r="C30" i="3"/>
  <c r="E13" i="3"/>
  <c r="C26" i="3"/>
  <c r="D25" i="3"/>
  <c r="D9" i="3"/>
  <c r="G19" i="3"/>
  <c r="G11" i="3"/>
  <c r="F27" i="3"/>
  <c r="F19" i="3"/>
  <c r="F11" i="3"/>
  <c r="G30" i="3"/>
  <c r="E19" i="3"/>
  <c r="M8" i="3"/>
  <c r="N13" i="1" s="1"/>
  <c r="O13" i="1" s="1"/>
  <c r="P13" i="1" s="1"/>
  <c r="R13" i="1" s="1"/>
  <c r="N539" i="2" s="1"/>
  <c r="L27" i="3"/>
  <c r="E26" i="3"/>
  <c r="C15" i="3"/>
  <c r="G5" i="3"/>
  <c r="D26" i="3"/>
  <c r="D18" i="3"/>
  <c r="D10" i="3"/>
  <c r="E29" i="3"/>
  <c r="C10" i="3"/>
  <c r="G15" i="3"/>
  <c r="H26" i="3"/>
  <c r="H18" i="3"/>
  <c r="H10" i="3"/>
  <c r="M28" i="3"/>
  <c r="G18" i="3"/>
  <c r="E7" i="3"/>
  <c r="H7" i="3"/>
  <c r="M16" i="3"/>
  <c r="N21" i="1" s="1"/>
  <c r="O21" i="1" s="1"/>
  <c r="P21" i="1" s="1"/>
  <c r="Q21" i="1" s="1"/>
  <c r="M547" i="2" s="1"/>
  <c r="G6" i="3"/>
  <c r="F26" i="3"/>
  <c r="F18" i="3"/>
  <c r="F10" i="3"/>
  <c r="C23" i="3"/>
  <c r="G13" i="3"/>
  <c r="C22" i="3"/>
  <c r="E5" i="3"/>
  <c r="E9" i="3"/>
  <c r="L21" i="3"/>
  <c r="L5" i="3"/>
  <c r="F6" i="3"/>
  <c r="C21" i="3"/>
  <c r="E15" i="3"/>
  <c r="L23" i="3"/>
  <c r="D30" i="3"/>
  <c r="D22" i="3"/>
  <c r="D14" i="3"/>
  <c r="D6" i="3"/>
  <c r="C5" i="3"/>
  <c r="M4" i="3"/>
  <c r="N9" i="1" s="1"/>
  <c r="O9" i="1" s="1"/>
  <c r="P9" i="1" s="1"/>
  <c r="C514" i="2" l="1"/>
  <c r="L513" i="2"/>
  <c r="G510" i="2"/>
  <c r="G497" i="2"/>
  <c r="L497" i="2"/>
  <c r="M226" i="2"/>
  <c r="H495" i="2"/>
  <c r="F493" i="2"/>
  <c r="G469" i="2"/>
  <c r="G465" i="2"/>
  <c r="C465" i="2"/>
  <c r="M465" i="2" s="1"/>
  <c r="N196" i="2" s="1"/>
  <c r="O196" i="2" s="1"/>
  <c r="P196" i="2" s="1"/>
  <c r="Q196" i="2" s="1"/>
  <c r="R196" i="2" s="1"/>
  <c r="F465" i="2"/>
  <c r="D465" i="2"/>
  <c r="G461" i="2"/>
  <c r="M434" i="2"/>
  <c r="N165" i="2" s="1"/>
  <c r="O165" i="2" s="1"/>
  <c r="P165" i="2" s="1"/>
  <c r="Q165" i="2" s="1"/>
  <c r="R165" i="2" s="1"/>
  <c r="D412" i="2"/>
  <c r="L405" i="2"/>
  <c r="M402" i="2"/>
  <c r="N133" i="2" s="1"/>
  <c r="O133" i="2" s="1"/>
  <c r="P133" i="2" s="1"/>
  <c r="Q133" i="2" s="1"/>
  <c r="R133" i="2" s="1"/>
  <c r="M399" i="2"/>
  <c r="N130" i="2" s="1"/>
  <c r="O130" i="2" s="1"/>
  <c r="P130" i="2" s="1"/>
  <c r="Q130" i="2" s="1"/>
  <c r="S130" i="2" s="1"/>
  <c r="M398" i="2"/>
  <c r="N129" i="2" s="1"/>
  <c r="O129" i="2" s="1"/>
  <c r="P129" i="2" s="1"/>
  <c r="Q129" i="2" s="1"/>
  <c r="R129" i="2" s="1"/>
  <c r="F398" i="2"/>
  <c r="M396" i="2"/>
  <c r="N127" i="2" s="1"/>
  <c r="O127" i="2" s="1"/>
  <c r="P127" i="2" s="1"/>
  <c r="Q127" i="2" s="1"/>
  <c r="R127" i="2" s="1"/>
  <c r="E394" i="2"/>
  <c r="C394" i="2"/>
  <c r="M393" i="2"/>
  <c r="N124" i="2" s="1"/>
  <c r="O124" i="2" s="1"/>
  <c r="P124" i="2" s="1"/>
  <c r="Q124" i="2" s="1"/>
  <c r="R124" i="2" s="1"/>
  <c r="L391" i="2"/>
  <c r="D391" i="2"/>
  <c r="M121" i="2"/>
  <c r="F389" i="2"/>
  <c r="D389" i="2"/>
  <c r="M110" i="2"/>
  <c r="G378" i="2"/>
  <c r="L378" i="2"/>
  <c r="M336" i="2"/>
  <c r="N67" i="2" s="1"/>
  <c r="O67" i="2" s="1"/>
  <c r="P67" i="2" s="1"/>
  <c r="Q67" i="2" s="1"/>
  <c r="S67" i="2" s="1"/>
  <c r="E332" i="2"/>
  <c r="L332" i="2"/>
  <c r="G332" i="2"/>
  <c r="M332" i="2" s="1"/>
  <c r="N63" i="2" s="1"/>
  <c r="O63" i="2" s="1"/>
  <c r="P63" i="2" s="1"/>
  <c r="Q63" i="2" s="1"/>
  <c r="R63" i="2" s="1"/>
  <c r="M245" i="2"/>
  <c r="M237" i="2"/>
  <c r="F497" i="2"/>
  <c r="D497" i="2"/>
  <c r="D493" i="2"/>
  <c r="M492" i="2"/>
  <c r="N223" i="2" s="1"/>
  <c r="O223" i="2" s="1"/>
  <c r="P223" i="2" s="1"/>
  <c r="Q223" i="2" s="1"/>
  <c r="R223" i="2" s="1"/>
  <c r="R222" i="2"/>
  <c r="S222" i="2"/>
  <c r="E487" i="2"/>
  <c r="G487" i="2"/>
  <c r="D487" i="2"/>
  <c r="M483" i="2"/>
  <c r="N214" i="2" s="1"/>
  <c r="O214" i="2" s="1"/>
  <c r="P214" i="2" s="1"/>
  <c r="Q214" i="2" s="1"/>
  <c r="R214" i="2" s="1"/>
  <c r="L480" i="2"/>
  <c r="F480" i="2"/>
  <c r="S210" i="2"/>
  <c r="R210" i="2"/>
  <c r="M206" i="2"/>
  <c r="E475" i="2" s="1"/>
  <c r="G475" i="2"/>
  <c r="C474" i="2"/>
  <c r="M205" i="2"/>
  <c r="F474" i="2"/>
  <c r="G473" i="2"/>
  <c r="L469" i="2"/>
  <c r="E469" i="2"/>
  <c r="G464" i="2"/>
  <c r="M464" i="2" s="1"/>
  <c r="N195" i="2" s="1"/>
  <c r="O195" i="2" s="1"/>
  <c r="P195" i="2" s="1"/>
  <c r="Q195" i="2" s="1"/>
  <c r="G459" i="2"/>
  <c r="L458" i="2"/>
  <c r="M189" i="2"/>
  <c r="F458" i="2" s="1"/>
  <c r="F456" i="2"/>
  <c r="M456" i="2"/>
  <c r="N187" i="2" s="1"/>
  <c r="O187" i="2" s="1"/>
  <c r="P187" i="2" s="1"/>
  <c r="Q187" i="2" s="1"/>
  <c r="R187" i="2" s="1"/>
  <c r="G451" i="2"/>
  <c r="L450" i="2"/>
  <c r="L447" i="2"/>
  <c r="E447" i="2"/>
  <c r="M178" i="2"/>
  <c r="C447" i="2"/>
  <c r="G449" i="2"/>
  <c r="G445" i="2"/>
  <c r="M444" i="2"/>
  <c r="N175" i="2" s="1"/>
  <c r="O175" i="2" s="1"/>
  <c r="P175" i="2" s="1"/>
  <c r="Q175" i="2" s="1"/>
  <c r="S175" i="2" s="1"/>
  <c r="M173" i="2"/>
  <c r="C442" i="2"/>
  <c r="D441" i="2"/>
  <c r="M172" i="2"/>
  <c r="C441" i="2"/>
  <c r="M440" i="2"/>
  <c r="N171" i="2" s="1"/>
  <c r="O171" i="2" s="1"/>
  <c r="P171" i="2" s="1"/>
  <c r="Q171" i="2" s="1"/>
  <c r="S171" i="2" s="1"/>
  <c r="F437" i="2"/>
  <c r="G436" i="2"/>
  <c r="M435" i="2"/>
  <c r="N166" i="2" s="1"/>
  <c r="O166" i="2" s="1"/>
  <c r="P166" i="2" s="1"/>
  <c r="Q166" i="2" s="1"/>
  <c r="R166" i="2" s="1"/>
  <c r="S165" i="2"/>
  <c r="G433" i="2"/>
  <c r="M432" i="2"/>
  <c r="N163" i="2" s="1"/>
  <c r="O163" i="2" s="1"/>
  <c r="P163" i="2" s="1"/>
  <c r="Q163" i="2" s="1"/>
  <c r="M431" i="2"/>
  <c r="N162" i="2" s="1"/>
  <c r="O162" i="2" s="1"/>
  <c r="P162" i="2" s="1"/>
  <c r="Q162" i="2" s="1"/>
  <c r="F430" i="2"/>
  <c r="M430" i="2"/>
  <c r="N161" i="2" s="1"/>
  <c r="O161" i="2" s="1"/>
  <c r="P161" i="2" s="1"/>
  <c r="Q161" i="2" s="1"/>
  <c r="R161" i="2" s="1"/>
  <c r="E426" i="2"/>
  <c r="M426" i="2" s="1"/>
  <c r="N157" i="2" s="1"/>
  <c r="O157" i="2" s="1"/>
  <c r="P157" i="2" s="1"/>
  <c r="Q157" i="2" s="1"/>
  <c r="S157" i="2" s="1"/>
  <c r="F427" i="2"/>
  <c r="E427" i="2"/>
  <c r="D427" i="2"/>
  <c r="M154" i="2"/>
  <c r="E423" i="2" s="1"/>
  <c r="L419" i="2"/>
  <c r="E419" i="2"/>
  <c r="M419" i="2" s="1"/>
  <c r="N150" i="2" s="1"/>
  <c r="O150" i="2" s="1"/>
  <c r="P150" i="2" s="1"/>
  <c r="Q150" i="2" s="1"/>
  <c r="F419" i="2"/>
  <c r="D417" i="2"/>
  <c r="M413" i="2"/>
  <c r="N144" i="2" s="1"/>
  <c r="O144" i="2" s="1"/>
  <c r="P144" i="2" s="1"/>
  <c r="Q144" i="2" s="1"/>
  <c r="S144" i="2" s="1"/>
  <c r="M411" i="2"/>
  <c r="N142" i="2" s="1"/>
  <c r="O142" i="2" s="1"/>
  <c r="P142" i="2" s="1"/>
  <c r="Q142" i="2" s="1"/>
  <c r="R142" i="2" s="1"/>
  <c r="M410" i="2"/>
  <c r="N141" i="2" s="1"/>
  <c r="O141" i="2" s="1"/>
  <c r="P141" i="2" s="1"/>
  <c r="Q141" i="2" s="1"/>
  <c r="R141" i="2" s="1"/>
  <c r="G407" i="2"/>
  <c r="M403" i="2"/>
  <c r="N134" i="2" s="1"/>
  <c r="O134" i="2" s="1"/>
  <c r="P134" i="2" s="1"/>
  <c r="Q134" i="2" s="1"/>
  <c r="R134" i="2" s="1"/>
  <c r="M395" i="2"/>
  <c r="N126" i="2" s="1"/>
  <c r="O126" i="2" s="1"/>
  <c r="P126" i="2" s="1"/>
  <c r="Q126" i="2" s="1"/>
  <c r="R126" i="2" s="1"/>
  <c r="F392" i="2"/>
  <c r="E391" i="2"/>
  <c r="M391" i="2" s="1"/>
  <c r="N122" i="2" s="1"/>
  <c r="O122" i="2" s="1"/>
  <c r="P122" i="2" s="1"/>
  <c r="Q122" i="2" s="1"/>
  <c r="F391" i="2"/>
  <c r="L390" i="2"/>
  <c r="M389" i="2"/>
  <c r="N120" i="2" s="1"/>
  <c r="O120" i="2" s="1"/>
  <c r="P120" i="2" s="1"/>
  <c r="Q120" i="2" s="1"/>
  <c r="R120" i="2" s="1"/>
  <c r="C385" i="2"/>
  <c r="M116" i="2"/>
  <c r="L385" i="2" s="1"/>
  <c r="D383" i="2"/>
  <c r="F382" i="2"/>
  <c r="G382" i="2"/>
  <c r="G377" i="2"/>
  <c r="L375" i="2"/>
  <c r="M374" i="2"/>
  <c r="N105" i="2" s="1"/>
  <c r="O105" i="2" s="1"/>
  <c r="P105" i="2" s="1"/>
  <c r="Q105" i="2" s="1"/>
  <c r="R105" i="2" s="1"/>
  <c r="E373" i="2"/>
  <c r="G370" i="2"/>
  <c r="G369" i="2"/>
  <c r="G367" i="2"/>
  <c r="G361" i="2"/>
  <c r="G357" i="2"/>
  <c r="G353" i="2"/>
  <c r="M331" i="2"/>
  <c r="N62" i="2" s="1"/>
  <c r="O62" i="2" s="1"/>
  <c r="P62" i="2" s="1"/>
  <c r="Q62" i="2" s="1"/>
  <c r="G313" i="2"/>
  <c r="S166" i="2"/>
  <c r="M409" i="2"/>
  <c r="N140" i="2" s="1"/>
  <c r="O140" i="2" s="1"/>
  <c r="P140" i="2" s="1"/>
  <c r="Q140" i="2" s="1"/>
  <c r="M330" i="2"/>
  <c r="N61" i="2" s="1"/>
  <c r="O61" i="2" s="1"/>
  <c r="P61" i="2" s="1"/>
  <c r="Q61" i="2" s="1"/>
  <c r="S61" i="2" s="1"/>
  <c r="M484" i="2"/>
  <c r="N215" i="2" s="1"/>
  <c r="O215" i="2" s="1"/>
  <c r="P215" i="2" s="1"/>
  <c r="Q215" i="2" s="1"/>
  <c r="S215" i="2" s="1"/>
  <c r="M439" i="2"/>
  <c r="N170" i="2" s="1"/>
  <c r="O170" i="2" s="1"/>
  <c r="P170" i="2" s="1"/>
  <c r="Q170" i="2" s="1"/>
  <c r="S170" i="2" s="1"/>
  <c r="M470" i="2"/>
  <c r="N201" i="2" s="1"/>
  <c r="O201" i="2" s="1"/>
  <c r="P201" i="2" s="1"/>
  <c r="Q201" i="2" s="1"/>
  <c r="R201" i="2" s="1"/>
  <c r="M437" i="2"/>
  <c r="N168" i="2" s="1"/>
  <c r="O168" i="2" s="1"/>
  <c r="P168" i="2" s="1"/>
  <c r="Q168" i="2" s="1"/>
  <c r="R168" i="2" s="1"/>
  <c r="M443" i="2"/>
  <c r="N174" i="2" s="1"/>
  <c r="O174" i="2" s="1"/>
  <c r="P174" i="2" s="1"/>
  <c r="Q174" i="2" s="1"/>
  <c r="S174" i="2" s="1"/>
  <c r="M488" i="2"/>
  <c r="N219" i="2" s="1"/>
  <c r="O219" i="2" s="1"/>
  <c r="P219" i="2" s="1"/>
  <c r="Q219" i="2" s="1"/>
  <c r="R219" i="2" s="1"/>
  <c r="M334" i="2"/>
  <c r="N65" i="2" s="1"/>
  <c r="O65" i="2" s="1"/>
  <c r="P65" i="2" s="1"/>
  <c r="Q65" i="2" s="1"/>
  <c r="R65" i="2" s="1"/>
  <c r="M507" i="2"/>
  <c r="N238" i="2" s="1"/>
  <c r="O238" i="2" s="1"/>
  <c r="P238" i="2" s="1"/>
  <c r="Q238" i="2" s="1"/>
  <c r="R238" i="2" s="1"/>
  <c r="M481" i="2"/>
  <c r="N212" i="2" s="1"/>
  <c r="O212" i="2" s="1"/>
  <c r="P212" i="2" s="1"/>
  <c r="Q212" i="2" s="1"/>
  <c r="S212" i="2" s="1"/>
  <c r="M516" i="2"/>
  <c r="N247" i="2" s="1"/>
  <c r="O247" i="2" s="1"/>
  <c r="P247" i="2" s="1"/>
  <c r="Q247" i="2" s="1"/>
  <c r="S247" i="2" s="1"/>
  <c r="J232" i="2"/>
  <c r="J501" i="2" s="1"/>
  <c r="F232" i="2"/>
  <c r="I232" i="2"/>
  <c r="I501" i="2" s="1"/>
  <c r="E232" i="2"/>
  <c r="L232" i="2"/>
  <c r="K232" i="2"/>
  <c r="K501" i="2" s="1"/>
  <c r="D232" i="2"/>
  <c r="C232" i="2"/>
  <c r="G232" i="2"/>
  <c r="D475" i="2"/>
  <c r="M329" i="2"/>
  <c r="N60" i="2" s="1"/>
  <c r="O60" i="2" s="1"/>
  <c r="P60" i="2" s="1"/>
  <c r="Q60" i="2" s="1"/>
  <c r="M476" i="2"/>
  <c r="N207" i="2" s="1"/>
  <c r="O207" i="2" s="1"/>
  <c r="P207" i="2" s="1"/>
  <c r="Q207" i="2" s="1"/>
  <c r="S207" i="2" s="1"/>
  <c r="C407" i="2"/>
  <c r="M138" i="2"/>
  <c r="L248" i="2"/>
  <c r="M380" i="2"/>
  <c r="N111" i="2" s="1"/>
  <c r="O111" i="2" s="1"/>
  <c r="P111" i="2" s="1"/>
  <c r="Q111" i="2" s="1"/>
  <c r="S111" i="2" s="1"/>
  <c r="M496" i="2"/>
  <c r="N227" i="2" s="1"/>
  <c r="O227" i="2" s="1"/>
  <c r="P227" i="2" s="1"/>
  <c r="Q227" i="2" s="1"/>
  <c r="R227" i="2" s="1"/>
  <c r="L236" i="2"/>
  <c r="C236" i="2"/>
  <c r="G236" i="2"/>
  <c r="G505" i="2" s="1"/>
  <c r="I236" i="2"/>
  <c r="I505" i="2" s="1"/>
  <c r="D236" i="2"/>
  <c r="H236" i="2"/>
  <c r="H505" i="2" s="1"/>
  <c r="F236" i="2"/>
  <c r="E236" i="2"/>
  <c r="J236" i="2"/>
  <c r="J505" i="2" s="1"/>
  <c r="D373" i="2"/>
  <c r="M468" i="2"/>
  <c r="N199" i="2" s="1"/>
  <c r="O199" i="2" s="1"/>
  <c r="P199" i="2" s="1"/>
  <c r="Q199" i="2" s="1"/>
  <c r="R199" i="2" s="1"/>
  <c r="M500" i="2"/>
  <c r="N231" i="2" s="1"/>
  <c r="O231" i="2" s="1"/>
  <c r="P231" i="2" s="1"/>
  <c r="Q231" i="2" s="1"/>
  <c r="S231" i="2" s="1"/>
  <c r="M480" i="2"/>
  <c r="N211" i="2" s="1"/>
  <c r="O211" i="2" s="1"/>
  <c r="P211" i="2" s="1"/>
  <c r="Q211" i="2" s="1"/>
  <c r="S211" i="2" s="1"/>
  <c r="M415" i="2"/>
  <c r="N146" i="2" s="1"/>
  <c r="O146" i="2" s="1"/>
  <c r="P146" i="2" s="1"/>
  <c r="Q146" i="2" s="1"/>
  <c r="S146" i="2" s="1"/>
  <c r="F494" i="2"/>
  <c r="M503" i="2"/>
  <c r="N234" i="2" s="1"/>
  <c r="O234" i="2" s="1"/>
  <c r="P234" i="2" s="1"/>
  <c r="Q234" i="2" s="1"/>
  <c r="R234" i="2" s="1"/>
  <c r="M467" i="2"/>
  <c r="N198" i="2" s="1"/>
  <c r="O198" i="2" s="1"/>
  <c r="P198" i="2" s="1"/>
  <c r="Q198" i="2" s="1"/>
  <c r="S198" i="2" s="1"/>
  <c r="M414" i="2"/>
  <c r="N145" i="2" s="1"/>
  <c r="O145" i="2" s="1"/>
  <c r="P145" i="2" s="1"/>
  <c r="Q145" i="2" s="1"/>
  <c r="S145" i="2" s="1"/>
  <c r="F436" i="2"/>
  <c r="E371" i="2"/>
  <c r="M371" i="2" s="1"/>
  <c r="N102" i="2" s="1"/>
  <c r="O102" i="2" s="1"/>
  <c r="P102" i="2" s="1"/>
  <c r="Q102" i="2" s="1"/>
  <c r="D404" i="2"/>
  <c r="D335" i="2"/>
  <c r="G333" i="2"/>
  <c r="D333" i="2"/>
  <c r="S141" i="2"/>
  <c r="S238" i="2"/>
  <c r="R160" i="2"/>
  <c r="S160" i="2"/>
  <c r="S105" i="2"/>
  <c r="S185" i="2"/>
  <c r="R185" i="2"/>
  <c r="R207" i="2"/>
  <c r="R140" i="2"/>
  <c r="S140" i="2"/>
  <c r="R144" i="2"/>
  <c r="S168" i="2"/>
  <c r="R60" i="2"/>
  <c r="S60" i="2"/>
  <c r="M373" i="2"/>
  <c r="N104" i="2" s="1"/>
  <c r="O104" i="2" s="1"/>
  <c r="P104" i="2" s="1"/>
  <c r="E448" i="2"/>
  <c r="D448" i="2"/>
  <c r="M246" i="2"/>
  <c r="L515" i="2" s="1"/>
  <c r="C515" i="2"/>
  <c r="H242" i="2"/>
  <c r="H511" i="2" s="1"/>
  <c r="C242" i="2"/>
  <c r="G242" i="2"/>
  <c r="G511" i="2" s="1"/>
  <c r="L242" i="2"/>
  <c r="I242" i="2"/>
  <c r="I511" i="2" s="1"/>
  <c r="K242" i="2"/>
  <c r="K511" i="2" s="1"/>
  <c r="E242" i="2"/>
  <c r="J242" i="2"/>
  <c r="J511" i="2" s="1"/>
  <c r="D242" i="2"/>
  <c r="E478" i="2"/>
  <c r="F478" i="2"/>
  <c r="L394" i="2"/>
  <c r="E333" i="2"/>
  <c r="D455" i="2"/>
  <c r="F477" i="2"/>
  <c r="G494" i="2"/>
  <c r="D326" i="2"/>
  <c r="F421" i="2"/>
  <c r="M421" i="2" s="1"/>
  <c r="N152" i="2" s="1"/>
  <c r="O152" i="2" s="1"/>
  <c r="P152" i="2" s="1"/>
  <c r="Q152" i="2" s="1"/>
  <c r="L424" i="2"/>
  <c r="L381" i="2"/>
  <c r="M381" i="2" s="1"/>
  <c r="N112" i="2" s="1"/>
  <c r="O112" i="2" s="1"/>
  <c r="P112" i="2" s="1"/>
  <c r="Q112" i="2" s="1"/>
  <c r="S112" i="2" s="1"/>
  <c r="D405" i="2"/>
  <c r="F333" i="2"/>
  <c r="L477" i="2"/>
  <c r="E489" i="2"/>
  <c r="F386" i="2"/>
  <c r="D425" i="2"/>
  <c r="D328" i="2"/>
  <c r="F390" i="2"/>
  <c r="E457" i="2"/>
  <c r="F417" i="2"/>
  <c r="E405" i="2"/>
  <c r="G404" i="2"/>
  <c r="D477" i="2"/>
  <c r="L418" i="2"/>
  <c r="F326" i="2"/>
  <c r="M326" i="2" s="1"/>
  <c r="N57" i="2" s="1"/>
  <c r="O57" i="2" s="1"/>
  <c r="P57" i="2" s="1"/>
  <c r="Q57" i="2" s="1"/>
  <c r="S57" i="2" s="1"/>
  <c r="E386" i="2"/>
  <c r="D489" i="2"/>
  <c r="D453" i="2"/>
  <c r="E382" i="2"/>
  <c r="E446" i="2"/>
  <c r="E451" i="2"/>
  <c r="D401" i="2"/>
  <c r="F438" i="2"/>
  <c r="M438" i="2" s="1"/>
  <c r="N169" i="2" s="1"/>
  <c r="O169" i="2" s="1"/>
  <c r="P169" i="2" s="1"/>
  <c r="Q169" i="2" s="1"/>
  <c r="F383" i="2"/>
  <c r="E459" i="2"/>
  <c r="E412" i="2"/>
  <c r="D446" i="2"/>
  <c r="F455" i="2"/>
  <c r="E482" i="2"/>
  <c r="L326" i="2"/>
  <c r="L421" i="2"/>
  <c r="L335" i="2"/>
  <c r="D376" i="2"/>
  <c r="E433" i="2"/>
  <c r="E381" i="2"/>
  <c r="E401" i="2"/>
  <c r="D457" i="2"/>
  <c r="L459" i="2"/>
  <c r="F388" i="2"/>
  <c r="M412" i="2"/>
  <c r="N143" i="2" s="1"/>
  <c r="O143" i="2" s="1"/>
  <c r="P143" i="2" s="1"/>
  <c r="Q143" i="2" s="1"/>
  <c r="D463" i="2"/>
  <c r="L387" i="2"/>
  <c r="F387" i="2"/>
  <c r="D378" i="2"/>
  <c r="E455" i="2"/>
  <c r="D394" i="2"/>
  <c r="F394" i="2"/>
  <c r="E378" i="2"/>
  <c r="K239" i="2"/>
  <c r="K508" i="2" s="1"/>
  <c r="I239" i="2"/>
  <c r="I508" i="2" s="1"/>
  <c r="C239" i="2"/>
  <c r="G239" i="2"/>
  <c r="G508" i="2" s="1"/>
  <c r="L239" i="2"/>
  <c r="F239" i="2"/>
  <c r="D239" i="2"/>
  <c r="H239" i="2"/>
  <c r="H508" i="2" s="1"/>
  <c r="E239" i="2"/>
  <c r="J239" i="2"/>
  <c r="J508" i="2" s="1"/>
  <c r="L475" i="2"/>
  <c r="G472" i="2"/>
  <c r="F418" i="2"/>
  <c r="G493" i="2"/>
  <c r="M493" i="2" s="1"/>
  <c r="N224" i="2" s="1"/>
  <c r="O224" i="2" s="1"/>
  <c r="P224" i="2" s="1"/>
  <c r="Q224" i="2" s="1"/>
  <c r="D462" i="2"/>
  <c r="L433" i="2"/>
  <c r="D461" i="2"/>
  <c r="E404" i="2"/>
  <c r="E424" i="2"/>
  <c r="E473" i="2"/>
  <c r="F486" i="2"/>
  <c r="E392" i="2"/>
  <c r="L502" i="2"/>
  <c r="D485" i="2"/>
  <c r="F335" i="2"/>
  <c r="F433" i="2"/>
  <c r="L461" i="2"/>
  <c r="F423" i="2"/>
  <c r="D381" i="2"/>
  <c r="L401" i="2"/>
  <c r="M401" i="2" s="1"/>
  <c r="N132" i="2" s="1"/>
  <c r="O132" i="2" s="1"/>
  <c r="P132" i="2" s="1"/>
  <c r="Q132" i="2" s="1"/>
  <c r="S132" i="2" s="1"/>
  <c r="D400" i="2"/>
  <c r="E383" i="2"/>
  <c r="M383" i="2" s="1"/>
  <c r="N114" i="2" s="1"/>
  <c r="O114" i="2" s="1"/>
  <c r="P114" i="2" s="1"/>
  <c r="Q114" i="2" s="1"/>
  <c r="R114" i="2" s="1"/>
  <c r="L482" i="2"/>
  <c r="G366" i="2"/>
  <c r="D421" i="2"/>
  <c r="G335" i="2"/>
  <c r="F453" i="2"/>
  <c r="D386" i="2"/>
  <c r="D377" i="2"/>
  <c r="L457" i="2"/>
  <c r="E436" i="2"/>
  <c r="F510" i="2"/>
  <c r="L328" i="2"/>
  <c r="L382" i="2"/>
  <c r="D424" i="2"/>
  <c r="M424" i="2" s="1"/>
  <c r="N155" i="2" s="1"/>
  <c r="O155" i="2" s="1"/>
  <c r="P155" i="2" s="1"/>
  <c r="Q155" i="2" s="1"/>
  <c r="L370" i="2"/>
  <c r="D392" i="2"/>
  <c r="F428" i="2"/>
  <c r="L473" i="2"/>
  <c r="E417" i="2"/>
  <c r="D459" i="2"/>
  <c r="E502" i="2"/>
  <c r="M457" i="2"/>
  <c r="N188" i="2" s="1"/>
  <c r="O188" i="2" s="1"/>
  <c r="P188" i="2" s="1"/>
  <c r="Q188" i="2" s="1"/>
  <c r="M485" i="2"/>
  <c r="N216" i="2" s="1"/>
  <c r="O216" i="2" s="1"/>
  <c r="P216" i="2" s="1"/>
  <c r="Q216" i="2" s="1"/>
  <c r="F397" i="2"/>
  <c r="L384" i="2"/>
  <c r="D384" i="2"/>
  <c r="F384" i="2"/>
  <c r="E498" i="2"/>
  <c r="L498" i="2"/>
  <c r="F498" i="2"/>
  <c r="D452" i="2"/>
  <c r="F452" i="2"/>
  <c r="F487" i="2"/>
  <c r="L487" i="2"/>
  <c r="E515" i="2"/>
  <c r="K235" i="2"/>
  <c r="K504" i="2" s="1"/>
  <c r="H235" i="2"/>
  <c r="H504" i="2" s="1"/>
  <c r="F235" i="2"/>
  <c r="E235" i="2"/>
  <c r="C235" i="2"/>
  <c r="L235" i="2"/>
  <c r="J235" i="2"/>
  <c r="J504" i="2" s="1"/>
  <c r="D235" i="2"/>
  <c r="I235" i="2"/>
  <c r="I504" i="2" s="1"/>
  <c r="G235" i="2"/>
  <c r="G504" i="2" s="1"/>
  <c r="E240" i="2"/>
  <c r="G240" i="2"/>
  <c r="G509" i="2" s="1"/>
  <c r="H240" i="2"/>
  <c r="H509" i="2" s="1"/>
  <c r="L240" i="2"/>
  <c r="K240" i="2"/>
  <c r="K509" i="2" s="1"/>
  <c r="D240" i="2"/>
  <c r="I240" i="2"/>
  <c r="I509" i="2" s="1"/>
  <c r="F240" i="2"/>
  <c r="C240" i="2"/>
  <c r="L478" i="2"/>
  <c r="F475" i="2"/>
  <c r="F248" i="2"/>
  <c r="D248" i="2"/>
  <c r="E248" i="2"/>
  <c r="C248" i="2"/>
  <c r="I248" i="2"/>
  <c r="I517" i="2" s="1"/>
  <c r="J248" i="2"/>
  <c r="J517" i="2" s="1"/>
  <c r="K248" i="2"/>
  <c r="K517" i="2" s="1"/>
  <c r="H248" i="2"/>
  <c r="H517" i="2" s="1"/>
  <c r="G248" i="2"/>
  <c r="G517" i="2" s="1"/>
  <c r="D482" i="2"/>
  <c r="E472" i="2"/>
  <c r="G390" i="2"/>
  <c r="E370" i="2"/>
  <c r="M370" i="2" s="1"/>
  <c r="N101" i="2" s="1"/>
  <c r="O101" i="2" s="1"/>
  <c r="P101" i="2" s="1"/>
  <c r="Q101" i="2" s="1"/>
  <c r="R101" i="2" s="1"/>
  <c r="L376" i="2"/>
  <c r="E510" i="2"/>
  <c r="F502" i="2"/>
  <c r="D418" i="2"/>
  <c r="L406" i="2"/>
  <c r="F366" i="2"/>
  <c r="M366" i="2" s="1"/>
  <c r="N97" i="2" s="1"/>
  <c r="O97" i="2" s="1"/>
  <c r="P97" i="2" s="1"/>
  <c r="Q97" i="2" s="1"/>
  <c r="E513" i="2"/>
  <c r="D436" i="2"/>
  <c r="D451" i="2"/>
  <c r="L377" i="2"/>
  <c r="D473" i="2"/>
  <c r="E400" i="2"/>
  <c r="D486" i="2"/>
  <c r="L510" i="2"/>
  <c r="D472" i="2"/>
  <c r="E375" i="2"/>
  <c r="E462" i="2"/>
  <c r="E494" i="2"/>
  <c r="E390" i="2"/>
  <c r="L400" i="2"/>
  <c r="D449" i="2"/>
  <c r="D382" i="2"/>
  <c r="E388" i="2"/>
  <c r="L397" i="2"/>
  <c r="L428" i="2"/>
  <c r="F462" i="2"/>
  <c r="F445" i="2"/>
  <c r="E428" i="2"/>
  <c r="F404" i="2"/>
  <c r="E425" i="2"/>
  <c r="M462" i="2"/>
  <c r="N193" i="2" s="1"/>
  <c r="O193" i="2" s="1"/>
  <c r="P193" i="2" s="1"/>
  <c r="M446" i="2"/>
  <c r="N177" i="2" s="1"/>
  <c r="O177" i="2" s="1"/>
  <c r="P177" i="2" s="1"/>
  <c r="Q177" i="2" s="1"/>
  <c r="S177" i="2" s="1"/>
  <c r="M375" i="2"/>
  <c r="N106" i="2" s="1"/>
  <c r="O106" i="2" s="1"/>
  <c r="P106" i="2" s="1"/>
  <c r="Q106" i="2" s="1"/>
  <c r="S106" i="2" s="1"/>
  <c r="D450" i="2"/>
  <c r="F242" i="2"/>
  <c r="F378" i="2"/>
  <c r="E387" i="2"/>
  <c r="E450" i="2"/>
  <c r="D387" i="2"/>
  <c r="F463" i="2"/>
  <c r="K230" i="2"/>
  <c r="K499" i="2" s="1"/>
  <c r="D230" i="2"/>
  <c r="E230" i="2"/>
  <c r="G230" i="2"/>
  <c r="J230" i="2"/>
  <c r="J499" i="2" s="1"/>
  <c r="C230" i="2"/>
  <c r="I230" i="2"/>
  <c r="I499" i="2" s="1"/>
  <c r="L230" i="2"/>
  <c r="F230" i="2"/>
  <c r="H230" i="2"/>
  <c r="H499" i="2" s="1"/>
  <c r="F448" i="2"/>
  <c r="E445" i="2"/>
  <c r="M445" i="2" s="1"/>
  <c r="N176" i="2" s="1"/>
  <c r="O176" i="2" s="1"/>
  <c r="P176" i="2" s="1"/>
  <c r="Q176" i="2" s="1"/>
  <c r="F370" i="2"/>
  <c r="L425" i="2"/>
  <c r="F451" i="2"/>
  <c r="E377" i="2"/>
  <c r="L388" i="2"/>
  <c r="E406" i="2"/>
  <c r="E397" i="2"/>
  <c r="M422" i="2"/>
  <c r="N153" i="2" s="1"/>
  <c r="O153" i="2" s="1"/>
  <c r="P153" i="2" s="1"/>
  <c r="Q153" i="2" s="1"/>
  <c r="S153" i="2" s="1"/>
  <c r="M512" i="2"/>
  <c r="N243" i="2" s="1"/>
  <c r="O243" i="2" s="1"/>
  <c r="P243" i="2" s="1"/>
  <c r="Q243" i="2" s="1"/>
  <c r="R243" i="2" s="1"/>
  <c r="L486" i="2"/>
  <c r="F513" i="2"/>
  <c r="F406" i="2"/>
  <c r="G489" i="2"/>
  <c r="E461" i="2"/>
  <c r="E449" i="2"/>
  <c r="E452" i="2"/>
  <c r="F328" i="2"/>
  <c r="R61" i="2"/>
  <c r="S127" i="2"/>
  <c r="Q104" i="2"/>
  <c r="S104" i="2" s="1"/>
  <c r="Q257" i="2"/>
  <c r="S199" i="2"/>
  <c r="S227" i="2"/>
  <c r="R130" i="2"/>
  <c r="S202" i="2"/>
  <c r="R256" i="2"/>
  <c r="R258" i="2"/>
  <c r="S255" i="2"/>
  <c r="F41" i="2"/>
  <c r="R147" i="2"/>
  <c r="S147" i="2"/>
  <c r="E41" i="2"/>
  <c r="S162" i="2"/>
  <c r="R162" i="2"/>
  <c r="Q250" i="2"/>
  <c r="R250" i="2" s="1"/>
  <c r="M100" i="2"/>
  <c r="E369" i="2" s="1"/>
  <c r="R247" i="2"/>
  <c r="R252" i="2"/>
  <c r="S191" i="2"/>
  <c r="R197" i="2"/>
  <c r="S197" i="2"/>
  <c r="Q193" i="2"/>
  <c r="S193" i="2" s="1"/>
  <c r="R251" i="2"/>
  <c r="S251" i="2"/>
  <c r="R171" i="2"/>
  <c r="S103" i="2"/>
  <c r="R103" i="2"/>
  <c r="M52" i="2"/>
  <c r="G321" i="2" s="1"/>
  <c r="M80" i="2"/>
  <c r="F349" i="2" s="1"/>
  <c r="M76" i="2"/>
  <c r="E345" i="2" s="1"/>
  <c r="M48" i="2"/>
  <c r="E317" i="2" s="1"/>
  <c r="M44" i="2"/>
  <c r="E313" i="2" s="1"/>
  <c r="R62" i="2"/>
  <c r="S62" i="2"/>
  <c r="M68" i="2"/>
  <c r="D337" i="2" s="1"/>
  <c r="M55" i="2"/>
  <c r="F324" i="2" s="1"/>
  <c r="C323" i="2"/>
  <c r="M54" i="2"/>
  <c r="E323" i="2" s="1"/>
  <c r="S163" i="2"/>
  <c r="R163" i="2"/>
  <c r="M50" i="2"/>
  <c r="D319" i="2" s="1"/>
  <c r="M72" i="2"/>
  <c r="D341" i="2" s="1"/>
  <c r="M95" i="2"/>
  <c r="E364" i="2" s="1"/>
  <c r="M42" i="2"/>
  <c r="E311" i="2" s="1"/>
  <c r="M92" i="2"/>
  <c r="D361" i="2" s="1"/>
  <c r="M88" i="2"/>
  <c r="E357" i="2" s="1"/>
  <c r="M98" i="2"/>
  <c r="F367" i="2" s="1"/>
  <c r="M53" i="2"/>
  <c r="E322" i="2" s="1"/>
  <c r="R151" i="2"/>
  <c r="S151" i="2"/>
  <c r="C315" i="2"/>
  <c r="M46" i="2"/>
  <c r="L315" i="2" s="1"/>
  <c r="M84" i="2"/>
  <c r="E353" i="2" s="1"/>
  <c r="M51" i="2"/>
  <c r="M43" i="2"/>
  <c r="D312" i="2" s="1"/>
  <c r="M56" i="2"/>
  <c r="E325" i="2" s="1"/>
  <c r="C368" i="2"/>
  <c r="M99" i="2"/>
  <c r="L368" i="2" s="1"/>
  <c r="R170" i="2"/>
  <c r="C327" i="2"/>
  <c r="M58" i="2"/>
  <c r="E327" i="2" s="1"/>
  <c r="R221" i="2"/>
  <c r="S221" i="2"/>
  <c r="S142" i="2"/>
  <c r="M45" i="2"/>
  <c r="D314" i="2" s="1"/>
  <c r="M47" i="2"/>
  <c r="E316" i="2" s="1"/>
  <c r="M49" i="2"/>
  <c r="D318" i="2" s="1"/>
  <c r="M96" i="2"/>
  <c r="D365" i="2" s="1"/>
  <c r="S139" i="2"/>
  <c r="R139" i="2"/>
  <c r="R257" i="2"/>
  <c r="S257" i="2"/>
  <c r="R249" i="2"/>
  <c r="S249" i="2"/>
  <c r="C310" i="2"/>
  <c r="C316" i="2"/>
  <c r="K75" i="2"/>
  <c r="K344" i="2" s="1"/>
  <c r="E75" i="2"/>
  <c r="L75" i="2"/>
  <c r="C75" i="2"/>
  <c r="D75" i="2"/>
  <c r="J75" i="2"/>
  <c r="J344" i="2" s="1"/>
  <c r="F75" i="2"/>
  <c r="I75" i="2"/>
  <c r="I344" i="2" s="1"/>
  <c r="H75" i="2"/>
  <c r="H344" i="2" s="1"/>
  <c r="G75" i="2"/>
  <c r="J41" i="2"/>
  <c r="J310" i="2" s="1"/>
  <c r="C318" i="2"/>
  <c r="C365" i="2"/>
  <c r="C345" i="2"/>
  <c r="E69" i="2"/>
  <c r="G69" i="2"/>
  <c r="F69" i="2"/>
  <c r="I69" i="2"/>
  <c r="I338" i="2" s="1"/>
  <c r="L69" i="2"/>
  <c r="D69" i="2"/>
  <c r="H69" i="2"/>
  <c r="H338" i="2" s="1"/>
  <c r="K69" i="2"/>
  <c r="K338" i="2" s="1"/>
  <c r="C69" i="2"/>
  <c r="J69" i="2"/>
  <c r="J338" i="2" s="1"/>
  <c r="L77" i="2"/>
  <c r="D77" i="2"/>
  <c r="C77" i="2"/>
  <c r="E77" i="2"/>
  <c r="G77" i="2"/>
  <c r="G346" i="2" s="1"/>
  <c r="F77" i="2"/>
  <c r="I77" i="2"/>
  <c r="I346" i="2" s="1"/>
  <c r="K77" i="2"/>
  <c r="K346" i="2" s="1"/>
  <c r="H77" i="2"/>
  <c r="H346" i="2" s="1"/>
  <c r="J77" i="2"/>
  <c r="J346" i="2" s="1"/>
  <c r="F70" i="2"/>
  <c r="I70" i="2"/>
  <c r="I339" i="2" s="1"/>
  <c r="E70" i="2"/>
  <c r="H70" i="2"/>
  <c r="H339" i="2" s="1"/>
  <c r="G70" i="2"/>
  <c r="L70" i="2"/>
  <c r="K70" i="2"/>
  <c r="K339" i="2" s="1"/>
  <c r="J70" i="2"/>
  <c r="J339" i="2" s="1"/>
  <c r="D70" i="2"/>
  <c r="C70" i="2"/>
  <c r="F71" i="2"/>
  <c r="I71" i="2"/>
  <c r="I340" i="2" s="1"/>
  <c r="H71" i="2"/>
  <c r="H340" i="2" s="1"/>
  <c r="G71" i="2"/>
  <c r="K71" i="2"/>
  <c r="K340" i="2" s="1"/>
  <c r="C71" i="2"/>
  <c r="L71" i="2"/>
  <c r="E71" i="2"/>
  <c r="D71" i="2"/>
  <c r="J71" i="2"/>
  <c r="J340" i="2" s="1"/>
  <c r="C313" i="2"/>
  <c r="C314" i="2"/>
  <c r="D367" i="2"/>
  <c r="D315" i="2"/>
  <c r="K41" i="2"/>
  <c r="K310" i="2" s="1"/>
  <c r="C322" i="2"/>
  <c r="C337" i="2"/>
  <c r="C361" i="2"/>
  <c r="D41" i="2"/>
  <c r="C364" i="2"/>
  <c r="L41" i="2"/>
  <c r="C369" i="2"/>
  <c r="I78" i="2"/>
  <c r="I347" i="2" s="1"/>
  <c r="L78" i="2"/>
  <c r="K78" i="2"/>
  <c r="K347" i="2" s="1"/>
  <c r="J78" i="2"/>
  <c r="J347" i="2" s="1"/>
  <c r="D78" i="2"/>
  <c r="C78" i="2"/>
  <c r="F78" i="2"/>
  <c r="H78" i="2"/>
  <c r="H347" i="2" s="1"/>
  <c r="E78" i="2"/>
  <c r="G78" i="2"/>
  <c r="H41" i="2"/>
  <c r="C325" i="2"/>
  <c r="C357" i="2"/>
  <c r="C349" i="2"/>
  <c r="D327" i="2"/>
  <c r="C324" i="2"/>
  <c r="C321" i="2"/>
  <c r="L311" i="2"/>
  <c r="C311" i="2"/>
  <c r="C317" i="2"/>
  <c r="D74" i="2"/>
  <c r="H74" i="2"/>
  <c r="H343" i="2" s="1"/>
  <c r="E74" i="2"/>
  <c r="I74" i="2"/>
  <c r="I343" i="2" s="1"/>
  <c r="L74" i="2"/>
  <c r="K74" i="2"/>
  <c r="K343" i="2" s="1"/>
  <c r="C74" i="2"/>
  <c r="F74" i="2"/>
  <c r="J74" i="2"/>
  <c r="G74" i="2"/>
  <c r="G343" i="2" s="1"/>
  <c r="C353" i="2"/>
  <c r="C312" i="2"/>
  <c r="L73" i="2"/>
  <c r="D73" i="2"/>
  <c r="G73" i="2"/>
  <c r="F73" i="2"/>
  <c r="E73" i="2"/>
  <c r="H73" i="2"/>
  <c r="H342" i="2" s="1"/>
  <c r="I73" i="2"/>
  <c r="I342" i="2" s="1"/>
  <c r="K73" i="2"/>
  <c r="K342" i="2" s="1"/>
  <c r="J73" i="2"/>
  <c r="J342" i="2" s="1"/>
  <c r="C73" i="2"/>
  <c r="I41" i="2"/>
  <c r="I310" i="2" s="1"/>
  <c r="G41" i="2"/>
  <c r="G310" i="2" s="1"/>
  <c r="C341" i="2"/>
  <c r="K39" i="2"/>
  <c r="K308" i="2" s="1"/>
  <c r="M609" i="2"/>
  <c r="M616" i="2"/>
  <c r="M619" i="2"/>
  <c r="M617" i="2"/>
  <c r="M605" i="2"/>
  <c r="M607" i="2"/>
  <c r="M620" i="2"/>
  <c r="M612" i="2"/>
  <c r="M611" i="2"/>
  <c r="M608" i="2"/>
  <c r="M615" i="2"/>
  <c r="M613" i="2"/>
  <c r="J39" i="2"/>
  <c r="J308" i="2" s="1"/>
  <c r="L39" i="2"/>
  <c r="E39" i="2"/>
  <c r="I39" i="2"/>
  <c r="I308" i="2" s="1"/>
  <c r="G39" i="2"/>
  <c r="F39" i="2"/>
  <c r="H39" i="2"/>
  <c r="C39" i="2"/>
  <c r="D39" i="2"/>
  <c r="R40" i="1"/>
  <c r="N566" i="2" s="1"/>
  <c r="Q40" i="1"/>
  <c r="M566" i="2" s="1"/>
  <c r="M21" i="3"/>
  <c r="N26" i="1" s="1"/>
  <c r="O26" i="1" s="1"/>
  <c r="P26" i="1" s="1"/>
  <c r="M23" i="3"/>
  <c r="M25" i="3"/>
  <c r="N30" i="1" s="1"/>
  <c r="O30" i="1" s="1"/>
  <c r="P30" i="1" s="1"/>
  <c r="R17" i="1"/>
  <c r="M18" i="3"/>
  <c r="N23" i="1" s="1"/>
  <c r="O23" i="1" s="1"/>
  <c r="P23" i="1" s="1"/>
  <c r="M17" i="3"/>
  <c r="N22" i="1" s="1"/>
  <c r="O22" i="1" s="1"/>
  <c r="P22" i="1" s="1"/>
  <c r="Q22" i="1" s="1"/>
  <c r="M548" i="2" s="1"/>
  <c r="M14" i="3"/>
  <c r="N19" i="1" s="1"/>
  <c r="O19" i="1" s="1"/>
  <c r="P19" i="1" s="1"/>
  <c r="Q19" i="1" s="1"/>
  <c r="M545" i="2" s="1"/>
  <c r="M15" i="3"/>
  <c r="N20" i="1" s="1"/>
  <c r="O20" i="1" s="1"/>
  <c r="P20" i="1" s="1"/>
  <c r="M33" i="3"/>
  <c r="N38" i="1" s="1"/>
  <c r="O38" i="1" s="1"/>
  <c r="P38" i="1" s="1"/>
  <c r="M9" i="3"/>
  <c r="M13" i="3"/>
  <c r="N18" i="1" s="1"/>
  <c r="O18" i="1" s="1"/>
  <c r="P18" i="1" s="1"/>
  <c r="R18" i="1" s="1"/>
  <c r="N544" i="2" s="1"/>
  <c r="R29" i="1"/>
  <c r="N555" i="2" s="1"/>
  <c r="Q29" i="1"/>
  <c r="M555" i="2" s="1"/>
  <c r="R21" i="1"/>
  <c r="M26" i="3"/>
  <c r="M11" i="3"/>
  <c r="N16" i="1" s="1"/>
  <c r="O16" i="1" s="1"/>
  <c r="P16" i="1" s="1"/>
  <c r="M6" i="3"/>
  <c r="M19" i="3"/>
  <c r="N24" i="1" s="1"/>
  <c r="O24" i="1" s="1"/>
  <c r="P24" i="1" s="1"/>
  <c r="Q24" i="1" s="1"/>
  <c r="M550" i="2" s="1"/>
  <c r="M22" i="3"/>
  <c r="N27" i="1" s="1"/>
  <c r="O27" i="1" s="1"/>
  <c r="P27" i="1" s="1"/>
  <c r="M10" i="3"/>
  <c r="N15" i="1" s="1"/>
  <c r="O15" i="1" s="1"/>
  <c r="P15" i="1" s="1"/>
  <c r="Q15" i="1" s="1"/>
  <c r="M541" i="2" s="1"/>
  <c r="M7" i="3"/>
  <c r="N12" i="1" s="1"/>
  <c r="O12" i="1" s="1"/>
  <c r="P12" i="1" s="1"/>
  <c r="Q12" i="1" s="1"/>
  <c r="M538" i="2" s="1"/>
  <c r="M29" i="3"/>
  <c r="N34" i="1" s="1"/>
  <c r="O34" i="1" s="1"/>
  <c r="P34" i="1" s="1"/>
  <c r="M30" i="3"/>
  <c r="N35" i="1" s="1"/>
  <c r="O35" i="1" s="1"/>
  <c r="P35" i="1" s="1"/>
  <c r="M27" i="3"/>
  <c r="N32" i="1" s="1"/>
  <c r="O32" i="1" s="1"/>
  <c r="P32" i="1" s="1"/>
  <c r="M5" i="3"/>
  <c r="Q13" i="1"/>
  <c r="M539" i="2" s="1"/>
  <c r="Q37" i="1"/>
  <c r="M563" i="2" s="1"/>
  <c r="N33" i="1"/>
  <c r="O33" i="1" s="1"/>
  <c r="P33" i="1" s="1"/>
  <c r="Q33" i="1" s="1"/>
  <c r="M559" i="2" s="1"/>
  <c r="R25" i="1"/>
  <c r="R36" i="1"/>
  <c r="R9" i="1"/>
  <c r="N535" i="2" s="1"/>
  <c r="Q9" i="1"/>
  <c r="M535" i="2" s="1"/>
  <c r="G501" i="2" l="1"/>
  <c r="E495" i="2"/>
  <c r="G495" i="2"/>
  <c r="D495" i="2"/>
  <c r="F495" i="2"/>
  <c r="M494" i="2"/>
  <c r="N225" i="2" s="1"/>
  <c r="O225" i="2" s="1"/>
  <c r="P225" i="2" s="1"/>
  <c r="Q225" i="2" s="1"/>
  <c r="S225" i="2" s="1"/>
  <c r="M473" i="2"/>
  <c r="N204" i="2" s="1"/>
  <c r="O204" i="2" s="1"/>
  <c r="P204" i="2" s="1"/>
  <c r="Q204" i="2" s="1"/>
  <c r="R204" i="2" s="1"/>
  <c r="M433" i="2"/>
  <c r="N164" i="2" s="1"/>
  <c r="O164" i="2" s="1"/>
  <c r="P164" i="2" s="1"/>
  <c r="Q164" i="2" s="1"/>
  <c r="R164" i="2" s="1"/>
  <c r="R153" i="2"/>
  <c r="M405" i="2"/>
  <c r="N136" i="2" s="1"/>
  <c r="O136" i="2" s="1"/>
  <c r="P136" i="2" s="1"/>
  <c r="Q136" i="2" s="1"/>
  <c r="R136" i="2" s="1"/>
  <c r="M404" i="2"/>
  <c r="N135" i="2" s="1"/>
  <c r="O135" i="2" s="1"/>
  <c r="P135" i="2" s="1"/>
  <c r="Q135" i="2" s="1"/>
  <c r="R135" i="2" s="1"/>
  <c r="S133" i="2"/>
  <c r="M400" i="2"/>
  <c r="N131" i="2" s="1"/>
  <c r="O131" i="2" s="1"/>
  <c r="P131" i="2" s="1"/>
  <c r="Q131" i="2" s="1"/>
  <c r="S129" i="2"/>
  <c r="S124" i="2"/>
  <c r="D390" i="2"/>
  <c r="C390" i="2"/>
  <c r="M390" i="2" s="1"/>
  <c r="N121" i="2" s="1"/>
  <c r="O121" i="2" s="1"/>
  <c r="P121" i="2" s="1"/>
  <c r="Q121" i="2" s="1"/>
  <c r="S121" i="2" s="1"/>
  <c r="E379" i="2"/>
  <c r="F379" i="2"/>
  <c r="D379" i="2"/>
  <c r="G379" i="2"/>
  <c r="C367" i="2"/>
  <c r="G349" i="2"/>
  <c r="G340" i="2"/>
  <c r="G339" i="2"/>
  <c r="L338" i="2"/>
  <c r="G337" i="2"/>
  <c r="R67" i="2"/>
  <c r="L327" i="2"/>
  <c r="F320" i="2"/>
  <c r="G320" i="2"/>
  <c r="L320" i="2"/>
  <c r="C320" i="2"/>
  <c r="F515" i="2"/>
  <c r="D515" i="2"/>
  <c r="E514" i="2"/>
  <c r="D514" i="2"/>
  <c r="G514" i="2"/>
  <c r="F514" i="2"/>
  <c r="F506" i="2"/>
  <c r="E506" i="2"/>
  <c r="M506" i="2" s="1"/>
  <c r="N237" i="2" s="1"/>
  <c r="O237" i="2" s="1"/>
  <c r="P237" i="2" s="1"/>
  <c r="Q237" i="2" s="1"/>
  <c r="G506" i="2"/>
  <c r="L501" i="2"/>
  <c r="R231" i="2"/>
  <c r="M497" i="2"/>
  <c r="N228" i="2" s="1"/>
  <c r="O228" i="2" s="1"/>
  <c r="P228" i="2" s="1"/>
  <c r="Q228" i="2" s="1"/>
  <c r="S223" i="2"/>
  <c r="M489" i="2"/>
  <c r="N220" i="2" s="1"/>
  <c r="O220" i="2" s="1"/>
  <c r="P220" i="2" s="1"/>
  <c r="Q220" i="2" s="1"/>
  <c r="R220" i="2" s="1"/>
  <c r="S219" i="2"/>
  <c r="R215" i="2"/>
  <c r="S214" i="2"/>
  <c r="M482" i="2"/>
  <c r="N213" i="2" s="1"/>
  <c r="O213" i="2" s="1"/>
  <c r="P213" i="2" s="1"/>
  <c r="Q213" i="2" s="1"/>
  <c r="R212" i="2"/>
  <c r="R211" i="2"/>
  <c r="M475" i="2"/>
  <c r="N206" i="2" s="1"/>
  <c r="O206" i="2" s="1"/>
  <c r="P206" i="2" s="1"/>
  <c r="Q206" i="2" s="1"/>
  <c r="E474" i="2"/>
  <c r="L474" i="2"/>
  <c r="D474" i="2"/>
  <c r="M474" i="2" s="1"/>
  <c r="N205" i="2" s="1"/>
  <c r="O205" i="2" s="1"/>
  <c r="P205" i="2" s="1"/>
  <c r="Q205" i="2" s="1"/>
  <c r="M472" i="2"/>
  <c r="N203" i="2" s="1"/>
  <c r="O203" i="2" s="1"/>
  <c r="P203" i="2" s="1"/>
  <c r="Q203" i="2" s="1"/>
  <c r="S203" i="2" s="1"/>
  <c r="S201" i="2"/>
  <c r="M469" i="2"/>
  <c r="N200" i="2" s="1"/>
  <c r="O200" i="2" s="1"/>
  <c r="P200" i="2" s="1"/>
  <c r="Q200" i="2" s="1"/>
  <c r="S196" i="2"/>
  <c r="R195" i="2"/>
  <c r="S195" i="2"/>
  <c r="M461" i="2"/>
  <c r="N192" i="2" s="1"/>
  <c r="O192" i="2" s="1"/>
  <c r="P192" i="2" s="1"/>
  <c r="Q192" i="2" s="1"/>
  <c r="R192" i="2" s="1"/>
  <c r="M459" i="2"/>
  <c r="N190" i="2" s="1"/>
  <c r="O190" i="2" s="1"/>
  <c r="P190" i="2" s="1"/>
  <c r="Q190" i="2" s="1"/>
  <c r="R190" i="2" s="1"/>
  <c r="D458" i="2"/>
  <c r="E458" i="2"/>
  <c r="S187" i="2"/>
  <c r="S188" i="2"/>
  <c r="R188" i="2"/>
  <c r="D447" i="2"/>
  <c r="F447" i="2"/>
  <c r="M449" i="2"/>
  <c r="N180" i="2" s="1"/>
  <c r="O180" i="2" s="1"/>
  <c r="P180" i="2" s="1"/>
  <c r="Q180" i="2" s="1"/>
  <c r="S180" i="2" s="1"/>
  <c r="R175" i="2"/>
  <c r="R174" i="2"/>
  <c r="F442" i="2"/>
  <c r="E442" i="2"/>
  <c r="D442" i="2"/>
  <c r="G442" i="2"/>
  <c r="F441" i="2"/>
  <c r="E441" i="2"/>
  <c r="M441" i="2" s="1"/>
  <c r="N172" i="2" s="1"/>
  <c r="O172" i="2" s="1"/>
  <c r="P172" i="2" s="1"/>
  <c r="Q172" i="2" s="1"/>
  <c r="S161" i="2"/>
  <c r="M427" i="2"/>
  <c r="N158" i="2" s="1"/>
  <c r="O158" i="2" s="1"/>
  <c r="P158" i="2" s="1"/>
  <c r="Q158" i="2" s="1"/>
  <c r="R158" i="2" s="1"/>
  <c r="R157" i="2"/>
  <c r="D423" i="2"/>
  <c r="M423" i="2" s="1"/>
  <c r="N154" i="2" s="1"/>
  <c r="O154" i="2" s="1"/>
  <c r="P154" i="2" s="1"/>
  <c r="Q154" i="2" s="1"/>
  <c r="S150" i="2"/>
  <c r="R150" i="2"/>
  <c r="M418" i="2"/>
  <c r="N149" i="2" s="1"/>
  <c r="O149" i="2" s="1"/>
  <c r="P149" i="2" s="1"/>
  <c r="Q149" i="2" s="1"/>
  <c r="R149" i="2" s="1"/>
  <c r="R146" i="2"/>
  <c r="S134" i="2"/>
  <c r="S126" i="2"/>
  <c r="M392" i="2"/>
  <c r="N123" i="2" s="1"/>
  <c r="O123" i="2" s="1"/>
  <c r="P123" i="2" s="1"/>
  <c r="Q123" i="2" s="1"/>
  <c r="S123" i="2" s="1"/>
  <c r="R122" i="2"/>
  <c r="S122" i="2"/>
  <c r="S120" i="2"/>
  <c r="M387" i="2"/>
  <c r="N118" i="2" s="1"/>
  <c r="O118" i="2" s="1"/>
  <c r="P118" i="2" s="1"/>
  <c r="Q118" i="2" s="1"/>
  <c r="R118" i="2" s="1"/>
  <c r="D385" i="2"/>
  <c r="E385" i="2"/>
  <c r="F385" i="2"/>
  <c r="M386" i="2"/>
  <c r="N117" i="2" s="1"/>
  <c r="O117" i="2" s="1"/>
  <c r="P117" i="2" s="1"/>
  <c r="Q117" i="2" s="1"/>
  <c r="M382" i="2"/>
  <c r="N113" i="2" s="1"/>
  <c r="O113" i="2" s="1"/>
  <c r="P113" i="2" s="1"/>
  <c r="Q113" i="2" s="1"/>
  <c r="S113" i="2" s="1"/>
  <c r="R111" i="2"/>
  <c r="M377" i="2"/>
  <c r="N108" i="2" s="1"/>
  <c r="O108" i="2" s="1"/>
  <c r="P108" i="2" s="1"/>
  <c r="Q108" i="2" s="1"/>
  <c r="S108" i="2" s="1"/>
  <c r="R104" i="2"/>
  <c r="F368" i="2"/>
  <c r="G368" i="2"/>
  <c r="L349" i="2"/>
  <c r="L337" i="2"/>
  <c r="S65" i="2"/>
  <c r="S63" i="2"/>
  <c r="G327" i="2"/>
  <c r="D323" i="2"/>
  <c r="L317" i="2"/>
  <c r="G316" i="2"/>
  <c r="G312" i="2"/>
  <c r="S152" i="2"/>
  <c r="R152" i="2"/>
  <c r="M406" i="2"/>
  <c r="N137" i="2" s="1"/>
  <c r="O137" i="2" s="1"/>
  <c r="P137" i="2" s="1"/>
  <c r="Q137" i="2" s="1"/>
  <c r="S137" i="2" s="1"/>
  <c r="M510" i="2"/>
  <c r="N241" i="2" s="1"/>
  <c r="O241" i="2" s="1"/>
  <c r="P241" i="2" s="1"/>
  <c r="Q241" i="2" s="1"/>
  <c r="R241" i="2" s="1"/>
  <c r="C505" i="2"/>
  <c r="M236" i="2"/>
  <c r="L505" i="2" s="1"/>
  <c r="M388" i="2"/>
  <c r="N119" i="2" s="1"/>
  <c r="O119" i="2" s="1"/>
  <c r="P119" i="2" s="1"/>
  <c r="Q119" i="2" s="1"/>
  <c r="S119" i="2" s="1"/>
  <c r="M451" i="2"/>
  <c r="N182" i="2" s="1"/>
  <c r="O182" i="2" s="1"/>
  <c r="P182" i="2" s="1"/>
  <c r="Q182" i="2" s="1"/>
  <c r="R182" i="2" s="1"/>
  <c r="M453" i="2"/>
  <c r="N184" i="2" s="1"/>
  <c r="O184" i="2" s="1"/>
  <c r="P184" i="2" s="1"/>
  <c r="Q184" i="2" s="1"/>
  <c r="S184" i="2" s="1"/>
  <c r="M376" i="2"/>
  <c r="N107" i="2" s="1"/>
  <c r="O107" i="2" s="1"/>
  <c r="P107" i="2" s="1"/>
  <c r="Q107" i="2" s="1"/>
  <c r="S107" i="2" s="1"/>
  <c r="M513" i="2"/>
  <c r="N244" i="2" s="1"/>
  <c r="O244" i="2" s="1"/>
  <c r="P244" i="2" s="1"/>
  <c r="Q244" i="2" s="1"/>
  <c r="S244" i="2" s="1"/>
  <c r="C501" i="2"/>
  <c r="M232" i="2"/>
  <c r="F501" i="2" s="1"/>
  <c r="M498" i="2"/>
  <c r="N229" i="2" s="1"/>
  <c r="O229" i="2" s="1"/>
  <c r="P229" i="2" s="1"/>
  <c r="Q229" i="2" s="1"/>
  <c r="R229" i="2" s="1"/>
  <c r="M328" i="2"/>
  <c r="N59" i="2" s="1"/>
  <c r="O59" i="2" s="1"/>
  <c r="P59" i="2" s="1"/>
  <c r="Q59" i="2" s="1"/>
  <c r="S59" i="2" s="1"/>
  <c r="D501" i="2"/>
  <c r="M486" i="2"/>
  <c r="N217" i="2" s="1"/>
  <c r="O217" i="2" s="1"/>
  <c r="P217" i="2" s="1"/>
  <c r="Q217" i="2" s="1"/>
  <c r="S217" i="2" s="1"/>
  <c r="M502" i="2"/>
  <c r="N233" i="2" s="1"/>
  <c r="O233" i="2" s="1"/>
  <c r="P233" i="2" s="1"/>
  <c r="Q233" i="2" s="1"/>
  <c r="M425" i="2"/>
  <c r="N156" i="2" s="1"/>
  <c r="O156" i="2" s="1"/>
  <c r="P156" i="2" s="1"/>
  <c r="Q156" i="2" s="1"/>
  <c r="R156" i="2" s="1"/>
  <c r="D407" i="2"/>
  <c r="F407" i="2"/>
  <c r="E407" i="2"/>
  <c r="M428" i="2"/>
  <c r="N159" i="2" s="1"/>
  <c r="O159" i="2" s="1"/>
  <c r="P159" i="2" s="1"/>
  <c r="Q159" i="2" s="1"/>
  <c r="R159" i="2" s="1"/>
  <c r="M335" i="2"/>
  <c r="N66" i="2" s="1"/>
  <c r="O66" i="2" s="1"/>
  <c r="P66" i="2" s="1"/>
  <c r="Q66" i="2" s="1"/>
  <c r="R66" i="2" s="1"/>
  <c r="M477" i="2"/>
  <c r="N208" i="2" s="1"/>
  <c r="O208" i="2" s="1"/>
  <c r="P208" i="2" s="1"/>
  <c r="Q208" i="2" s="1"/>
  <c r="S208" i="2" s="1"/>
  <c r="M478" i="2"/>
  <c r="N209" i="2" s="1"/>
  <c r="O209" i="2" s="1"/>
  <c r="P209" i="2" s="1"/>
  <c r="Q209" i="2" s="1"/>
  <c r="R209" i="2" s="1"/>
  <c r="M397" i="2"/>
  <c r="N128" i="2" s="1"/>
  <c r="O128" i="2" s="1"/>
  <c r="P128" i="2" s="1"/>
  <c r="Q128" i="2" s="1"/>
  <c r="R128" i="2" s="1"/>
  <c r="M487" i="2"/>
  <c r="N218" i="2" s="1"/>
  <c r="O218" i="2" s="1"/>
  <c r="P218" i="2" s="1"/>
  <c r="Q218" i="2" s="1"/>
  <c r="M417" i="2"/>
  <c r="N148" i="2" s="1"/>
  <c r="O148" i="2" s="1"/>
  <c r="P148" i="2" s="1"/>
  <c r="Q148" i="2" s="1"/>
  <c r="R148" i="2" s="1"/>
  <c r="E501" i="2"/>
  <c r="S234" i="2"/>
  <c r="R198" i="2"/>
  <c r="R145" i="2"/>
  <c r="M436" i="2"/>
  <c r="N167" i="2" s="1"/>
  <c r="O167" i="2" s="1"/>
  <c r="P167" i="2" s="1"/>
  <c r="Q167" i="2" s="1"/>
  <c r="R167" i="2" s="1"/>
  <c r="R102" i="2"/>
  <c r="S102" i="2"/>
  <c r="M333" i="2"/>
  <c r="N64" i="2" s="1"/>
  <c r="O64" i="2" s="1"/>
  <c r="P64" i="2" s="1"/>
  <c r="Q64" i="2" s="1"/>
  <c r="S229" i="2"/>
  <c r="R176" i="2"/>
  <c r="S176" i="2"/>
  <c r="R117" i="2"/>
  <c r="S117" i="2"/>
  <c r="R233" i="2"/>
  <c r="S233" i="2"/>
  <c r="R206" i="2"/>
  <c r="S206" i="2"/>
  <c r="S218" i="2"/>
  <c r="R218" i="2"/>
  <c r="M450" i="2"/>
  <c r="N181" i="2" s="1"/>
  <c r="O181" i="2" s="1"/>
  <c r="P181" i="2" s="1"/>
  <c r="Q181" i="2" s="1"/>
  <c r="D349" i="2"/>
  <c r="L323" i="2"/>
  <c r="M323" i="2" s="1"/>
  <c r="N54" i="2" s="1"/>
  <c r="O54" i="2" s="1"/>
  <c r="P54" i="2" s="1"/>
  <c r="Q54" i="2" s="1"/>
  <c r="R54" i="2" s="1"/>
  <c r="E319" i="2"/>
  <c r="E312" i="2"/>
  <c r="F318" i="2"/>
  <c r="D320" i="2"/>
  <c r="F323" i="2"/>
  <c r="F341" i="2"/>
  <c r="L353" i="2"/>
  <c r="L365" i="2"/>
  <c r="D369" i="2"/>
  <c r="E337" i="2"/>
  <c r="F327" i="2"/>
  <c r="E315" i="2"/>
  <c r="L314" i="2"/>
  <c r="F315" i="2"/>
  <c r="M315" i="2" s="1"/>
  <c r="N46" i="2" s="1"/>
  <c r="O46" i="2" s="1"/>
  <c r="P46" i="2" s="1"/>
  <c r="Q46" i="2" s="1"/>
  <c r="M448" i="2"/>
  <c r="N179" i="2" s="1"/>
  <c r="O179" i="2" s="1"/>
  <c r="P179" i="2" s="1"/>
  <c r="Q179" i="2" s="1"/>
  <c r="D368" i="2"/>
  <c r="E365" i="2"/>
  <c r="L324" i="2"/>
  <c r="D316" i="2"/>
  <c r="G318" i="2"/>
  <c r="E349" i="2"/>
  <c r="D353" i="2"/>
  <c r="E324" i="2"/>
  <c r="L341" i="2"/>
  <c r="D317" i="2"/>
  <c r="F365" i="2"/>
  <c r="M365" i="2" s="1"/>
  <c r="N96" i="2" s="1"/>
  <c r="O96" i="2" s="1"/>
  <c r="P96" i="2" s="1"/>
  <c r="Q96" i="2" s="1"/>
  <c r="R96" i="2" s="1"/>
  <c r="F337" i="2"/>
  <c r="F313" i="2"/>
  <c r="F311" i="2"/>
  <c r="E367" i="2"/>
  <c r="M367" i="2" s="1"/>
  <c r="N98" i="2" s="1"/>
  <c r="O98" i="2" s="1"/>
  <c r="P98" i="2" s="1"/>
  <c r="Q98" i="2" s="1"/>
  <c r="C509" i="2"/>
  <c r="M240" i="2"/>
  <c r="D509" i="2" s="1"/>
  <c r="M452" i="2"/>
  <c r="N183" i="2" s="1"/>
  <c r="O183" i="2" s="1"/>
  <c r="P183" i="2" s="1"/>
  <c r="Q183" i="2" s="1"/>
  <c r="F361" i="2"/>
  <c r="M361" i="2" s="1"/>
  <c r="N92" i="2" s="1"/>
  <c r="O92" i="2" s="1"/>
  <c r="P92" i="2" s="1"/>
  <c r="Q92" i="2" s="1"/>
  <c r="R92" i="2" s="1"/>
  <c r="F353" i="2"/>
  <c r="E314" i="2"/>
  <c r="D311" i="2"/>
  <c r="M311" i="2" s="1"/>
  <c r="N42" i="2" s="1"/>
  <c r="O42" i="2" s="1"/>
  <c r="P42" i="2" s="1"/>
  <c r="Q42" i="2" s="1"/>
  <c r="M394" i="2"/>
  <c r="N125" i="2" s="1"/>
  <c r="O125" i="2" s="1"/>
  <c r="P125" i="2" s="1"/>
  <c r="Q125" i="2" s="1"/>
  <c r="F316" i="2"/>
  <c r="M515" i="2"/>
  <c r="N246" i="2" s="1"/>
  <c r="O246" i="2" s="1"/>
  <c r="P246" i="2" s="1"/>
  <c r="Q246" i="2" s="1"/>
  <c r="E368" i="2"/>
  <c r="D324" i="2"/>
  <c r="M324" i="2" s="1"/>
  <c r="N55" i="2" s="1"/>
  <c r="O55" i="2" s="1"/>
  <c r="P55" i="2" s="1"/>
  <c r="Q55" i="2" s="1"/>
  <c r="S55" i="2" s="1"/>
  <c r="L322" i="2"/>
  <c r="F357" i="2"/>
  <c r="D345" i="2"/>
  <c r="F312" i="2"/>
  <c r="S243" i="2"/>
  <c r="E361" i="2"/>
  <c r="F369" i="2"/>
  <c r="L313" i="2"/>
  <c r="E320" i="2"/>
  <c r="M320" i="2" s="1"/>
  <c r="N51" i="2" s="1"/>
  <c r="O51" i="2" s="1"/>
  <c r="P51" i="2" s="1"/>
  <c r="Q51" i="2" s="1"/>
  <c r="L325" i="2"/>
  <c r="S149" i="2"/>
  <c r="F509" i="2"/>
  <c r="L357" i="2"/>
  <c r="F322" i="2"/>
  <c r="L345" i="2"/>
  <c r="F321" i="2"/>
  <c r="F314" i="2"/>
  <c r="F345" i="2"/>
  <c r="F364" i="2"/>
  <c r="D357" i="2"/>
  <c r="F325" i="2"/>
  <c r="D321" i="2"/>
  <c r="E318" i="2"/>
  <c r="M318" i="2" s="1"/>
  <c r="N49" i="2" s="1"/>
  <c r="O49" i="2" s="1"/>
  <c r="P49" i="2" s="1"/>
  <c r="Q49" i="2" s="1"/>
  <c r="S49" i="2" s="1"/>
  <c r="D364" i="2"/>
  <c r="E341" i="2"/>
  <c r="M312" i="2"/>
  <c r="N43" i="2" s="1"/>
  <c r="O43" i="2" s="1"/>
  <c r="P43" i="2" s="1"/>
  <c r="Q43" i="2" s="1"/>
  <c r="R43" i="2" s="1"/>
  <c r="M230" i="2"/>
  <c r="G499" i="2" s="1"/>
  <c r="C499" i="2"/>
  <c r="L369" i="2"/>
  <c r="M369" i="2" s="1"/>
  <c r="N100" i="2" s="1"/>
  <c r="O100" i="2" s="1"/>
  <c r="P100" i="2" s="1"/>
  <c r="Q100" i="2" s="1"/>
  <c r="D325" i="2"/>
  <c r="L364" i="2"/>
  <c r="C517" i="2"/>
  <c r="M248" i="2"/>
  <c r="L517" i="2" s="1"/>
  <c r="C504" i="2"/>
  <c r="M235" i="2"/>
  <c r="F504" i="2" s="1"/>
  <c r="M384" i="2"/>
  <c r="N115" i="2" s="1"/>
  <c r="O115" i="2" s="1"/>
  <c r="P115" i="2" s="1"/>
  <c r="Q115" i="2" s="1"/>
  <c r="S115" i="2" s="1"/>
  <c r="F319" i="2"/>
  <c r="D313" i="2"/>
  <c r="D322" i="2"/>
  <c r="M239" i="2"/>
  <c r="F508" i="2" s="1"/>
  <c r="C508" i="2"/>
  <c r="M378" i="2"/>
  <c r="N109" i="2" s="1"/>
  <c r="O109" i="2" s="1"/>
  <c r="P109" i="2" s="1"/>
  <c r="Q109" i="2" s="1"/>
  <c r="M463" i="2"/>
  <c r="N194" i="2" s="1"/>
  <c r="O194" i="2" s="1"/>
  <c r="P194" i="2" s="1"/>
  <c r="Q194" i="2" s="1"/>
  <c r="M455" i="2"/>
  <c r="N186" i="2" s="1"/>
  <c r="O186" i="2" s="1"/>
  <c r="P186" i="2" s="1"/>
  <c r="Q186" i="2" s="1"/>
  <c r="M242" i="2"/>
  <c r="E511" i="2" s="1"/>
  <c r="F317" i="2"/>
  <c r="E321" i="2"/>
  <c r="R112" i="2"/>
  <c r="R193" i="2"/>
  <c r="S101" i="2"/>
  <c r="S164" i="2"/>
  <c r="R106" i="2"/>
  <c r="S220" i="2"/>
  <c r="S114" i="2"/>
  <c r="R57" i="2"/>
  <c r="R177" i="2"/>
  <c r="S97" i="2"/>
  <c r="R97" i="2"/>
  <c r="R169" i="2"/>
  <c r="S169" i="2"/>
  <c r="S136" i="2"/>
  <c r="S250" i="2"/>
  <c r="R131" i="2"/>
  <c r="S131" i="2"/>
  <c r="R132" i="2"/>
  <c r="M69" i="2"/>
  <c r="E338" i="2" s="1"/>
  <c r="M74" i="2"/>
  <c r="E343" i="2" s="1"/>
  <c r="M73" i="2"/>
  <c r="D342" i="2" s="1"/>
  <c r="M70" i="2"/>
  <c r="E339" i="2" s="1"/>
  <c r="S192" i="2"/>
  <c r="R59" i="2"/>
  <c r="R143" i="2"/>
  <c r="S143" i="2"/>
  <c r="M77" i="2"/>
  <c r="F346" i="2" s="1"/>
  <c r="S224" i="2"/>
  <c r="R224" i="2"/>
  <c r="M71" i="2"/>
  <c r="E340" i="2" s="1"/>
  <c r="M75" i="2"/>
  <c r="F344" i="2" s="1"/>
  <c r="M41" i="2"/>
  <c r="L310" i="2" s="1"/>
  <c r="C308" i="2"/>
  <c r="M39" i="2"/>
  <c r="S155" i="2"/>
  <c r="R155" i="2"/>
  <c r="M78" i="2"/>
  <c r="E347" i="2" s="1"/>
  <c r="R225" i="2"/>
  <c r="S216" i="2"/>
  <c r="R216" i="2"/>
  <c r="N551" i="2"/>
  <c r="C25" i="2" s="1"/>
  <c r="J93" i="2"/>
  <c r="J362" i="2" s="1"/>
  <c r="L93" i="2"/>
  <c r="K93" i="2"/>
  <c r="K362" i="2" s="1"/>
  <c r="G93" i="2"/>
  <c r="D93" i="2"/>
  <c r="C93" i="2"/>
  <c r="F93" i="2"/>
  <c r="H93" i="2"/>
  <c r="H362" i="2" s="1"/>
  <c r="E93" i="2"/>
  <c r="I93" i="2"/>
  <c r="I362" i="2" s="1"/>
  <c r="C86" i="2"/>
  <c r="E86" i="2"/>
  <c r="G86" i="2"/>
  <c r="F86" i="2"/>
  <c r="L86" i="2"/>
  <c r="I86" i="2"/>
  <c r="I355" i="2" s="1"/>
  <c r="H86" i="2"/>
  <c r="H355" i="2" s="1"/>
  <c r="K86" i="2"/>
  <c r="K355" i="2" s="1"/>
  <c r="J86" i="2"/>
  <c r="J355" i="2" s="1"/>
  <c r="D86" i="2"/>
  <c r="N547" i="2"/>
  <c r="K21" i="2" s="1"/>
  <c r="K290" i="2" s="1"/>
  <c r="E91" i="2"/>
  <c r="J91" i="2"/>
  <c r="J360" i="2" s="1"/>
  <c r="I91" i="2"/>
  <c r="L91" i="2"/>
  <c r="L360" i="2" s="1"/>
  <c r="D91" i="2"/>
  <c r="K91" i="2"/>
  <c r="K360" i="2" s="1"/>
  <c r="H91" i="2"/>
  <c r="H360" i="2" s="1"/>
  <c r="C91" i="2"/>
  <c r="G91" i="2"/>
  <c r="F91" i="2"/>
  <c r="D85" i="2"/>
  <c r="F85" i="2"/>
  <c r="H85" i="2"/>
  <c r="H354" i="2" s="1"/>
  <c r="K85" i="2"/>
  <c r="K354" i="2" s="1"/>
  <c r="E85" i="2"/>
  <c r="G85" i="2"/>
  <c r="G354" i="2" s="1"/>
  <c r="J85" i="2"/>
  <c r="J354" i="2" s="1"/>
  <c r="I85" i="2"/>
  <c r="I354" i="2" s="1"/>
  <c r="L85" i="2"/>
  <c r="C85" i="2"/>
  <c r="C346" i="2"/>
  <c r="J94" i="2"/>
  <c r="J363" i="2" s="1"/>
  <c r="G94" i="2"/>
  <c r="G363" i="2" s="1"/>
  <c r="L94" i="2"/>
  <c r="I94" i="2"/>
  <c r="I363" i="2" s="1"/>
  <c r="H94" i="2"/>
  <c r="H363" i="2" s="1"/>
  <c r="D94" i="2"/>
  <c r="K94" i="2"/>
  <c r="K363" i="2" s="1"/>
  <c r="C94" i="2"/>
  <c r="E94" i="2"/>
  <c r="F94" i="2"/>
  <c r="C342" i="2"/>
  <c r="C344" i="2"/>
  <c r="L87" i="2"/>
  <c r="D87" i="2"/>
  <c r="I87" i="2"/>
  <c r="I356" i="2" s="1"/>
  <c r="F87" i="2"/>
  <c r="E87" i="2"/>
  <c r="H87" i="2"/>
  <c r="H356" i="2" s="1"/>
  <c r="J87" i="2"/>
  <c r="J356" i="2" s="1"/>
  <c r="C87" i="2"/>
  <c r="G87" i="2"/>
  <c r="K87" i="2"/>
  <c r="K356" i="2" s="1"/>
  <c r="F89" i="2"/>
  <c r="E89" i="2"/>
  <c r="K89" i="2"/>
  <c r="K358" i="2" s="1"/>
  <c r="H89" i="2"/>
  <c r="H358" i="2" s="1"/>
  <c r="C89" i="2"/>
  <c r="G89" i="2"/>
  <c r="G358" i="2" s="1"/>
  <c r="J89" i="2"/>
  <c r="J358" i="2" s="1"/>
  <c r="L89" i="2"/>
  <c r="L358" i="2" s="1"/>
  <c r="D89" i="2"/>
  <c r="I89" i="2"/>
  <c r="I358" i="2" s="1"/>
  <c r="G83" i="2"/>
  <c r="J83" i="2"/>
  <c r="J352" i="2" s="1"/>
  <c r="L83" i="2"/>
  <c r="D83" i="2"/>
  <c r="F83" i="2"/>
  <c r="I83" i="2"/>
  <c r="I352" i="2" s="1"/>
  <c r="K83" i="2"/>
  <c r="K352" i="2" s="1"/>
  <c r="E83" i="2"/>
  <c r="H83" i="2"/>
  <c r="H352" i="2" s="1"/>
  <c r="C83" i="2"/>
  <c r="K81" i="2"/>
  <c r="K350" i="2" s="1"/>
  <c r="I81" i="2"/>
  <c r="I350" i="2" s="1"/>
  <c r="C81" i="2"/>
  <c r="J81" i="2"/>
  <c r="J350" i="2" s="1"/>
  <c r="H81" i="2"/>
  <c r="H350" i="2" s="1"/>
  <c r="L81" i="2"/>
  <c r="D81" i="2"/>
  <c r="G81" i="2"/>
  <c r="G350" i="2" s="1"/>
  <c r="F81" i="2"/>
  <c r="E81" i="2"/>
  <c r="J343" i="2"/>
  <c r="C339" i="2"/>
  <c r="J79" i="2"/>
  <c r="J348" i="2" s="1"/>
  <c r="E79" i="2"/>
  <c r="L79" i="2"/>
  <c r="G79" i="2"/>
  <c r="K79" i="2"/>
  <c r="K348" i="2" s="1"/>
  <c r="C79" i="2"/>
  <c r="F79" i="2"/>
  <c r="H79" i="2"/>
  <c r="H348" i="2" s="1"/>
  <c r="I79" i="2"/>
  <c r="I348" i="2" s="1"/>
  <c r="D79" i="2"/>
  <c r="F347" i="2"/>
  <c r="C340" i="2"/>
  <c r="G344" i="2"/>
  <c r="N562" i="2"/>
  <c r="I36" i="2" s="1"/>
  <c r="I305" i="2" s="1"/>
  <c r="C347" i="2"/>
  <c r="C343" i="2"/>
  <c r="N543" i="2"/>
  <c r="H17" i="2" s="1"/>
  <c r="C338" i="2"/>
  <c r="K82" i="2"/>
  <c r="K351" i="2" s="1"/>
  <c r="F82" i="2"/>
  <c r="J82" i="2"/>
  <c r="E82" i="2"/>
  <c r="G82" i="2"/>
  <c r="G351" i="2" s="1"/>
  <c r="I82" i="2"/>
  <c r="I351" i="2" s="1"/>
  <c r="L82" i="2"/>
  <c r="D82" i="2"/>
  <c r="C82" i="2"/>
  <c r="H82" i="2"/>
  <c r="H351" i="2" s="1"/>
  <c r="H90" i="2"/>
  <c r="H359" i="2" s="1"/>
  <c r="E90" i="2"/>
  <c r="L90" i="2"/>
  <c r="D90" i="2"/>
  <c r="G90" i="2"/>
  <c r="K90" i="2"/>
  <c r="K359" i="2" s="1"/>
  <c r="F90" i="2"/>
  <c r="C90" i="2"/>
  <c r="J90" i="2"/>
  <c r="J359" i="2" s="1"/>
  <c r="I90" i="2"/>
  <c r="H310" i="2"/>
  <c r="K13" i="2"/>
  <c r="K282" i="2" s="1"/>
  <c r="H308" i="2"/>
  <c r="J37" i="2"/>
  <c r="J306" i="2" s="1"/>
  <c r="I37" i="2"/>
  <c r="I306" i="2" s="1"/>
  <c r="L37" i="2"/>
  <c r="K37" i="2"/>
  <c r="K306" i="2" s="1"/>
  <c r="F37" i="2"/>
  <c r="E37" i="2"/>
  <c r="D37" i="2"/>
  <c r="C37" i="2"/>
  <c r="H37" i="2"/>
  <c r="G37" i="2"/>
  <c r="D40" i="2"/>
  <c r="J40" i="2"/>
  <c r="J309" i="2" s="1"/>
  <c r="G40" i="2"/>
  <c r="I40" i="2"/>
  <c r="I309" i="2" s="1"/>
  <c r="K40" i="2"/>
  <c r="K309" i="2" s="1"/>
  <c r="C40" i="2"/>
  <c r="H40" i="2"/>
  <c r="F40" i="2"/>
  <c r="E40" i="2"/>
  <c r="L40" i="2"/>
  <c r="R38" i="1"/>
  <c r="N564" i="2" s="1"/>
  <c r="Q38" i="1"/>
  <c r="M564" i="2" s="1"/>
  <c r="L21" i="2"/>
  <c r="L13" i="2"/>
  <c r="C13" i="2"/>
  <c r="I13" i="2"/>
  <c r="I282" i="2" s="1"/>
  <c r="J13" i="2"/>
  <c r="J282" i="2" s="1"/>
  <c r="D13" i="2"/>
  <c r="G13" i="2"/>
  <c r="K29" i="2"/>
  <c r="K298" i="2" s="1"/>
  <c r="H13" i="2"/>
  <c r="R20" i="1"/>
  <c r="N546" i="2" s="1"/>
  <c r="Q20" i="1"/>
  <c r="M546" i="2" s="1"/>
  <c r="D29" i="2"/>
  <c r="J29" i="2"/>
  <c r="J298" i="2" s="1"/>
  <c r="R15" i="1"/>
  <c r="I29" i="2"/>
  <c r="I298" i="2" s="1"/>
  <c r="H29" i="2"/>
  <c r="L29" i="2"/>
  <c r="C29" i="2"/>
  <c r="E29" i="2"/>
  <c r="G29" i="2"/>
  <c r="F29" i="2"/>
  <c r="E13" i="2"/>
  <c r="F13" i="2"/>
  <c r="Q18" i="1"/>
  <c r="M544" i="2" s="1"/>
  <c r="R22" i="1"/>
  <c r="R12" i="1"/>
  <c r="N28" i="1"/>
  <c r="O28" i="1" s="1"/>
  <c r="P28" i="1" s="1"/>
  <c r="R28" i="1" s="1"/>
  <c r="N554" i="2" s="1"/>
  <c r="N31" i="1"/>
  <c r="O31" i="1" s="1"/>
  <c r="P31" i="1" s="1"/>
  <c r="R31" i="1" s="1"/>
  <c r="N557" i="2" s="1"/>
  <c r="N14" i="1"/>
  <c r="O14" i="1" s="1"/>
  <c r="P14" i="1" s="1"/>
  <c r="R14" i="1" s="1"/>
  <c r="N540" i="2" s="1"/>
  <c r="N10" i="1"/>
  <c r="O10" i="1" s="1"/>
  <c r="P10" i="1" s="1"/>
  <c r="R10" i="1" s="1"/>
  <c r="N536" i="2" s="1"/>
  <c r="R24" i="1"/>
  <c r="R33" i="1"/>
  <c r="N559" i="2" s="1"/>
  <c r="N11" i="1"/>
  <c r="O11" i="1" s="1"/>
  <c r="P11" i="1" s="1"/>
  <c r="R11" i="1" s="1"/>
  <c r="N537" i="2" s="1"/>
  <c r="R19" i="1"/>
  <c r="N545" i="2" s="1"/>
  <c r="R27" i="1"/>
  <c r="N553" i="2" s="1"/>
  <c r="Q27" i="1"/>
  <c r="M553" i="2" s="1"/>
  <c r="Q16" i="1"/>
  <c r="M542" i="2" s="1"/>
  <c r="R16" i="1"/>
  <c r="N542" i="2" s="1"/>
  <c r="R23" i="1"/>
  <c r="N549" i="2" s="1"/>
  <c r="Q23" i="1"/>
  <c r="M549" i="2" s="1"/>
  <c r="Q26" i="1"/>
  <c r="M552" i="2" s="1"/>
  <c r="R26" i="1"/>
  <c r="N552" i="2" s="1"/>
  <c r="Q32" i="1"/>
  <c r="M558" i="2" s="1"/>
  <c r="R32" i="1"/>
  <c r="N558" i="2" s="1"/>
  <c r="R35" i="1"/>
  <c r="N561" i="2" s="1"/>
  <c r="Q35" i="1"/>
  <c r="M561" i="2" s="1"/>
  <c r="Q34" i="1"/>
  <c r="M560" i="2" s="1"/>
  <c r="R34" i="1"/>
  <c r="N560" i="2" s="1"/>
  <c r="Q30" i="1"/>
  <c r="M556" i="2" s="1"/>
  <c r="R30" i="1"/>
  <c r="N556" i="2" s="1"/>
  <c r="G9" i="2"/>
  <c r="L9" i="2"/>
  <c r="D9" i="2"/>
  <c r="K9" i="2"/>
  <c r="J9" i="2"/>
  <c r="I9" i="2"/>
  <c r="F9" i="2"/>
  <c r="H9" i="2"/>
  <c r="C9" i="2"/>
  <c r="E9" i="2"/>
  <c r="C511" i="2" l="1"/>
  <c r="D499" i="2"/>
  <c r="L499" i="2"/>
  <c r="M495" i="2"/>
  <c r="N226" i="2" s="1"/>
  <c r="O226" i="2" s="1"/>
  <c r="P226" i="2" s="1"/>
  <c r="Q226" i="2" s="1"/>
  <c r="R217" i="2"/>
  <c r="S204" i="2"/>
  <c r="S135" i="2"/>
  <c r="R119" i="2"/>
  <c r="R113" i="2"/>
  <c r="M379" i="2"/>
  <c r="N110" i="2" s="1"/>
  <c r="O110" i="2" s="1"/>
  <c r="P110" i="2" s="1"/>
  <c r="Q110" i="2" s="1"/>
  <c r="R108" i="2"/>
  <c r="G342" i="2"/>
  <c r="S66" i="2"/>
  <c r="M514" i="2"/>
  <c r="N245" i="2" s="1"/>
  <c r="O245" i="2" s="1"/>
  <c r="P245" i="2" s="1"/>
  <c r="Q245" i="2" s="1"/>
  <c r="L509" i="2"/>
  <c r="S237" i="2"/>
  <c r="R237" i="2"/>
  <c r="S228" i="2"/>
  <c r="R228" i="2"/>
  <c r="R213" i="2"/>
  <c r="S213" i="2"/>
  <c r="R208" i="2"/>
  <c r="S205" i="2"/>
  <c r="R205" i="2"/>
  <c r="R203" i="2"/>
  <c r="R200" i="2"/>
  <c r="S200" i="2"/>
  <c r="S190" i="2"/>
  <c r="M458" i="2"/>
  <c r="N189" i="2" s="1"/>
  <c r="O189" i="2" s="1"/>
  <c r="P189" i="2" s="1"/>
  <c r="Q189" i="2" s="1"/>
  <c r="R184" i="2"/>
  <c r="S182" i="2"/>
  <c r="R180" i="2"/>
  <c r="M447" i="2"/>
  <c r="N178" i="2" s="1"/>
  <c r="O178" i="2" s="1"/>
  <c r="P178" i="2" s="1"/>
  <c r="Q178" i="2" s="1"/>
  <c r="S178" i="2" s="1"/>
  <c r="R178" i="2"/>
  <c r="M442" i="2"/>
  <c r="N173" i="2" s="1"/>
  <c r="O173" i="2" s="1"/>
  <c r="P173" i="2" s="1"/>
  <c r="Q173" i="2" s="1"/>
  <c r="R172" i="2"/>
  <c r="S172" i="2"/>
  <c r="S167" i="2"/>
  <c r="S158" i="2"/>
  <c r="S159" i="2"/>
  <c r="R154" i="2"/>
  <c r="S154" i="2"/>
  <c r="R137" i="2"/>
  <c r="R123" i="2"/>
  <c r="R121" i="2"/>
  <c r="S118" i="2"/>
  <c r="M385" i="2"/>
  <c r="N116" i="2" s="1"/>
  <c r="O116" i="2" s="1"/>
  <c r="P116" i="2" s="1"/>
  <c r="Q116" i="2" s="1"/>
  <c r="R107" i="2"/>
  <c r="M368" i="2"/>
  <c r="N99" i="2" s="1"/>
  <c r="O99" i="2" s="1"/>
  <c r="P99" i="2" s="1"/>
  <c r="Q99" i="2" s="1"/>
  <c r="R99" i="2" s="1"/>
  <c r="G359" i="2"/>
  <c r="M357" i="2"/>
  <c r="N88" i="2" s="1"/>
  <c r="O88" i="2" s="1"/>
  <c r="P88" i="2" s="1"/>
  <c r="Q88" i="2" s="1"/>
  <c r="S88" i="2" s="1"/>
  <c r="G356" i="2"/>
  <c r="M353" i="2"/>
  <c r="N84" i="2" s="1"/>
  <c r="O84" i="2" s="1"/>
  <c r="P84" i="2" s="1"/>
  <c r="Q84" i="2" s="1"/>
  <c r="R84" i="2" s="1"/>
  <c r="L350" i="2"/>
  <c r="M349" i="2"/>
  <c r="N80" i="2" s="1"/>
  <c r="O80" i="2" s="1"/>
  <c r="P80" i="2" s="1"/>
  <c r="Q80" i="2" s="1"/>
  <c r="S80" i="2" s="1"/>
  <c r="G347" i="2"/>
  <c r="M345" i="2"/>
  <c r="N76" i="2" s="1"/>
  <c r="O76" i="2" s="1"/>
  <c r="P76" i="2" s="1"/>
  <c r="Q76" i="2" s="1"/>
  <c r="R76" i="2" s="1"/>
  <c r="L340" i="2"/>
  <c r="L339" i="2"/>
  <c r="G338" i="2"/>
  <c r="M337" i="2"/>
  <c r="N68" i="2" s="1"/>
  <c r="O68" i="2" s="1"/>
  <c r="P68" i="2" s="1"/>
  <c r="Q68" i="2" s="1"/>
  <c r="S68" i="2" s="1"/>
  <c r="M327" i="2"/>
  <c r="N58" i="2" s="1"/>
  <c r="O58" i="2" s="1"/>
  <c r="P58" i="2" s="1"/>
  <c r="Q58" i="2" s="1"/>
  <c r="R58" i="2" s="1"/>
  <c r="M325" i="2"/>
  <c r="N56" i="2" s="1"/>
  <c r="O56" i="2" s="1"/>
  <c r="P56" i="2" s="1"/>
  <c r="Q56" i="2" s="1"/>
  <c r="R56" i="2" s="1"/>
  <c r="M317" i="2"/>
  <c r="N48" i="2" s="1"/>
  <c r="O48" i="2" s="1"/>
  <c r="P48" i="2" s="1"/>
  <c r="Q48" i="2" s="1"/>
  <c r="R48" i="2" s="1"/>
  <c r="M316" i="2"/>
  <c r="N47" i="2" s="1"/>
  <c r="O47" i="2" s="1"/>
  <c r="P47" i="2" s="1"/>
  <c r="Q47" i="2" s="1"/>
  <c r="S47" i="2" s="1"/>
  <c r="D21" i="2"/>
  <c r="I21" i="2"/>
  <c r="I290" i="2" s="1"/>
  <c r="S241" i="2"/>
  <c r="M313" i="2"/>
  <c r="N44" i="2" s="1"/>
  <c r="O44" i="2" s="1"/>
  <c r="P44" i="2" s="1"/>
  <c r="Q44" i="2" s="1"/>
  <c r="S44" i="2" s="1"/>
  <c r="M341" i="2"/>
  <c r="N72" i="2" s="1"/>
  <c r="O72" i="2" s="1"/>
  <c r="P72" i="2" s="1"/>
  <c r="Q72" i="2" s="1"/>
  <c r="S72" i="2" s="1"/>
  <c r="M319" i="2"/>
  <c r="N50" i="2" s="1"/>
  <c r="O50" i="2" s="1"/>
  <c r="P50" i="2" s="1"/>
  <c r="Q50" i="2" s="1"/>
  <c r="R50" i="2" s="1"/>
  <c r="S128" i="2"/>
  <c r="F36" i="2"/>
  <c r="R244" i="2"/>
  <c r="R115" i="2"/>
  <c r="M364" i="2"/>
  <c r="N95" i="2" s="1"/>
  <c r="O95" i="2" s="1"/>
  <c r="P95" i="2" s="1"/>
  <c r="Q95" i="2" s="1"/>
  <c r="S95" i="2" s="1"/>
  <c r="M407" i="2"/>
  <c r="N138" i="2" s="1"/>
  <c r="O138" i="2" s="1"/>
  <c r="P138" i="2" s="1"/>
  <c r="Q138" i="2" s="1"/>
  <c r="D505" i="2"/>
  <c r="E505" i="2"/>
  <c r="F505" i="2"/>
  <c r="M501" i="2"/>
  <c r="N232" i="2" s="1"/>
  <c r="O232" i="2" s="1"/>
  <c r="P232" i="2" s="1"/>
  <c r="Q232" i="2" s="1"/>
  <c r="M321" i="2"/>
  <c r="N52" i="2" s="1"/>
  <c r="O52" i="2" s="1"/>
  <c r="P52" i="2" s="1"/>
  <c r="Q52" i="2" s="1"/>
  <c r="S52" i="2" s="1"/>
  <c r="F339" i="2"/>
  <c r="S148" i="2"/>
  <c r="S209" i="2"/>
  <c r="S156" i="2"/>
  <c r="M322" i="2"/>
  <c r="N53" i="2" s="1"/>
  <c r="O53" i="2" s="1"/>
  <c r="P53" i="2" s="1"/>
  <c r="Q53" i="2" s="1"/>
  <c r="S53" i="2" s="1"/>
  <c r="M314" i="2"/>
  <c r="N45" i="2" s="1"/>
  <c r="O45" i="2" s="1"/>
  <c r="P45" i="2" s="1"/>
  <c r="Q45" i="2" s="1"/>
  <c r="R45" i="2" s="1"/>
  <c r="D508" i="2"/>
  <c r="S64" i="2"/>
  <c r="R64" i="2"/>
  <c r="R51" i="2"/>
  <c r="S51" i="2"/>
  <c r="R42" i="2"/>
  <c r="S42" i="2"/>
  <c r="S100" i="2"/>
  <c r="R100" i="2"/>
  <c r="F310" i="2"/>
  <c r="D339" i="2"/>
  <c r="M339" i="2" s="1"/>
  <c r="N70" i="2" s="1"/>
  <c r="O70" i="2" s="1"/>
  <c r="P70" i="2" s="1"/>
  <c r="Q70" i="2" s="1"/>
  <c r="S70" i="2" s="1"/>
  <c r="F342" i="2"/>
  <c r="E344" i="2"/>
  <c r="L342" i="2"/>
  <c r="S246" i="2"/>
  <c r="R246" i="2"/>
  <c r="L508" i="2"/>
  <c r="E509" i="2"/>
  <c r="E310" i="2"/>
  <c r="F340" i="2"/>
  <c r="E517" i="2"/>
  <c r="R181" i="2"/>
  <c r="S181" i="2"/>
  <c r="R186" i="2"/>
  <c r="S186" i="2"/>
  <c r="D344" i="2"/>
  <c r="M344" i="2" s="1"/>
  <c r="N75" i="2" s="1"/>
  <c r="O75" i="2" s="1"/>
  <c r="P75" i="2" s="1"/>
  <c r="Q75" i="2" s="1"/>
  <c r="R75" i="2" s="1"/>
  <c r="D338" i="2"/>
  <c r="M338" i="2" s="1"/>
  <c r="N69" i="2" s="1"/>
  <c r="O69" i="2" s="1"/>
  <c r="P69" i="2" s="1"/>
  <c r="Q69" i="2" s="1"/>
  <c r="R69" i="2" s="1"/>
  <c r="D310" i="2"/>
  <c r="M310" i="2" s="1"/>
  <c r="N41" i="2" s="1"/>
  <c r="O41" i="2" s="1"/>
  <c r="P41" i="2" s="1"/>
  <c r="Q41" i="2" s="1"/>
  <c r="E342" i="2"/>
  <c r="L511" i="2"/>
  <c r="E508" i="2"/>
  <c r="L344" i="2"/>
  <c r="F338" i="2"/>
  <c r="D340" i="2"/>
  <c r="L347" i="2"/>
  <c r="R179" i="2"/>
  <c r="S179" i="2"/>
  <c r="E504" i="2"/>
  <c r="F499" i="2"/>
  <c r="S194" i="2"/>
  <c r="R194" i="2"/>
  <c r="F343" i="2"/>
  <c r="F517" i="2"/>
  <c r="F511" i="2"/>
  <c r="E346" i="2"/>
  <c r="D347" i="2"/>
  <c r="D343" i="2"/>
  <c r="S183" i="2"/>
  <c r="R183" i="2"/>
  <c r="M509" i="2"/>
  <c r="N240" i="2" s="1"/>
  <c r="O240" i="2" s="1"/>
  <c r="P240" i="2" s="1"/>
  <c r="Q240" i="2" s="1"/>
  <c r="L346" i="2"/>
  <c r="D511" i="2"/>
  <c r="D504" i="2"/>
  <c r="D346" i="2"/>
  <c r="R109" i="2"/>
  <c r="S109" i="2"/>
  <c r="L504" i="2"/>
  <c r="E499" i="2"/>
  <c r="M499" i="2" s="1"/>
  <c r="N230" i="2" s="1"/>
  <c r="O230" i="2" s="1"/>
  <c r="P230" i="2" s="1"/>
  <c r="Q230" i="2" s="1"/>
  <c r="L343" i="2"/>
  <c r="R125" i="2"/>
  <c r="S125" i="2"/>
  <c r="D517" i="2"/>
  <c r="D25" i="2"/>
  <c r="G25" i="2"/>
  <c r="J36" i="2"/>
  <c r="J305" i="2" s="1"/>
  <c r="G36" i="2"/>
  <c r="H36" i="2"/>
  <c r="E36" i="2"/>
  <c r="C36" i="2"/>
  <c r="C305" i="2" s="1"/>
  <c r="J17" i="2"/>
  <c r="J286" i="2" s="1"/>
  <c r="R49" i="2"/>
  <c r="S96" i="2"/>
  <c r="E17" i="2"/>
  <c r="S48" i="2"/>
  <c r="K17" i="2"/>
  <c r="K286" i="2" s="1"/>
  <c r="H25" i="2"/>
  <c r="E21" i="2"/>
  <c r="L25" i="2"/>
  <c r="F25" i="2"/>
  <c r="R44" i="2"/>
  <c r="J21" i="2"/>
  <c r="J290" i="2" s="1"/>
  <c r="K25" i="2"/>
  <c r="K294" i="2" s="1"/>
  <c r="R95" i="2"/>
  <c r="H21" i="2"/>
  <c r="F21" i="2"/>
  <c r="C21" i="2"/>
  <c r="C290" i="2" s="1"/>
  <c r="I25" i="2"/>
  <c r="I294" i="2" s="1"/>
  <c r="G21" i="2"/>
  <c r="E25" i="2"/>
  <c r="K36" i="2"/>
  <c r="K305" i="2" s="1"/>
  <c r="G17" i="2"/>
  <c r="F17" i="2"/>
  <c r="J25" i="2"/>
  <c r="J294" i="2" s="1"/>
  <c r="L36" i="2"/>
  <c r="D17" i="2"/>
  <c r="D36" i="2"/>
  <c r="C17" i="2"/>
  <c r="C286" i="2" s="1"/>
  <c r="I17" i="2"/>
  <c r="I286" i="2" s="1"/>
  <c r="L17" i="2"/>
  <c r="S92" i="2"/>
  <c r="S54" i="2"/>
  <c r="S43" i="2"/>
  <c r="R46" i="2"/>
  <c r="S46" i="2"/>
  <c r="S99" i="2"/>
  <c r="M85" i="2"/>
  <c r="D354" i="2" s="1"/>
  <c r="R55" i="2"/>
  <c r="C298" i="2"/>
  <c r="M29" i="2"/>
  <c r="C294" i="2"/>
  <c r="M79" i="2"/>
  <c r="F348" i="2" s="1"/>
  <c r="M87" i="2"/>
  <c r="D356" i="2" s="1"/>
  <c r="M93" i="2"/>
  <c r="F362" i="2" s="1"/>
  <c r="M90" i="2"/>
  <c r="D359" i="2" s="1"/>
  <c r="M89" i="2"/>
  <c r="D358" i="2" s="1"/>
  <c r="M91" i="2"/>
  <c r="E360" i="2" s="1"/>
  <c r="M81" i="2"/>
  <c r="D350" i="2" s="1"/>
  <c r="M82" i="2"/>
  <c r="L351" i="2" s="1"/>
  <c r="M83" i="2"/>
  <c r="E352" i="2" s="1"/>
  <c r="C282" i="2"/>
  <c r="M13" i="2"/>
  <c r="M86" i="2"/>
  <c r="L355" i="2" s="1"/>
  <c r="R98" i="2"/>
  <c r="S98" i="2"/>
  <c r="C309" i="2"/>
  <c r="M40" i="2"/>
  <c r="F309" i="2" s="1"/>
  <c r="C306" i="2"/>
  <c r="M37" i="2"/>
  <c r="M94" i="2"/>
  <c r="L363" i="2" s="1"/>
  <c r="N550" i="2"/>
  <c r="E24" i="2" s="1"/>
  <c r="I359" i="2"/>
  <c r="C352" i="2"/>
  <c r="C358" i="2"/>
  <c r="C363" i="2"/>
  <c r="C360" i="2"/>
  <c r="G352" i="2"/>
  <c r="C359" i="2"/>
  <c r="J351" i="2"/>
  <c r="C356" i="2"/>
  <c r="C350" i="2"/>
  <c r="C355" i="2"/>
  <c r="I360" i="2"/>
  <c r="N538" i="2"/>
  <c r="D12" i="2" s="1"/>
  <c r="N548" i="2"/>
  <c r="H22" i="2" s="1"/>
  <c r="N541" i="2"/>
  <c r="E15" i="2" s="1"/>
  <c r="C362" i="2"/>
  <c r="C351" i="2"/>
  <c r="C354" i="2"/>
  <c r="D308" i="2"/>
  <c r="L308" i="2"/>
  <c r="G308" i="2"/>
  <c r="F308" i="2"/>
  <c r="G306" i="2"/>
  <c r="E308" i="2"/>
  <c r="G305" i="2"/>
  <c r="F282" i="2"/>
  <c r="G18" i="2"/>
  <c r="H38" i="2"/>
  <c r="J38" i="2"/>
  <c r="J307" i="2" s="1"/>
  <c r="I38" i="2"/>
  <c r="I307" i="2" s="1"/>
  <c r="D38" i="2"/>
  <c r="C38" i="2"/>
  <c r="K38" i="2"/>
  <c r="K307" i="2" s="1"/>
  <c r="F38" i="2"/>
  <c r="E38" i="2"/>
  <c r="G38" i="2"/>
  <c r="L38" i="2"/>
  <c r="D306" i="2"/>
  <c r="G20" i="2"/>
  <c r="L20" i="2"/>
  <c r="F20" i="2"/>
  <c r="I20" i="2"/>
  <c r="I289" i="2" s="1"/>
  <c r="H20" i="2"/>
  <c r="H286" i="2"/>
  <c r="J20" i="2"/>
  <c r="J289" i="2" s="1"/>
  <c r="K20" i="2"/>
  <c r="K289" i="2" s="1"/>
  <c r="D20" i="2"/>
  <c r="L305" i="2"/>
  <c r="C20" i="2"/>
  <c r="G282" i="2"/>
  <c r="L298" i="2"/>
  <c r="E20" i="2"/>
  <c r="H18" i="2"/>
  <c r="E18" i="2"/>
  <c r="Q10" i="1"/>
  <c r="M536" i="2" s="1"/>
  <c r="J18" i="2"/>
  <c r="J287" i="2" s="1"/>
  <c r="K18" i="2"/>
  <c r="K287" i="2" s="1"/>
  <c r="Q31" i="1"/>
  <c r="M557" i="2" s="1"/>
  <c r="I24" i="2"/>
  <c r="I293" i="2" s="1"/>
  <c r="I18" i="2"/>
  <c r="I287" i="2" s="1"/>
  <c r="C24" i="2"/>
  <c r="Q14" i="1"/>
  <c r="M540" i="2" s="1"/>
  <c r="F18" i="2"/>
  <c r="L18" i="2"/>
  <c r="I30" i="2"/>
  <c r="I299" i="2" s="1"/>
  <c r="E16" i="2"/>
  <c r="D18" i="2"/>
  <c r="C18" i="2"/>
  <c r="G19" i="2"/>
  <c r="D19" i="2"/>
  <c r="E33" i="2"/>
  <c r="J33" i="2"/>
  <c r="J302" i="2" s="1"/>
  <c r="L33" i="2"/>
  <c r="G33" i="2"/>
  <c r="K33" i="2"/>
  <c r="K302" i="2" s="1"/>
  <c r="I33" i="2"/>
  <c r="I302" i="2" s="1"/>
  <c r="H33" i="2"/>
  <c r="D33" i="2"/>
  <c r="C33" i="2"/>
  <c r="F33" i="2"/>
  <c r="H19" i="2"/>
  <c r="J19" i="2"/>
  <c r="J288" i="2" s="1"/>
  <c r="C12" i="2"/>
  <c r="I19" i="2"/>
  <c r="I288" i="2" s="1"/>
  <c r="F19" i="2"/>
  <c r="K24" i="2"/>
  <c r="K293" i="2" s="1"/>
  <c r="C19" i="2"/>
  <c r="Q28" i="1"/>
  <c r="M554" i="2" s="1"/>
  <c r="D24" i="2"/>
  <c r="Q11" i="1"/>
  <c r="M537" i="2" s="1"/>
  <c r="L19" i="2"/>
  <c r="K19" i="2"/>
  <c r="K288" i="2" s="1"/>
  <c r="F24" i="2"/>
  <c r="E19" i="2"/>
  <c r="C26" i="2"/>
  <c r="G16" i="2"/>
  <c r="J16" i="2"/>
  <c r="J285" i="2" s="1"/>
  <c r="L16" i="2"/>
  <c r="H16" i="2"/>
  <c r="I16" i="2"/>
  <c r="I285" i="2" s="1"/>
  <c r="F16" i="2"/>
  <c r="D16" i="2"/>
  <c r="C16" i="2"/>
  <c r="K16" i="2"/>
  <c r="K285" i="2" s="1"/>
  <c r="C35" i="2"/>
  <c r="I35" i="2"/>
  <c r="I304" i="2" s="1"/>
  <c r="D35" i="2"/>
  <c r="G35" i="2"/>
  <c r="F35" i="2"/>
  <c r="L35" i="2"/>
  <c r="E35" i="2"/>
  <c r="K35" i="2"/>
  <c r="K304" i="2" s="1"/>
  <c r="H35" i="2"/>
  <c r="J35" i="2"/>
  <c r="J304" i="2" s="1"/>
  <c r="I34" i="2"/>
  <c r="I303" i="2" s="1"/>
  <c r="G34" i="2"/>
  <c r="K34" i="2"/>
  <c r="K303" i="2" s="1"/>
  <c r="C34" i="2"/>
  <c r="J34" i="2"/>
  <c r="J303" i="2" s="1"/>
  <c r="F34" i="2"/>
  <c r="L34" i="2"/>
  <c r="E34" i="2"/>
  <c r="D34" i="2"/>
  <c r="H34" i="2"/>
  <c r="I32" i="2"/>
  <c r="I301" i="2" s="1"/>
  <c r="L23" i="2"/>
  <c r="I23" i="2"/>
  <c r="I292" i="2" s="1"/>
  <c r="G23" i="2"/>
  <c r="E23" i="2"/>
  <c r="F23" i="2"/>
  <c r="K23" i="2"/>
  <c r="K292" i="2" s="1"/>
  <c r="D23" i="2"/>
  <c r="H23" i="2"/>
  <c r="C23" i="2"/>
  <c r="J23" i="2"/>
  <c r="J292" i="2" s="1"/>
  <c r="G26" i="2"/>
  <c r="K26" i="2"/>
  <c r="K295" i="2" s="1"/>
  <c r="D26" i="2"/>
  <c r="E26" i="2"/>
  <c r="J26" i="2"/>
  <c r="J295" i="2" s="1"/>
  <c r="H26" i="2"/>
  <c r="L26" i="2"/>
  <c r="F26" i="2"/>
  <c r="I26" i="2"/>
  <c r="I295" i="2" s="1"/>
  <c r="F32" i="2"/>
  <c r="L32" i="2"/>
  <c r="D32" i="2"/>
  <c r="H32" i="2"/>
  <c r="G32" i="2"/>
  <c r="J32" i="2"/>
  <c r="J301" i="2" s="1"/>
  <c r="K32" i="2"/>
  <c r="K301" i="2" s="1"/>
  <c r="C32" i="2"/>
  <c r="E32" i="2"/>
  <c r="F30" i="2"/>
  <c r="H30" i="2"/>
  <c r="G30" i="2"/>
  <c r="L30" i="2"/>
  <c r="C30" i="2"/>
  <c r="E30" i="2"/>
  <c r="D30" i="2"/>
  <c r="J30" i="2"/>
  <c r="J299" i="2" s="1"/>
  <c r="K30" i="2"/>
  <c r="K299" i="2" s="1"/>
  <c r="L27" i="2"/>
  <c r="F27" i="2"/>
  <c r="I27" i="2"/>
  <c r="I296" i="2" s="1"/>
  <c r="E27" i="2"/>
  <c r="J27" i="2"/>
  <c r="J296" i="2" s="1"/>
  <c r="K27" i="2"/>
  <c r="K296" i="2" s="1"/>
  <c r="C27" i="2"/>
  <c r="H27" i="2"/>
  <c r="G27" i="2"/>
  <c r="D27" i="2"/>
  <c r="J278" i="2"/>
  <c r="J276" i="2"/>
  <c r="K278" i="2"/>
  <c r="K276" i="2"/>
  <c r="L276" i="2"/>
  <c r="M9" i="2"/>
  <c r="E278" i="2" s="1"/>
  <c r="S226" i="2" l="1"/>
  <c r="R226" i="2"/>
  <c r="R110" i="2"/>
  <c r="S110" i="2"/>
  <c r="R88" i="2"/>
  <c r="R80" i="2"/>
  <c r="G348" i="2"/>
  <c r="C348" i="2"/>
  <c r="R68" i="2"/>
  <c r="J24" i="2"/>
  <c r="J293" i="2" s="1"/>
  <c r="G24" i="2"/>
  <c r="M24" i="2" s="1"/>
  <c r="E293" i="2" s="1"/>
  <c r="H24" i="2"/>
  <c r="L24" i="2"/>
  <c r="G12" i="2"/>
  <c r="I12" i="2"/>
  <c r="I281" i="2" s="1"/>
  <c r="F12" i="2"/>
  <c r="K12" i="2"/>
  <c r="K281" i="2" s="1"/>
  <c r="H12" i="2"/>
  <c r="E12" i="2"/>
  <c r="M12" i="2" s="1"/>
  <c r="D281" i="2" s="1"/>
  <c r="J12" i="2"/>
  <c r="J281" i="2" s="1"/>
  <c r="L12" i="2"/>
  <c r="M517" i="2"/>
  <c r="N248" i="2" s="1"/>
  <c r="O248" i="2" s="1"/>
  <c r="P248" i="2" s="1"/>
  <c r="Q248" i="2" s="1"/>
  <c r="S248" i="2" s="1"/>
  <c r="S245" i="2"/>
  <c r="R245" i="2"/>
  <c r="M511" i="2"/>
  <c r="N242" i="2" s="1"/>
  <c r="O242" i="2" s="1"/>
  <c r="P242" i="2" s="1"/>
  <c r="Q242" i="2" s="1"/>
  <c r="S242" i="2" s="1"/>
  <c r="M508" i="2"/>
  <c r="N239" i="2" s="1"/>
  <c r="O239" i="2" s="1"/>
  <c r="P239" i="2" s="1"/>
  <c r="Q239" i="2" s="1"/>
  <c r="S239" i="2" s="1"/>
  <c r="S189" i="2"/>
  <c r="R189" i="2"/>
  <c r="S173" i="2"/>
  <c r="R173" i="2"/>
  <c r="R116" i="2"/>
  <c r="S116" i="2"/>
  <c r="G355" i="2"/>
  <c r="S84" i="2"/>
  <c r="M346" i="2"/>
  <c r="N77" i="2" s="1"/>
  <c r="O77" i="2" s="1"/>
  <c r="P77" i="2" s="1"/>
  <c r="Q77" i="2" s="1"/>
  <c r="R77" i="2" s="1"/>
  <c r="S76" i="2"/>
  <c r="M343" i="2"/>
  <c r="N74" i="2" s="1"/>
  <c r="O74" i="2" s="1"/>
  <c r="P74" i="2" s="1"/>
  <c r="Q74" i="2" s="1"/>
  <c r="S74" i="2" s="1"/>
  <c r="M342" i="2"/>
  <c r="N73" i="2" s="1"/>
  <c r="O73" i="2" s="1"/>
  <c r="P73" i="2" s="1"/>
  <c r="Q73" i="2" s="1"/>
  <c r="R73" i="2" s="1"/>
  <c r="R72" i="2"/>
  <c r="M340" i="2"/>
  <c r="N71" i="2" s="1"/>
  <c r="O71" i="2" s="1"/>
  <c r="P71" i="2" s="1"/>
  <c r="Q71" i="2" s="1"/>
  <c r="R71" i="2" s="1"/>
  <c r="S58" i="2"/>
  <c r="S56" i="2"/>
  <c r="R53" i="2"/>
  <c r="R52" i="2"/>
  <c r="S50" i="2"/>
  <c r="R47" i="2"/>
  <c r="D309" i="2"/>
  <c r="S232" i="2"/>
  <c r="R232" i="2"/>
  <c r="M505" i="2"/>
  <c r="N236" i="2" s="1"/>
  <c r="O236" i="2" s="1"/>
  <c r="P236" i="2" s="1"/>
  <c r="Q236" i="2" s="1"/>
  <c r="M504" i="2"/>
  <c r="N235" i="2" s="1"/>
  <c r="O235" i="2" s="1"/>
  <c r="P235" i="2" s="1"/>
  <c r="Q235" i="2" s="1"/>
  <c r="R235" i="2" s="1"/>
  <c r="S138" i="2"/>
  <c r="R138" i="2"/>
  <c r="F350" i="2"/>
  <c r="E350" i="2"/>
  <c r="M350" i="2" s="1"/>
  <c r="N81" i="2" s="1"/>
  <c r="O81" i="2" s="1"/>
  <c r="P81" i="2" s="1"/>
  <c r="Q81" i="2" s="1"/>
  <c r="S81" i="2" s="1"/>
  <c r="S45" i="2"/>
  <c r="F359" i="2"/>
  <c r="M347" i="2"/>
  <c r="N78" i="2" s="1"/>
  <c r="O78" i="2" s="1"/>
  <c r="P78" i="2" s="1"/>
  <c r="Q78" i="2" s="1"/>
  <c r="R78" i="2" s="1"/>
  <c r="D362" i="2"/>
  <c r="R239" i="2"/>
  <c r="E354" i="2"/>
  <c r="D360" i="2"/>
  <c r="F356" i="2"/>
  <c r="D355" i="2"/>
  <c r="E363" i="2"/>
  <c r="E351" i="2"/>
  <c r="R230" i="2"/>
  <c r="S230" i="2"/>
  <c r="G362" i="2"/>
  <c r="L354" i="2"/>
  <c r="E362" i="2"/>
  <c r="M362" i="2" s="1"/>
  <c r="N93" i="2" s="1"/>
  <c r="O93" i="2" s="1"/>
  <c r="P93" i="2" s="1"/>
  <c r="Q93" i="2" s="1"/>
  <c r="R93" i="2" s="1"/>
  <c r="F358" i="2"/>
  <c r="L362" i="2"/>
  <c r="G360" i="2"/>
  <c r="E358" i="2"/>
  <c r="M358" i="2" s="1"/>
  <c r="N89" i="2" s="1"/>
  <c r="O89" i="2" s="1"/>
  <c r="P89" i="2" s="1"/>
  <c r="Q89" i="2" s="1"/>
  <c r="R89" i="2" s="1"/>
  <c r="E348" i="2"/>
  <c r="S240" i="2"/>
  <c r="R240" i="2"/>
  <c r="S69" i="2"/>
  <c r="L356" i="2"/>
  <c r="L348" i="2"/>
  <c r="D351" i="2"/>
  <c r="M351" i="2" s="1"/>
  <c r="N82" i="2" s="1"/>
  <c r="O82" i="2" s="1"/>
  <c r="P82" i="2" s="1"/>
  <c r="Q82" i="2" s="1"/>
  <c r="R82" i="2" s="1"/>
  <c r="E355" i="2"/>
  <c r="F363" i="2"/>
  <c r="F354" i="2"/>
  <c r="F351" i="2"/>
  <c r="F355" i="2"/>
  <c r="D352" i="2"/>
  <c r="D348" i="2"/>
  <c r="M348" i="2" s="1"/>
  <c r="N79" i="2" s="1"/>
  <c r="O79" i="2" s="1"/>
  <c r="P79" i="2" s="1"/>
  <c r="Q79" i="2" s="1"/>
  <c r="S79" i="2" s="1"/>
  <c r="F360" i="2"/>
  <c r="F352" i="2"/>
  <c r="D363" i="2"/>
  <c r="E356" i="2"/>
  <c r="E359" i="2"/>
  <c r="L359" i="2"/>
  <c r="L352" i="2"/>
  <c r="M25" i="2"/>
  <c r="L294" i="2" s="1"/>
  <c r="L15" i="2"/>
  <c r="D15" i="2"/>
  <c r="D22" i="2"/>
  <c r="L22" i="2"/>
  <c r="L291" i="2" s="1"/>
  <c r="M36" i="2"/>
  <c r="E305" i="2" s="1"/>
  <c r="K22" i="2"/>
  <c r="K291" i="2" s="1"/>
  <c r="M17" i="2"/>
  <c r="E286" i="2" s="1"/>
  <c r="M21" i="2"/>
  <c r="R70" i="2"/>
  <c r="J15" i="2"/>
  <c r="J284" i="2" s="1"/>
  <c r="I22" i="2"/>
  <c r="I291" i="2" s="1"/>
  <c r="G15" i="2"/>
  <c r="H15" i="2"/>
  <c r="C22" i="2"/>
  <c r="C291" i="2" s="1"/>
  <c r="F15" i="2"/>
  <c r="D305" i="2"/>
  <c r="K15" i="2"/>
  <c r="K284" i="2" s="1"/>
  <c r="I15" i="2"/>
  <c r="I284" i="2" s="1"/>
  <c r="F22" i="2"/>
  <c r="C15" i="2"/>
  <c r="J22" i="2"/>
  <c r="J291" i="2" s="1"/>
  <c r="E22" i="2"/>
  <c r="G22" i="2"/>
  <c r="S75" i="2"/>
  <c r="C302" i="2"/>
  <c r="M33" i="2"/>
  <c r="R41" i="2"/>
  <c r="S41" i="2"/>
  <c r="C288" i="2"/>
  <c r="M19" i="2"/>
  <c r="G288" i="2" s="1"/>
  <c r="C293" i="2"/>
  <c r="C289" i="2"/>
  <c r="M20" i="2"/>
  <c r="C303" i="2"/>
  <c r="M34" i="2"/>
  <c r="M27" i="2"/>
  <c r="E296" i="2" s="1"/>
  <c r="C304" i="2"/>
  <c r="M35" i="2"/>
  <c r="D304" i="2" s="1"/>
  <c r="C281" i="2"/>
  <c r="C292" i="2"/>
  <c r="M23" i="2"/>
  <c r="F292" i="2" s="1"/>
  <c r="C301" i="2"/>
  <c r="M32" i="2"/>
  <c r="D301" i="2" s="1"/>
  <c r="C287" i="2"/>
  <c r="M18" i="2"/>
  <c r="C307" i="2"/>
  <c r="M38" i="2"/>
  <c r="C299" i="2"/>
  <c r="M30" i="2"/>
  <c r="L299" i="2" s="1"/>
  <c r="C285" i="2"/>
  <c r="M16" i="2"/>
  <c r="L285" i="2" s="1"/>
  <c r="C295" i="2"/>
  <c r="M26" i="2"/>
  <c r="D295" i="2" s="1"/>
  <c r="L306" i="2"/>
  <c r="F305" i="2"/>
  <c r="E306" i="2"/>
  <c r="L282" i="2"/>
  <c r="H298" i="2"/>
  <c r="D282" i="2"/>
  <c r="E282" i="2"/>
  <c r="G294" i="2"/>
  <c r="H282" i="2"/>
  <c r="E309" i="2"/>
  <c r="L309" i="2"/>
  <c r="E298" i="2"/>
  <c r="F286" i="2"/>
  <c r="G295" i="2"/>
  <c r="D286" i="2"/>
  <c r="F306" i="2"/>
  <c r="F298" i="2"/>
  <c r="M308" i="2"/>
  <c r="N39" i="2" s="1"/>
  <c r="O39" i="2" s="1"/>
  <c r="P39" i="2" s="1"/>
  <c r="Q39" i="2" s="1"/>
  <c r="H305" i="2"/>
  <c r="G302" i="2"/>
  <c r="H290" i="2"/>
  <c r="H306" i="2"/>
  <c r="G298" i="2"/>
  <c r="H309" i="2"/>
  <c r="D298" i="2"/>
  <c r="F295" i="2"/>
  <c r="G309" i="2"/>
  <c r="H294" i="2"/>
  <c r="L286" i="2"/>
  <c r="H295" i="2"/>
  <c r="L295" i="2"/>
  <c r="E294" i="2"/>
  <c r="C28" i="2"/>
  <c r="E14" i="2"/>
  <c r="J31" i="2"/>
  <c r="J300" i="2" s="1"/>
  <c r="F10" i="2"/>
  <c r="L307" i="2"/>
  <c r="G10" i="2"/>
  <c r="H31" i="2"/>
  <c r="J14" i="2"/>
  <c r="J283" i="2" s="1"/>
  <c r="C10" i="2"/>
  <c r="J10" i="2"/>
  <c r="J279" i="2" s="1"/>
  <c r="L31" i="2"/>
  <c r="D31" i="2"/>
  <c r="L10" i="2"/>
  <c r="E10" i="2"/>
  <c r="D10" i="2"/>
  <c r="I10" i="2"/>
  <c r="I279" i="2" s="1"/>
  <c r="D14" i="2"/>
  <c r="K10" i="2"/>
  <c r="K14" i="2"/>
  <c r="K283" i="2" s="1"/>
  <c r="H10" i="2"/>
  <c r="H14" i="2"/>
  <c r="G14" i="2"/>
  <c r="L14" i="2"/>
  <c r="G31" i="2"/>
  <c r="I31" i="2"/>
  <c r="I300" i="2" s="1"/>
  <c r="C31" i="2"/>
  <c r="L289" i="2"/>
  <c r="E31" i="2"/>
  <c r="K31" i="2"/>
  <c r="K300" i="2" s="1"/>
  <c r="F31" i="2"/>
  <c r="H291" i="2"/>
  <c r="F14" i="2"/>
  <c r="I14" i="2"/>
  <c r="I283" i="2" s="1"/>
  <c r="C14" i="2"/>
  <c r="F287" i="2"/>
  <c r="L28" i="2"/>
  <c r="G28" i="2"/>
  <c r="H28" i="2"/>
  <c r="I28" i="2"/>
  <c r="I297" i="2" s="1"/>
  <c r="D28" i="2"/>
  <c r="J28" i="2"/>
  <c r="J297" i="2" s="1"/>
  <c r="E28" i="2"/>
  <c r="K28" i="2"/>
  <c r="K297" i="2" s="1"/>
  <c r="F28" i="2"/>
  <c r="H302" i="2"/>
  <c r="F11" i="2"/>
  <c r="L11" i="2"/>
  <c r="D11" i="2"/>
  <c r="G11" i="2"/>
  <c r="K11" i="2"/>
  <c r="K280" i="2" s="1"/>
  <c r="H11" i="2"/>
  <c r="J11" i="2"/>
  <c r="J280" i="2" s="1"/>
  <c r="I11" i="2"/>
  <c r="I280" i="2" s="1"/>
  <c r="C11" i="2"/>
  <c r="E11" i="2"/>
  <c r="H303" i="2"/>
  <c r="H285" i="2"/>
  <c r="L296" i="2"/>
  <c r="L278" i="2"/>
  <c r="I278" i="2"/>
  <c r="H278" i="2"/>
  <c r="C278" i="2"/>
  <c r="G278" i="2"/>
  <c r="F278" i="2"/>
  <c r="D278" i="2"/>
  <c r="R248" i="2" l="1"/>
  <c r="R242" i="2"/>
  <c r="S235" i="2"/>
  <c r="C296" i="2"/>
  <c r="E290" i="2"/>
  <c r="L290" i="2"/>
  <c r="M360" i="2"/>
  <c r="N91" i="2" s="1"/>
  <c r="O91" i="2" s="1"/>
  <c r="P91" i="2" s="1"/>
  <c r="Q91" i="2" s="1"/>
  <c r="S91" i="2" s="1"/>
  <c r="M356" i="2"/>
  <c r="N87" i="2" s="1"/>
  <c r="O87" i="2" s="1"/>
  <c r="P87" i="2" s="1"/>
  <c r="Q87" i="2" s="1"/>
  <c r="R87" i="2" s="1"/>
  <c r="M355" i="2"/>
  <c r="N86" i="2" s="1"/>
  <c r="O86" i="2" s="1"/>
  <c r="P86" i="2" s="1"/>
  <c r="Q86" i="2" s="1"/>
  <c r="R86" i="2" s="1"/>
  <c r="S77" i="2"/>
  <c r="R74" i="2"/>
  <c r="S73" i="2"/>
  <c r="S71" i="2"/>
  <c r="G293" i="2"/>
  <c r="G290" i="2"/>
  <c r="D290" i="2"/>
  <c r="G286" i="2"/>
  <c r="M286" i="2" s="1"/>
  <c r="N17" i="2" s="1"/>
  <c r="O17" i="2" s="1"/>
  <c r="P17" i="2" s="1"/>
  <c r="Q17" i="2" s="1"/>
  <c r="D294" i="2"/>
  <c r="M352" i="2"/>
  <c r="N83" i="2" s="1"/>
  <c r="O83" i="2" s="1"/>
  <c r="P83" i="2" s="1"/>
  <c r="Q83" i="2" s="1"/>
  <c r="S83" i="2" s="1"/>
  <c r="F294" i="2"/>
  <c r="M294" i="2" s="1"/>
  <c r="N25" i="2" s="1"/>
  <c r="O25" i="2" s="1"/>
  <c r="P25" i="2" s="1"/>
  <c r="Q25" i="2" s="1"/>
  <c r="M305" i="2"/>
  <c r="N36" i="2" s="1"/>
  <c r="O36" i="2" s="1"/>
  <c r="P36" i="2" s="1"/>
  <c r="Q36" i="2" s="1"/>
  <c r="R36" i="2" s="1"/>
  <c r="S236" i="2"/>
  <c r="R236" i="2"/>
  <c r="M354" i="2"/>
  <c r="N85" i="2" s="1"/>
  <c r="O85" i="2" s="1"/>
  <c r="P85" i="2" s="1"/>
  <c r="Q85" i="2" s="1"/>
  <c r="R85" i="2" s="1"/>
  <c r="M363" i="2"/>
  <c r="N94" i="2" s="1"/>
  <c r="O94" i="2" s="1"/>
  <c r="P94" i="2" s="1"/>
  <c r="Q94" i="2" s="1"/>
  <c r="R94" i="2" s="1"/>
  <c r="M359" i="2"/>
  <c r="N90" i="2" s="1"/>
  <c r="O90" i="2" s="1"/>
  <c r="P90" i="2" s="1"/>
  <c r="Q90" i="2" s="1"/>
  <c r="R90" i="2" s="1"/>
  <c r="S78" i="2"/>
  <c r="F290" i="2"/>
  <c r="M306" i="2"/>
  <c r="N37" i="2" s="1"/>
  <c r="O37" i="2" s="1"/>
  <c r="P37" i="2" s="1"/>
  <c r="Q37" i="2" s="1"/>
  <c r="R37" i="2" s="1"/>
  <c r="R79" i="2"/>
  <c r="R81" i="2"/>
  <c r="S82" i="2"/>
  <c r="M15" i="2"/>
  <c r="E284" i="2" s="1"/>
  <c r="M22" i="2"/>
  <c r="E291" i="2" s="1"/>
  <c r="C284" i="2"/>
  <c r="S89" i="2"/>
  <c r="S93" i="2"/>
  <c r="C300" i="2"/>
  <c r="M31" i="2"/>
  <c r="E300" i="2" s="1"/>
  <c r="M10" i="2"/>
  <c r="C279" i="2" s="1"/>
  <c r="M28" i="2"/>
  <c r="C297" i="2" s="1"/>
  <c r="C283" i="2"/>
  <c r="M14" i="2"/>
  <c r="G283" i="2" s="1"/>
  <c r="C280" i="2"/>
  <c r="M11" i="2"/>
  <c r="D280" i="2" s="1"/>
  <c r="R39" i="2"/>
  <c r="S39" i="2"/>
  <c r="E287" i="2"/>
  <c r="H293" i="2"/>
  <c r="M282" i="2"/>
  <c r="N13" i="2" s="1"/>
  <c r="O13" i="2" s="1"/>
  <c r="P13" i="2" s="1"/>
  <c r="Q13" i="2" s="1"/>
  <c r="D293" i="2"/>
  <c r="H299" i="2"/>
  <c r="D303" i="2"/>
  <c r="D287" i="2"/>
  <c r="G289" i="2"/>
  <c r="G299" i="2"/>
  <c r="H287" i="2"/>
  <c r="E299" i="2"/>
  <c r="F301" i="2"/>
  <c r="L287" i="2"/>
  <c r="D299" i="2"/>
  <c r="H289" i="2"/>
  <c r="F289" i="2"/>
  <c r="E295" i="2"/>
  <c r="M295" i="2" s="1"/>
  <c r="N26" i="2" s="1"/>
  <c r="O26" i="2" s="1"/>
  <c r="P26" i="2" s="1"/>
  <c r="Q26" i="2" s="1"/>
  <c r="G307" i="2"/>
  <c r="M309" i="2"/>
  <c r="N40" i="2" s="1"/>
  <c r="O40" i="2" s="1"/>
  <c r="P40" i="2" s="1"/>
  <c r="Q40" i="2" s="1"/>
  <c r="L303" i="2"/>
  <c r="D289" i="2"/>
  <c r="F293" i="2"/>
  <c r="L281" i="2"/>
  <c r="D292" i="2"/>
  <c r="E281" i="2"/>
  <c r="F304" i="2"/>
  <c r="D296" i="2"/>
  <c r="E285" i="2"/>
  <c r="F285" i="2"/>
  <c r="H296" i="2"/>
  <c r="L302" i="2"/>
  <c r="H284" i="2"/>
  <c r="L284" i="2"/>
  <c r="D307" i="2"/>
  <c r="L293" i="2"/>
  <c r="E303" i="2"/>
  <c r="G296" i="2"/>
  <c r="H301" i="2"/>
  <c r="G292" i="2"/>
  <c r="H292" i="2"/>
  <c r="H281" i="2"/>
  <c r="E304" i="2"/>
  <c r="F281" i="2"/>
  <c r="G281" i="2"/>
  <c r="G287" i="2"/>
  <c r="F299" i="2"/>
  <c r="F302" i="2"/>
  <c r="E289" i="2"/>
  <c r="M298" i="2"/>
  <c r="N29" i="2" s="1"/>
  <c r="O29" i="2" s="1"/>
  <c r="P29" i="2" s="1"/>
  <c r="Q29" i="2" s="1"/>
  <c r="E292" i="2"/>
  <c r="L301" i="2"/>
  <c r="F296" i="2"/>
  <c r="F288" i="2"/>
  <c r="L288" i="2"/>
  <c r="E288" i="2"/>
  <c r="H304" i="2"/>
  <c r="D285" i="2"/>
  <c r="G285" i="2"/>
  <c r="D288" i="2"/>
  <c r="E307" i="2"/>
  <c r="H307" i="2"/>
  <c r="G303" i="2"/>
  <c r="L292" i="2"/>
  <c r="F303" i="2"/>
  <c r="F307" i="2"/>
  <c r="E302" i="2"/>
  <c r="H288" i="2"/>
  <c r="L304" i="2"/>
  <c r="D302" i="2"/>
  <c r="G304" i="2"/>
  <c r="G301" i="2"/>
  <c r="E301" i="2"/>
  <c r="M278" i="2"/>
  <c r="N9" i="2" s="1"/>
  <c r="O9" i="2" s="1"/>
  <c r="P9" i="2" s="1"/>
  <c r="Q9" i="2" s="1"/>
  <c r="R9" i="2" s="1"/>
  <c r="L297" i="2" l="1"/>
  <c r="M290" i="2"/>
  <c r="N21" i="2" s="1"/>
  <c r="O21" i="2" s="1"/>
  <c r="P21" i="2" s="1"/>
  <c r="Q21" i="2" s="1"/>
  <c r="R21" i="2" s="1"/>
  <c r="R91" i="2"/>
  <c r="S87" i="2"/>
  <c r="S86" i="2"/>
  <c r="R83" i="2"/>
  <c r="G291" i="2"/>
  <c r="S85" i="2"/>
  <c r="S94" i="2"/>
  <c r="S90" i="2"/>
  <c r="F284" i="2"/>
  <c r="G284" i="2"/>
  <c r="D284" i="2"/>
  <c r="M289" i="2"/>
  <c r="N20" i="2" s="1"/>
  <c r="O20" i="2" s="1"/>
  <c r="P20" i="2" s="1"/>
  <c r="Q20" i="2" s="1"/>
  <c r="R20" i="2" s="1"/>
  <c r="F291" i="2"/>
  <c r="M301" i="2"/>
  <c r="N32" i="2" s="1"/>
  <c r="O32" i="2" s="1"/>
  <c r="P32" i="2" s="1"/>
  <c r="Q32" i="2" s="1"/>
  <c r="R32" i="2" s="1"/>
  <c r="S37" i="2"/>
  <c r="M287" i="2"/>
  <c r="N18" i="2" s="1"/>
  <c r="O18" i="2" s="1"/>
  <c r="P18" i="2" s="1"/>
  <c r="Q18" i="2" s="1"/>
  <c r="R18" i="2" s="1"/>
  <c r="D291" i="2"/>
  <c r="M291" i="2" s="1"/>
  <c r="N22" i="2" s="1"/>
  <c r="O22" i="2" s="1"/>
  <c r="P22" i="2" s="1"/>
  <c r="Q22" i="2" s="1"/>
  <c r="R22" i="2" s="1"/>
  <c r="M304" i="2"/>
  <c r="N35" i="2" s="1"/>
  <c r="O35" i="2" s="1"/>
  <c r="P35" i="2" s="1"/>
  <c r="Q35" i="2" s="1"/>
  <c r="S35" i="2" s="1"/>
  <c r="S36" i="2"/>
  <c r="K279" i="2"/>
  <c r="E279" i="2"/>
  <c r="R26" i="2"/>
  <c r="S26" i="2"/>
  <c r="R17" i="2"/>
  <c r="S17" i="2"/>
  <c r="R29" i="2"/>
  <c r="S29" i="2"/>
  <c r="R25" i="2"/>
  <c r="S25" i="2"/>
  <c r="S40" i="2"/>
  <c r="R40" i="2"/>
  <c r="R13" i="2"/>
  <c r="S13" i="2"/>
  <c r="F297" i="2"/>
  <c r="M293" i="2"/>
  <c r="N24" i="2" s="1"/>
  <c r="O24" i="2" s="1"/>
  <c r="P24" i="2" s="1"/>
  <c r="Q24" i="2" s="1"/>
  <c r="M288" i="2"/>
  <c r="N19" i="2" s="1"/>
  <c r="O19" i="2" s="1"/>
  <c r="P19" i="2" s="1"/>
  <c r="Q19" i="2" s="1"/>
  <c r="M299" i="2"/>
  <c r="N30" i="2" s="1"/>
  <c r="O30" i="2" s="1"/>
  <c r="P30" i="2" s="1"/>
  <c r="Q30" i="2" s="1"/>
  <c r="M303" i="2"/>
  <c r="N34" i="2" s="1"/>
  <c r="O34" i="2" s="1"/>
  <c r="P34" i="2" s="1"/>
  <c r="Q34" i="2" s="1"/>
  <c r="E297" i="2"/>
  <c r="G297" i="2"/>
  <c r="L280" i="2"/>
  <c r="H283" i="2"/>
  <c r="E280" i="2"/>
  <c r="E283" i="2"/>
  <c r="H280" i="2"/>
  <c r="D283" i="2"/>
  <c r="M307" i="2"/>
  <c r="N38" i="2" s="1"/>
  <c r="O38" i="2" s="1"/>
  <c r="P38" i="2" s="1"/>
  <c r="Q38" i="2" s="1"/>
  <c r="G280" i="2"/>
  <c r="G300" i="2"/>
  <c r="M296" i="2"/>
  <c r="N27" i="2" s="1"/>
  <c r="O27" i="2" s="1"/>
  <c r="P27" i="2" s="1"/>
  <c r="Q27" i="2" s="1"/>
  <c r="H297" i="2"/>
  <c r="D297" i="2"/>
  <c r="M284" i="2"/>
  <c r="N15" i="2" s="1"/>
  <c r="O15" i="2" s="1"/>
  <c r="P15" i="2" s="1"/>
  <c r="Q15" i="2" s="1"/>
  <c r="D300" i="2"/>
  <c r="L283" i="2"/>
  <c r="M292" i="2"/>
  <c r="N23" i="2" s="1"/>
  <c r="O23" i="2" s="1"/>
  <c r="P23" i="2" s="1"/>
  <c r="Q23" i="2" s="1"/>
  <c r="F280" i="2"/>
  <c r="L300" i="2"/>
  <c r="M302" i="2"/>
  <c r="N33" i="2" s="1"/>
  <c r="O33" i="2" s="1"/>
  <c r="P33" i="2" s="1"/>
  <c r="Q33" i="2" s="1"/>
  <c r="F283" i="2"/>
  <c r="H300" i="2"/>
  <c r="F300" i="2"/>
  <c r="M285" i="2"/>
  <c r="N16" i="2" s="1"/>
  <c r="O16" i="2" s="1"/>
  <c r="P16" i="2" s="1"/>
  <c r="Q16" i="2" s="1"/>
  <c r="M281" i="2"/>
  <c r="N12" i="2" s="1"/>
  <c r="O12" i="2" s="1"/>
  <c r="P12" i="2" s="1"/>
  <c r="Q12" i="2" s="1"/>
  <c r="G279" i="2"/>
  <c r="L279" i="2"/>
  <c r="H279" i="2"/>
  <c r="D279" i="2"/>
  <c r="F279" i="2"/>
  <c r="S9" i="2"/>
  <c r="I276" i="2" s="1"/>
  <c r="S21" i="2" l="1"/>
  <c r="R35" i="2"/>
  <c r="S32" i="2"/>
  <c r="S20" i="2"/>
  <c r="S18" i="2"/>
  <c r="S22" i="2"/>
  <c r="R23" i="2"/>
  <c r="S23" i="2"/>
  <c r="S16" i="2"/>
  <c r="R16" i="2"/>
  <c r="R38" i="2"/>
  <c r="S38" i="2"/>
  <c r="R34" i="2"/>
  <c r="S34" i="2"/>
  <c r="R12" i="2"/>
  <c r="S12" i="2"/>
  <c r="R15" i="2"/>
  <c r="S15" i="2"/>
  <c r="R30" i="2"/>
  <c r="S30" i="2"/>
  <c r="S19" i="2"/>
  <c r="R19" i="2"/>
  <c r="R33" i="2"/>
  <c r="S33" i="2"/>
  <c r="S24" i="2"/>
  <c r="R24" i="2"/>
  <c r="S27" i="2"/>
  <c r="R27" i="2"/>
  <c r="M297" i="2"/>
  <c r="N28" i="2" s="1"/>
  <c r="O28" i="2" s="1"/>
  <c r="P28" i="2" s="1"/>
  <c r="Q28" i="2" s="1"/>
  <c r="M280" i="2"/>
  <c r="N11" i="2" s="1"/>
  <c r="O11" i="2" s="1"/>
  <c r="P11" i="2" s="1"/>
  <c r="Q11" i="2" s="1"/>
  <c r="M300" i="2"/>
  <c r="N31" i="2" s="1"/>
  <c r="O31" i="2" s="1"/>
  <c r="P31" i="2" s="1"/>
  <c r="Q31" i="2" s="1"/>
  <c r="M283" i="2"/>
  <c r="N14" i="2" s="1"/>
  <c r="O14" i="2" s="1"/>
  <c r="P14" i="2" s="1"/>
  <c r="Q14" i="2" s="1"/>
  <c r="M279" i="2"/>
  <c r="N10" i="2" s="1"/>
  <c r="O10" i="2" s="1"/>
  <c r="P10" i="2" s="1"/>
  <c r="Q10" i="2" s="1"/>
  <c r="S11" i="2" l="1"/>
  <c r="R11" i="2"/>
  <c r="R28" i="2"/>
  <c r="S28" i="2"/>
  <c r="R10" i="2"/>
  <c r="S10" i="2"/>
  <c r="R31" i="2"/>
  <c r="S31" i="2"/>
  <c r="R14" i="2"/>
  <c r="S14" i="2"/>
</calcChain>
</file>

<file path=xl/sharedStrings.xml><?xml version="1.0" encoding="utf-8"?>
<sst xmlns="http://schemas.openxmlformats.org/spreadsheetml/2006/main" count="357" uniqueCount="293">
  <si>
    <t>Item</t>
  </si>
  <si>
    <t>Descrição</t>
  </si>
  <si>
    <t>Média (Soma das amostras) / número de amostras</t>
  </si>
  <si>
    <t>Soma = Somatória da (média - amostra) ao quadrado de cada um</t>
  </si>
  <si>
    <t>Variância = Soma / (Nº Amostras - 1)</t>
  </si>
  <si>
    <t>Desvio Padrão = Raiz Quadrada da Variância</t>
  </si>
  <si>
    <t>Limite Inferior = Média - DP</t>
  </si>
  <si>
    <t>Limite Superior = Média + DP</t>
  </si>
  <si>
    <t>VALORES SELECIONADOS CONSIDERANDO O DESVIO PADRÃO</t>
  </si>
  <si>
    <t>Nova Média</t>
  </si>
  <si>
    <t>Coeficiente de Variação</t>
  </si>
  <si>
    <t>Média</t>
  </si>
  <si>
    <t>Mediana</t>
  </si>
  <si>
    <t>Para definição do valor da coluna R (Soma = Somatória da (média - amostra) ao quadrado de cada um)</t>
  </si>
  <si>
    <r>
      <rPr>
        <sz val="10"/>
        <color rgb="FF000000"/>
        <rFont val="Times New Roman"/>
      </rPr>
      <t xml:space="preserve">Para utilizar no Cálculo da </t>
    </r>
    <r>
      <rPr>
        <sz val="10"/>
        <color rgb="FFFF0000"/>
        <rFont val="Times New Roman"/>
      </rPr>
      <t>Soma = Somatória da (média - amostra) ao quadrado de cada um</t>
    </r>
  </si>
  <si>
    <r>
      <rPr>
        <sz val="8"/>
        <color theme="1"/>
        <rFont val="Arial"/>
      </rPr>
      <t>Item</t>
    </r>
  </si>
  <si>
    <r>
      <rPr>
        <sz val="8"/>
        <color theme="1"/>
        <rFont val="Arial"/>
      </rPr>
      <t>Descrição</t>
    </r>
  </si>
  <si>
    <t>Banco de Preços</t>
  </si>
  <si>
    <t>Planilha Pesquisa de Preços</t>
  </si>
  <si>
    <r>
      <rPr>
        <sz val="8"/>
        <color theme="1"/>
        <rFont val="Arial"/>
      </rPr>
      <t>Processo:</t>
    </r>
  </si>
  <si>
    <r>
      <rPr>
        <sz val="8"/>
        <color theme="1"/>
        <rFont val="Arial"/>
      </rPr>
      <t>Item</t>
    </r>
  </si>
  <si>
    <r>
      <rPr>
        <sz val="8"/>
        <color theme="1"/>
        <rFont val="Arial"/>
      </rPr>
      <t>Descrição</t>
    </r>
  </si>
  <si>
    <r>
      <rPr>
        <sz val="10"/>
        <color rgb="FF000000"/>
        <rFont val="Times New Roman"/>
      </rPr>
      <t xml:space="preserve">Para utilizar no Cálculo da </t>
    </r>
    <r>
      <rPr>
        <sz val="10"/>
        <color rgb="FFFF0000"/>
        <rFont val="Times New Roman"/>
      </rPr>
      <t>Soma = Somatória da (média - amostra) ao quadrado de cada um</t>
    </r>
  </si>
  <si>
    <r>
      <rPr>
        <sz val="8"/>
        <color theme="1"/>
        <rFont val="Arial"/>
      </rPr>
      <t>Item</t>
    </r>
  </si>
  <si>
    <r>
      <rPr>
        <sz val="8"/>
        <color theme="1"/>
        <rFont val="Arial"/>
      </rPr>
      <t>Descrição</t>
    </r>
  </si>
  <si>
    <t>REGULAMENTO PARA A REMESSA OBRIGATÓRIA DE INFORMAÇÕES, DADOS E DOCUMENTOS AO TCE-MS</t>
  </si>
  <si>
    <t>FONTES: BANCO DE PREÇOS/ÓRGÃO PESQUISADO/TABELA OFICIAL/MÍDIA ESPECIALIZADA/FORNECEDOR</t>
  </si>
  <si>
    <t>Descrição do item</t>
  </si>
  <si>
    <t>Outras Contratações</t>
  </si>
  <si>
    <t>Banco de Preço</t>
  </si>
  <si>
    <t>SUBANEXO X - PESQUISA DE PREÇOS COM MAPA COMPARATIVO</t>
  </si>
  <si>
    <t>Internet</t>
  </si>
  <si>
    <t xml:space="preserve">             </t>
  </si>
  <si>
    <t>PROCESSO ADMINISTRATIVO</t>
  </si>
  <si>
    <t xml:space="preserve"> Nº DA LICITAÇÃO: </t>
  </si>
  <si>
    <t>UNIDADE GESTORA:</t>
  </si>
  <si>
    <t>SECRETARIA MUNICIPAL DE PLANEJAMENTO E ADMINISTRAÇÃO DE NOVA ANDRADINA - MS</t>
  </si>
  <si>
    <t xml:space="preserve">Outras Contratações </t>
  </si>
  <si>
    <t>SIM</t>
  </si>
  <si>
    <t>NÃO</t>
  </si>
  <si>
    <t>Todos os valores foram considerados para o cômputo do preço final?</t>
  </si>
  <si>
    <t>X</t>
  </si>
  <si>
    <t>Houve exclusão dos valores excessivamente elevados e/ou inexequíveis? ³</t>
  </si>
  <si>
    <t>_________________________________</t>
  </si>
  <si>
    <t>FORMALIZADO EM</t>
  </si>
  <si>
    <t>Esparadrapo impermeável, largura de 10 cm. Rolo c/4,5m</t>
  </si>
  <si>
    <t xml:space="preserve">ESFIGMOMANÔMETRO (OBESO) </t>
  </si>
  <si>
    <t>ESFIGMOMANÔMETRO (INFANTIL)</t>
  </si>
  <si>
    <t xml:space="preserve">ESCOVA ENDOCEVICAL PARA USO GINECOLÓGICO, DESCARTÁVEL,EMBALAGEM PACOTE COM 100 </t>
  </si>
  <si>
    <t>Equipo para soro micro gotas Látex, com roldana, com comprimento de, no mínimo, 1,20m</t>
  </si>
  <si>
    <t>Equipo para soro macro gotas Látex, com roldana, com comprimento de, no mínimo, 1,20m</t>
  </si>
  <si>
    <t>Equipo multivia/polifix - Multivia/polifix- Dispositivo para administração de medicamentos/soluções</t>
  </si>
  <si>
    <t>EQUIPO DE ALIMENTAÇÃO ENTERAL - DESCRIÇÃO: Dispositivo de infusão de solução enteral por gravidade através de sondas</t>
  </si>
  <si>
    <t>ELETRODOS DE SILICONE PARA FISIOTERAPIA.</t>
  </si>
  <si>
    <t>ELETRODOS AUTO ADESIVOS PARA TENS E FENS 5X9 CM.</t>
  </si>
  <si>
    <t>Eletrodo descartável tam. adulto para DEA Zoll.</t>
  </si>
  <si>
    <t>Eletrodo descartável tam infantil para DEA Zol.</t>
  </si>
  <si>
    <t>DISPOSITIVO PARA INCONTINENCIA URINARIA Nº 06 - COLETOR DE URINA MASCULINO COM EXTENSAO</t>
  </si>
  <si>
    <t xml:space="preserve">DIAFRAGMA/MEMBRANA P/ VENTILADOR PULMONAR </t>
  </si>
  <si>
    <t>DETERGENTE ENZIMATICO - EM EMBALAGEM DE 5000 ML</t>
  </si>
  <si>
    <t>COMPRESSA DE GAZE 13FIOS/CM² DE 7,5X7,5CM FECHADO, 15CM X 30CM ABERTO</t>
  </si>
  <si>
    <t>Coletor de urina e fezes, estéril, tipo universal. Possuí um reservatório fabricado em plástico PVC transparente</t>
  </si>
  <si>
    <t>Coletores para materiais perfuro-cortantes. O coletor em papelão é utilizado para o descarte de materiais perfuro cortantes como agulhas, lancetas, vidros em geral, lâminas de bisturi, ampolas e cateter 13L</t>
  </si>
  <si>
    <t>COLETE IMOBILIZADOR DORSAL KED INFANTIL</t>
  </si>
  <si>
    <t>COLETE IMOBILIZADOR DORSAL KED ADULTO</t>
  </si>
  <si>
    <t>Colar cervical tam PP Revestido com uma espuma macia tipo EVA (Etil Vinil Acetado) especial</t>
  </si>
  <si>
    <t>Colar cervical tam P Revestido com uma espuma macia tipo EVA (Etil Vinil Acetado) especial</t>
  </si>
  <si>
    <t>Colar cervical tam M Revestido com uma espuma macia tipo EVA (Etil Vinil Acetado) especial</t>
  </si>
  <si>
    <t>Colar cervical tam G Revestido com uma espuma macia tipo EVA (Etil Vinil Acetado) especial</t>
  </si>
  <si>
    <t>COLAR CERVICAL NEONATAL</t>
  </si>
  <si>
    <t>Cateter Nasal para Oxigênio tipo óculos</t>
  </si>
  <si>
    <t xml:space="preserve">Cateter de oxigênio nasal Circuito de tubos de PVC. </t>
  </si>
  <si>
    <t>CARDIOCLIPS COLORIDOS PARA ECG CONJ. COM 04 UNIDADES</t>
  </si>
  <si>
    <t xml:space="preserve">CAIXA TERMICA DE 32 LITROS - CAIXA TERMICA NA COR AZUL </t>
  </si>
  <si>
    <t>Caixa de inox de 20 cm Estojo Liso em Aço Inoxidável; Dimensões: 20 x 10 x 5 cm</t>
  </si>
  <si>
    <t>Caixa coletora 7 litros com divisões internas, bandeja articulada, fecho frontal (para descarte de perfuro- cortantes) na cor branca</t>
  </si>
  <si>
    <t>BRAÇADEIRA APARELHO PRESSÃO OBESO, COM FECHE EM METAL.</t>
  </si>
  <si>
    <t>BRAÇADEIRA APARELHO PRESSÃO INFANTIL, COM FECHE EM METAL</t>
  </si>
  <si>
    <t>BRAÇADEIRA APARELHO PRESSÃO ADULTO, COM FECHE EM METAL..</t>
  </si>
  <si>
    <t>BOLSA COLETORA DE URINA, Sistema fechado, com válvula anti-refluxo. Coletor com graduação até 2000ml</t>
  </si>
  <si>
    <t>BOLSA COLETORA DE URINA SISTEMA ABERTO 2000ML, GRADUADO COM CORDÃO, PACOTE COM 100 UNIDADES.</t>
  </si>
  <si>
    <t>BOBINA DE PAPEL TERMO SENSIVEL PARA ULTRASSON UPP-110HG, MEDINDO 110MMX18 METROS</t>
  </si>
  <si>
    <t>BOBINA DE PAPEL GRAU CIRURGICO 300MMX100M</t>
  </si>
  <si>
    <t>BOBINA DE PAPEL GRAU CIRURGICO 200MMX100M</t>
  </si>
  <si>
    <t>BOBINA DE PAPEL GRAU CIRURGICO 120MMX100M</t>
  </si>
  <si>
    <t>BOBINA DE PAPEL GRAU CIRURGICO 10CMX100M PRODUZIDO EM GRAU CIRURGICO E FILME LAMINADO POLIESTER/POLIPROPILENO, COM INDICADOR QUIMICO DE CICLO.</t>
  </si>
  <si>
    <t xml:space="preserve">Bisturi descartável nº. 22 Lâminas fabricadas em Aço Carbono e cabos em plástico atóxico Caixa com 100 unidades. </t>
  </si>
  <si>
    <t xml:space="preserve">Bisturi descartável nº. 15 Lâminas fabricadas em Aço Carbono e cabos em plástico atóxico Caixa com 100 unidades. </t>
  </si>
  <si>
    <t>AVENTAL DESCARTAVEL EM MATERIAL TECIDO-NÃO-TECIDO OU TNT</t>
  </si>
  <si>
    <t>Atadura de crepe, medindo aproximadamente 25 cm de largura x 1,80m (repouso) sendo 4,50 m de comprimento (esticada) cor natural, com 13 fios/cm², 12 unidades</t>
  </si>
  <si>
    <t>Atadura de crepe, medindo aproximadamente 20 cm de largura x 1,80m (repouso) sendo 4,50 m de comprimento (esticada) cor natural, com 13 fios/cm², 12 unidades</t>
  </si>
  <si>
    <t>Atadura de crepe, medindo aproximadamente 15 cm de largura x 1,80m (repouso) sendo 4,50 m de comprimento (esticada) cor natural, com 13 fios/cm², 12 UNIDADES</t>
  </si>
  <si>
    <t>Atadura de crepe, medindo aproximadamente 10 cm de largura x 1,80m (repouso) sendo 4,50 m de comprimento (esticada) cor natural, com 13 fios/cm², 12 UNIDADES</t>
  </si>
  <si>
    <t>Ataduras de crepom 13 fios/cm² 12X4,5m Atadura de crepe, medindo aproximadamente 12 cm de largura x  1,80m(repouso) sendo 4,50 m de comprimento (esticada) cor natural, com 13 fios/cm², 12 UNIDADES</t>
  </si>
  <si>
    <t>AMOTOLIA DE 250ML BRANCA, CONFECCIONADO EM POLIETILENO</t>
  </si>
  <si>
    <t>ALGODÃO HIDRÓFILO, 100% ALGODÃO, ROLO NA COR BRANCO COM 500G</t>
  </si>
  <si>
    <t>ALCOOL GEL HIDRATANTE 70º + GLICERINA FR. 250ML</t>
  </si>
  <si>
    <t>ÁLCOOL COMUM 96%, EMBALAGEM EM PVC, CAPACIDADE DE 01 LITRO</t>
  </si>
  <si>
    <t>ÁLCOOL 70%, frasco com 1.000ml</t>
  </si>
  <si>
    <t>AGULHA MULTIPLA PARA COLETA DE SANGUE 25X0,80MM CX C/ 100 UNIDADES</t>
  </si>
  <si>
    <t>AGULHA HIPODÉRMICA DESCARTÁVEL, MATERIAL DE USO ÚNICO, TAMANHO CALIBRE 40 X 12, CX C/ 100 UND</t>
  </si>
  <si>
    <t xml:space="preserve">AGULHA HIPODÉRMICA DESCARTÁVEL, TAMANHO CALIBRE 30 X 8, CX C/ 100 UND </t>
  </si>
  <si>
    <t>AGULHA HIPODÉRMICA DESCARTÁVEL, TAMANHO CALIBRE 30 X 7, CX C/ 100 UND</t>
  </si>
  <si>
    <t>AGULHA HIPODÉRMICA DESCARTÁVEL, TAMANHO CALIBRE 25 X 7, CX C/ 100 UND</t>
  </si>
  <si>
    <t>AGULHA HIPODERMICA DESCARTAVEL, TAMANHO CALIBRE 25X06 CX C/ 100 UND</t>
  </si>
  <si>
    <t>AGULHA HIPODÉRMICA DESCARTÁVEL, TAMANHO CALIBRE 20X5.5 3/4, CX C/ 100 UND</t>
  </si>
  <si>
    <t>AGULHA HIPODÉRMICA DESCARTÁVEL, TAMANHO CALIBRE 13 X 4,5, CX C/ 100 UND</t>
  </si>
  <si>
    <t xml:space="preserve">ÁGUA OXIGENADA 10 VOLUMES, FRASCO CONTENDO 1000 ML </t>
  </si>
  <si>
    <t>ABAIXADOR DE LÍNGUA (ESPÁTULA BUCAL), CONFECCIONADO EM MADEIRA LISA</t>
  </si>
  <si>
    <t>ESPARADRAPO MICROPORE, CONFCCIONADO EM NAYLON VISCOSE, TAMANHO 10CM X 4,5M.</t>
  </si>
  <si>
    <t>ESPÁTULA DE AIRES, CONFECCIONADO EM MADEIRA LISA, AUSÊNCIA DE FARPAS, DESCARTÁVEL, FORMATO CONVENCIONAL, RESISTENTE A ESTERILIZAÇÃO, EMBALAGEM PACOTE COM 100 UNIDADES</t>
  </si>
  <si>
    <t>ESPECULO VAGINAL GRANDE, Eixo longitudinal da valva: 110mm; Largura perpendicular proximal de 29mm e distal de 32mm; Comprimento total: 170mm</t>
  </si>
  <si>
    <t>ESPECULO VAGINAL MEDIO, Eixo longitudinal da valva: 95mm; Largura perpendicular proximal de 25mm e distal de 28mm</t>
  </si>
  <si>
    <t>ESPECULO VAGINAL PEQUENO, 80mm; Largura perpendicular proximal e distal de 22mm; Comprimento total: 143mm.</t>
  </si>
  <si>
    <t>Estantes para tubos de ensaio, tipo grade, Fabricada em polipropileno (PP); Alfa numérica; Permite uso em conjunto com banho-maria, estufas e freezer; Capacidade: 40 Tubos de 20-21mm</t>
  </si>
  <si>
    <t>EXERCITADOR RESPIRATÓRIO, INDICADO PARA PRÉ E PÓS  RESPIRATORIO, ATELECTASIAS POLMONARES, ETC. (IGUAL OU SIMILAR AO RESPIRON CLASSIC NC3</t>
  </si>
  <si>
    <t>Fio cirúrgico - catgut simples - 3-0 Sutura catgut simples com agulha 3cm 3/8 de círculo com 75cm de comprimento</t>
  </si>
  <si>
    <t>Fio cirúrgico - catgut simples - 4-0 Sutura catgut simples com agulha 3cm 3/8 de círculo com 75cm</t>
  </si>
  <si>
    <t>FIO CIRÚRGICO MONONYLON 2-0, COM AGULHA DE 4,0CM E 3/8 CÍRCULO, CILÍNDRICA, CAIXA COM 24 UNIDADES.</t>
  </si>
  <si>
    <t>FIO CIRÚRGICO MONONYLON 3-0, COM AGULHA DE 4,0CM E 3/8 CÍRCULO, CILÍNDRICA, CAIXA COM 24 UNIDADES.</t>
  </si>
  <si>
    <t>FIO CIRÚRGICO MONONYLON 4-0, COM AGULHA DE 3,5CM E 3/8 CÍRCULO, CILÍNDRICA, CAIXA COM 24 UNIDADES.</t>
  </si>
  <si>
    <t>FIO CIRÚRGICO MONONYLON 5-0, COM AGULHA DE 4,0CM E 3/8 CÍRCULO, CILÍNDRICA, CAIXA COM 24 UNIDADES.</t>
  </si>
  <si>
    <t>Fio guia para intubação adulto 400mm - Haste flexível com uma esfera na extremidade. Mandris de intubação para adulto de 400 mm de comprimento</t>
  </si>
  <si>
    <t xml:space="preserve">Fio guia para intubação infantil 300mm - Haste flexível com uma esfera na extremidade. Mandris de intubação para adulto de 300 mm de comprimento, </t>
  </si>
  <si>
    <t>FITA CREPE 18X50 MM</t>
  </si>
  <si>
    <t>FITA METRICA PARA AVALIAÇÃO DE MEDIDAS DE 1,50M, COMPOSIÇÃO DE 95% POLIESTER E 5% FIBRA DE VIDRO</t>
  </si>
  <si>
    <t xml:space="preserve">FITA MICROPORE 25MMX10M C/ CAPA </t>
  </si>
  <si>
    <t xml:space="preserve">FRASCO DE ALIMENTAÇÃO 500ML </t>
  </si>
  <si>
    <t>Garrote confeccionado em fita em nylon e algodão com trava personalizável injetada em PVC, tamanho adulto</t>
  </si>
  <si>
    <t>Garrote confeccionado em fita em nylon e algodão com trava personalizável injetada em PVC, tamanho adulto infantil.</t>
  </si>
  <si>
    <t xml:space="preserve">Gaze tipo queijo - 13 fios - 91X91 100% Algodão - Não estéreis cinco dobras oito camadas. Recomenda-se sua esterilização em E.T.O., vapor ou raios Gama. Curativos/compressa-de-gaze-tipo-queijo-91x91-13-fios/cm². </t>
  </si>
  <si>
    <t>GEL PARA ULTRASONOGRAFIA, INCOLOR, INODORO, NÃO GORDUROSO, UMECTANTE, SOLÚVEL EM ÁGUA E PH NEUTRO, PARA USO COMO MEIO DE CONTATO PARA TRANSMISSÃO ULTRASONICA, ECOGRAFOS E DOPPLERS, EMBALAGEM COM 5KG</t>
  </si>
  <si>
    <t>GLUTARALDEIDO 2% , FRASCO COM 1 LITRO.</t>
  </si>
  <si>
    <t>HISTEROMETRO 28 CM RETO Jogo de cânulas de Guedel (adulto e infantil) tam. 0 - 5 - Fabricadas em  PVC flexível e polipropileno.</t>
  </si>
  <si>
    <t>Jogo de cânulas de Guedel (adulto e infantil) tam. 0 - 5 - Fabricadas em PVC flexível e polipropileno.
Tamanho: 0; Tamanho Interno do Orifício: 9,6mm x 4,9mm; Comprimento: 6cm. Tamanho: 1; Tamanho Interno do Orifício: 9,8mmX5,1mm; Comprimento: 7cm. Tamanho: 2; Tamanho Interno do Orifício: 10mm x 5,2mm; Comprimento: 8 cm. Tamanho: 3; Tamanho Interno do Orifício: 11,4mmX5,2mm; Comprimento: 9,5cm. Tamanho: 4; Tamanho Interno do Orifício: 11,6mmX6,2mm; Comprimento: 12cm. Tamanho: 5; Tamanho Interno do Orifício: 16mmX8,6mm; Comprimento: 12,5cm.</t>
  </si>
  <si>
    <t>Lacre plástico tipo espinha de peixe - Tamanho: 16 cm Matéria-prima: Polietileno Tipo: Espinha de peixe, Lacre que diferencia dos demais por possuir três travas de segurança</t>
  </si>
  <si>
    <t>LAMINA PARA BISTURI Nº 24 EM AÇO INOXIDAVEL COM 100 LAMINAS EMBALADAS INDIVIDUALMENTE E ESTERILIZADAS.</t>
  </si>
  <si>
    <t>LAMINA PARA MICROSCOPIA FOSCA CX COM 50 UNIDADES</t>
  </si>
  <si>
    <t>LAMPADAS HALOGENEA PARA OTOSCOPIO MD_OMNI 3000 2,5V, K.228</t>
  </si>
  <si>
    <t>Lanterna clínica - Lâmpada com luz halógena, extremamente brilhante e branca possibilita ver a cor verdadeira dos tecidos para uma rápida e efetiva avaliação de reflexos da pupila. Características: - Construído em metal sólido e durável; - Uso de pilhas alcalinas; - Lâmpada halógena 2,5 V (07600-U)</t>
  </si>
  <si>
    <t>Laringoscópio com lâmina (adulto e infantil)- Laringoscópio com iluminação fibra ótica Laminas retas em aço inox n.º 00, 0, 1, 2, 3, 4, 5 - Laminas curvas em aço inox n.º 00, 0, 1, 2, 3, 4, 5. Bolsas para acondicionamento dos aparelhos</t>
  </si>
  <si>
    <t>LENÇOL 150 FIOS 100% ALGODAO COR BRANCA, PARA MACA HOSPITALAR.</t>
  </si>
  <si>
    <t>LENÇOL DE PAPEL HOSPITALAR CAIXA COM 10 ROLOS - Produto não estéril uso único, produto ecologicamente correto 100% fibras naturais; na cor branca 50cmx50m</t>
  </si>
  <si>
    <t>LENÇOL DE PAPEL HOSPITALAR CAIXA COM 10 ROLOS - Produto não estéril uso único, produto ecologicamente correto 100% fibras naturais; na cor branca, com registro no ministério da saúde. Medida por rolo 70cmx50m</t>
  </si>
  <si>
    <t>Luva descartável (estéril) tam. 6.5, Luva cirúrgica estéril descartável. Espessura média: 0,21 mm Comprimento: 28 cm Lubrificação: Sem pó Esterilização: Raios Gama ou Feixes de Elétron Apresentação: embalagem estéril contendo 50 pares</t>
  </si>
  <si>
    <t>Luva Descartável (estéril) tam. 7.0, Luva cirúrgica estéril descartável. Espessura média: 0,21 mm Comprimento: 28 cm Lubrificação: Sem pó Esterilização: Raios Gama ou Feixes de Elétron Apresentação: embalagem estéril contendo 1 par.</t>
  </si>
  <si>
    <t>Luva Descartável (estéril) tam. 7.5 - Luva cirúrgica estéril descartável. Espessura média: 0,21 mm Comprimento: 28 cm Lubrificação: Sem pó Esterilização: Raios Gama ou Feixes de Elétron Apresentação: Pct estéril contendo 50 pares.</t>
  </si>
  <si>
    <t>Luva Descartável (estéril) tam. 8.0 - Luva cirúrgica estéril descartável. Espessura média: 0,21 mm Comprimento: 28 cm Lubrificação: Sem pó Esterilização: Raios Gama ou Feixes de Elétron Apresentação: Pct estéril contendo 50 pares</t>
  </si>
  <si>
    <t>LUVA NITRICA SEM PÓ TAMANHO G, CX COM 100 UNIDADES.</t>
  </si>
  <si>
    <t>LUVA NITRICA SEM PÓ TAMANHO M, CX COM 100 UNIDADES</t>
  </si>
  <si>
    <t>LUVA NITRICA SEM PÓ TAMANHO P, CX COM 100 UNIDADES.</t>
  </si>
  <si>
    <t xml:space="preserve">LUVA PARA PROCEDIMENTO TAMANHO GRANDE (G) - CX COM 100 UNID </t>
  </si>
  <si>
    <t>LUVA PARA PROCEDIMENTO TAMANHO MÉDIO (M)-CX C/ 100 UNID - Descartável, não estéril, confeccionada em látex natural, ambidestra, punhos longos, com bainha, formato anatômico, alta sensibilidade tátil, boa elasticidade e resistência, isenta de quaisquer defeitos, lubrificados com pó bioabsorvível</t>
  </si>
  <si>
    <t>LUVA PARA PROCEDIMENTO TAMANHO PEQUENO (EP)-CX C/ 100 UNID - Descartável, não estéril, confeccionada em látex natural, ambidestra, punhos longos, com bainha, formato anatômico, alta sensibilidade tátil, boa elasticidade e resistência, isenta de quaisquer defeitos, lubrificados com pó bioabsorvível.</t>
  </si>
  <si>
    <t>LUVA PARA PROCEDIMENTO TAMANHO PEQUENO (P)-CX C/ 100 UNID - Descartável, não estéril, confeccionada em látex natural, ambidestra, punhos longos, com bainha, formato anatômico, alta sensibilidade tátil, boa elasticidade e resistência, isenta de quaisquer defeitos, lubrificados com pó bioabsorvível</t>
  </si>
  <si>
    <t>MANGUITO P/ APARELHO DE PRESSÃO ADULTO DE DUAS VIAS CONFECCIONADO EM PVC, EM MATERIAL QUE NÃO SE DETERIORA COM CALOR</t>
  </si>
  <si>
    <t>MANGUITO P/ APARELHO DE PRESSÃO INFANTIL, DE DUAS VIAS, CONFECCINADO EM PVC, EM MATERIAL QUE NÃO SE DETERIORA COM CALOR</t>
  </si>
  <si>
    <t>MANGUITO P/ APARELHO DE PRESSÃO OBESO DE DUAS VIAS CONFECCIONADO EM PVC, EM MATERIAL QUE NÃO SE DETERIORA COM CALOR</t>
  </si>
  <si>
    <t>Manta Térmica Aluminizada - Manta Térmica Aluminizada, Produzida em polietileno aluminizado, Não Deforma, A Prova d`água, Reflete o calor externo mantendo o calor interno, Tamanho: Comprimento: 2,10m. Largura: 1,40m.</t>
  </si>
  <si>
    <t xml:space="preserve">Máscara Cirúrgica Descartável Tripla c/ Elástico Cx 50und - Material 100% Polipropileno Hipoalérgica, Hidrorepelente, Não Inflamável, Clipe nasal revestido e de fácil ajuste ELÁSTICO (p/ fixar atrás das aurículas), TRIPLA CAMADA: Composta por 2 camadas externas de TNT 20 g/m² </t>
  </si>
  <si>
    <t>Máscara com Reservatório adulto p/ nebulizador</t>
  </si>
  <si>
    <t>Máscara com Reservatório infantil p/ nebulizador</t>
  </si>
  <si>
    <t>Máscara de oxigênio adulto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t>
  </si>
  <si>
    <t>Máscara de oxigênio infantil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t>
  </si>
  <si>
    <t>MÁSCARA DE PROTEÇÃO N95 PFF2 (UN.), Respirador PFF-2/N95 contra Particulados para Uso Hospitalar Máscara Cirúrgica. Composição. Constituído por uma concha interna de sustentação - composta de não tecido moldado em fibras sintéticas por um processo sem resina. Sobre esta concha é montado o meio filtrante composto por microfibras tratadas eletrostaticamente. A parte externa do respirador é composta por um não-tecido na cor verde, que protege o meio filtrante evitando que as fibras possam se soltar, com tratamento especial para maior resistência à projeção de sangue e fluidos corpóreos</t>
  </si>
  <si>
    <t>Mascara laríngea descartável 5.0 (70-100kg)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t>
  </si>
  <si>
    <t>Mascara Laríngea descartável tam 2.0 (10-20kg)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t>
  </si>
  <si>
    <t>Mascara laríngea descartável tam 4.0 (50-70kg) -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t>
  </si>
  <si>
    <t>Mascara Laríngea descartável tam. 2.5 (20-30kg)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t>
  </si>
  <si>
    <t>MASCARA PLASTICA TRANSPARENTE PARA INALADORES ADULTO, EMABALADA INDIVIDUALMENTE EM SACO PLASTICO.</t>
  </si>
  <si>
    <t>MASCARA PLASTICA TRANSPARENTE PARA INALADORES INFANTIL, EMBALADA INDIVIDUALMENTE EM SACO PLASTICO.</t>
  </si>
  <si>
    <t>Conjunto completo com micro nebulizador, extensão com conector para ar comprimido , Máscara adulto.</t>
  </si>
  <si>
    <t>Conjunto completo com micro nebulizador, extensão com conector para ar comprimido , Máscara infantil.</t>
  </si>
  <si>
    <t>ÓCULOS DE PROTEÇÃO CONFECCIONADO EM POLICARBONATO OU MATERIAL SIMILAR, AJUSTÁVEL, TRANSPARENTE EMBALADO INDIVIDUALMENTE</t>
  </si>
  <si>
    <t>Otoscópio acompanhado de espéculos reutilizáveis ou descartáveis - descrição: Conexão para Pêra de insuflação, permitindo otoscopia pneumática; Lente giratória com aumento de 3x para imagens nítidas, sem distorção; Espéculos de ouvido reutilizáveis ou descartáveis tamanhos 2,5mm e 4,0mm com superfície lisa, conforto para o paciente Firme conexão na cabeça do otoscópio. Cabo de metal tipo AA, com revestimento em PVC e clipe de bolso; Transmissão de luz por fibra óptica;Lâmpada XenonHalógena de 2.5v,Cabo Pocket com clip de bolso</t>
  </si>
  <si>
    <t>OXIMETRO DE PULSO PORTATIL TIPO DEDO; Com display em OLED (organic LED) colorido, curva pletismográfica, histograma de qualidade de sinal, índice de perfusão, alarme e, é claro, oximetria e frequência de pulso, Leve e portátil; Display em OLED de alto brilho (organic LED, nova tecnologia em display de alta definição); 4 ângulos e 10 modos de exibição de tela; Exibição de oximetria, FP e PI; Liga automaticamente após colocação do dedo; Desligamento automático após inatividade; Alarmes sonoros e visuais para SpO2, FP e bateria fraca; Indicador de baixa voltagem</t>
  </si>
  <si>
    <t>Oximetro de pulso portátil infantil - Design ergonômico, confortável, especial para crianças - Medir SpO2 e PR com precisão em forma de onda de pulso e gráfico de barras de exibição - Função de alarme: dados detectados que vão além do alarme limite (quando o SpO2 estiver abaixo de 90%, ou a taxa de pulso não está entre 50bpm e 120bpm, o alarme ocorre); - Bateria de Lítio(Lir2450) recarregável - Alto brilho pode ser usado mesmo em noite escura - Quatro ângulos de visão e seis modos de exibição - Quatro níveis de brilho ajustável - Indicador de baixa tensão da bateria - Desligamento automático quando o sinal não estiver disponível por 4 segundos - Pequeno, leve, fácil de carregar, Informações Técnicas: - Formato do Display: OLED - Faixa de SpO2: 35 - 99% - Faixa de Pulso: 30-250 bpm - Precisão: SpO2: ± 2 dígitos na faixa de 70-99%. - Frequência de Pulso: ± 2 bpm</t>
  </si>
  <si>
    <t>OXIMETRO DE PULSO TIPO DE MESA, COM CURVA PLESTIMOGRAFICA E COM 01 SENSOR DE SPO2.</t>
  </si>
  <si>
    <t>PÁ DEA ADULTO (ZOLL) - JOGO DE PAS (ELETRODOS) PARA DEA CMOS DRAKE ADULTO.</t>
  </si>
  <si>
    <t>PASTA CONDUTORA P/ ELETROENCEFALOGRAMA EEG POTE C/ 1KG.</t>
  </si>
  <si>
    <t>PERA SEM VALVULA PARA APARELHO DE PRESSÃO</t>
  </si>
  <si>
    <t>PINÇA ALLIS 25 CM</t>
  </si>
  <si>
    <t>Pinça foerster para assepsia. Fabricada em aço inox. Certificações: Fabricado de acordo com Padrões Internacionais de Qualidade, Normas da ABNT, CE. REG. MS, registro na ANVISA.</t>
  </si>
  <si>
    <t>PINÇA PARA BIOPSIA DO COLO ULTERINO 24CM - 2MM</t>
  </si>
  <si>
    <t>PRESERVATIVO MASCULINO, SEM LUBRIFICAÇÃO, FABRICADO EM PURO LÁTEX, HIPO-ALÉRGICO, ALTA SENSIBILIDADE, PARA USO EM EXAME DE ULTRA-SONOGRAFIA, EMBALAGEM DEVERÁ ESTAR IMPRESSO DADOS DE IDENTIFICAÇÃO, PROCEDÊNCIA, PRAZO DE VALIDADE E REGISTRO NO MINISTÉRIO DA SAÚDE, LARGURA 52MM, CAIXA COM 144 UNIDADES.</t>
  </si>
  <si>
    <t>PVPI DEGERMANTE 1000ML</t>
  </si>
  <si>
    <t>PVPI TOPICO 1000ML</t>
  </si>
  <si>
    <t>Reanimador manual adulto (ambú) - Reanimador manual adulto, o Ambú  deve possuir balão com capacidade de 1600ml, acompanhada de máscara para adulto, nº 4 e 5 Informações Técnicas: Dimensões da máscara: 100 mm x 130 mm x 90 mm adulto (bojo confeccionado em policarbonato com coxim em silicone) Calibragem da válvula de segurança: 75 cm/H2O Peso aproximado: 0,595 kg</t>
  </si>
  <si>
    <t>Reanimador manual infantil (ambú) - Reanimador manual infantil, o Ambú deve possuir balão com capacidade de 550 ml, acompanhado de máscara infantil. Informações Técnicas: Dimensões da máscara: 80 mm x 110 mm x 70 mm Infantil (bojo confeccionado em policarbonato com coxim em silicone) Calibragem da válvula de segurança: 45 cm/ H2O Peso aproximado: 0,390</t>
  </si>
  <si>
    <t>Reanimador manual neonatal (ambu) - Reanimador manual recém-nato, o Ambu deve possuir balão com capacidade de 280 ml, acompanhado de máscara para recém-nato. Informações Técnicas: Dimensões da máscara: 70 mm x 90 mm x 70 mm Recém-Nato (bojo confeccionado em policarbonato com coxim em silicone) Calibragem da válvula de segurança: 25 cm/ H2O Peso aproximado: 0,280 kg</t>
  </si>
  <si>
    <t>ROLO DE PAPEL PARA ECG DE 80MMX30M</t>
  </si>
  <si>
    <t>SACO PARA ACONDICIOANAMENTO DE LIXO INFECTANTE, COFECCIONADO COM RESINA TERMOPLÁSTICA E APRESENTANDO SOLDA CONTÍNUA HEMOGÊNEA UNIFORME, LARGURA 63 CM COM VARIAÇÃO +/- 1CM, ALTURA MÍNIMA 80 CM, CLASSE ll, COR BRANCA LEITOSA, EMBALAGEM PACOTE COM 100 SACOS</t>
  </si>
  <si>
    <t>Scalpe dispositivo para infusão intravenosa Nº 21 Hipodérmico, descartável; Cânula em aço inoxidável, bisel trifacetada e siliconizada; Esterilização por óxido de etileno; Apresentação: Embalagem com 100 unidades</t>
  </si>
  <si>
    <t>Scalpe dispositivo para infusão intravenosa Nº 19, Hipodérmico, descartável; Cânula em aço inoxidável, bisel trifacetada e siliconizada; Esterilização por óxido de etileno; Apresentação: Embalagem com 100 unidades.</t>
  </si>
  <si>
    <t>Scalpe dispositivo para infusão intravenosa Nº 23 Hipodérmico, descartável; Cânula em aço inoxidável, bisel trifacetada e siliconizada; Esterilização por óxido de etileno; Apresentação: Embalagem com 100 unidades.</t>
  </si>
  <si>
    <t>Scalpe dispositivo para infusão intravenosa Nº 25 Hipodérmico, descartável; Cânula em aço inoxidável, bisel trifacetada e siliconizada; Esterilização por óxido de etileno; Apresentação: Embalagem com 100 unidades.</t>
  </si>
  <si>
    <t>SERINGA 0,05 ML COM AGULHA FIXA; PARA VACINA BCG; SPLIP OU LOCK; SERINGA DESCARTÁVEL;VOLUME NOMINAL0,05 ML; PISTÃO PERMITE AJUSTE DO PISTÃO NO BICO QUANDO DA INJEÇÃO</t>
  </si>
  <si>
    <t>SERINGA DESCARTAVEL 1 ML COM AGULHAS 13X3,8 PARA INSULINA</t>
  </si>
  <si>
    <t>SERINGA DESCARTÁVEL - 1 ml -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t>
  </si>
  <si>
    <t>SERINGA DESCARTÁVEL,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 5 ml</t>
  </si>
  <si>
    <t>Sonda - aspiração traqueal- sonda de alivio nº 12 -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t>
  </si>
  <si>
    <t xml:space="preserve">Sonda - aspiração traqueal- sonda de alivio nº 14 -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
  </si>
  <si>
    <t>Sonda - aspiração traqueal- sonda de alivio nº 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t>
  </si>
  <si>
    <t xml:space="preserve">Sonda - aspiração traqueal- sonda de alivio nº 8-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
  </si>
  <si>
    <t>SONDA DE FOLLEY N° 20,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t>
  </si>
  <si>
    <t>SONDA DE FOLLEY N° 22,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t>
  </si>
  <si>
    <t>SONDA DE FOLLEY N° 16,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t>
  </si>
  <si>
    <t>SONDA DE FOLLEY N° 18,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t>
  </si>
  <si>
    <t>Sonda Foley - de demora nº 8 pediátrica - Em látex, cx. Com 10 unidades, siliconada. Foley de 3 Vias: - Via para insuflar o ar; - Via para drenar a urina; - Via para infundir solução, fazer controle de irrigação. Produto com validade. Garantia contra defeitos de fabricação ou materiais</t>
  </si>
  <si>
    <t>Sonda Foley - de demora nº 12 adultos - Em látex, siliconada. Foley de 3 Vias: - Via para insuflar o ar; - Via para drenar a urina; - Via para infundir solução, fazer controle de irrigação</t>
  </si>
  <si>
    <t>Sonda Foley - de demora nº 14 adultos - Em látex, siliconada. Foley de 3 Vias: - Via para insuflar o ar; - Via para drenar a urina; - Via para infundir solução, fazer controle de irrigação. Produto com validade. Garantia contra defeitos de fabricação ou materiais</t>
  </si>
  <si>
    <t>Sonda nasogastrica - sonda de alivio nº 12 adultos- Dispositivo para introdução em órgãos corporais, gástrica e nasogástrica para drenagem gástrica e introdução de solução e medicação no trato gástrico; Estéril; - Atóxica; Apirogênico; Descartável (Uso único)</t>
  </si>
  <si>
    <t xml:space="preserve">Sonda nasogastrica - sonda de alivio nº 14 adulto Dispositivo para introdução em órgãos corporais, gástrica e nasogástrica para drenagem gástrica e introdução de solução e medicação no trato gástrico; Estéril; - Atóxica; Apirogênico; Descartável (Uso único). </t>
  </si>
  <si>
    <t xml:space="preserve">Sonda nasogastrica - sonda de alivio nº 16 adultos - Sonda - nasogástrica - sonda de alívio Dispositivo para introdução em órgãos corporais, gástrica e nasogástrica para drenagem gástrica e introdução de solução e medicação no trato gástrico; Estéril; - Atóxica; Apirogênico; Descartável (Uso único). </t>
  </si>
  <si>
    <t>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06</t>
  </si>
  <si>
    <t>SONDA URETRAL (SONDA DE ALIVIO), CONFECCIONADA EM POLIVINIL, ESTÉRIL, ATÓXICA, TRANSPARENTE, FLEXÍVEL, SILICONIZADA, CONTENDO CONECTOR UNIVERSAL PARA ADAPTAÇÃO AO INTERMEDIÁRIO E TAMPA, MEDINDO APROXIMADAMENTE 40CM DE COMPRIMENTO, EMBALAGEM INDIVIDUAL, EM PAPEL GRAU CIRÚRGICO E FILME TERMOPLÁSTICO, ABERTURA EM PÉTALA 08</t>
  </si>
  <si>
    <t>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12</t>
  </si>
  <si>
    <t>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10</t>
  </si>
  <si>
    <t>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14</t>
  </si>
  <si>
    <t>SORO FISIOLÓGICO 0,9%, FRASCO 500ML, DESTINADA A APLICAÇÃO PARENTERAL COM OBJETIVOS TEURAPEUTICOS E/OU COMPLEMENTARES AO TRATAMENTO DO PACIENTE.</t>
  </si>
  <si>
    <t>SORO FISIOLOGICO 250 ML, COM OBJETIVOS TERAPEUTICOS E/OU COMPLEMENTARES AO TRATAMENTO DOS PACIENTES</t>
  </si>
  <si>
    <t>Tala aramada em E.V.A G</t>
  </si>
  <si>
    <t>Tala aramada em E.V.A M</t>
  </si>
  <si>
    <t>TECIDO BRIM DRILL PROFISSIONAL PRIMEIRA QUALIDADE 100% ALGODÃO, MEDINDO APROXIMADAMENTE 1,60CM DE LARGURA, PESANDO 190G/M2 PRE ENCOLHIDO, TINGIMENTO FIRME COM IMDRANHEREM NA AZUL ROYAL EM ROLO DE 110 METROS.</t>
  </si>
  <si>
    <t>TERMOMETRO DIGITAL HOSPITALAR PARA SER USADO PELO METODO ORAL, RETAL E AXILAR, REGISTRA A TEMPERATURA EM CERCA DE 01 MINUTO (PARA METODOS ORAL E RETAL) E DE 2 A 4 MINUTOS PELO METODO AXILAR. COM VISOR PARA LEITURA DA TEMPERATURA</t>
  </si>
  <si>
    <t>Termômetro Digital para Máxima e Mínima -10°C à +50°C Interna e Externa com Alarme, Alimentação: 1 pilha de 1,5V - AAA, comprimento do cabo do sensor: 1,70m ou superior</t>
  </si>
  <si>
    <t>Tesoura com ponta angulada e romba de aço inoxidável, destinada ao corte de vestimentas. Tesoura ponta romba Tesoura especial para APH, destinado ao corte de roupas</t>
  </si>
  <si>
    <t>Tesoura de Mayo, reta de 14 cm Produto Confeccionado em Aço Inoxidável AISI-420. Embalagem-Plástica indivi-dual, constando os dados de identificação, procedência e rastreabilidade</t>
  </si>
  <si>
    <t xml:space="preserve">Touca hospitalar, material : não tecido 100% polipropileno, modelo: com elástico em toda volta, cor : sem cor, gramatura : cerca de 60 g,m2, tamanho : único, tipo uso : descartável, característica adicional 01: hipoalergênica, atóxica, inodora, unissex </t>
  </si>
  <si>
    <t>TRAQUEIA P/ RESPIRADOR LEISTUNE PR4D-02.</t>
  </si>
  <si>
    <t>Tubo de Silicone 200 3mmx5mm rolo de 15 metros</t>
  </si>
  <si>
    <t>TUBO PORTA LAMINA - Tubo porta lâmina,para três lâminas,confeccionado em polimero polipropileno,com tampa de rosca, pacote com 100 unidades.</t>
  </si>
  <si>
    <t>Umidificador para oxigênio de 250ml- Frasco PVC de 250 ml e extensão em PVC com máscara para oxigênio adulto e masca para oxigênio infantil. Altura - 17 cm; Largura - 6 cm; Profundidade - 6 cm; Peso -0,100 Kg. Umidificador de oxigênio composto de tampa e corpo de nylon, frasco de plástico de 250 ml</t>
  </si>
  <si>
    <t>Válvula Reguladora para Cilindro de Oxigênio com Fluxômetro, produto com manômetro de alta pressão com escala de 0 a 300 Kgf/cm²</t>
  </si>
  <si>
    <t>VASELINA LÍQUIDA, PARA TRATAMENTO DE FISIOTERAPIA, EMBALAGEM FRASCO COM 1000ML</t>
  </si>
  <si>
    <t>TERMÔMETRO CLINICO; AJUSTE: DIGITAL, INFRAVERMELHO, ESCALA: ATÉ 50° C TIPO: USO EM TESTA, COMPONENTES: C/ ALARMES, MEDICAÇÃO Á DISTANCIA, MEMÓRIA: MEMÓRIA ATÉ 10 MEDIÇÕES.</t>
  </si>
  <si>
    <t>HIPOCLORITO DE SÓDIO 1%; SOLUÇÃIO DE HIPOCLORITO DE SÓDIO A 1%. FRASCO COM 01 LITRO.</t>
  </si>
  <si>
    <t>PROTETOR FACIAL 08 INCOLOR (FACE SHIELD) DEVE COBRIR A FRENTE E AS LATERAIS DO ROSTO. COM CARNEIRA SIMPLES. POSSUIR REGULAGEM DE TAMANHO ATRAVÉS DE AJUSTES SIMPLES</t>
  </si>
  <si>
    <t>ESFIGMOMANÔMETRO ADULTO; MECANISMO COM MOSTRADOR GRADUADO E MANÔMETRO RESISTENTE; BRAÇADEIRA EM NYLON; COM FECHO EM VELCRO; PÊRA COM VÁLVULA EM METAL REFORÇADO</t>
  </si>
  <si>
    <t>Seringa hipodérmica sem agulha luer slip 10 ml. Dispositivo descartável, composto de um cilindro e um êmbolo, desenvolvido para a aspiração e aplicação de líquidos e/ou medicamentos pelas vias hipodérmicas.</t>
  </si>
  <si>
    <t>Seringa descartável tamanho 20ml slip, sem agulha estéril, confeccionada em polipropileno transparente, atóxica, apirogênica, cilindro reto, siliconizado, paredes uniformes, anel de retração que impeça o desprendimento do embulo cilíndrico, flage que dê apóio aos dedos, embulo em pistão lubrificado e ajustado ao cilíndro, graduação em ml,</t>
  </si>
  <si>
    <t xml:space="preserve">SERINGA DESCARTAVEL 60ML SEM AGULHA ESTERIL - Seringas descartáveis - 60 ml </t>
  </si>
  <si>
    <t>Tesoura curva Goldmanfox 11,5 cm. Aço Inox- Autoclavável</t>
  </si>
  <si>
    <t>Tesoura reta Goldmanfox 11,5 cm. Aço Inox- Autoclavável</t>
  </si>
  <si>
    <t>Catéter intravenoso periférico com dispositivo de segurança tamanho 20G, caixa com 100 unidades. Desenvolvido para a Terapia Intravenosa Periférica, para infusões de fármacos, hemoderivados e nutrição parenteral</t>
  </si>
  <si>
    <t>Catéter intravenoso periférico com dispositivo de segurança tamanho 22G, caixa com 100 unidades. Desenvolvido para a Terapia Intravenosa Periférica, para infusões de fármacos, hemoderivados e nutrição parenteral</t>
  </si>
  <si>
    <t>Catéter intravenoso periférico com dispositivo de segurança tamanho 24G, caixa com 100 unidades. Desenvolvido para a Terapia Intravenosa Periférica, para infusões de fármacos, hemoderivados e nutrição parenteral</t>
  </si>
  <si>
    <t>Colar cervical para resgate tamanho infantil VNO</t>
  </si>
  <si>
    <t>Lixeira em aço inox com pedal 50 litros. 62,5x39cm e 4x39,4 cm</t>
  </si>
  <si>
    <t>Ringer com lactato 250ml. Solução injetável de cloreto de sódio + cloreto de potássio + cloreto de cálcio + lactato de sódio. Solução injetável, límpida e hipotônica, estéril e epirogênica</t>
  </si>
  <si>
    <t>Seringa hipodérmica sem agulha luer slip 5 ml. Dispositivo descartável, composto de um cilindro e um êmbolo, desenvolvido para a aspiração e aplicação de líquidos e/ou medicamentos pelas vias hipodérmicas</t>
  </si>
  <si>
    <t>DETECTOR FETAL PORTÁTIL DIGITAL - equipamento detector de frequência cardíaca fetal de alta performance. DESCRIÇÃO: transdutor de alta sensibilidade; alto-falante de alto desempenho; entrada para fone de ouvido, gravador de som ou computador; botão de LCD para a visualização numérica do batimento cardíaco fetal; alimentação por 02 (duas) pilhas AA de 1,5V; sensibilidade a partir de 10-12 semanas</t>
  </si>
  <si>
    <t>Fita para Autoclave com Indicador de processo de esterilização a vapor em autoclaves.</t>
  </si>
  <si>
    <t xml:space="preserve">PULVERIZADOR TRANSPARENTE 500ML- FRASCO TRANSPARENTE, EM MATERIAL PLASTICO, REGULADOR DE JATO, A VALVULA ALCANÇA O FUNDO DO FRASCO, CAPACIDADE DE VOLUME DE 500ML. SIMILAR A PULVERIZADOR TRANSPARENTE 500ML </t>
  </si>
  <si>
    <t>Desinfetante Hospitalar de nível intermediário 5litros  Aspecto: Líquido transparente pH: 2,0 - 3,0 Faixa de temperatura de ebulição: Acima de 80°C Pressão de vapor: Produto Químico não inflamável Densidade de vapor: Produto Químico não inflamável Densidade relativa: 0,987 - 1,038 g/cm³ Solubilidade(s): Totalmente Solúvel Coeficiente de partição - n-octanol/água: Não Aplicável Outras informações: Brix: 11,0 - 14,0% Viscosidade: 1,0 - 10,0 cps Composição: Água, tensoativo não-iônico, acidificante e ativos Teor de ativos: 11,0 - 14,0 % Teor de Ativos bactericidas: Quaternário de Amônio: 5,6 % e Peróxido de Hidrogênio: 4,25% - Ativos bactericidas: Cloreto de cocobenzil alquil dimetil amônio, Cloreto de didecil dimetil amônio e Peróxido de Hidrogênio</t>
  </si>
  <si>
    <t xml:space="preserve">Placa para desfibrilador automático infantil - Infantil = área: 30 cm2. </t>
  </si>
  <si>
    <t>LÂMINA DE BISTURI, CONFECCIONADA EM AÇO INOXIDÁVEL, ISENTO DE REBARBA E SINAIS DE OXIDAÇÃO, LÂMINA AFIADA E ADAPTÁVEL AOS CABOS DE BISTURI PADRÃO, EMBALAGEM CAIXA COM 100 UNIDADES INDIVIDUAIS, COM PAPEL LAMINADO, ABERTURA EM PÉTALA N° 15</t>
  </si>
  <si>
    <t>Seringa hipodérmica sem agulha luer slip 3 ml. Dispositivo descartável, composto de um cilindro e um êmbolo, desenvolvido para a aspiração e aplicação de líquidos e/ou medicamentos pelas vias hipodérmicas</t>
  </si>
  <si>
    <t>PERA PARA ECG PEQUENA, DE ALTA DURABILIDADE.</t>
  </si>
  <si>
    <t>PINÇA JACARÉ PARA REMOÇÃO DE DIU - 20CM, EM AÇO INOXIDÁVEL, EMBALADOS INDIVIDUALMENTE E COM DADOS DE IDENTIFICAÇÃO E PROCEDÊNCIA.</t>
  </si>
  <si>
    <t>PINÇA CHERON 24 CM, Produzido em aço inoxidável, embalagem: Plástica individual, constando os dados de identificação e procedência</t>
  </si>
  <si>
    <t>HISTERÔMETRO DE SIMS 27 CM EM AÇO PARA USO GINECOLÓGICO, Embalagem: Plástica individual, constando os dados de identificação, procedência.</t>
  </si>
  <si>
    <t>TESOURA CUERVA E LONGA 25 CM EM AÇO INOX, Embalagem: Plástica individual, constando os dados de identificação e procedência.</t>
  </si>
  <si>
    <t>PINÇA POZZI 24 CM, EM AÇO INOXIDÁVEL, EMBALAGEM INDIVIDUAL, COM DADOS DE IDENTIFICAÇÃO, PROCEDÊNCIA, DATA DE FABRICAÇÃO E REGISTRO NO MINISTÉRIO DA SAÚDE.</t>
  </si>
  <si>
    <t>CUBA REDONDA PARA ASSEPSIA EM INOX COM CAPACIDADE 300 A 500 ML.</t>
  </si>
  <si>
    <t>PINÇA JACARÉ PARA REMOÇÃO DE DIU - 9 CM, PARA CORPO ESTRANHO COM SERRILHA EM AÇO INOXIDÁVEL, EMBALADOS INDIVIDUALMENTE E COM DADOS DE IDENTIFICAÇÃO E PROCEDÊNCIA.</t>
  </si>
  <si>
    <t>CUBA RIM 26X12CM - COM CAPACIDADE NO MINIMO DE 740 ML EM INOX.</t>
  </si>
  <si>
    <t>CUBA PARA ASSEPSIA EM AÇO INOXIDÁVEL, DIMENSÕES DE NO MINIMO 9X5,5 CM CAPACIDADE MINIMA DE 220ML.</t>
  </si>
  <si>
    <t>TESOURA RETA 12 CM PARA RETIRADA DE PONTOS EM AÇO INOX.</t>
  </si>
  <si>
    <t>PINÇA ADSON COM SERRILHA, PONTA FINA 15 CM DE AÇO INOX (PARA USO EM AURICULOTERPIA).</t>
  </si>
  <si>
    <t>PINÇA KELLY RETA 14 CM EM AÇO INOX PARA CURATIVO</t>
  </si>
  <si>
    <t>Pinça anatômica de 14 cm Produto Confeccionado em Aço Inoxidável AISI- 410; Tamanho: 14cm</t>
  </si>
  <si>
    <t>PINÇA ANATOMICA DISSECÇÃO DE 16 CM DENTE DE RATO EM AÇO INOX PARA CURATIVO.</t>
  </si>
  <si>
    <t>CAIXA CIRURGICA DE INOX 20X10X05 CM NO MINIMO</t>
  </si>
  <si>
    <t>Tesoura Metzembaum, reta curva de 14 cm Material: Produto Confeccionado em Aço Inoxidável Tamanho: 14CM 1</t>
  </si>
  <si>
    <t>TESOURA CIRURGICA ROMBA FINA - CURVA - 15 CM, E</t>
  </si>
  <si>
    <t>Cabo de bisturi n° 3 em aço inoxidável, 17 CM.</t>
  </si>
  <si>
    <t>PORTA AGULHA MAYO HEGAR RETA - 16 CM EM AÇO INOXIDÁVEL</t>
  </si>
  <si>
    <t>PINÇA HEMOSTATICA KELLY 16 CM RETA EM AÇO INOXIDAVEL.</t>
  </si>
  <si>
    <t>Pinça Halsted mosquito, fa-bricada totalmente em inox, curva de 12 cm Certificações: Fabricado de acordo com Padrões Inter-nacionais de Qualidade, Normas da ABNT, CE. -REG. MS, registro na AN-VISA</t>
  </si>
  <si>
    <t>Pinça Halsted mosquito, fa-bricada totalmente em inox, RETA de 12 cm Certificações: Fabricado de acordo com Padrões Inter-nacionais de Qualidade, Normas da ABNT, CE. -REG. MS, registro na AN-VISA.</t>
  </si>
  <si>
    <t>PINÇA HEMOSTATICA KELLY 16 CM CURVA EM AÇO INOXIDAVEL</t>
  </si>
  <si>
    <t>PINÇA BACKHAUS 11 CM EM AÇO INOX</t>
  </si>
  <si>
    <t>PINÇA ALLIS 15 CM WM AÇO INOXIDAVEL</t>
  </si>
  <si>
    <t>Porta agulha tipo Mayo-Hegar de 14 cm Usado para suturar tecido prende de forma segura a agulha impedindo que a mesma gire ou escorregue. Fabricado totalmente em aço inox. Fabricado de acordo com Padrões Internacionais de Qualidade, Normas da ABNT, CE., registro no MS, registro na ANVISA.</t>
  </si>
  <si>
    <t>Fornecedor 1         OESTE MED CNPJ: 28.069.066/0001-57</t>
  </si>
  <si>
    <t>fornecedor 2 - MAMED COMERCIO HOSPITALAR CNPJ: 21.608.296/0001-06</t>
  </si>
  <si>
    <t>fornecedor 3 - MC MEDICALL CNPJ: 27.330.244/0001-99</t>
  </si>
  <si>
    <t>PM-ADM-2024/03045</t>
  </si>
  <si>
    <t>ATA 84-85-86-87-88-89-90-91/2023 PMNA</t>
  </si>
  <si>
    <t>Mileni Gabrieli Alves de Moraes - Mat. 11979</t>
  </si>
  <si>
    <t>Luiz Eduardo de Paula Gonçalves</t>
  </si>
  <si>
    <t>Secretario(a) Municipal de Saúde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</si>
</sst>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R$&quot;\ #,##0.00"/>
    <numFmt numFmtId="165" formatCode="###0;###0"/>
    <numFmt numFmtId="166" formatCode="#0.##\ &quot;%&quot;"/>
    <numFmt numFmtId="167" formatCode="0.000000000"/>
  </numFmts>
  <fonts count="27" x14ac:knownFonts="1">
    <font>
      <sz val="10"/>
      <color rgb="FF000000"/>
      <name val="Times New Roman"/>
      <scheme val="minor"/>
    </font>
    <font>
      <b/>
      <sz val="20"/>
      <color rgb="FF000000"/>
      <name val="Times New Roman"/>
    </font>
    <font>
      <sz val="10"/>
      <name val="Times New Roman"/>
    </font>
    <font>
      <sz val="10"/>
      <color rgb="FF000000"/>
      <name val="Times New Roman"/>
    </font>
    <font>
      <sz val="12"/>
      <color rgb="FF000000"/>
      <name val="Times New Roman"/>
    </font>
    <font>
      <sz val="8"/>
      <color rgb="FF000000"/>
      <name val="Arial"/>
    </font>
    <font>
      <sz val="8"/>
      <color theme="1"/>
      <name val="Arial"/>
    </font>
    <font>
      <sz val="10"/>
      <color rgb="FFFF0000"/>
      <name val="Times New Roman"/>
    </font>
    <font>
      <sz val="8"/>
      <color rgb="FF000000"/>
      <name val="Times New Roman"/>
    </font>
    <font>
      <b/>
      <sz val="10"/>
      <color theme="1"/>
      <name val="Arial"/>
    </font>
    <font>
      <b/>
      <sz val="12"/>
      <color theme="1"/>
      <name val="Arial"/>
      <family val="2"/>
    </font>
    <font>
      <b/>
      <sz val="12"/>
      <color rgb="FF000000"/>
      <name val="Times New Roman"/>
      <family val="1"/>
    </font>
    <font>
      <b/>
      <sz val="11"/>
      <color theme="1"/>
      <name val="Arial"/>
      <family val="2"/>
    </font>
    <font>
      <sz val="11"/>
      <color rgb="FF000000"/>
      <name val="Arial"/>
      <family val="2"/>
    </font>
    <font>
      <b/>
      <sz val="11"/>
      <color rgb="FF000000"/>
      <name val="Times New Roman"/>
      <family val="1"/>
      <scheme val="minor"/>
    </font>
    <font>
      <sz val="11"/>
      <color rgb="FF000000"/>
      <name val="Times New Roman"/>
      <family val="1"/>
      <scheme val="minor"/>
    </font>
    <font>
      <sz val="9"/>
      <color theme="1"/>
      <name val="Arial"/>
      <family val="2"/>
    </font>
    <font>
      <sz val="9"/>
      <color rgb="FF000000"/>
      <name val="Arial"/>
      <family val="2"/>
    </font>
    <font>
      <sz val="9"/>
      <color rgb="FF0000FF"/>
      <name val="Arial"/>
      <family val="2"/>
    </font>
    <font>
      <sz val="9"/>
      <color rgb="FF000000"/>
      <name val="Times New Roman"/>
      <family val="1"/>
    </font>
    <font>
      <sz val="9"/>
      <color rgb="FFFF0000"/>
      <name val="Times New Roman"/>
      <family val="1"/>
    </font>
    <font>
      <sz val="12"/>
      <color theme="1"/>
      <name val="Times New Roman"/>
      <family val="2"/>
      <scheme val="minor"/>
    </font>
    <font>
      <b/>
      <sz val="12"/>
      <color theme="1"/>
      <name val="Times New Roman"/>
      <family val="2"/>
      <scheme val="minor"/>
    </font>
    <font>
      <b/>
      <sz val="11"/>
      <color theme="1"/>
      <name val="Calibri"/>
      <family val="2"/>
    </font>
    <font>
      <sz val="12"/>
      <color rgb="FF000000"/>
      <name val="Times New Roman"/>
      <family val="1"/>
      <scheme val="minor"/>
    </font>
    <font>
      <sz val="9"/>
      <name val="Times New Roman"/>
      <family val="2"/>
      <scheme val="major"/>
    </font>
    <font>
      <sz val="9"/>
      <color theme="1"/>
      <name val="Times New Roman"/>
      <family val="2"/>
      <scheme val="major"/>
    </font>
  </fonts>
  <fills count="17">
    <fill>
      <patternFill patternType="none"/>
    </fill>
    <fill>
      <patternFill patternType="gray125"/>
    </fill>
    <fill>
      <patternFill patternType="solid">
        <fgColor rgb="FFCCCCCC"/>
        <bgColor rgb="FFCCCCCC"/>
      </patternFill>
    </fill>
    <fill>
      <patternFill patternType="solid">
        <fgColor rgb="FFA5A5A5"/>
        <bgColor rgb="FFA5A5A5"/>
      </patternFill>
    </fill>
    <fill>
      <patternFill patternType="solid">
        <fgColor theme="0"/>
        <bgColor theme="0"/>
      </patternFill>
    </fill>
    <fill>
      <patternFill patternType="solid">
        <fgColor rgb="FFFFFF00"/>
        <bgColor rgb="FFFFFF00"/>
      </patternFill>
    </fill>
    <fill>
      <patternFill patternType="solid">
        <fgColor rgb="FF7F7F7F"/>
        <bgColor rgb="FF7F7F7F"/>
      </patternFill>
    </fill>
    <fill>
      <patternFill patternType="solid">
        <fgColor rgb="FFFFFF00"/>
        <bgColor rgb="FFCCCCCC"/>
      </patternFill>
    </fill>
    <fill>
      <patternFill patternType="solid">
        <fgColor theme="9" tint="0.59999389629810485"/>
        <bgColor rgb="FFCCCCCC"/>
      </patternFill>
    </fill>
    <fill>
      <patternFill patternType="solid">
        <fgColor theme="4"/>
        <bgColor rgb="FFCCCCCC"/>
      </patternFill>
    </fill>
    <fill>
      <patternFill patternType="solid">
        <fgColor theme="6" tint="0.59999389629810485"/>
        <bgColor rgb="FFCCCCCC"/>
      </patternFill>
    </fill>
    <fill>
      <patternFill patternType="solid">
        <fgColor rgb="FFB3F5A3"/>
        <bgColor rgb="FFCCCCCC"/>
      </patternFill>
    </fill>
    <fill>
      <patternFill patternType="solid">
        <fgColor theme="4" tint="0.59999389629810485"/>
        <bgColor rgb="FFCCCCCC"/>
      </patternFill>
    </fill>
    <fill>
      <patternFill patternType="solid">
        <fgColor rgb="FFFF9900"/>
        <bgColor rgb="FFCCCCCC"/>
      </patternFill>
    </fill>
    <fill>
      <patternFill patternType="solid">
        <fgColor theme="9" tint="0.39997558519241921"/>
        <bgColor rgb="FFCCCCCC"/>
      </patternFill>
    </fill>
    <fill>
      <patternFill patternType="solid">
        <fgColor rgb="FFA34B7F"/>
        <bgColor rgb="FFCCCCCC"/>
      </patternFill>
    </fill>
    <fill>
      <patternFill patternType="solid">
        <fgColor theme="7" tint="0.39997558519241921"/>
        <bgColor indexed="64"/>
      </patternFill>
    </fill>
  </fills>
  <borders count="37">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323232"/>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63">
    <xf numFmtId="0" fontId="0" fillId="0" borderId="0" xfId="0" applyFont="1" applyAlignment="1">
      <alignment horizontal="left" vertical="top"/>
    </xf>
    <xf numFmtId="164" fontId="3" fillId="0" borderId="9" xfId="0" applyNumberFormat="1" applyFont="1" applyBorder="1" applyAlignment="1">
      <alignment horizontal="center" vertical="center" wrapText="1"/>
    </xf>
    <xf numFmtId="0" fontId="3" fillId="4" borderId="12" xfId="0" applyFont="1" applyFill="1" applyBorder="1" applyAlignment="1">
      <alignment horizontal="left" vertical="top"/>
    </xf>
    <xf numFmtId="0" fontId="3" fillId="5" borderId="12" xfId="0" applyFont="1" applyFill="1" applyBorder="1" applyAlignment="1">
      <alignment horizontal="left" vertical="top"/>
    </xf>
    <xf numFmtId="0" fontId="3" fillId="0" borderId="0" xfId="0" applyFont="1" applyAlignment="1">
      <alignment horizontal="left" vertical="top"/>
    </xf>
    <xf numFmtId="164" fontId="3" fillId="0" borderId="9" xfId="0" applyNumberFormat="1" applyFont="1" applyBorder="1" applyAlignment="1">
      <alignment horizontal="right" vertical="center" wrapText="1"/>
    </xf>
    <xf numFmtId="165" fontId="5" fillId="0" borderId="9" xfId="0" applyNumberFormat="1" applyFont="1" applyBorder="1" applyAlignment="1">
      <alignment horizontal="center" vertical="top" wrapText="1"/>
    </xf>
    <xf numFmtId="0" fontId="6" fillId="0" borderId="9" xfId="0" applyFont="1" applyBorder="1" applyAlignment="1">
      <alignment horizontal="center" vertical="top" wrapText="1"/>
    </xf>
    <xf numFmtId="0" fontId="6" fillId="2" borderId="17" xfId="0" applyFont="1" applyFill="1" applyBorder="1" applyAlignment="1">
      <alignment horizontal="left" vertical="center" wrapText="1"/>
    </xf>
    <xf numFmtId="0" fontId="6" fillId="2" borderId="18"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3" borderId="9" xfId="0" applyFont="1" applyFill="1" applyBorder="1" applyAlignment="1">
      <alignment horizontal="center" vertical="center" wrapText="1"/>
    </xf>
    <xf numFmtId="165" fontId="5" fillId="0" borderId="9" xfId="0" applyNumberFormat="1" applyFont="1" applyBorder="1" applyAlignment="1">
      <alignment horizontal="center" vertical="center" wrapText="1"/>
    </xf>
    <xf numFmtId="0" fontId="6" fillId="0" borderId="10" xfId="0" applyFont="1" applyBorder="1" applyAlignment="1">
      <alignment horizontal="left" vertical="center" wrapText="1"/>
    </xf>
    <xf numFmtId="165" fontId="5" fillId="4" borderId="9" xfId="0" applyNumberFormat="1" applyFont="1" applyFill="1" applyBorder="1" applyAlignment="1">
      <alignment horizontal="center" vertical="center" wrapText="1"/>
    </xf>
    <xf numFmtId="0" fontId="9" fillId="0" borderId="0" xfId="0" applyFont="1" applyAlignment="1">
      <alignment horizontal="left" vertical="top"/>
    </xf>
    <xf numFmtId="0" fontId="6" fillId="0" borderId="10" xfId="0" applyFont="1" applyBorder="1" applyAlignment="1">
      <alignment horizontal="left" vertical="top" wrapText="1"/>
    </xf>
    <xf numFmtId="0" fontId="6" fillId="0" borderId="21" xfId="0" applyFont="1" applyBorder="1" applyAlignment="1">
      <alignment horizontal="left" vertical="top" wrapText="1"/>
    </xf>
    <xf numFmtId="0" fontId="3" fillId="0" borderId="9" xfId="0" applyFont="1" applyBorder="1" applyAlignment="1">
      <alignment horizontal="left" vertical="top"/>
    </xf>
    <xf numFmtId="0" fontId="6" fillId="2" borderId="17" xfId="0" applyFont="1" applyFill="1" applyBorder="1" applyAlignment="1">
      <alignment horizontal="left" vertical="top" wrapText="1"/>
    </xf>
    <xf numFmtId="0" fontId="6" fillId="2" borderId="13" xfId="0" applyFont="1" applyFill="1" applyBorder="1" applyAlignment="1">
      <alignment horizontal="center" vertical="top" wrapText="1"/>
    </xf>
    <xf numFmtId="0" fontId="6" fillId="2" borderId="17" xfId="0" applyFont="1" applyFill="1" applyBorder="1" applyAlignment="1">
      <alignment horizontal="center" vertical="top" wrapText="1"/>
    </xf>
    <xf numFmtId="0" fontId="6" fillId="2" borderId="18" xfId="0" applyFont="1" applyFill="1" applyBorder="1" applyAlignment="1">
      <alignment horizontal="center" vertical="top" wrapText="1"/>
    </xf>
    <xf numFmtId="0" fontId="6" fillId="0" borderId="10" xfId="0" applyFont="1" applyBorder="1" applyAlignment="1">
      <alignment horizontal="center" vertical="top" wrapText="1"/>
    </xf>
    <xf numFmtId="165" fontId="5" fillId="0" borderId="19" xfId="0" applyNumberFormat="1" applyFont="1" applyBorder="1" applyAlignment="1">
      <alignment horizontal="center" vertical="top" wrapText="1"/>
    </xf>
    <xf numFmtId="0" fontId="10" fillId="3" borderId="1" xfId="0" applyFont="1" applyFill="1" applyBorder="1" applyAlignment="1" applyProtection="1">
      <alignment horizontal="center" vertical="center" wrapText="1"/>
      <protection hidden="1"/>
    </xf>
    <xf numFmtId="0" fontId="10" fillId="3" borderId="2" xfId="0" applyFont="1" applyFill="1" applyBorder="1" applyAlignment="1" applyProtection="1">
      <alignment horizontal="center" vertical="center" wrapText="1"/>
      <protection hidden="1"/>
    </xf>
    <xf numFmtId="0" fontId="10" fillId="3" borderId="4" xfId="0" applyFont="1" applyFill="1" applyBorder="1" applyAlignment="1" applyProtection="1">
      <alignment horizontal="center" vertical="center" wrapText="1"/>
      <protection hidden="1"/>
    </xf>
    <xf numFmtId="0" fontId="12" fillId="2" borderId="1" xfId="0" applyFont="1" applyFill="1" applyBorder="1" applyAlignment="1" applyProtection="1">
      <alignment horizontal="left" vertical="center" wrapText="1"/>
      <protection hidden="1"/>
    </xf>
    <xf numFmtId="0" fontId="12" fillId="2" borderId="3" xfId="0" applyFont="1" applyFill="1" applyBorder="1" applyAlignment="1" applyProtection="1">
      <alignment horizontal="center" vertical="center" wrapText="1"/>
      <protection hidden="1"/>
    </xf>
    <xf numFmtId="0" fontId="12" fillId="2" borderId="2" xfId="0" applyFont="1" applyFill="1" applyBorder="1" applyAlignment="1" applyProtection="1">
      <alignment horizontal="center" vertical="top" wrapText="1"/>
      <protection hidden="1"/>
    </xf>
    <xf numFmtId="0" fontId="12" fillId="2" borderId="3" xfId="0" applyFont="1" applyFill="1" applyBorder="1" applyAlignment="1" applyProtection="1">
      <alignment horizontal="center" vertical="top" wrapText="1"/>
      <protection hidden="1"/>
    </xf>
    <xf numFmtId="0" fontId="12" fillId="6" borderId="1" xfId="0" applyFont="1" applyFill="1" applyBorder="1" applyAlignment="1" applyProtection="1">
      <alignment horizontal="center" vertical="center" wrapText="1"/>
      <protection hidden="1"/>
    </xf>
    <xf numFmtId="0" fontId="12" fillId="6" borderId="2" xfId="0" applyFont="1" applyFill="1" applyBorder="1" applyAlignment="1" applyProtection="1">
      <alignment horizontal="center" vertical="center" wrapText="1"/>
      <protection hidden="1"/>
    </xf>
    <xf numFmtId="0" fontId="12" fillId="6" borderId="4" xfId="0" applyFont="1" applyFill="1" applyBorder="1" applyAlignment="1" applyProtection="1">
      <alignment horizontal="center" vertical="center" wrapText="1"/>
      <protection hidden="1"/>
    </xf>
    <xf numFmtId="0" fontId="3" fillId="0" borderId="0" xfId="0" applyFont="1" applyAlignment="1" applyProtection="1">
      <alignment horizontal="left" vertical="top"/>
      <protection hidden="1"/>
    </xf>
    <xf numFmtId="0" fontId="0" fillId="0" borderId="0" xfId="0" applyFont="1" applyAlignment="1" applyProtection="1">
      <alignment horizontal="left" vertical="top"/>
      <protection hidden="1"/>
    </xf>
    <xf numFmtId="0" fontId="15" fillId="0" borderId="0" xfId="0" applyFont="1" applyAlignment="1" applyProtection="1">
      <alignment horizontal="left" vertical="top"/>
      <protection hidden="1"/>
    </xf>
    <xf numFmtId="0" fontId="14" fillId="0" borderId="12" xfId="0" applyFont="1" applyBorder="1" applyAlignment="1" applyProtection="1">
      <alignment horizontal="center" vertical="top"/>
      <protection hidden="1"/>
    </xf>
    <xf numFmtId="0" fontId="14" fillId="0" borderId="0" xfId="0" applyFont="1" applyAlignment="1" applyProtection="1">
      <alignment vertical="top"/>
      <protection hidden="1"/>
    </xf>
    <xf numFmtId="0" fontId="4" fillId="0" borderId="0" xfId="0" applyFont="1" applyAlignment="1" applyProtection="1">
      <alignment horizontal="left" vertical="top"/>
      <protection hidden="1"/>
    </xf>
    <xf numFmtId="165" fontId="17" fillId="0" borderId="5" xfId="0" applyNumberFormat="1" applyFont="1" applyBorder="1" applyAlignment="1" applyProtection="1">
      <alignment horizontal="center" vertical="center" wrapText="1"/>
      <protection hidden="1"/>
    </xf>
    <xf numFmtId="0" fontId="16" fillId="0" borderId="6" xfId="0" applyFont="1" applyBorder="1" applyAlignment="1" applyProtection="1">
      <alignment horizontal="left"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7" xfId="0" applyNumberFormat="1" applyFont="1" applyBorder="1" applyAlignment="1" applyProtection="1">
      <alignment horizontal="center" vertical="center" wrapText="1"/>
      <protection hidden="1"/>
    </xf>
    <xf numFmtId="164" fontId="19" fillId="0" borderId="5" xfId="0" applyNumberFormat="1" applyFont="1" applyBorder="1" applyAlignment="1" applyProtection="1">
      <alignment horizontal="center" vertical="center"/>
      <protection hidden="1"/>
    </xf>
    <xf numFmtId="166" fontId="19" fillId="0" borderId="6" xfId="0" applyNumberFormat="1" applyFont="1" applyBorder="1" applyAlignment="1" applyProtection="1">
      <alignment horizontal="center" vertical="center" wrapText="1"/>
      <protection hidden="1"/>
    </xf>
    <xf numFmtId="164" fontId="19" fillId="4" borderId="6" xfId="0" applyNumberFormat="1" applyFont="1" applyFill="1" applyBorder="1" applyAlignment="1" applyProtection="1">
      <alignment horizontal="center" vertical="center" wrapText="1"/>
      <protection hidden="1"/>
    </xf>
    <xf numFmtId="164" fontId="20" fillId="4" borderId="7" xfId="0" applyNumberFormat="1" applyFont="1" applyFill="1" applyBorder="1" applyAlignment="1" applyProtection="1">
      <alignment horizontal="center" vertical="center" wrapText="1"/>
      <protection hidden="1"/>
    </xf>
    <xf numFmtId="2" fontId="3" fillId="0" borderId="0" xfId="0" applyNumberFormat="1" applyFont="1" applyAlignment="1" applyProtection="1">
      <alignment horizontal="left" vertical="top"/>
      <protection hidden="1"/>
    </xf>
    <xf numFmtId="165" fontId="17" fillId="0" borderId="8" xfId="0" applyNumberFormat="1" applyFont="1" applyBorder="1" applyAlignment="1" applyProtection="1">
      <alignment horizontal="center" vertical="center" wrapText="1"/>
      <protection hidden="1"/>
    </xf>
    <xf numFmtId="0" fontId="16" fillId="0" borderId="9" xfId="0" applyFont="1" applyBorder="1" applyAlignment="1" applyProtection="1">
      <alignment horizontal="left" vertical="center" wrapText="1"/>
      <protection hidden="1"/>
    </xf>
    <xf numFmtId="164" fontId="19" fillId="0" borderId="9" xfId="0" applyNumberFormat="1" applyFont="1" applyBorder="1" applyAlignment="1" applyProtection="1">
      <alignment horizontal="center" vertical="center" wrapText="1"/>
      <protection hidden="1"/>
    </xf>
    <xf numFmtId="164" fontId="19" fillId="0" borderId="11" xfId="0" applyNumberFormat="1" applyFont="1" applyBorder="1" applyAlignment="1" applyProtection="1">
      <alignment horizontal="center" vertical="center" wrapText="1"/>
      <protection hidden="1"/>
    </xf>
    <xf numFmtId="165" fontId="17" fillId="4" borderId="8" xfId="0" applyNumberFormat="1" applyFont="1" applyFill="1" applyBorder="1" applyAlignment="1" applyProtection="1">
      <alignment horizontal="center" vertical="center" wrapText="1"/>
      <protection hidden="1"/>
    </xf>
    <xf numFmtId="0" fontId="16" fillId="4" borderId="9" xfId="0" applyFont="1" applyFill="1" applyBorder="1" applyAlignment="1" applyProtection="1">
      <alignment horizontal="left" vertical="center" wrapText="1"/>
      <protection hidden="1"/>
    </xf>
    <xf numFmtId="0" fontId="3" fillId="4" borderId="12" xfId="0" applyFont="1" applyFill="1" applyBorder="1" applyAlignment="1" applyProtection="1">
      <alignment horizontal="left" vertical="top"/>
      <protection hidden="1"/>
    </xf>
    <xf numFmtId="165" fontId="5" fillId="0" borderId="9" xfId="0" applyNumberFormat="1" applyFont="1" applyBorder="1" applyAlignment="1" applyProtection="1">
      <alignment horizontal="center" vertical="top" wrapText="1"/>
      <protection hidden="1"/>
    </xf>
    <xf numFmtId="0" fontId="6" fillId="0" borderId="9" xfId="0" applyFont="1" applyBorder="1" applyAlignment="1" applyProtection="1">
      <alignment horizontal="center" vertical="top" wrapText="1"/>
      <protection hidden="1"/>
    </xf>
    <xf numFmtId="164" fontId="3" fillId="0" borderId="9" xfId="0" applyNumberFormat="1" applyFont="1" applyBorder="1" applyAlignment="1" applyProtection="1">
      <alignment horizontal="center" vertical="center" wrapText="1"/>
      <protection hidden="1"/>
    </xf>
    <xf numFmtId="164" fontId="3" fillId="0" borderId="0" xfId="0" applyNumberFormat="1" applyFont="1" applyAlignment="1" applyProtection="1">
      <alignment horizontal="left" vertical="top"/>
      <protection hidden="1"/>
    </xf>
    <xf numFmtId="167" fontId="3" fillId="0" borderId="0" xfId="0" applyNumberFormat="1" applyFont="1" applyAlignment="1" applyProtection="1">
      <alignment horizontal="left" vertical="top"/>
      <protection hidden="1"/>
    </xf>
    <xf numFmtId="0" fontId="6" fillId="2" borderId="17" xfId="0" applyFont="1" applyFill="1" applyBorder="1" applyAlignment="1" applyProtection="1">
      <alignment horizontal="left" vertical="center" wrapText="1"/>
      <protection hidden="1"/>
    </xf>
    <xf numFmtId="0" fontId="6" fillId="2" borderId="18" xfId="0" applyFont="1" applyFill="1" applyBorder="1" applyAlignment="1" applyProtection="1">
      <alignment horizontal="center" vertical="center" wrapText="1"/>
      <protection hidden="1"/>
    </xf>
    <xf numFmtId="0" fontId="6" fillId="2" borderId="17" xfId="0" applyFont="1" applyFill="1" applyBorder="1" applyAlignment="1" applyProtection="1">
      <alignment horizontal="center" vertical="center" wrapText="1"/>
      <protection hidden="1"/>
    </xf>
    <xf numFmtId="0" fontId="6" fillId="2" borderId="13" xfId="0" applyFont="1" applyFill="1" applyBorder="1" applyAlignment="1" applyProtection="1">
      <alignment horizontal="center" vertical="center" wrapText="1"/>
      <protection hidden="1"/>
    </xf>
    <xf numFmtId="0" fontId="6" fillId="3" borderId="9" xfId="0" applyFont="1" applyFill="1" applyBorder="1" applyAlignment="1" applyProtection="1">
      <alignment horizontal="center" vertical="center" wrapText="1"/>
      <protection hidden="1"/>
    </xf>
    <xf numFmtId="165" fontId="5" fillId="0" borderId="9" xfId="0" applyNumberFormat="1" applyFont="1" applyBorder="1" applyAlignment="1" applyProtection="1">
      <alignment horizontal="center" vertical="center" wrapText="1"/>
      <protection hidden="1"/>
    </xf>
    <xf numFmtId="0" fontId="6" fillId="0" borderId="10" xfId="0" applyFont="1" applyBorder="1" applyAlignment="1" applyProtection="1">
      <alignment horizontal="left" vertical="center" wrapText="1"/>
      <protection hidden="1"/>
    </xf>
    <xf numFmtId="164" fontId="3" fillId="0" borderId="9" xfId="0" applyNumberFormat="1" applyFont="1" applyBorder="1" applyAlignment="1" applyProtection="1">
      <alignment horizontal="right" vertical="center" wrapText="1"/>
      <protection hidden="1"/>
    </xf>
    <xf numFmtId="165" fontId="5" fillId="4" borderId="9" xfId="0" applyNumberFormat="1" applyFont="1" applyFill="1" applyBorder="1" applyAlignment="1" applyProtection="1">
      <alignment horizontal="center" vertical="center" wrapText="1"/>
      <protection hidden="1"/>
    </xf>
    <xf numFmtId="165" fontId="3" fillId="0" borderId="0" xfId="0" applyNumberFormat="1" applyFont="1" applyAlignment="1" applyProtection="1">
      <alignment horizontal="left" vertical="top"/>
      <protection hidden="1"/>
    </xf>
    <xf numFmtId="0" fontId="8" fillId="0" borderId="0" xfId="0" applyFont="1" applyAlignment="1" applyProtection="1">
      <alignment horizontal="left" vertical="top"/>
      <protection hidden="1"/>
    </xf>
    <xf numFmtId="0" fontId="18" fillId="0" borderId="24" xfId="0" applyFont="1" applyBorder="1" applyAlignment="1" applyProtection="1">
      <alignment vertical="center" wrapText="1"/>
      <protection locked="0"/>
    </xf>
    <xf numFmtId="0" fontId="10" fillId="8" borderId="1" xfId="0" applyFont="1" applyFill="1" applyBorder="1" applyAlignment="1" applyProtection="1">
      <alignment horizontal="center" vertical="center" wrapText="1"/>
      <protection hidden="1"/>
    </xf>
    <xf numFmtId="0" fontId="10" fillId="8" borderId="28" xfId="0" applyFont="1" applyFill="1" applyBorder="1" applyAlignment="1" applyProtection="1">
      <alignment horizontal="center" vertical="center" wrapText="1"/>
      <protection hidden="1"/>
    </xf>
    <xf numFmtId="0" fontId="10" fillId="2" borderId="28" xfId="0" applyFont="1" applyFill="1" applyBorder="1" applyAlignment="1" applyProtection="1">
      <alignment horizontal="center" vertical="center" wrapText="1"/>
      <protection hidden="1"/>
    </xf>
    <xf numFmtId="0" fontId="10" fillId="15" borderId="29" xfId="0" applyFont="1" applyFill="1" applyBorder="1" applyAlignment="1" applyProtection="1">
      <alignment horizontal="center" vertical="center" wrapText="1"/>
      <protection hidden="1"/>
    </xf>
    <xf numFmtId="164" fontId="19" fillId="0" borderId="27" xfId="0" applyNumberFormat="1" applyFont="1" applyBorder="1" applyAlignment="1" applyProtection="1">
      <alignment vertical="center" wrapText="1"/>
      <protection hidden="1"/>
    </xf>
    <xf numFmtId="164" fontId="19" fillId="0" borderId="6" xfId="0" applyNumberFormat="1" applyFont="1" applyBorder="1" applyAlignment="1" applyProtection="1">
      <alignment vertical="center" wrapText="1"/>
      <protection hidden="1"/>
    </xf>
    <xf numFmtId="164" fontId="19" fillId="0" borderId="21" xfId="0" applyNumberFormat="1" applyFont="1" applyBorder="1" applyAlignment="1" applyProtection="1">
      <alignment vertical="center" wrapText="1"/>
      <protection hidden="1"/>
    </xf>
    <xf numFmtId="164" fontId="19" fillId="0" borderId="9" xfId="0" applyNumberFormat="1" applyFont="1" applyBorder="1" applyAlignment="1" applyProtection="1">
      <alignment vertical="center" wrapText="1"/>
      <protection hidden="1"/>
    </xf>
    <xf numFmtId="164" fontId="19" fillId="0" borderId="8" xfId="0" applyNumberFormat="1" applyFont="1" applyBorder="1" applyAlignment="1" applyProtection="1">
      <alignment vertical="center" wrapText="1"/>
      <protection hidden="1"/>
    </xf>
    <xf numFmtId="164" fontId="19" fillId="4" borderId="8" xfId="0" applyNumberFormat="1" applyFont="1" applyFill="1" applyBorder="1" applyAlignment="1" applyProtection="1">
      <alignment vertical="center" wrapText="1"/>
      <protection hidden="1"/>
    </xf>
    <xf numFmtId="164" fontId="19" fillId="4" borderId="9" xfId="0" applyNumberFormat="1" applyFont="1" applyFill="1" applyBorder="1" applyAlignment="1" applyProtection="1">
      <alignment vertical="center" wrapText="1"/>
      <protection hidden="1"/>
    </xf>
    <xf numFmtId="164" fontId="19" fillId="4" borderId="11" xfId="0" applyNumberFormat="1" applyFont="1" applyFill="1" applyBorder="1" applyAlignment="1" applyProtection="1">
      <alignment horizontal="center" vertical="center" wrapText="1"/>
      <protection hidden="1"/>
    </xf>
    <xf numFmtId="0" fontId="14" fillId="0" borderId="0" xfId="0" applyFont="1" applyAlignment="1" applyProtection="1">
      <alignment horizontal="center" vertical="top"/>
      <protection hidden="1"/>
    </xf>
    <xf numFmtId="0" fontId="15" fillId="0" borderId="0" xfId="0" applyFont="1" applyAlignment="1" applyProtection="1">
      <alignment horizontal="center" vertical="top"/>
      <protection hidden="1"/>
    </xf>
    <xf numFmtId="0" fontId="0" fillId="0" borderId="0" xfId="0" applyFont="1" applyAlignment="1" applyProtection="1">
      <alignment horizontal="left" vertical="top"/>
      <protection locked="0"/>
    </xf>
    <xf numFmtId="0" fontId="15" fillId="0" borderId="0" xfId="0" applyFont="1" applyAlignment="1" applyProtection="1">
      <alignment horizontal="center" vertical="top"/>
      <protection locked="0"/>
    </xf>
    <xf numFmtId="0" fontId="15" fillId="0" borderId="0" xfId="0" applyFont="1" applyAlignment="1" applyProtection="1">
      <alignment horizontal="left" vertical="top"/>
      <protection locked="0"/>
    </xf>
    <xf numFmtId="0" fontId="14" fillId="0" borderId="0" xfId="0" applyFont="1" applyAlignment="1" applyProtection="1">
      <alignment vertical="top"/>
      <protection locked="0"/>
    </xf>
    <xf numFmtId="0" fontId="4" fillId="0" borderId="0" xfId="0" applyFont="1" applyAlignment="1" applyProtection="1">
      <alignment horizontal="left" vertical="top"/>
      <protection locked="0"/>
    </xf>
    <xf numFmtId="165" fontId="17" fillId="0" borderId="8" xfId="0" applyNumberFormat="1" applyFont="1" applyBorder="1" applyAlignment="1" applyProtection="1">
      <alignment horizontal="center" vertical="center" wrapText="1"/>
      <protection locked="0"/>
    </xf>
    <xf numFmtId="0" fontId="3" fillId="4" borderId="12" xfId="0" applyFont="1" applyFill="1" applyBorder="1" applyAlignment="1" applyProtection="1">
      <alignment horizontal="left" vertical="top"/>
      <protection locked="0"/>
    </xf>
    <xf numFmtId="164" fontId="3" fillId="0" borderId="0" xfId="0" applyNumberFormat="1" applyFont="1" applyAlignment="1" applyProtection="1">
      <alignment horizontal="left" vertical="top"/>
      <protection locked="0"/>
    </xf>
    <xf numFmtId="0" fontId="0" fillId="0" borderId="0" xfId="0" applyFont="1" applyAlignment="1" applyProtection="1">
      <alignment horizontal="center" vertical="top"/>
      <protection locked="0"/>
    </xf>
    <xf numFmtId="0" fontId="10" fillId="11" borderId="28" xfId="0" applyFont="1" applyFill="1" applyBorder="1" applyAlignment="1" applyProtection="1">
      <alignment horizontal="center" vertical="center" wrapText="1"/>
      <protection locked="0"/>
    </xf>
    <xf numFmtId="0" fontId="10" fillId="7" borderId="28" xfId="0" applyFont="1" applyFill="1" applyBorder="1" applyAlignment="1" applyProtection="1">
      <alignment horizontal="center" vertical="center" wrapText="1"/>
      <protection locked="0"/>
    </xf>
    <xf numFmtId="0" fontId="10" fillId="9" borderId="28" xfId="0" applyFont="1" applyFill="1" applyBorder="1" applyAlignment="1" applyProtection="1">
      <alignment horizontal="center" vertical="center" wrapText="1"/>
      <protection locked="0"/>
    </xf>
    <xf numFmtId="0" fontId="10" fillId="13" borderId="28" xfId="0" applyFont="1" applyFill="1" applyBorder="1" applyAlignment="1" applyProtection="1">
      <alignment horizontal="center" vertical="center" wrapText="1"/>
      <protection locked="0"/>
    </xf>
    <xf numFmtId="0" fontId="10" fillId="12" borderId="28" xfId="0" applyFont="1" applyFill="1" applyBorder="1" applyAlignment="1" applyProtection="1">
      <alignment horizontal="center" vertical="center" wrapText="1"/>
      <protection locked="0"/>
    </xf>
    <xf numFmtId="0" fontId="10" fillId="14" borderId="29" xfId="0" applyFont="1" applyFill="1" applyBorder="1" applyAlignment="1" applyProtection="1">
      <alignment horizontal="center" vertical="center" wrapText="1"/>
      <protection locked="0"/>
    </xf>
    <xf numFmtId="0" fontId="10" fillId="0" borderId="29" xfId="0" applyFont="1" applyFill="1" applyBorder="1" applyAlignment="1" applyProtection="1">
      <alignment horizontal="center" vertical="center" wrapText="1"/>
      <protection locked="0"/>
    </xf>
    <xf numFmtId="0" fontId="10" fillId="10" borderId="29" xfId="0" applyFont="1" applyFill="1" applyBorder="1" applyAlignment="1" applyProtection="1">
      <alignment horizontal="center" vertical="center" wrapText="1"/>
      <protection locked="0"/>
    </xf>
    <xf numFmtId="165" fontId="17" fillId="0" borderId="25" xfId="0" applyNumberFormat="1" applyFont="1" applyBorder="1" applyAlignment="1" applyProtection="1">
      <alignment horizontal="center" vertical="center" wrapText="1"/>
      <protection locked="0"/>
    </xf>
    <xf numFmtId="164" fontId="18" fillId="0" borderId="24" xfId="0" applyNumberFormat="1" applyFont="1" applyBorder="1" applyAlignment="1" applyProtection="1">
      <alignment vertical="center" wrapText="1"/>
      <protection locked="0"/>
    </xf>
    <xf numFmtId="164" fontId="18" fillId="0" borderId="24" xfId="0" quotePrefix="1" applyNumberFormat="1" applyFont="1" applyBorder="1" applyAlignment="1" applyProtection="1">
      <alignment vertical="center" wrapText="1"/>
      <protection locked="0"/>
    </xf>
    <xf numFmtId="165" fontId="17" fillId="0" borderId="26" xfId="0" applyNumberFormat="1" applyFont="1" applyBorder="1" applyAlignment="1" applyProtection="1">
      <alignment horizontal="center" vertical="center" wrapText="1"/>
      <protection locked="0"/>
    </xf>
    <xf numFmtId="0" fontId="13" fillId="0" borderId="0" xfId="0" applyFont="1" applyAlignment="1" applyProtection="1">
      <alignment horizontal="center" vertical="top"/>
      <protection locked="0"/>
    </xf>
    <xf numFmtId="0" fontId="13" fillId="0" borderId="0" xfId="0" applyFont="1" applyAlignment="1" applyProtection="1">
      <alignment vertical="top"/>
      <protection locked="0"/>
    </xf>
    <xf numFmtId="0" fontId="0" fillId="0" borderId="0" xfId="0" applyFont="1" applyAlignment="1" applyProtection="1">
      <alignment vertical="top"/>
      <protection locked="0"/>
    </xf>
    <xf numFmtId="0" fontId="3" fillId="5" borderId="12" xfId="0" applyFont="1" applyFill="1" applyBorder="1" applyAlignment="1" applyProtection="1">
      <alignment vertical="top"/>
      <protection locked="0"/>
    </xf>
    <xf numFmtId="0" fontId="3" fillId="5" borderId="12" xfId="0" applyFont="1" applyFill="1" applyBorder="1" applyAlignment="1" applyProtection="1">
      <alignment horizontal="left" vertical="top"/>
      <protection locked="0"/>
    </xf>
    <xf numFmtId="0" fontId="22" fillId="0" borderId="32" xfId="0" applyFont="1" applyBorder="1" applyAlignment="1">
      <alignment horizontal="center"/>
    </xf>
    <xf numFmtId="0" fontId="21" fillId="0" borderId="30" xfId="0" applyFont="1" applyBorder="1" applyAlignment="1">
      <alignment horizontal="center"/>
    </xf>
    <xf numFmtId="0" fontId="21" fillId="0" borderId="31" xfId="0" applyFont="1" applyBorder="1" applyAlignment="1">
      <alignment horizontal="center"/>
    </xf>
    <xf numFmtId="0" fontId="21" fillId="0" borderId="32" xfId="0" applyFont="1" applyBorder="1" applyAlignment="1">
      <alignment horizontal="center"/>
    </xf>
    <xf numFmtId="14" fontId="24" fillId="0" borderId="0" xfId="0" applyNumberFormat="1" applyFont="1" applyAlignment="1" applyProtection="1">
      <alignment horizontal="center" vertical="top"/>
      <protection locked="0"/>
    </xf>
    <xf numFmtId="0" fontId="15" fillId="0" borderId="0" xfId="0" applyFont="1" applyAlignment="1" applyProtection="1">
      <alignment horizontal="right" vertical="top"/>
      <protection locked="0"/>
    </xf>
    <xf numFmtId="0" fontId="14" fillId="0" borderId="0" xfId="0" applyFont="1" applyAlignment="1" applyProtection="1">
      <alignment horizontal="center" vertical="top"/>
      <protection hidden="1"/>
    </xf>
    <xf numFmtId="0" fontId="14" fillId="0" borderId="12" xfId="0" applyFont="1" applyBorder="1" applyAlignment="1" applyProtection="1">
      <alignment horizontal="center" vertical="top"/>
      <protection locked="0"/>
    </xf>
    <xf numFmtId="0" fontId="14" fillId="0" borderId="12" xfId="0" applyFont="1" applyBorder="1" applyAlignment="1" applyProtection="1">
      <alignment horizontal="center" vertical="top"/>
      <protection hidden="1"/>
    </xf>
    <xf numFmtId="0" fontId="21" fillId="0" borderId="30" xfId="0" applyFont="1" applyBorder="1" applyAlignment="1" applyProtection="1">
      <alignment horizontal="center"/>
      <protection locked="0"/>
    </xf>
    <xf numFmtId="0" fontId="21" fillId="0" borderId="31" xfId="0" applyFont="1" applyBorder="1" applyAlignment="1" applyProtection="1">
      <alignment horizontal="center"/>
      <protection locked="0"/>
    </xf>
    <xf numFmtId="0" fontId="21" fillId="0" borderId="32" xfId="0" applyFont="1" applyBorder="1" applyAlignment="1" applyProtection="1">
      <alignment horizontal="center"/>
      <protection locked="0"/>
    </xf>
    <xf numFmtId="0" fontId="22" fillId="0" borderId="32" xfId="0" applyFont="1" applyBorder="1" applyAlignment="1" applyProtection="1">
      <alignment horizontal="center"/>
      <protection locked="0"/>
    </xf>
    <xf numFmtId="0" fontId="15" fillId="0" borderId="0" xfId="0" applyFont="1" applyAlignment="1" applyProtection="1">
      <alignment horizontal="right" vertical="top"/>
      <protection hidden="1"/>
    </xf>
    <xf numFmtId="0" fontId="22" fillId="0" borderId="32" xfId="0" applyFont="1" applyBorder="1" applyAlignment="1" applyProtection="1">
      <alignment horizontal="center"/>
      <protection hidden="1"/>
    </xf>
    <xf numFmtId="0" fontId="25" fillId="16" borderId="34" xfId="0" applyFont="1" applyFill="1" applyBorder="1" applyAlignment="1" applyProtection="1">
      <alignment horizontal="left" vertical="top" wrapText="1"/>
      <protection locked="0"/>
    </xf>
    <xf numFmtId="0" fontId="25" fillId="16" borderId="24" xfId="0" applyFont="1" applyFill="1" applyBorder="1" applyAlignment="1" applyProtection="1">
      <alignment horizontal="left" vertical="top" wrapText="1"/>
      <protection locked="0"/>
    </xf>
    <xf numFmtId="0" fontId="26" fillId="16" borderId="35" xfId="0" applyFont="1" applyFill="1" applyBorder="1" applyAlignment="1" applyProtection="1">
      <alignment horizontal="left" vertical="top" wrapText="1"/>
      <protection locked="0"/>
    </xf>
    <xf numFmtId="0" fontId="26" fillId="16" borderId="36" xfId="0" applyFont="1" applyFill="1" applyBorder="1" applyAlignment="1" applyProtection="1">
      <alignment horizontal="left" vertical="top" wrapText="1"/>
      <protection locked="0"/>
    </xf>
    <xf numFmtId="0" fontId="25" fillId="16" borderId="32" xfId="0" applyFont="1" applyFill="1" applyBorder="1" applyAlignment="1" applyProtection="1">
      <alignment horizontal="left" vertical="top" wrapText="1"/>
      <protection locked="0"/>
    </xf>
    <xf numFmtId="0" fontId="26" fillId="16" borderId="24" xfId="0" applyFont="1" applyFill="1" applyBorder="1" applyAlignment="1" applyProtection="1">
      <alignment horizontal="left" vertical="top" wrapText="1"/>
      <protection locked="0"/>
    </xf>
    <xf numFmtId="0" fontId="26" fillId="16" borderId="0" xfId="0" applyFont="1" applyFill="1" applyAlignment="1" applyProtection="1">
      <alignment horizontal="left" vertical="top"/>
      <protection locked="0"/>
    </xf>
    <xf numFmtId="0" fontId="23" fillId="0" borderId="33" xfId="0" applyFont="1" applyBorder="1" applyAlignment="1" applyProtection="1">
      <alignment horizontal="center" vertical="center"/>
      <protection locked="0"/>
    </xf>
    <xf numFmtId="0" fontId="23" fillId="0" borderId="12" xfId="0" applyFont="1" applyBorder="1" applyAlignment="1" applyProtection="1">
      <alignment horizontal="center" vertical="center"/>
      <protection locked="0"/>
    </xf>
    <xf numFmtId="0" fontId="15" fillId="0" borderId="12" xfId="0" applyFont="1" applyBorder="1" applyAlignment="1" applyProtection="1">
      <alignment horizontal="center" vertical="top"/>
      <protection locked="0"/>
    </xf>
    <xf numFmtId="0" fontId="11" fillId="0" borderId="14" xfId="0" applyFont="1" applyBorder="1" applyAlignment="1" applyProtection="1">
      <alignment horizontal="center" vertical="center"/>
      <protection hidden="1"/>
    </xf>
    <xf numFmtId="0" fontId="11" fillId="0" borderId="15" xfId="0" applyFont="1" applyBorder="1" applyAlignment="1" applyProtection="1">
      <alignment horizontal="center" vertical="center"/>
      <protection hidden="1"/>
    </xf>
    <xf numFmtId="0" fontId="11" fillId="0" borderId="16" xfId="0" applyFont="1" applyBorder="1" applyAlignment="1" applyProtection="1">
      <alignment horizontal="center" vertical="center"/>
      <protection hidden="1"/>
    </xf>
    <xf numFmtId="0" fontId="14" fillId="0" borderId="0" xfId="0" applyFont="1" applyAlignment="1" applyProtection="1">
      <alignment horizontal="center" vertical="top"/>
      <protection hidden="1"/>
    </xf>
    <xf numFmtId="0" fontId="14" fillId="0" borderId="0" xfId="0" applyFont="1" applyAlignment="1" applyProtection="1">
      <alignment horizontal="center" vertical="top" wrapText="1"/>
      <protection hidden="1"/>
    </xf>
    <xf numFmtId="0" fontId="15" fillId="0" borderId="0" xfId="0" applyFont="1" applyAlignment="1" applyProtection="1">
      <alignment horizontal="center" vertical="top"/>
      <protection hidden="1"/>
    </xf>
    <xf numFmtId="0" fontId="14" fillId="0" borderId="0" xfId="0" applyFont="1" applyAlignment="1" applyProtection="1">
      <alignment horizontal="center" vertical="top"/>
      <protection locked="0"/>
    </xf>
    <xf numFmtId="0" fontId="14" fillId="0" borderId="12" xfId="0" applyFont="1" applyBorder="1" applyAlignment="1" applyProtection="1">
      <alignment horizontal="center" vertical="top"/>
      <protection locked="0"/>
    </xf>
    <xf numFmtId="0" fontId="21" fillId="0" borderId="30" xfId="0" applyFont="1" applyBorder="1" applyAlignment="1" applyProtection="1">
      <alignment horizontal="center"/>
      <protection hidden="1"/>
    </xf>
    <xf numFmtId="0" fontId="21" fillId="0" borderId="31" xfId="0" applyFont="1" applyBorder="1" applyAlignment="1" applyProtection="1">
      <alignment horizontal="center"/>
      <protection hidden="1"/>
    </xf>
    <xf numFmtId="0" fontId="21" fillId="0" borderId="32" xfId="0" applyFont="1" applyBorder="1" applyAlignment="1" applyProtection="1">
      <alignment horizontal="center"/>
      <protection hidden="1"/>
    </xf>
    <xf numFmtId="0" fontId="23" fillId="0" borderId="33" xfId="0" applyFont="1" applyBorder="1" applyAlignment="1">
      <alignment horizontal="center" vertical="center"/>
    </xf>
    <xf numFmtId="0" fontId="23" fillId="0" borderId="12" xfId="0" applyFont="1" applyBorder="1" applyAlignment="1">
      <alignment horizontal="center" vertical="center"/>
    </xf>
    <xf numFmtId="0" fontId="1" fillId="0" borderId="15" xfId="0"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4" fillId="0" borderId="12" xfId="0" applyFont="1" applyBorder="1" applyAlignment="1" applyProtection="1">
      <alignment horizontal="center" vertical="top"/>
      <protection hidden="1"/>
    </xf>
    <xf numFmtId="0" fontId="21" fillId="0" borderId="30" xfId="0" applyFont="1" applyBorder="1" applyAlignment="1">
      <alignment horizontal="center"/>
    </xf>
    <xf numFmtId="0" fontId="21" fillId="0" borderId="31" xfId="0" applyFont="1" applyBorder="1" applyAlignment="1">
      <alignment horizontal="center"/>
    </xf>
    <xf numFmtId="0" fontId="21" fillId="0" borderId="32" xfId="0" applyFont="1" applyBorder="1" applyAlignment="1">
      <alignment horizontal="center"/>
    </xf>
    <xf numFmtId="0" fontId="6" fillId="0" borderId="10" xfId="0" applyFont="1" applyBorder="1" applyAlignment="1">
      <alignment horizontal="left" vertical="top" wrapText="1"/>
    </xf>
    <xf numFmtId="0" fontId="2" fillId="0" borderId="20" xfId="0" applyFont="1" applyBorder="1" applyAlignment="1">
      <alignment horizontal="left" vertical="top"/>
    </xf>
    <xf numFmtId="0" fontId="6" fillId="2" borderId="22" xfId="0" applyFont="1" applyFill="1" applyBorder="1" applyAlignment="1">
      <alignment horizontal="center" vertical="top" wrapText="1"/>
    </xf>
    <xf numFmtId="0" fontId="2" fillId="0" borderId="23" xfId="0" applyFont="1" applyBorder="1" applyAlignment="1">
      <alignment horizontal="left" vertical="top"/>
    </xf>
  </cellXfs>
  <cellStyles count="1">
    <cellStyle name="Normal" xfId="0" builtinId="0"/>
  </cellStyles>
  <dxfs count="4">
    <dxf>
      <fill>
        <patternFill patternType="solid">
          <fgColor rgb="FF548DD4"/>
          <bgColor rgb="FF548DD4"/>
        </patternFill>
      </fill>
    </dxf>
    <dxf>
      <fill>
        <patternFill patternType="solid">
          <fgColor rgb="FFFFFF00"/>
          <bgColor rgb="FFFFFF00"/>
        </patternFill>
      </fill>
    </dxf>
    <dxf>
      <fill>
        <patternFill patternType="solid">
          <fgColor rgb="FFFFFF00"/>
          <bgColor rgb="FFFFFF00"/>
        </patternFill>
      </fill>
    </dxf>
    <dxf>
      <fill>
        <patternFill patternType="solid">
          <fgColor rgb="FF548DD4"/>
          <bgColor rgb="FF548DD4"/>
        </patternFill>
      </fill>
    </dxf>
  </dxfs>
  <tableStyles count="0" defaultTableStyle="TableStyleMedium2" defaultPivotStyle="PivotStyleLight16"/>
  <colors>
    <mruColors>
      <color rgb="FFA34B7F"/>
      <color rgb="FFFF9900"/>
      <color rgb="FFB3F5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567791</xdr:colOff>
      <xdr:row>0</xdr:row>
      <xdr:rowOff>34636</xdr:rowOff>
    </xdr:from>
    <xdr:to>
      <xdr:col>8</xdr:col>
      <xdr:colOff>831272</xdr:colOff>
      <xdr:row>6</xdr:row>
      <xdr:rowOff>8106</xdr:rowOff>
    </xdr:to>
    <xdr:pic>
      <xdr:nvPicPr>
        <xdr:cNvPr id="3" name="Imagem 2" descr="https://i.pinimg.com/564x/96/32/4b/96324b0e8675681dab850d2f2311ae89.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46927" y="34636"/>
          <a:ext cx="1822118" cy="11857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645349</xdr:colOff>
      <xdr:row>0</xdr:row>
      <xdr:rowOff>0</xdr:rowOff>
    </xdr:from>
    <xdr:to>
      <xdr:col>8</xdr:col>
      <xdr:colOff>883226</xdr:colOff>
      <xdr:row>5</xdr:row>
      <xdr:rowOff>166832</xdr:rowOff>
    </xdr:to>
    <xdr:pic>
      <xdr:nvPicPr>
        <xdr:cNvPr id="2" name="Imagem 1" descr="https://i.pinimg.com/564x/96/32/4b/96324b0e8675681dab850d2f2311ae89.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98804" y="0"/>
          <a:ext cx="1761877" cy="11539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220"/>
  <sheetViews>
    <sheetView topLeftCell="A214" zoomScale="80" zoomScaleNormal="80" workbookViewId="0">
      <selection sqref="A1:U248"/>
    </sheetView>
  </sheetViews>
  <sheetFormatPr defaultColWidth="14.5" defaultRowHeight="12.75" x14ac:dyDescent="0.2"/>
  <cols>
    <col min="1" max="1" width="9.1640625" style="97" customWidth="1"/>
    <col min="2" max="2" width="61.5" style="89" customWidth="1"/>
    <col min="3" max="3" width="21" style="89" customWidth="1"/>
    <col min="4" max="4" width="38.6640625" style="89" customWidth="1"/>
    <col min="5" max="5" width="37.33203125" style="89" customWidth="1"/>
    <col min="6" max="6" width="39.5" style="89" customWidth="1"/>
    <col min="7" max="7" width="23.5" style="89" customWidth="1"/>
    <col min="8" max="8" width="27.33203125" style="89" customWidth="1"/>
    <col min="9" max="9" width="26.6640625" style="89" customWidth="1"/>
    <col min="10" max="10" width="28.33203125" style="89" customWidth="1"/>
    <col min="11" max="11" width="28" style="89" customWidth="1"/>
    <col min="12" max="12" width="21" style="89" customWidth="1"/>
    <col min="13" max="17" width="29.6640625" style="89" customWidth="1"/>
    <col min="18" max="18" width="29.5" style="97" customWidth="1"/>
    <col min="19" max="20" width="9.33203125" style="89" hidden="1" customWidth="1"/>
    <col min="21" max="26" width="9.33203125" style="89" customWidth="1"/>
    <col min="27" max="16384" width="14.5" style="89"/>
  </cols>
  <sheetData>
    <row r="1" spans="1:26" ht="14.25" x14ac:dyDescent="0.2">
      <c r="A1" s="143" t="s">
        <v>25</v>
      </c>
      <c r="B1" s="143"/>
      <c r="C1" s="143"/>
      <c r="D1" s="143"/>
      <c r="E1" s="143"/>
      <c r="F1" s="143"/>
      <c r="G1" s="143"/>
      <c r="H1" s="143"/>
    </row>
    <row r="2" spans="1:26" ht="15.75" x14ac:dyDescent="0.25">
      <c r="A2" s="144" t="s">
        <v>30</v>
      </c>
      <c r="B2" s="145"/>
      <c r="C2" s="145"/>
      <c r="D2" s="145"/>
      <c r="E2" s="145"/>
      <c r="F2" s="145"/>
      <c r="G2" s="145"/>
      <c r="H2" s="145"/>
      <c r="J2" s="124"/>
      <c r="K2" s="125"/>
      <c r="L2" s="125"/>
      <c r="M2" s="125"/>
      <c r="N2" s="126"/>
      <c r="O2" s="129" t="s">
        <v>38</v>
      </c>
      <c r="P2" s="129" t="s">
        <v>39</v>
      </c>
      <c r="Q2" s="137" t="s">
        <v>43</v>
      </c>
      <c r="R2" s="138"/>
      <c r="S2" s="138"/>
      <c r="T2" s="138"/>
      <c r="U2" s="138"/>
    </row>
    <row r="3" spans="1:26" ht="15.75" x14ac:dyDescent="0.25">
      <c r="A3" s="90"/>
      <c r="B3" s="91"/>
      <c r="C3" s="91"/>
      <c r="D3" s="91"/>
      <c r="E3" s="91"/>
      <c r="F3" s="91"/>
      <c r="G3" s="91"/>
      <c r="H3" s="91"/>
      <c r="J3" s="148" t="s">
        <v>40</v>
      </c>
      <c r="K3" s="149"/>
      <c r="L3" s="149"/>
      <c r="M3" s="149"/>
      <c r="N3" s="150"/>
      <c r="O3" s="127"/>
      <c r="P3" s="127" t="s">
        <v>41</v>
      </c>
      <c r="Q3" s="137" t="s">
        <v>290</v>
      </c>
      <c r="R3" s="138"/>
      <c r="S3" s="138"/>
      <c r="T3" s="138"/>
      <c r="U3" s="138"/>
    </row>
    <row r="4" spans="1:26" ht="15.75" x14ac:dyDescent="0.25">
      <c r="A4" s="90"/>
      <c r="B4" s="121" t="s">
        <v>35</v>
      </c>
      <c r="C4" s="146" t="s">
        <v>36</v>
      </c>
      <c r="D4" s="146"/>
      <c r="E4" s="146"/>
      <c r="F4" s="146"/>
      <c r="G4" s="146"/>
      <c r="H4" s="91"/>
      <c r="J4" s="148" t="s">
        <v>42</v>
      </c>
      <c r="K4" s="149"/>
      <c r="L4" s="149"/>
      <c r="M4" s="149"/>
      <c r="N4" s="150"/>
      <c r="O4" s="127" t="s">
        <v>41</v>
      </c>
      <c r="P4" s="127"/>
    </row>
    <row r="5" spans="1:26" ht="15.75" x14ac:dyDescent="0.2">
      <c r="A5" s="122" t="s">
        <v>32</v>
      </c>
      <c r="B5" s="123" t="s">
        <v>33</v>
      </c>
      <c r="C5" s="147" t="s">
        <v>288</v>
      </c>
      <c r="D5" s="147"/>
      <c r="E5" s="92" t="s">
        <v>34</v>
      </c>
      <c r="F5" s="92"/>
      <c r="G5" s="91"/>
      <c r="H5" s="91"/>
      <c r="N5" s="128" t="s">
        <v>44</v>
      </c>
      <c r="O5" s="119">
        <v>45597</v>
      </c>
      <c r="Q5" s="137" t="s">
        <v>43</v>
      </c>
      <c r="R5" s="138"/>
      <c r="S5" s="138"/>
      <c r="T5" s="138"/>
      <c r="U5" s="138"/>
    </row>
    <row r="6" spans="1:26" ht="15.75" thickBot="1" x14ac:dyDescent="0.25">
      <c r="Q6" s="137" t="s">
        <v>291</v>
      </c>
      <c r="R6" s="138"/>
      <c r="S6" s="138"/>
      <c r="T6" s="138"/>
      <c r="U6" s="138"/>
    </row>
    <row r="7" spans="1:26" ht="16.5" customHeight="1" thickBot="1" x14ac:dyDescent="0.25">
      <c r="A7" s="140" t="s">
        <v>26</v>
      </c>
      <c r="B7" s="141"/>
      <c r="C7" s="141"/>
      <c r="D7" s="141"/>
      <c r="E7" s="141"/>
      <c r="F7" s="141"/>
      <c r="G7" s="141"/>
      <c r="H7" s="142"/>
      <c r="M7" s="96"/>
      <c r="Q7" s="139" t="s">
        <v>292</v>
      </c>
      <c r="R7" s="139"/>
      <c r="S7" s="139"/>
      <c r="T7" s="139"/>
      <c r="U7" s="139"/>
    </row>
    <row r="8" spans="1:26" ht="48" customHeight="1" thickBot="1" x14ac:dyDescent="0.25">
      <c r="A8" s="75" t="s">
        <v>0</v>
      </c>
      <c r="B8" s="76" t="s">
        <v>27</v>
      </c>
      <c r="C8" s="77" t="s">
        <v>31</v>
      </c>
      <c r="D8" s="98" t="s">
        <v>285</v>
      </c>
      <c r="E8" s="99" t="s">
        <v>286</v>
      </c>
      <c r="F8" s="100" t="s">
        <v>287</v>
      </c>
      <c r="G8" s="101" t="s">
        <v>289</v>
      </c>
      <c r="H8" s="102" t="s">
        <v>37</v>
      </c>
      <c r="I8" s="103" t="s">
        <v>28</v>
      </c>
      <c r="J8" s="104" t="s">
        <v>28</v>
      </c>
      <c r="K8" s="105" t="s">
        <v>28</v>
      </c>
      <c r="L8" s="78" t="s">
        <v>29</v>
      </c>
      <c r="M8" s="26" t="s">
        <v>2</v>
      </c>
      <c r="N8" s="27" t="s">
        <v>3</v>
      </c>
      <c r="O8" s="27" t="s">
        <v>4</v>
      </c>
      <c r="P8" s="27" t="s">
        <v>5</v>
      </c>
      <c r="Q8" s="27" t="s">
        <v>6</v>
      </c>
      <c r="R8" s="28" t="s">
        <v>7</v>
      </c>
      <c r="S8" s="93"/>
      <c r="T8" s="93"/>
      <c r="U8" s="93"/>
      <c r="V8" s="93"/>
      <c r="W8" s="93"/>
      <c r="X8" s="93"/>
      <c r="Y8" s="93"/>
      <c r="Z8" s="93"/>
    </row>
    <row r="9" spans="1:26" x14ac:dyDescent="0.2">
      <c r="A9" s="106">
        <v>1</v>
      </c>
      <c r="B9" s="130" t="s">
        <v>45</v>
      </c>
      <c r="C9" s="107"/>
      <c r="D9" s="107">
        <v>9.0399999999999991</v>
      </c>
      <c r="E9" s="107">
        <v>9.17</v>
      </c>
      <c r="F9" s="107">
        <v>9</v>
      </c>
      <c r="G9" s="107">
        <v>7.97</v>
      </c>
      <c r="H9" s="107"/>
      <c r="I9" s="107"/>
      <c r="J9" s="108"/>
      <c r="K9" s="107"/>
      <c r="L9" s="107">
        <v>8.3000000000000007</v>
      </c>
      <c r="M9" s="79">
        <f>SUM(C9:L9)/COUNT(C9:L9)</f>
        <v>8.6960000000000015</v>
      </c>
      <c r="N9" s="80">
        <f>+'Media ao quadrado'!M4</f>
        <v>1.1193199999999992</v>
      </c>
      <c r="O9" s="80">
        <f t="shared" ref="O9:O37" si="0">N9/(COUNT(C9:L9)-1)</f>
        <v>0.2798299999999998</v>
      </c>
      <c r="P9" s="80">
        <f t="shared" ref="P9:P37" si="1">SQRT(O9)</f>
        <v>0.52898960292240127</v>
      </c>
      <c r="Q9" s="80">
        <f t="shared" ref="Q9:Q37" si="2">ROUND(M9-P9,2)</f>
        <v>8.17</v>
      </c>
      <c r="R9" s="45">
        <f t="shared" ref="R9:R37" si="3">ROUND(M9+P9,2)</f>
        <v>9.2200000000000006</v>
      </c>
    </row>
    <row r="10" spans="1:26" x14ac:dyDescent="0.2">
      <c r="A10" s="109">
        <v>2</v>
      </c>
      <c r="B10" s="131" t="s">
        <v>46</v>
      </c>
      <c r="C10" s="107"/>
      <c r="D10" s="107">
        <v>91.3</v>
      </c>
      <c r="E10" s="107">
        <v>92.64</v>
      </c>
      <c r="F10" s="107">
        <v>93.49</v>
      </c>
      <c r="G10" s="107">
        <v>76.150000000000006</v>
      </c>
      <c r="H10" s="107"/>
      <c r="I10" s="107"/>
      <c r="J10" s="108"/>
      <c r="K10" s="107"/>
      <c r="L10" s="107">
        <v>87.67</v>
      </c>
      <c r="M10" s="81">
        <f t="shared" ref="M10:M37" si="4">SUM(C10:L10)/COUNT(C10:L10)</f>
        <v>88.250000000000014</v>
      </c>
      <c r="N10" s="82">
        <f>+'Media ao quadrado'!M5</f>
        <v>202.77859999999981</v>
      </c>
      <c r="O10" s="82">
        <f t="shared" si="0"/>
        <v>50.694649999999953</v>
      </c>
      <c r="P10" s="82">
        <f t="shared" si="1"/>
        <v>7.1200175561581274</v>
      </c>
      <c r="Q10" s="82">
        <f t="shared" si="2"/>
        <v>81.13</v>
      </c>
      <c r="R10" s="54">
        <f t="shared" si="3"/>
        <v>95.37</v>
      </c>
    </row>
    <row r="11" spans="1:26" x14ac:dyDescent="0.2">
      <c r="A11" s="109">
        <v>3</v>
      </c>
      <c r="B11" s="131" t="s">
        <v>47</v>
      </c>
      <c r="C11" s="107"/>
      <c r="D11" s="107">
        <v>81.239999999999995</v>
      </c>
      <c r="E11" s="107">
        <v>82.43</v>
      </c>
      <c r="F11" s="107">
        <v>83.18</v>
      </c>
      <c r="G11" s="107">
        <v>70.5</v>
      </c>
      <c r="H11" s="107"/>
      <c r="I11" s="107"/>
      <c r="J11" s="108"/>
      <c r="K11" s="107"/>
      <c r="L11" s="107">
        <v>70</v>
      </c>
      <c r="M11" s="81">
        <f t="shared" si="4"/>
        <v>77.47</v>
      </c>
      <c r="N11" s="82">
        <f>+'Media ao quadrado'!M6</f>
        <v>175.80040000000011</v>
      </c>
      <c r="O11" s="82">
        <f t="shared" si="0"/>
        <v>43.950100000000027</v>
      </c>
      <c r="P11" s="82">
        <f t="shared" si="1"/>
        <v>6.6294871596527001</v>
      </c>
      <c r="Q11" s="82">
        <f t="shared" si="2"/>
        <v>70.84</v>
      </c>
      <c r="R11" s="54">
        <f t="shared" si="3"/>
        <v>84.1</v>
      </c>
    </row>
    <row r="12" spans="1:26" ht="24" x14ac:dyDescent="0.2">
      <c r="A12" s="94">
        <v>4</v>
      </c>
      <c r="B12" s="131" t="s">
        <v>48</v>
      </c>
      <c r="C12" s="107">
        <v>54.9</v>
      </c>
      <c r="D12" s="107">
        <v>36.67</v>
      </c>
      <c r="E12" s="107">
        <v>37.21</v>
      </c>
      <c r="F12" s="107">
        <v>37.549999999999997</v>
      </c>
      <c r="G12" s="107">
        <v>22.54</v>
      </c>
      <c r="H12" s="107"/>
      <c r="I12" s="107"/>
      <c r="J12" s="108"/>
      <c r="K12" s="107"/>
      <c r="L12" s="107">
        <v>35.950000000000003</v>
      </c>
      <c r="M12" s="83">
        <f t="shared" si="4"/>
        <v>37.47</v>
      </c>
      <c r="N12" s="82">
        <f>+'Media ao quadrado'!M7</f>
        <v>529.73419999999999</v>
      </c>
      <c r="O12" s="82">
        <f t="shared" si="0"/>
        <v>105.94683999999999</v>
      </c>
      <c r="P12" s="82">
        <f t="shared" si="1"/>
        <v>10.293048139399717</v>
      </c>
      <c r="Q12" s="82">
        <f t="shared" si="2"/>
        <v>27.18</v>
      </c>
      <c r="R12" s="54">
        <f t="shared" si="3"/>
        <v>47.76</v>
      </c>
    </row>
    <row r="13" spans="1:26" ht="24" x14ac:dyDescent="0.2">
      <c r="A13" s="94">
        <v>5</v>
      </c>
      <c r="B13" s="131" t="s">
        <v>49</v>
      </c>
      <c r="C13" s="107"/>
      <c r="D13" s="107">
        <v>1.82</v>
      </c>
      <c r="E13" s="107">
        <v>1.84</v>
      </c>
      <c r="F13" s="107">
        <v>1.86</v>
      </c>
      <c r="G13" s="107">
        <v>1.35</v>
      </c>
      <c r="H13" s="107"/>
      <c r="I13" s="107"/>
      <c r="J13" s="108"/>
      <c r="K13" s="107"/>
      <c r="L13" s="107">
        <v>1.05</v>
      </c>
      <c r="M13" s="84">
        <f t="shared" si="4"/>
        <v>1.5840000000000001</v>
      </c>
      <c r="N13" s="82">
        <f>+'Media ao quadrado'!M8</f>
        <v>0.53732000000000002</v>
      </c>
      <c r="O13" s="85">
        <f t="shared" si="0"/>
        <v>0.13433</v>
      </c>
      <c r="P13" s="85">
        <f t="shared" si="1"/>
        <v>0.36651057283521848</v>
      </c>
      <c r="Q13" s="85">
        <f t="shared" si="2"/>
        <v>1.22</v>
      </c>
      <c r="R13" s="86">
        <f t="shared" si="3"/>
        <v>1.95</v>
      </c>
      <c r="S13" s="95"/>
      <c r="T13" s="95"/>
      <c r="U13" s="95"/>
      <c r="V13" s="95"/>
      <c r="W13" s="95"/>
      <c r="X13" s="95"/>
      <c r="Y13" s="95"/>
      <c r="Z13" s="95"/>
    </row>
    <row r="14" spans="1:26" ht="24" x14ac:dyDescent="0.2">
      <c r="A14" s="94">
        <v>6</v>
      </c>
      <c r="B14" s="131" t="s">
        <v>50</v>
      </c>
      <c r="C14" s="107"/>
      <c r="D14" s="107">
        <v>0.63</v>
      </c>
      <c r="E14" s="107">
        <v>0.64</v>
      </c>
      <c r="F14" s="107">
        <v>0.64</v>
      </c>
      <c r="G14" s="107">
        <v>0.67</v>
      </c>
      <c r="H14" s="107"/>
      <c r="I14" s="107"/>
      <c r="J14" s="108"/>
      <c r="K14" s="107"/>
      <c r="L14" s="107">
        <v>0.73</v>
      </c>
      <c r="M14" s="83">
        <f t="shared" si="4"/>
        <v>0.66200000000000003</v>
      </c>
      <c r="N14" s="82">
        <f>+'Media ao quadrado'!M9</f>
        <v>6.6799999999999967E-3</v>
      </c>
      <c r="O14" s="82">
        <f t="shared" si="0"/>
        <v>1.6699999999999992E-3</v>
      </c>
      <c r="P14" s="82">
        <f t="shared" si="1"/>
        <v>4.0865633483405092E-2</v>
      </c>
      <c r="Q14" s="82">
        <f t="shared" si="2"/>
        <v>0.62</v>
      </c>
      <c r="R14" s="54">
        <f t="shared" si="3"/>
        <v>0.7</v>
      </c>
    </row>
    <row r="15" spans="1:26" ht="24" x14ac:dyDescent="0.2">
      <c r="A15" s="94">
        <v>7</v>
      </c>
      <c r="B15" s="131" t="s">
        <v>51</v>
      </c>
      <c r="C15" s="107"/>
      <c r="D15" s="107">
        <v>0.52</v>
      </c>
      <c r="E15" s="107">
        <v>0.52</v>
      </c>
      <c r="F15" s="107">
        <v>0.53</v>
      </c>
      <c r="G15" s="107">
        <v>0.71</v>
      </c>
      <c r="H15" s="107"/>
      <c r="I15" s="107"/>
      <c r="J15" s="108"/>
      <c r="K15" s="107"/>
      <c r="L15" s="107">
        <v>0.6</v>
      </c>
      <c r="M15" s="83">
        <f t="shared" si="4"/>
        <v>0.57600000000000007</v>
      </c>
      <c r="N15" s="82">
        <f>+'Media ao quadrado'!M10</f>
        <v>2.6919999999999982E-2</v>
      </c>
      <c r="O15" s="82">
        <f t="shared" si="0"/>
        <v>6.7299999999999955E-3</v>
      </c>
      <c r="P15" s="82">
        <f t="shared" si="1"/>
        <v>8.2036577207974706E-2</v>
      </c>
      <c r="Q15" s="82">
        <f t="shared" si="2"/>
        <v>0.49</v>
      </c>
      <c r="R15" s="54">
        <f t="shared" si="3"/>
        <v>0.66</v>
      </c>
    </row>
    <row r="16" spans="1:26" ht="36.75" thickBot="1" x14ac:dyDescent="0.25">
      <c r="A16" s="94">
        <v>8</v>
      </c>
      <c r="B16" s="131" t="s">
        <v>52</v>
      </c>
      <c r="C16" s="107">
        <v>14.5</v>
      </c>
      <c r="D16" s="107">
        <v>1.34</v>
      </c>
      <c r="E16" s="107">
        <v>1.36</v>
      </c>
      <c r="F16" s="107">
        <v>1.37</v>
      </c>
      <c r="G16" s="107">
        <v>0.9</v>
      </c>
      <c r="H16" s="107"/>
      <c r="I16" s="107"/>
      <c r="J16" s="108"/>
      <c r="K16" s="107"/>
      <c r="L16" s="107">
        <v>0.93</v>
      </c>
      <c r="M16" s="83">
        <f t="shared" si="4"/>
        <v>3.4</v>
      </c>
      <c r="N16" s="82">
        <f>+'Media ao quadrado'!M11</f>
        <v>148.08699999999999</v>
      </c>
      <c r="O16" s="82">
        <f t="shared" si="0"/>
        <v>29.617399999999996</v>
      </c>
      <c r="P16" s="82">
        <f t="shared" si="1"/>
        <v>5.4421870603646099</v>
      </c>
      <c r="Q16" s="82">
        <f t="shared" si="2"/>
        <v>-2.04</v>
      </c>
      <c r="R16" s="54">
        <f t="shared" si="3"/>
        <v>8.84</v>
      </c>
    </row>
    <row r="17" spans="1:26" ht="13.5" thickBot="1" x14ac:dyDescent="0.25">
      <c r="A17" s="94">
        <v>9</v>
      </c>
      <c r="B17" s="132" t="s">
        <v>53</v>
      </c>
      <c r="C17" s="107"/>
      <c r="D17" s="107">
        <v>105.56</v>
      </c>
      <c r="E17" s="107">
        <v>107.11</v>
      </c>
      <c r="F17" s="107">
        <v>108.08</v>
      </c>
      <c r="G17" s="107">
        <v>104</v>
      </c>
      <c r="H17" s="107"/>
      <c r="I17" s="107"/>
      <c r="J17" s="108"/>
      <c r="K17" s="107"/>
      <c r="L17" s="107">
        <v>49.44</v>
      </c>
      <c r="M17" s="83">
        <f t="shared" si="4"/>
        <v>94.837999999999994</v>
      </c>
      <c r="N17" s="82">
        <f>+'Media ao quadrado'!M12</f>
        <v>2585.83448</v>
      </c>
      <c r="O17" s="82">
        <f t="shared" si="0"/>
        <v>646.45862</v>
      </c>
      <c r="P17" s="82">
        <f t="shared" si="1"/>
        <v>25.425550534845847</v>
      </c>
      <c r="Q17" s="82">
        <f t="shared" si="2"/>
        <v>69.41</v>
      </c>
      <c r="R17" s="54">
        <f t="shared" si="3"/>
        <v>120.26</v>
      </c>
    </row>
    <row r="18" spans="1:26" ht="13.5" thickBot="1" x14ac:dyDescent="0.25">
      <c r="A18" s="94">
        <v>10</v>
      </c>
      <c r="B18" s="133" t="s">
        <v>54</v>
      </c>
      <c r="C18" s="107">
        <v>65.010000000000005</v>
      </c>
      <c r="D18" s="107">
        <v>8.7799999999999994</v>
      </c>
      <c r="E18" s="107">
        <v>8.91</v>
      </c>
      <c r="F18" s="107">
        <v>8.99</v>
      </c>
      <c r="G18" s="107">
        <v>6.48</v>
      </c>
      <c r="H18" s="107"/>
      <c r="I18" s="107"/>
      <c r="J18" s="108"/>
      <c r="K18" s="107"/>
      <c r="L18" s="107">
        <v>5.5</v>
      </c>
      <c r="M18" s="83">
        <f t="shared" si="4"/>
        <v>17.278333333333332</v>
      </c>
      <c r="N18" s="82">
        <f>+'Media ao quadrado'!M13</f>
        <v>2744.5922833333339</v>
      </c>
      <c r="O18" s="82">
        <f t="shared" si="0"/>
        <v>548.91845666666677</v>
      </c>
      <c r="P18" s="82">
        <f t="shared" si="1"/>
        <v>23.42900887077101</v>
      </c>
      <c r="Q18" s="82">
        <f t="shared" si="2"/>
        <v>-6.15</v>
      </c>
      <c r="R18" s="54">
        <f t="shared" si="3"/>
        <v>40.71</v>
      </c>
    </row>
    <row r="19" spans="1:26" ht="13.5" thickBot="1" x14ac:dyDescent="0.25">
      <c r="A19" s="94">
        <v>11</v>
      </c>
      <c r="B19" s="133" t="s">
        <v>55</v>
      </c>
      <c r="C19" s="107"/>
      <c r="D19" s="107">
        <v>533.34</v>
      </c>
      <c r="E19" s="107">
        <v>541.15</v>
      </c>
      <c r="F19" s="107">
        <v>546.08000000000004</v>
      </c>
      <c r="G19" s="107">
        <v>378.8</v>
      </c>
      <c r="H19" s="107"/>
      <c r="I19" s="107"/>
      <c r="J19" s="108"/>
      <c r="K19" s="107"/>
      <c r="L19" s="107">
        <v>357.5</v>
      </c>
      <c r="M19" s="83">
        <f t="shared" si="4"/>
        <v>471.37399999999997</v>
      </c>
      <c r="N19" s="82">
        <f>+'Media ao quadrado'!M14</f>
        <v>35826.695120000004</v>
      </c>
      <c r="O19" s="82">
        <f t="shared" si="0"/>
        <v>8956.673780000001</v>
      </c>
      <c r="P19" s="82">
        <f t="shared" si="1"/>
        <v>94.639705092524466</v>
      </c>
      <c r="Q19" s="82">
        <f t="shared" si="2"/>
        <v>376.73</v>
      </c>
      <c r="R19" s="54">
        <f t="shared" si="3"/>
        <v>566.01</v>
      </c>
    </row>
    <row r="20" spans="1:26" ht="13.5" thickBot="1" x14ac:dyDescent="0.25">
      <c r="A20" s="94">
        <v>12</v>
      </c>
      <c r="B20" s="133" t="s">
        <v>56</v>
      </c>
      <c r="C20" s="107"/>
      <c r="D20" s="107">
        <v>533.34</v>
      </c>
      <c r="E20" s="107">
        <v>541.15</v>
      </c>
      <c r="F20" s="107">
        <v>546.08000000000004</v>
      </c>
      <c r="G20" s="107">
        <v>378.8</v>
      </c>
      <c r="H20" s="107"/>
      <c r="I20" s="107"/>
      <c r="J20" s="108"/>
      <c r="K20" s="107"/>
      <c r="L20" s="107">
        <v>444.22</v>
      </c>
      <c r="M20" s="83">
        <f t="shared" si="4"/>
        <v>488.71800000000002</v>
      </c>
      <c r="N20" s="82">
        <f>+'Media ao quadrado'!M15</f>
        <v>22092.675279999999</v>
      </c>
      <c r="O20" s="82">
        <f t="shared" si="0"/>
        <v>5523.1688199999999</v>
      </c>
      <c r="P20" s="82">
        <f t="shared" si="1"/>
        <v>74.318024866111713</v>
      </c>
      <c r="Q20" s="82">
        <f t="shared" si="2"/>
        <v>414.4</v>
      </c>
      <c r="R20" s="54">
        <f t="shared" si="3"/>
        <v>563.04</v>
      </c>
    </row>
    <row r="21" spans="1:26" ht="24" x14ac:dyDescent="0.2">
      <c r="A21" s="94">
        <v>13</v>
      </c>
      <c r="B21" s="131" t="s">
        <v>57</v>
      </c>
      <c r="C21" s="107">
        <v>8.5</v>
      </c>
      <c r="D21" s="107">
        <v>1.67</v>
      </c>
      <c r="E21" s="107">
        <v>1.7</v>
      </c>
      <c r="F21" s="107">
        <v>1.71</v>
      </c>
      <c r="G21" s="107">
        <v>1.5</v>
      </c>
      <c r="H21" s="107"/>
      <c r="I21" s="107"/>
      <c r="J21" s="108"/>
      <c r="K21" s="107"/>
      <c r="L21" s="107">
        <v>2.2000000000000002</v>
      </c>
      <c r="M21" s="84">
        <f t="shared" si="4"/>
        <v>2.8799999999999994</v>
      </c>
      <c r="N21" s="85">
        <f>+'Media ao quadrado'!M16</f>
        <v>38.176600000000008</v>
      </c>
      <c r="O21" s="82">
        <f t="shared" si="0"/>
        <v>7.6353200000000019</v>
      </c>
      <c r="P21" s="85">
        <f t="shared" si="1"/>
        <v>2.7632082802423712</v>
      </c>
      <c r="Q21" s="85">
        <f t="shared" si="2"/>
        <v>0.12</v>
      </c>
      <c r="R21" s="86">
        <f t="shared" si="3"/>
        <v>5.64</v>
      </c>
      <c r="S21" s="95"/>
      <c r="T21" s="95"/>
      <c r="U21" s="95"/>
      <c r="V21" s="95"/>
      <c r="W21" s="95"/>
      <c r="X21" s="95"/>
      <c r="Y21" s="95"/>
      <c r="Z21" s="95"/>
    </row>
    <row r="22" spans="1:26" x14ac:dyDescent="0.2">
      <c r="A22" s="94">
        <v>14</v>
      </c>
      <c r="B22" s="131" t="s">
        <v>58</v>
      </c>
      <c r="C22" s="107"/>
      <c r="D22" s="107">
        <v>94.45</v>
      </c>
      <c r="E22" s="107">
        <v>95.83</v>
      </c>
      <c r="F22" s="107">
        <v>96.71</v>
      </c>
      <c r="G22" s="107">
        <v>73.5</v>
      </c>
      <c r="H22" s="107"/>
      <c r="I22" s="107"/>
      <c r="J22" s="108"/>
      <c r="K22" s="107"/>
      <c r="L22" s="107">
        <v>46.23</v>
      </c>
      <c r="M22" s="83">
        <f t="shared" si="4"/>
        <v>81.344000000000008</v>
      </c>
      <c r="N22" s="82">
        <f>+'Media ao quadrado'!M17</f>
        <v>1912.2467200000001</v>
      </c>
      <c r="O22" s="82">
        <f t="shared" si="0"/>
        <v>478.06168000000002</v>
      </c>
      <c r="P22" s="82">
        <f t="shared" si="1"/>
        <v>21.864621652340571</v>
      </c>
      <c r="Q22" s="82">
        <f t="shared" si="2"/>
        <v>59.48</v>
      </c>
      <c r="R22" s="54">
        <f t="shared" si="3"/>
        <v>103.21</v>
      </c>
    </row>
    <row r="23" spans="1:26" x14ac:dyDescent="0.2">
      <c r="A23" s="94">
        <v>15</v>
      </c>
      <c r="B23" s="131" t="s">
        <v>59</v>
      </c>
      <c r="C23" s="107"/>
      <c r="D23" s="107">
        <v>82.23</v>
      </c>
      <c r="E23" s="107">
        <v>83.43</v>
      </c>
      <c r="F23" s="107">
        <v>84.19</v>
      </c>
      <c r="G23" s="107">
        <v>63.05</v>
      </c>
      <c r="H23" s="107"/>
      <c r="I23" s="107"/>
      <c r="J23" s="108"/>
      <c r="K23" s="107"/>
      <c r="L23" s="107">
        <v>107.5</v>
      </c>
      <c r="M23" s="83">
        <f t="shared" si="4"/>
        <v>84.080000000000013</v>
      </c>
      <c r="N23" s="82">
        <f>+'Media ao quadrado'!M18</f>
        <v>994.61440000000016</v>
      </c>
      <c r="O23" s="82">
        <f t="shared" si="0"/>
        <v>248.65360000000004</v>
      </c>
      <c r="P23" s="82">
        <f t="shared" si="1"/>
        <v>15.768753913990796</v>
      </c>
      <c r="Q23" s="82">
        <f t="shared" si="2"/>
        <v>68.31</v>
      </c>
      <c r="R23" s="54">
        <f t="shared" si="3"/>
        <v>99.85</v>
      </c>
    </row>
    <row r="24" spans="1:26" ht="24" x14ac:dyDescent="0.2">
      <c r="A24" s="94">
        <v>16</v>
      </c>
      <c r="B24" s="131" t="s">
        <v>60</v>
      </c>
      <c r="C24" s="107">
        <v>29</v>
      </c>
      <c r="D24" s="107">
        <v>15.56</v>
      </c>
      <c r="E24" s="107">
        <v>15.79</v>
      </c>
      <c r="F24" s="107">
        <v>15.93</v>
      </c>
      <c r="G24" s="107">
        <v>13.15</v>
      </c>
      <c r="H24" s="107"/>
      <c r="I24" s="107"/>
      <c r="J24" s="108"/>
      <c r="K24" s="107"/>
      <c r="L24" s="107">
        <v>23.78</v>
      </c>
      <c r="M24" s="83">
        <f t="shared" si="4"/>
        <v>18.868333333333336</v>
      </c>
      <c r="N24" s="82">
        <f>+'Media ao quadrado'!M19</f>
        <v>188.52948333333333</v>
      </c>
      <c r="O24" s="82">
        <f t="shared" si="0"/>
        <v>37.705896666666668</v>
      </c>
      <c r="P24" s="82">
        <f t="shared" si="1"/>
        <v>6.1405127364631911</v>
      </c>
      <c r="Q24" s="82">
        <f t="shared" si="2"/>
        <v>12.73</v>
      </c>
      <c r="R24" s="54">
        <f t="shared" si="3"/>
        <v>25.01</v>
      </c>
    </row>
    <row r="25" spans="1:26" ht="24" x14ac:dyDescent="0.2">
      <c r="A25" s="94">
        <v>17</v>
      </c>
      <c r="B25" s="131" t="s">
        <v>61</v>
      </c>
      <c r="C25" s="107"/>
      <c r="D25" s="107">
        <v>0.5</v>
      </c>
      <c r="E25" s="107">
        <v>0.51</v>
      </c>
      <c r="F25" s="107">
        <v>0.52</v>
      </c>
      <c r="G25" s="107">
        <v>0.37</v>
      </c>
      <c r="H25" s="107"/>
      <c r="I25" s="107"/>
      <c r="J25" s="108"/>
      <c r="K25" s="107"/>
      <c r="L25" s="107">
        <v>0.39</v>
      </c>
      <c r="M25" s="83">
        <f t="shared" si="4"/>
        <v>0.45800000000000002</v>
      </c>
      <c r="N25" s="82">
        <f>+'Media ao quadrado'!M20</f>
        <v>2.068E-2</v>
      </c>
      <c r="O25" s="82">
        <f t="shared" si="0"/>
        <v>5.1700000000000001E-3</v>
      </c>
      <c r="P25" s="82">
        <f t="shared" si="1"/>
        <v>7.1902712048990194E-2</v>
      </c>
      <c r="Q25" s="82">
        <f t="shared" si="2"/>
        <v>0.39</v>
      </c>
      <c r="R25" s="54">
        <f t="shared" si="3"/>
        <v>0.53</v>
      </c>
    </row>
    <row r="26" spans="1:26" ht="36.75" thickBot="1" x14ac:dyDescent="0.25">
      <c r="A26" s="94">
        <v>18</v>
      </c>
      <c r="B26" s="134" t="s">
        <v>62</v>
      </c>
      <c r="C26" s="107"/>
      <c r="D26" s="107">
        <v>4.33</v>
      </c>
      <c r="E26" s="107">
        <v>4.3899999999999997</v>
      </c>
      <c r="F26" s="107">
        <v>4.43</v>
      </c>
      <c r="G26" s="107">
        <v>4.29</v>
      </c>
      <c r="H26" s="107"/>
      <c r="I26" s="107"/>
      <c r="J26" s="108"/>
      <c r="K26" s="107"/>
      <c r="L26" s="107">
        <v>4.45</v>
      </c>
      <c r="M26" s="83">
        <f t="shared" si="4"/>
        <v>4.3779999999999992</v>
      </c>
      <c r="N26" s="82">
        <f>+'Media ao quadrado'!M21</f>
        <v>1.8079999999999975E-2</v>
      </c>
      <c r="O26" s="82">
        <f t="shared" si="0"/>
        <v>4.5199999999999936E-3</v>
      </c>
      <c r="P26" s="82">
        <f t="shared" si="1"/>
        <v>6.7230945255886396E-2</v>
      </c>
      <c r="Q26" s="82">
        <f t="shared" si="2"/>
        <v>4.3099999999999996</v>
      </c>
      <c r="R26" s="54">
        <f t="shared" si="3"/>
        <v>4.45</v>
      </c>
    </row>
    <row r="27" spans="1:26" ht="13.5" thickBot="1" x14ac:dyDescent="0.25">
      <c r="A27" s="94">
        <v>19</v>
      </c>
      <c r="B27" s="132" t="s">
        <v>63</v>
      </c>
      <c r="C27" s="107">
        <v>199.9</v>
      </c>
      <c r="D27" s="107">
        <v>331.12</v>
      </c>
      <c r="E27" s="107">
        <v>335.97</v>
      </c>
      <c r="F27" s="107">
        <v>339.03</v>
      </c>
      <c r="G27" s="107">
        <v>198.4</v>
      </c>
      <c r="H27" s="107"/>
      <c r="I27" s="107"/>
      <c r="J27" s="108"/>
      <c r="K27" s="107"/>
      <c r="L27" s="107">
        <v>176.83</v>
      </c>
      <c r="M27" s="83">
        <f t="shared" si="4"/>
        <v>263.54166666666669</v>
      </c>
      <c r="N27" s="82">
        <f>+'Media ao quadrado'!M22</f>
        <v>31323.794683333334</v>
      </c>
      <c r="O27" s="82">
        <f t="shared" si="0"/>
        <v>6264.7589366666671</v>
      </c>
      <c r="P27" s="82">
        <f t="shared" si="1"/>
        <v>79.15023017443896</v>
      </c>
      <c r="Q27" s="82">
        <f t="shared" si="2"/>
        <v>184.39</v>
      </c>
      <c r="R27" s="54">
        <f t="shared" si="3"/>
        <v>342.69</v>
      </c>
    </row>
    <row r="28" spans="1:26" ht="13.5" thickBot="1" x14ac:dyDescent="0.25">
      <c r="A28" s="94">
        <v>20</v>
      </c>
      <c r="B28" s="133" t="s">
        <v>64</v>
      </c>
      <c r="C28" s="107">
        <v>199.9</v>
      </c>
      <c r="D28" s="107">
        <v>331.12</v>
      </c>
      <c r="E28" s="107">
        <v>335.97</v>
      </c>
      <c r="F28" s="107">
        <v>339.03</v>
      </c>
      <c r="G28" s="107">
        <v>185.6</v>
      </c>
      <c r="H28" s="107"/>
      <c r="I28" s="107"/>
      <c r="J28" s="108"/>
      <c r="K28" s="107"/>
      <c r="L28" s="107">
        <v>198.07</v>
      </c>
      <c r="M28" s="83">
        <f t="shared" si="4"/>
        <v>264.94833333333332</v>
      </c>
      <c r="N28" s="82">
        <f>+'Media ao quadrado'!M23</f>
        <v>29911.015083333339</v>
      </c>
      <c r="O28" s="82">
        <f t="shared" si="0"/>
        <v>5982.2030166666682</v>
      </c>
      <c r="P28" s="82">
        <f t="shared" si="1"/>
        <v>77.344702576625551</v>
      </c>
      <c r="Q28" s="82">
        <f t="shared" si="2"/>
        <v>187.6</v>
      </c>
      <c r="R28" s="54">
        <f t="shared" si="3"/>
        <v>342.29</v>
      </c>
    </row>
    <row r="29" spans="1:26" ht="24" x14ac:dyDescent="0.2">
      <c r="A29" s="94">
        <v>21</v>
      </c>
      <c r="B29" s="131" t="s">
        <v>65</v>
      </c>
      <c r="C29" s="107">
        <v>55.9</v>
      </c>
      <c r="D29" s="107">
        <v>11.12</v>
      </c>
      <c r="E29" s="107">
        <v>11.28</v>
      </c>
      <c r="F29" s="107">
        <v>11.38</v>
      </c>
      <c r="G29" s="107">
        <v>11.44</v>
      </c>
      <c r="H29" s="107"/>
      <c r="I29" s="107"/>
      <c r="J29" s="108"/>
      <c r="K29" s="107"/>
      <c r="L29" s="107">
        <v>12.11</v>
      </c>
      <c r="M29" s="83">
        <f t="shared" si="4"/>
        <v>18.871666666666666</v>
      </c>
      <c r="N29" s="82">
        <f>+'Media ao quadrado'!M24</f>
        <v>1645.8940833333336</v>
      </c>
      <c r="O29" s="82">
        <f t="shared" si="0"/>
        <v>329.17881666666671</v>
      </c>
      <c r="P29" s="82">
        <f t="shared" si="1"/>
        <v>18.143285718597575</v>
      </c>
      <c r="Q29" s="82">
        <f t="shared" si="2"/>
        <v>0.73</v>
      </c>
      <c r="R29" s="54">
        <f t="shared" si="3"/>
        <v>37.01</v>
      </c>
    </row>
    <row r="30" spans="1:26" ht="24" x14ac:dyDescent="0.2">
      <c r="A30" s="94">
        <v>22</v>
      </c>
      <c r="B30" s="131" t="s">
        <v>66</v>
      </c>
      <c r="C30" s="107">
        <v>44</v>
      </c>
      <c r="D30" s="107">
        <v>11.12</v>
      </c>
      <c r="E30" s="107">
        <v>11.28</v>
      </c>
      <c r="F30" s="107">
        <v>11.38</v>
      </c>
      <c r="G30" s="107">
        <v>12.15</v>
      </c>
      <c r="H30" s="107"/>
      <c r="I30" s="107"/>
      <c r="J30" s="108"/>
      <c r="K30" s="107"/>
      <c r="L30" s="107">
        <v>12.85</v>
      </c>
      <c r="M30" s="83">
        <f t="shared" si="4"/>
        <v>17.13</v>
      </c>
      <c r="N30" s="82">
        <f>+'Media ao quadrado'!M25</f>
        <v>868.52080000000001</v>
      </c>
      <c r="O30" s="82">
        <f t="shared" si="0"/>
        <v>173.70416</v>
      </c>
      <c r="P30" s="82">
        <f t="shared" si="1"/>
        <v>13.179687401452282</v>
      </c>
      <c r="Q30" s="82">
        <f t="shared" si="2"/>
        <v>3.95</v>
      </c>
      <c r="R30" s="54">
        <f t="shared" si="3"/>
        <v>30.31</v>
      </c>
    </row>
    <row r="31" spans="1:26" ht="24" x14ac:dyDescent="0.2">
      <c r="A31" s="94">
        <v>23</v>
      </c>
      <c r="B31" s="131" t="s">
        <v>67</v>
      </c>
      <c r="C31" s="107">
        <v>55.9</v>
      </c>
      <c r="D31" s="107">
        <v>11.12</v>
      </c>
      <c r="E31" s="107">
        <v>11.28</v>
      </c>
      <c r="F31" s="107">
        <v>11.38</v>
      </c>
      <c r="G31" s="107">
        <v>13.24</v>
      </c>
      <c r="H31" s="107"/>
      <c r="I31" s="107"/>
      <c r="J31" s="108"/>
      <c r="K31" s="107"/>
      <c r="L31" s="107">
        <v>12.6</v>
      </c>
      <c r="M31" s="83">
        <f t="shared" si="4"/>
        <v>19.25333333333333</v>
      </c>
      <c r="N31" s="82">
        <f>+'Media ao quadrado'!M26</f>
        <v>1615.1197333333332</v>
      </c>
      <c r="O31" s="82">
        <f t="shared" si="0"/>
        <v>323.02394666666663</v>
      </c>
      <c r="P31" s="82">
        <f t="shared" si="1"/>
        <v>17.972866957351759</v>
      </c>
      <c r="Q31" s="82">
        <f t="shared" si="2"/>
        <v>1.28</v>
      </c>
      <c r="R31" s="54">
        <f t="shared" si="3"/>
        <v>37.229999999999997</v>
      </c>
    </row>
    <row r="32" spans="1:26" ht="24" x14ac:dyDescent="0.2">
      <c r="A32" s="94">
        <v>24</v>
      </c>
      <c r="B32" s="131" t="s">
        <v>68</v>
      </c>
      <c r="C32" s="107">
        <v>44</v>
      </c>
      <c r="D32" s="107">
        <v>11.12</v>
      </c>
      <c r="E32" s="107">
        <v>11.28</v>
      </c>
      <c r="F32" s="107">
        <v>11.38</v>
      </c>
      <c r="G32" s="107">
        <v>13.1</v>
      </c>
      <c r="H32" s="107"/>
      <c r="I32" s="107"/>
      <c r="J32" s="108"/>
      <c r="K32" s="107"/>
      <c r="L32" s="107">
        <v>14.05</v>
      </c>
      <c r="M32" s="83">
        <f t="shared" si="4"/>
        <v>17.48833333333333</v>
      </c>
      <c r="N32" s="82">
        <f>+'Media ao quadrado'!M27</f>
        <v>850.35888333333321</v>
      </c>
      <c r="O32" s="82">
        <f t="shared" si="0"/>
        <v>170.07177666666664</v>
      </c>
      <c r="P32" s="82">
        <f t="shared" si="1"/>
        <v>13.041157029445916</v>
      </c>
      <c r="Q32" s="82">
        <f t="shared" si="2"/>
        <v>4.45</v>
      </c>
      <c r="R32" s="54">
        <f t="shared" si="3"/>
        <v>30.53</v>
      </c>
    </row>
    <row r="33" spans="1:18" x14ac:dyDescent="0.2">
      <c r="A33" s="94">
        <v>25</v>
      </c>
      <c r="B33" s="131" t="s">
        <v>69</v>
      </c>
      <c r="C33" s="107">
        <v>2</v>
      </c>
      <c r="D33" s="107">
        <v>11.12</v>
      </c>
      <c r="E33" s="107">
        <v>11.28</v>
      </c>
      <c r="F33" s="107">
        <v>11.38</v>
      </c>
      <c r="G33" s="107">
        <v>16.18</v>
      </c>
      <c r="H33" s="107"/>
      <c r="I33" s="107"/>
      <c r="J33" s="108"/>
      <c r="K33" s="107"/>
      <c r="L33" s="107">
        <v>14.19</v>
      </c>
      <c r="M33" s="83">
        <f t="shared" si="4"/>
        <v>11.025</v>
      </c>
      <c r="N33" s="82">
        <f>+'Media ao quadrado'!M28</f>
        <v>118.24194999999999</v>
      </c>
      <c r="O33" s="82">
        <f t="shared" si="0"/>
        <v>23.648389999999999</v>
      </c>
      <c r="P33" s="82">
        <f t="shared" si="1"/>
        <v>4.8629610321284709</v>
      </c>
      <c r="Q33" s="82">
        <f t="shared" si="2"/>
        <v>6.16</v>
      </c>
      <c r="R33" s="54">
        <f t="shared" si="3"/>
        <v>15.89</v>
      </c>
    </row>
    <row r="34" spans="1:18" x14ac:dyDescent="0.2">
      <c r="A34" s="94">
        <v>26</v>
      </c>
      <c r="B34" s="131" t="s">
        <v>70</v>
      </c>
      <c r="C34" s="107"/>
      <c r="D34" s="107">
        <v>1.38</v>
      </c>
      <c r="E34" s="107">
        <v>1.4</v>
      </c>
      <c r="F34" s="107">
        <v>1.42</v>
      </c>
      <c r="G34" s="107">
        <v>1.04</v>
      </c>
      <c r="H34" s="107"/>
      <c r="I34" s="107"/>
      <c r="J34" s="108"/>
      <c r="K34" s="107"/>
      <c r="L34" s="107">
        <v>1.1399999999999999</v>
      </c>
      <c r="M34" s="83">
        <f t="shared" si="4"/>
        <v>1.2759999999999998</v>
      </c>
      <c r="N34" s="82">
        <f>+'Media ao quadrado'!M29</f>
        <v>0.12111999999999994</v>
      </c>
      <c r="O34" s="82">
        <f t="shared" si="0"/>
        <v>3.0279999999999984E-2</v>
      </c>
      <c r="P34" s="82">
        <f t="shared" si="1"/>
        <v>0.1740114938732496</v>
      </c>
      <c r="Q34" s="82">
        <f t="shared" si="2"/>
        <v>1.1000000000000001</v>
      </c>
      <c r="R34" s="54">
        <f t="shared" si="3"/>
        <v>1.45</v>
      </c>
    </row>
    <row r="35" spans="1:18" x14ac:dyDescent="0.2">
      <c r="A35" s="94">
        <v>27</v>
      </c>
      <c r="B35" s="131" t="s">
        <v>71</v>
      </c>
      <c r="C35" s="107"/>
      <c r="D35" s="107">
        <v>1.23</v>
      </c>
      <c r="E35" s="107">
        <v>1.25</v>
      </c>
      <c r="F35" s="107">
        <v>1.26</v>
      </c>
      <c r="G35" s="107">
        <v>1.22</v>
      </c>
      <c r="H35" s="107"/>
      <c r="I35" s="107"/>
      <c r="J35" s="108"/>
      <c r="K35" s="107"/>
      <c r="L35" s="107">
        <v>1.18</v>
      </c>
      <c r="M35" s="83">
        <f t="shared" si="4"/>
        <v>1.228</v>
      </c>
      <c r="N35" s="82">
        <f>+'Media ao quadrado'!M30</f>
        <v>3.8800000000000067E-3</v>
      </c>
      <c r="O35" s="82">
        <f t="shared" si="0"/>
        <v>9.7000000000000168E-4</v>
      </c>
      <c r="P35" s="82">
        <f t="shared" si="1"/>
        <v>3.1144823004794899E-2</v>
      </c>
      <c r="Q35" s="82">
        <f t="shared" si="2"/>
        <v>1.2</v>
      </c>
      <c r="R35" s="54">
        <f t="shared" si="3"/>
        <v>1.26</v>
      </c>
    </row>
    <row r="36" spans="1:18" ht="24" x14ac:dyDescent="0.2">
      <c r="A36" s="94">
        <v>28</v>
      </c>
      <c r="B36" s="131" t="s">
        <v>72</v>
      </c>
      <c r="C36" s="107">
        <v>125</v>
      </c>
      <c r="D36" s="107">
        <v>300</v>
      </c>
      <c r="E36" s="107">
        <v>304.39999999999998</v>
      </c>
      <c r="F36" s="107">
        <v>307.17</v>
      </c>
      <c r="G36" s="107"/>
      <c r="H36" s="107"/>
      <c r="I36" s="107"/>
      <c r="J36" s="108"/>
      <c r="K36" s="107"/>
      <c r="L36" s="107">
        <v>120.19</v>
      </c>
      <c r="M36" s="83">
        <f t="shared" si="4"/>
        <v>231.352</v>
      </c>
      <c r="N36" s="82">
        <f>+'Media ao quadrado'!M31</f>
        <v>39464.665479999996</v>
      </c>
      <c r="O36" s="82">
        <f t="shared" si="0"/>
        <v>9866.166369999999</v>
      </c>
      <c r="P36" s="82">
        <f t="shared" si="1"/>
        <v>99.328577811222075</v>
      </c>
      <c r="Q36" s="82">
        <f t="shared" si="2"/>
        <v>132.02000000000001</v>
      </c>
      <c r="R36" s="54">
        <f t="shared" si="3"/>
        <v>330.68</v>
      </c>
    </row>
    <row r="37" spans="1:18" ht="24" x14ac:dyDescent="0.2">
      <c r="A37" s="94">
        <v>29</v>
      </c>
      <c r="B37" s="131" t="s">
        <v>73</v>
      </c>
      <c r="C37" s="107"/>
      <c r="D37" s="107">
        <v>133.34</v>
      </c>
      <c r="E37" s="107">
        <v>135.29</v>
      </c>
      <c r="F37" s="107">
        <v>136.52000000000001</v>
      </c>
      <c r="G37" s="107">
        <v>89.45</v>
      </c>
      <c r="H37" s="107"/>
      <c r="I37" s="107"/>
      <c r="J37" s="108"/>
      <c r="K37" s="107"/>
      <c r="L37" s="107">
        <v>146.83000000000001</v>
      </c>
      <c r="M37" s="83">
        <f t="shared" si="4"/>
        <v>128.286</v>
      </c>
      <c r="N37" s="82">
        <f>+'Media ao quadrado'!M32</f>
        <v>1994.5125200000004</v>
      </c>
      <c r="O37" s="82">
        <f t="shared" si="0"/>
        <v>498.62813000000011</v>
      </c>
      <c r="P37" s="82">
        <f t="shared" si="1"/>
        <v>22.329982758614037</v>
      </c>
      <c r="Q37" s="82">
        <f t="shared" si="2"/>
        <v>105.96</v>
      </c>
      <c r="R37" s="54">
        <f t="shared" si="3"/>
        <v>150.62</v>
      </c>
    </row>
    <row r="38" spans="1:18" ht="24" x14ac:dyDescent="0.2">
      <c r="A38" s="94">
        <v>30</v>
      </c>
      <c r="B38" s="131" t="s">
        <v>74</v>
      </c>
      <c r="C38" s="107"/>
      <c r="D38" s="107">
        <v>95.45</v>
      </c>
      <c r="E38" s="107">
        <v>96.85</v>
      </c>
      <c r="F38" s="107">
        <v>97.73</v>
      </c>
      <c r="G38" s="107">
        <v>89.45</v>
      </c>
      <c r="H38" s="107"/>
      <c r="I38" s="107"/>
      <c r="J38" s="108"/>
      <c r="K38" s="107"/>
      <c r="L38" s="107">
        <v>300</v>
      </c>
      <c r="M38" s="83">
        <f t="shared" ref="M38:M41" si="5">SUM(C38:L38)/COUNT(C38:L38)</f>
        <v>135.89600000000002</v>
      </c>
      <c r="N38" s="82">
        <f>+'Media ao quadrado'!M33</f>
        <v>33704.46632</v>
      </c>
      <c r="O38" s="82">
        <f t="shared" ref="O38:O56" si="6">N38/(COUNT(C38:L38)-1)</f>
        <v>8426.1165799999999</v>
      </c>
      <c r="P38" s="82">
        <f t="shared" ref="P38:P56" si="7">SQRT(O38)</f>
        <v>91.793880950747479</v>
      </c>
      <c r="Q38" s="82">
        <f t="shared" ref="Q38:Q56" si="8">ROUND(M38-P38,2)</f>
        <v>44.1</v>
      </c>
      <c r="R38" s="54">
        <f t="shared" ref="R38:R56" si="9">ROUND(M38+P38,2)</f>
        <v>227.69</v>
      </c>
    </row>
    <row r="39" spans="1:18" ht="24.75" thickBot="1" x14ac:dyDescent="0.25">
      <c r="A39" s="94">
        <v>31</v>
      </c>
      <c r="B39" s="131" t="s">
        <v>75</v>
      </c>
      <c r="C39" s="107"/>
      <c r="D39" s="107">
        <v>3.22</v>
      </c>
      <c r="E39" s="107">
        <v>3.26</v>
      </c>
      <c r="F39" s="107">
        <v>3.29</v>
      </c>
      <c r="G39" s="107">
        <v>3.2</v>
      </c>
      <c r="H39" s="107"/>
      <c r="I39" s="107"/>
      <c r="J39" s="108"/>
      <c r="K39" s="107"/>
      <c r="L39" s="107">
        <v>4.9400000000000004</v>
      </c>
      <c r="M39" s="83">
        <f t="shared" si="5"/>
        <v>3.5819999999999999</v>
      </c>
      <c r="N39" s="82">
        <f>+'Media ao quadrado'!M34</f>
        <v>2.310080000000001</v>
      </c>
      <c r="O39" s="82">
        <f t="shared" si="6"/>
        <v>0.57752000000000026</v>
      </c>
      <c r="P39" s="82">
        <f t="shared" si="7"/>
        <v>0.75994736659850348</v>
      </c>
      <c r="Q39" s="82">
        <f t="shared" si="8"/>
        <v>2.82</v>
      </c>
      <c r="R39" s="54">
        <f t="shared" si="9"/>
        <v>4.34</v>
      </c>
    </row>
    <row r="40" spans="1:18" ht="24.75" thickBot="1" x14ac:dyDescent="0.25">
      <c r="A40" s="94">
        <v>32</v>
      </c>
      <c r="B40" s="132" t="s">
        <v>76</v>
      </c>
      <c r="C40" s="107"/>
      <c r="D40" s="107">
        <v>74.45</v>
      </c>
      <c r="E40" s="107">
        <v>75.540000000000006</v>
      </c>
      <c r="F40" s="107">
        <v>76.23</v>
      </c>
      <c r="G40" s="107">
        <v>57.84</v>
      </c>
      <c r="H40" s="107"/>
      <c r="I40" s="107"/>
      <c r="J40" s="108"/>
      <c r="K40" s="107"/>
      <c r="L40" s="107">
        <v>90</v>
      </c>
      <c r="M40" s="83">
        <f t="shared" si="5"/>
        <v>74.812000000000012</v>
      </c>
      <c r="N40" s="82">
        <f>+'Media ao quadrado'!M35</f>
        <v>521.39587999999992</v>
      </c>
      <c r="O40" s="82">
        <f t="shared" si="6"/>
        <v>130.34896999999998</v>
      </c>
      <c r="P40" s="82">
        <f t="shared" si="7"/>
        <v>11.417047341585301</v>
      </c>
      <c r="Q40" s="82">
        <f t="shared" si="8"/>
        <v>63.39</v>
      </c>
      <c r="R40" s="54">
        <f t="shared" si="9"/>
        <v>86.23</v>
      </c>
    </row>
    <row r="41" spans="1:18" ht="24.75" thickBot="1" x14ac:dyDescent="0.25">
      <c r="A41" s="94">
        <v>33</v>
      </c>
      <c r="B41" s="133" t="s">
        <v>77</v>
      </c>
      <c r="C41" s="107"/>
      <c r="D41" s="107">
        <v>74.45</v>
      </c>
      <c r="E41" s="107">
        <v>75.540000000000006</v>
      </c>
      <c r="F41" s="107">
        <v>76.23</v>
      </c>
      <c r="G41" s="107">
        <v>42.05</v>
      </c>
      <c r="H41" s="107"/>
      <c r="I41" s="107"/>
      <c r="J41" s="108"/>
      <c r="K41" s="107"/>
      <c r="L41" s="107">
        <v>68</v>
      </c>
      <c r="M41" s="83">
        <f t="shared" si="5"/>
        <v>67.254000000000005</v>
      </c>
      <c r="N41" s="82">
        <f>+'Media ao quadrado'!M36</f>
        <v>836.80692000000033</v>
      </c>
      <c r="O41" s="82">
        <f t="shared" si="6"/>
        <v>209.20173000000008</v>
      </c>
      <c r="P41" s="82">
        <f t="shared" si="7"/>
        <v>14.463807589981281</v>
      </c>
      <c r="Q41" s="82">
        <f t="shared" si="8"/>
        <v>52.79</v>
      </c>
      <c r="R41" s="54">
        <f t="shared" si="9"/>
        <v>81.72</v>
      </c>
    </row>
    <row r="42" spans="1:18" ht="24.75" thickBot="1" x14ac:dyDescent="0.25">
      <c r="A42" s="94">
        <v>34</v>
      </c>
      <c r="B42" s="133" t="s">
        <v>78</v>
      </c>
      <c r="C42" s="107"/>
      <c r="D42" s="107">
        <v>74.45</v>
      </c>
      <c r="E42" s="107">
        <v>75.540000000000006</v>
      </c>
      <c r="F42" s="107">
        <v>76.23</v>
      </c>
      <c r="G42" s="107">
        <v>20.88</v>
      </c>
      <c r="H42" s="107"/>
      <c r="I42" s="107"/>
      <c r="J42" s="108"/>
      <c r="K42" s="107"/>
      <c r="L42" s="107">
        <v>72</v>
      </c>
      <c r="M42" s="83">
        <f t="shared" ref="M42:M56" si="10">SUM(C42:L42)/COUNT(C42:L42)</f>
        <v>63.820000000000007</v>
      </c>
      <c r="N42" s="82">
        <f>+'Media ao quadrado'!M37</f>
        <v>2315.1194000000005</v>
      </c>
      <c r="O42" s="82">
        <f t="shared" si="6"/>
        <v>578.77985000000012</v>
      </c>
      <c r="P42" s="82">
        <f t="shared" si="7"/>
        <v>24.057843835223473</v>
      </c>
      <c r="Q42" s="82">
        <f t="shared" si="8"/>
        <v>39.76</v>
      </c>
      <c r="R42" s="54">
        <f t="shared" si="9"/>
        <v>87.88</v>
      </c>
    </row>
    <row r="43" spans="1:18" ht="24.75" thickBot="1" x14ac:dyDescent="0.25">
      <c r="A43" s="94">
        <v>35</v>
      </c>
      <c r="B43" s="131" t="s">
        <v>79</v>
      </c>
      <c r="C43" s="107"/>
      <c r="D43" s="107">
        <v>2.69</v>
      </c>
      <c r="E43" s="107">
        <v>2.73</v>
      </c>
      <c r="F43" s="107">
        <v>2.76</v>
      </c>
      <c r="G43" s="107">
        <v>3.14</v>
      </c>
      <c r="H43" s="107"/>
      <c r="I43" s="107"/>
      <c r="J43" s="108"/>
      <c r="K43" s="107"/>
      <c r="L43" s="107">
        <v>3.28</v>
      </c>
      <c r="M43" s="83">
        <f t="shared" si="10"/>
        <v>2.92</v>
      </c>
      <c r="N43" s="82">
        <f>+'Media ao quadrado'!M38</f>
        <v>0.29259999999999997</v>
      </c>
      <c r="O43" s="82">
        <f t="shared" si="6"/>
        <v>7.3149999999999993E-2</v>
      </c>
      <c r="P43" s="82">
        <f t="shared" si="7"/>
        <v>0.27046256672597041</v>
      </c>
      <c r="Q43" s="82">
        <f t="shared" si="8"/>
        <v>2.65</v>
      </c>
      <c r="R43" s="54">
        <f t="shared" si="9"/>
        <v>3.19</v>
      </c>
    </row>
    <row r="44" spans="1:18" ht="24.75" thickBot="1" x14ac:dyDescent="0.25">
      <c r="A44" s="94">
        <v>36</v>
      </c>
      <c r="B44" s="132" t="s">
        <v>80</v>
      </c>
      <c r="C44" s="107"/>
      <c r="D44" s="107">
        <v>38.69</v>
      </c>
      <c r="E44" s="107">
        <v>39.46</v>
      </c>
      <c r="F44" s="107">
        <v>39.82</v>
      </c>
      <c r="G44" s="107">
        <v>25.6</v>
      </c>
      <c r="H44" s="107"/>
      <c r="I44" s="107"/>
      <c r="J44" s="108"/>
      <c r="K44" s="107"/>
      <c r="L44" s="107">
        <v>18.8</v>
      </c>
      <c r="M44" s="83">
        <f t="shared" si="10"/>
        <v>32.474000000000004</v>
      </c>
      <c r="N44" s="82">
        <f>+'Media ao quadrado'!M39</f>
        <v>375.63671999999997</v>
      </c>
      <c r="O44" s="82">
        <f t="shared" si="6"/>
        <v>93.909179999999992</v>
      </c>
      <c r="P44" s="82">
        <f t="shared" si="7"/>
        <v>9.6906748990975853</v>
      </c>
      <c r="Q44" s="82">
        <f t="shared" si="8"/>
        <v>22.78</v>
      </c>
      <c r="R44" s="54">
        <f t="shared" si="9"/>
        <v>42.16</v>
      </c>
    </row>
    <row r="45" spans="1:18" ht="24.75" thickBot="1" x14ac:dyDescent="0.25">
      <c r="A45" s="94">
        <v>37</v>
      </c>
      <c r="B45" s="133" t="s">
        <v>81</v>
      </c>
      <c r="C45" s="107"/>
      <c r="D45" s="107">
        <v>150</v>
      </c>
      <c r="E45" s="107">
        <v>152.19999999999999</v>
      </c>
      <c r="F45" s="107">
        <v>153.59</v>
      </c>
      <c r="G45" s="107">
        <v>73.650000000000006</v>
      </c>
      <c r="H45" s="107"/>
      <c r="I45" s="107"/>
      <c r="J45" s="108"/>
      <c r="K45" s="107"/>
      <c r="L45" s="107">
        <v>75.88</v>
      </c>
      <c r="M45" s="83">
        <f t="shared" si="10"/>
        <v>121.06399999999999</v>
      </c>
      <c r="N45" s="82">
        <f>+'Media ao quadrado'!M40</f>
        <v>7154.3645199999992</v>
      </c>
      <c r="O45" s="82">
        <f t="shared" si="6"/>
        <v>1788.5911299999998</v>
      </c>
      <c r="P45" s="82">
        <f t="shared" si="7"/>
        <v>42.291738318494311</v>
      </c>
      <c r="Q45" s="82">
        <f t="shared" si="8"/>
        <v>78.77</v>
      </c>
      <c r="R45" s="54">
        <f t="shared" si="9"/>
        <v>163.36000000000001</v>
      </c>
    </row>
    <row r="46" spans="1:18" ht="13.5" thickBot="1" x14ac:dyDescent="0.25">
      <c r="A46" s="94">
        <v>38</v>
      </c>
      <c r="B46" s="133" t="s">
        <v>82</v>
      </c>
      <c r="C46" s="107"/>
      <c r="D46" s="107">
        <v>118.74</v>
      </c>
      <c r="E46" s="107">
        <v>120.48</v>
      </c>
      <c r="F46" s="107">
        <v>121.57</v>
      </c>
      <c r="G46" s="107">
        <v>11.45</v>
      </c>
      <c r="H46" s="107"/>
      <c r="I46" s="107"/>
      <c r="J46" s="108"/>
      <c r="K46" s="107"/>
      <c r="L46" s="107">
        <v>109.75</v>
      </c>
      <c r="M46" s="83">
        <f t="shared" si="10"/>
        <v>96.397999999999996</v>
      </c>
      <c r="N46" s="82">
        <f>+'Media ao quadrado'!M41</f>
        <v>9107.1758799999989</v>
      </c>
      <c r="O46" s="82">
        <f t="shared" si="6"/>
        <v>2276.7939699999997</v>
      </c>
      <c r="P46" s="82">
        <f t="shared" si="7"/>
        <v>47.71576228040373</v>
      </c>
      <c r="Q46" s="82">
        <f t="shared" si="8"/>
        <v>48.68</v>
      </c>
      <c r="R46" s="54">
        <f t="shared" si="9"/>
        <v>144.11000000000001</v>
      </c>
    </row>
    <row r="47" spans="1:18" ht="13.5" thickBot="1" x14ac:dyDescent="0.25">
      <c r="A47" s="94">
        <v>39</v>
      </c>
      <c r="B47" s="133" t="s">
        <v>83</v>
      </c>
      <c r="C47" s="107"/>
      <c r="D47" s="107">
        <v>79.16</v>
      </c>
      <c r="E47" s="107">
        <v>80.319999999999993</v>
      </c>
      <c r="F47" s="107">
        <v>81.05</v>
      </c>
      <c r="G47" s="107">
        <v>74.95</v>
      </c>
      <c r="H47" s="107"/>
      <c r="I47" s="107"/>
      <c r="J47" s="108"/>
      <c r="K47" s="107"/>
      <c r="L47" s="107">
        <v>93.44</v>
      </c>
      <c r="M47" s="83">
        <f t="shared" si="10"/>
        <v>81.783999999999992</v>
      </c>
      <c r="N47" s="82">
        <f>+'Media ao quadrado'!M42</f>
        <v>192.13331999999997</v>
      </c>
      <c r="O47" s="82">
        <f t="shared" si="6"/>
        <v>48.033329999999992</v>
      </c>
      <c r="P47" s="82">
        <f t="shared" si="7"/>
        <v>6.9306081984195291</v>
      </c>
      <c r="Q47" s="82">
        <f t="shared" si="8"/>
        <v>74.849999999999994</v>
      </c>
      <c r="R47" s="54">
        <f t="shared" si="9"/>
        <v>88.71</v>
      </c>
    </row>
    <row r="48" spans="1:18" ht="13.5" thickBot="1" x14ac:dyDescent="0.25">
      <c r="A48" s="94">
        <v>40</v>
      </c>
      <c r="B48" s="133" t="s">
        <v>84</v>
      </c>
      <c r="C48" s="107"/>
      <c r="D48" s="107">
        <v>49.9</v>
      </c>
      <c r="E48" s="107">
        <v>50.64</v>
      </c>
      <c r="F48" s="107">
        <v>51.1</v>
      </c>
      <c r="G48" s="107">
        <v>47.25</v>
      </c>
      <c r="H48" s="107"/>
      <c r="I48" s="107"/>
      <c r="J48" s="108"/>
      <c r="K48" s="107"/>
      <c r="L48" s="107">
        <v>51.12</v>
      </c>
      <c r="M48" s="83">
        <f t="shared" si="10"/>
        <v>50.001999999999995</v>
      </c>
      <c r="N48" s="82">
        <f>+'Media ao quadrado'!M43</f>
        <v>10.446479999999999</v>
      </c>
      <c r="O48" s="82">
        <f t="shared" si="6"/>
        <v>2.6116199999999998</v>
      </c>
      <c r="P48" s="82">
        <f t="shared" si="7"/>
        <v>1.6160507417776213</v>
      </c>
      <c r="Q48" s="82">
        <f t="shared" si="8"/>
        <v>48.39</v>
      </c>
      <c r="R48" s="54">
        <f t="shared" si="9"/>
        <v>51.62</v>
      </c>
    </row>
    <row r="49" spans="1:18" ht="48.75" thickBot="1" x14ac:dyDescent="0.25">
      <c r="A49" s="94">
        <v>41</v>
      </c>
      <c r="B49" s="133" t="s">
        <v>85</v>
      </c>
      <c r="C49" s="107"/>
      <c r="D49" s="107">
        <v>40</v>
      </c>
      <c r="E49" s="107">
        <v>40.590000000000003</v>
      </c>
      <c r="F49" s="107">
        <v>40.96</v>
      </c>
      <c r="G49" s="107">
        <v>37.450000000000003</v>
      </c>
      <c r="H49" s="107"/>
      <c r="I49" s="107"/>
      <c r="J49" s="108"/>
      <c r="K49" s="107"/>
      <c r="L49" s="107">
        <v>54.29</v>
      </c>
      <c r="M49" s="83">
        <f t="shared" si="10"/>
        <v>42.658000000000001</v>
      </c>
      <c r="N49" s="82">
        <f>+'Media ao quadrado'!M44</f>
        <v>176.65147999999994</v>
      </c>
      <c r="O49" s="82">
        <f t="shared" si="6"/>
        <v>44.162869999999984</v>
      </c>
      <c r="P49" s="82">
        <f t="shared" si="7"/>
        <v>6.6455150289499745</v>
      </c>
      <c r="Q49" s="82">
        <f t="shared" si="8"/>
        <v>36.01</v>
      </c>
      <c r="R49" s="54">
        <f t="shared" si="9"/>
        <v>49.3</v>
      </c>
    </row>
    <row r="50" spans="1:18" ht="24" x14ac:dyDescent="0.2">
      <c r="A50" s="94">
        <v>42</v>
      </c>
      <c r="B50" s="131" t="s">
        <v>86</v>
      </c>
      <c r="C50" s="107"/>
      <c r="D50" s="107">
        <v>336.67</v>
      </c>
      <c r="E50" s="107">
        <v>341.61</v>
      </c>
      <c r="F50" s="107">
        <v>344.71</v>
      </c>
      <c r="G50" s="107">
        <v>47.36</v>
      </c>
      <c r="H50" s="107"/>
      <c r="I50" s="107"/>
      <c r="J50" s="108"/>
      <c r="K50" s="107"/>
      <c r="L50" s="107">
        <v>23.12</v>
      </c>
      <c r="M50" s="83">
        <f t="shared" si="10"/>
        <v>218.69399999999996</v>
      </c>
      <c r="N50" s="82">
        <f>+'Media ao quadrado'!M45</f>
        <v>112511.24092</v>
      </c>
      <c r="O50" s="82">
        <f t="shared" si="6"/>
        <v>28127.810229999999</v>
      </c>
      <c r="P50" s="82">
        <f t="shared" si="7"/>
        <v>167.71347659028478</v>
      </c>
      <c r="Q50" s="82">
        <f t="shared" si="8"/>
        <v>50.98</v>
      </c>
      <c r="R50" s="54">
        <f t="shared" si="9"/>
        <v>386.41</v>
      </c>
    </row>
    <row r="51" spans="1:18" ht="24" x14ac:dyDescent="0.2">
      <c r="A51" s="94">
        <v>43</v>
      </c>
      <c r="B51" s="131" t="s">
        <v>87</v>
      </c>
      <c r="C51" s="107">
        <v>26.45</v>
      </c>
      <c r="D51" s="107">
        <v>336.67</v>
      </c>
      <c r="E51" s="107">
        <v>341.61</v>
      </c>
      <c r="F51" s="107">
        <v>344.71</v>
      </c>
      <c r="G51" s="107">
        <v>47.36</v>
      </c>
      <c r="H51" s="107"/>
      <c r="I51" s="107"/>
      <c r="J51" s="108"/>
      <c r="K51" s="107"/>
      <c r="L51" s="107">
        <v>23.65</v>
      </c>
      <c r="M51" s="83">
        <f t="shared" si="10"/>
        <v>186.74166666666667</v>
      </c>
      <c r="N51" s="82">
        <f>+'Media ao quadrado'!M46</f>
        <v>143136.25928333335</v>
      </c>
      <c r="O51" s="82">
        <f t="shared" si="6"/>
        <v>28627.251856666669</v>
      </c>
      <c r="P51" s="82">
        <f t="shared" si="7"/>
        <v>169.1958978718653</v>
      </c>
      <c r="Q51" s="82">
        <f t="shared" si="8"/>
        <v>17.55</v>
      </c>
      <c r="R51" s="54">
        <f t="shared" si="9"/>
        <v>355.94</v>
      </c>
    </row>
    <row r="52" spans="1:18" ht="24" x14ac:dyDescent="0.2">
      <c r="A52" s="94">
        <v>44</v>
      </c>
      <c r="B52" s="131" t="s">
        <v>88</v>
      </c>
      <c r="C52" s="107"/>
      <c r="D52" s="107">
        <v>8.34</v>
      </c>
      <c r="E52" s="107">
        <v>8.4600000000000009</v>
      </c>
      <c r="F52" s="107">
        <v>8.5399999999999991</v>
      </c>
      <c r="G52" s="107">
        <v>8.5</v>
      </c>
      <c r="H52" s="107"/>
      <c r="I52" s="107"/>
      <c r="J52" s="108"/>
      <c r="K52" s="107"/>
      <c r="L52" s="107">
        <v>12.8</v>
      </c>
      <c r="M52" s="83">
        <f t="shared" si="10"/>
        <v>9.3279999999999994</v>
      </c>
      <c r="N52" s="82">
        <f>+'Media ao quadrado'!M47</f>
        <v>15.090880000000004</v>
      </c>
      <c r="O52" s="82">
        <f t="shared" si="6"/>
        <v>3.772720000000001</v>
      </c>
      <c r="P52" s="82">
        <f t="shared" si="7"/>
        <v>1.9423490932373617</v>
      </c>
      <c r="Q52" s="82">
        <f t="shared" si="8"/>
        <v>7.39</v>
      </c>
      <c r="R52" s="54">
        <f t="shared" si="9"/>
        <v>11.27</v>
      </c>
    </row>
    <row r="53" spans="1:18" ht="36" x14ac:dyDescent="0.2">
      <c r="A53" s="94">
        <v>45</v>
      </c>
      <c r="B53" s="131" t="s">
        <v>89</v>
      </c>
      <c r="C53" s="107"/>
      <c r="D53" s="107">
        <v>15</v>
      </c>
      <c r="E53" s="107">
        <v>15.22</v>
      </c>
      <c r="F53" s="107">
        <v>15.36</v>
      </c>
      <c r="G53" s="107">
        <v>6.64</v>
      </c>
      <c r="H53" s="107"/>
      <c r="I53" s="107"/>
      <c r="J53" s="108"/>
      <c r="K53" s="107"/>
      <c r="L53" s="107">
        <v>10.95</v>
      </c>
      <c r="M53" s="83">
        <f t="shared" si="10"/>
        <v>12.634</v>
      </c>
      <c r="N53" s="82">
        <f>+'Media ao quadrado'!M48</f>
        <v>58.480320000000006</v>
      </c>
      <c r="O53" s="82">
        <f t="shared" si="6"/>
        <v>14.620080000000002</v>
      </c>
      <c r="P53" s="82">
        <f t="shared" si="7"/>
        <v>3.8236213201623408</v>
      </c>
      <c r="Q53" s="82">
        <f t="shared" si="8"/>
        <v>8.81</v>
      </c>
      <c r="R53" s="54">
        <f t="shared" si="9"/>
        <v>16.46</v>
      </c>
    </row>
    <row r="54" spans="1:18" ht="36" x14ac:dyDescent="0.2">
      <c r="A54" s="94">
        <v>46</v>
      </c>
      <c r="B54" s="131" t="s">
        <v>90</v>
      </c>
      <c r="C54" s="107"/>
      <c r="D54" s="107">
        <v>11.78</v>
      </c>
      <c r="E54" s="107">
        <v>11.96</v>
      </c>
      <c r="F54" s="107">
        <v>12.06</v>
      </c>
      <c r="G54" s="107">
        <v>5.3</v>
      </c>
      <c r="H54" s="107"/>
      <c r="I54" s="107"/>
      <c r="J54" s="108"/>
      <c r="K54" s="107"/>
      <c r="L54" s="107">
        <v>7.32</v>
      </c>
      <c r="M54" s="83">
        <f t="shared" si="10"/>
        <v>9.6840000000000011</v>
      </c>
      <c r="N54" s="82">
        <f>+'Media ao quadrado'!M49</f>
        <v>40.026720000000005</v>
      </c>
      <c r="O54" s="82">
        <f t="shared" si="6"/>
        <v>10.006680000000001</v>
      </c>
      <c r="P54" s="82">
        <f t="shared" si="7"/>
        <v>3.1633336845802407</v>
      </c>
      <c r="Q54" s="82">
        <f t="shared" si="8"/>
        <v>6.52</v>
      </c>
      <c r="R54" s="54">
        <f t="shared" si="9"/>
        <v>12.85</v>
      </c>
    </row>
    <row r="55" spans="1:18" ht="36" x14ac:dyDescent="0.2">
      <c r="A55" s="94">
        <v>47</v>
      </c>
      <c r="B55" s="131" t="s">
        <v>91</v>
      </c>
      <c r="C55" s="107"/>
      <c r="D55" s="107">
        <v>8.84</v>
      </c>
      <c r="E55" s="107">
        <v>8.9700000000000006</v>
      </c>
      <c r="F55" s="107">
        <v>9.0500000000000007</v>
      </c>
      <c r="G55" s="107">
        <v>3.65</v>
      </c>
      <c r="H55" s="107"/>
      <c r="I55" s="107"/>
      <c r="J55" s="108"/>
      <c r="K55" s="107"/>
      <c r="L55" s="107">
        <v>7.04</v>
      </c>
      <c r="M55" s="83">
        <f t="shared" si="10"/>
        <v>7.5100000000000007</v>
      </c>
      <c r="N55" s="82">
        <f>+'Media ao quadrado'!M50</f>
        <v>21.392600000000005</v>
      </c>
      <c r="O55" s="82">
        <f t="shared" si="6"/>
        <v>5.3481500000000013</v>
      </c>
      <c r="P55" s="82">
        <f t="shared" si="7"/>
        <v>2.3126067542926534</v>
      </c>
      <c r="Q55" s="82">
        <f t="shared" si="8"/>
        <v>5.2</v>
      </c>
      <c r="R55" s="54">
        <f t="shared" si="9"/>
        <v>9.82</v>
      </c>
    </row>
    <row r="56" spans="1:18" ht="36" x14ac:dyDescent="0.2">
      <c r="A56" s="94">
        <v>48</v>
      </c>
      <c r="B56" s="131" t="s">
        <v>92</v>
      </c>
      <c r="C56" s="107"/>
      <c r="D56" s="107">
        <v>5.84</v>
      </c>
      <c r="E56" s="107">
        <v>5.92</v>
      </c>
      <c r="F56" s="107">
        <v>5.98</v>
      </c>
      <c r="G56" s="107">
        <v>4.3499999999999996</v>
      </c>
      <c r="H56" s="107"/>
      <c r="I56" s="107"/>
      <c r="J56" s="108"/>
      <c r="K56" s="107"/>
      <c r="L56" s="107">
        <v>5.3</v>
      </c>
      <c r="M56" s="83">
        <f t="shared" si="10"/>
        <v>5.4780000000000006</v>
      </c>
      <c r="N56" s="82">
        <f>+'Media ao quadrado'!M51</f>
        <v>1.882480000000001</v>
      </c>
      <c r="O56" s="82">
        <f t="shared" si="6"/>
        <v>0.47062000000000026</v>
      </c>
      <c r="P56" s="82">
        <f t="shared" si="7"/>
        <v>0.68601749248834776</v>
      </c>
      <c r="Q56" s="82">
        <f t="shared" si="8"/>
        <v>4.79</v>
      </c>
      <c r="R56" s="54">
        <f t="shared" si="9"/>
        <v>6.16</v>
      </c>
    </row>
    <row r="57" spans="1:18" ht="36" x14ac:dyDescent="0.2">
      <c r="A57" s="94">
        <v>49</v>
      </c>
      <c r="B57" s="131" t="s">
        <v>93</v>
      </c>
      <c r="C57" s="107"/>
      <c r="D57" s="107">
        <v>7.07</v>
      </c>
      <c r="E57" s="107">
        <v>7.18</v>
      </c>
      <c r="F57" s="107">
        <v>7.24</v>
      </c>
      <c r="G57" s="107">
        <v>4.3499999999999996</v>
      </c>
      <c r="H57" s="107"/>
      <c r="I57" s="107"/>
      <c r="J57" s="108"/>
      <c r="K57" s="107"/>
      <c r="L57" s="107">
        <v>6.11</v>
      </c>
      <c r="M57" s="83">
        <f t="shared" ref="M57:M120" si="11">SUM(C57:L57)/COUNT(C57:L57)</f>
        <v>6.3900000000000006</v>
      </c>
      <c r="N57" s="82">
        <f>+'Media ao quadrado'!M52</f>
        <v>6.0490000000000013</v>
      </c>
      <c r="O57" s="82">
        <f t="shared" ref="O57:O120" si="12">N57/(COUNT(C57:L57)-1)</f>
        <v>1.5122500000000003</v>
      </c>
      <c r="P57" s="82">
        <f t="shared" ref="P57:P120" si="13">SQRT(O57)</f>
        <v>1.2297357439710372</v>
      </c>
      <c r="Q57" s="82">
        <f t="shared" ref="Q57:Q120" si="14">ROUND(M57-P57,2)</f>
        <v>5.16</v>
      </c>
      <c r="R57" s="54">
        <f t="shared" ref="R57:R120" si="15">ROUND(M57+P57,2)</f>
        <v>7.62</v>
      </c>
    </row>
    <row r="58" spans="1:18" ht="24" x14ac:dyDescent="0.2">
      <c r="A58" s="94">
        <v>50</v>
      </c>
      <c r="B58" s="131" t="s">
        <v>94</v>
      </c>
      <c r="C58" s="107">
        <v>6.75</v>
      </c>
      <c r="D58" s="107">
        <v>3.32</v>
      </c>
      <c r="E58" s="107">
        <v>3.36</v>
      </c>
      <c r="F58" s="107">
        <v>3.4</v>
      </c>
      <c r="G58" s="107">
        <v>2.99</v>
      </c>
      <c r="H58" s="107"/>
      <c r="I58" s="107"/>
      <c r="J58" s="108"/>
      <c r="K58" s="107"/>
      <c r="L58" s="107">
        <v>2.87</v>
      </c>
      <c r="M58" s="83">
        <f t="shared" si="11"/>
        <v>3.7816666666666667</v>
      </c>
      <c r="N58" s="82">
        <f>+'Media ao quadrado'!M53</f>
        <v>10.805483333333331</v>
      </c>
      <c r="O58" s="82">
        <f t="shared" si="12"/>
        <v>2.1610966666666664</v>
      </c>
      <c r="P58" s="82">
        <f t="shared" si="13"/>
        <v>1.4700668919020885</v>
      </c>
      <c r="Q58" s="82">
        <f t="shared" si="14"/>
        <v>2.31</v>
      </c>
      <c r="R58" s="54">
        <f t="shared" si="15"/>
        <v>5.25</v>
      </c>
    </row>
    <row r="59" spans="1:18" ht="24" x14ac:dyDescent="0.2">
      <c r="A59" s="94">
        <v>51</v>
      </c>
      <c r="B59" s="131" t="s">
        <v>95</v>
      </c>
      <c r="C59" s="107">
        <v>23.81</v>
      </c>
      <c r="D59" s="107">
        <v>14.2</v>
      </c>
      <c r="E59" s="107">
        <v>14.41</v>
      </c>
      <c r="F59" s="107">
        <v>14.54</v>
      </c>
      <c r="G59" s="107">
        <v>10.52</v>
      </c>
      <c r="H59" s="107"/>
      <c r="I59" s="107"/>
      <c r="J59" s="108"/>
      <c r="K59" s="107"/>
      <c r="L59" s="107">
        <v>16.36</v>
      </c>
      <c r="M59" s="83">
        <f t="shared" si="11"/>
        <v>15.64</v>
      </c>
      <c r="N59" s="82">
        <f>+'Media ao quadrado'!M54</f>
        <v>98.278199999999984</v>
      </c>
      <c r="O59" s="82">
        <f t="shared" si="12"/>
        <v>19.655639999999998</v>
      </c>
      <c r="P59" s="82">
        <f t="shared" si="13"/>
        <v>4.4334681683756338</v>
      </c>
      <c r="Q59" s="82">
        <f t="shared" si="14"/>
        <v>11.21</v>
      </c>
      <c r="R59" s="54">
        <f t="shared" si="15"/>
        <v>20.07</v>
      </c>
    </row>
    <row r="60" spans="1:18" x14ac:dyDescent="0.2">
      <c r="A60" s="94">
        <v>52</v>
      </c>
      <c r="B60" s="131" t="s">
        <v>96</v>
      </c>
      <c r="C60" s="107"/>
      <c r="D60" s="107">
        <v>12.7</v>
      </c>
      <c r="E60" s="107">
        <v>12.89</v>
      </c>
      <c r="F60" s="107">
        <v>13.01</v>
      </c>
      <c r="G60" s="107">
        <v>5.77</v>
      </c>
      <c r="H60" s="107"/>
      <c r="I60" s="107"/>
      <c r="J60" s="108"/>
      <c r="K60" s="107"/>
      <c r="L60" s="107">
        <v>5.65</v>
      </c>
      <c r="M60" s="83">
        <f t="shared" si="11"/>
        <v>10.004000000000001</v>
      </c>
      <c r="N60" s="82">
        <f>+'Media ao quadrado'!M55</f>
        <v>61.51751999999999</v>
      </c>
      <c r="O60" s="82">
        <f t="shared" si="12"/>
        <v>15.379379999999998</v>
      </c>
      <c r="P60" s="82">
        <f t="shared" si="13"/>
        <v>3.9216552627685157</v>
      </c>
      <c r="Q60" s="82">
        <f t="shared" si="14"/>
        <v>6.08</v>
      </c>
      <c r="R60" s="54">
        <f t="shared" si="15"/>
        <v>13.93</v>
      </c>
    </row>
    <row r="61" spans="1:18" ht="24" x14ac:dyDescent="0.2">
      <c r="A61" s="94">
        <v>53</v>
      </c>
      <c r="B61" s="131" t="s">
        <v>97</v>
      </c>
      <c r="C61" s="107"/>
      <c r="D61" s="107">
        <v>7.45</v>
      </c>
      <c r="E61" s="107">
        <v>7.56</v>
      </c>
      <c r="F61" s="107">
        <v>7.63</v>
      </c>
      <c r="G61" s="107">
        <v>5.25</v>
      </c>
      <c r="H61" s="107"/>
      <c r="I61" s="107"/>
      <c r="J61" s="108"/>
      <c r="K61" s="107"/>
      <c r="L61" s="107">
        <v>7.9</v>
      </c>
      <c r="M61" s="83">
        <f t="shared" si="11"/>
        <v>7.1579999999999995</v>
      </c>
      <c r="N61" s="82">
        <f>+'Media ao quadrado'!M56</f>
        <v>4.6606800000000002</v>
      </c>
      <c r="O61" s="82">
        <f t="shared" si="12"/>
        <v>1.16517</v>
      </c>
      <c r="P61" s="82">
        <f t="shared" si="13"/>
        <v>1.079430405352749</v>
      </c>
      <c r="Q61" s="82">
        <f t="shared" si="14"/>
        <v>6.08</v>
      </c>
      <c r="R61" s="54">
        <f t="shared" si="15"/>
        <v>8.24</v>
      </c>
    </row>
    <row r="62" spans="1:18" x14ac:dyDescent="0.2">
      <c r="A62" s="94">
        <v>54</v>
      </c>
      <c r="B62" s="131" t="s">
        <v>98</v>
      </c>
      <c r="C62" s="107"/>
      <c r="D62" s="107">
        <v>5.34</v>
      </c>
      <c r="E62" s="107">
        <v>5.42</v>
      </c>
      <c r="F62" s="107">
        <v>5.47</v>
      </c>
      <c r="G62" s="107">
        <v>4.2</v>
      </c>
      <c r="H62" s="107"/>
      <c r="I62" s="107"/>
      <c r="J62" s="108"/>
      <c r="K62" s="107"/>
      <c r="L62" s="107">
        <v>5.03</v>
      </c>
      <c r="M62" s="83">
        <f t="shared" si="11"/>
        <v>5.0920000000000005</v>
      </c>
      <c r="N62" s="82">
        <f>+'Media ao quadrado'!M57</f>
        <v>1.1114799999999994</v>
      </c>
      <c r="O62" s="82">
        <f t="shared" si="12"/>
        <v>0.27786999999999984</v>
      </c>
      <c r="P62" s="82">
        <f t="shared" si="13"/>
        <v>0.52713375911622262</v>
      </c>
      <c r="Q62" s="82">
        <f t="shared" si="14"/>
        <v>4.5599999999999996</v>
      </c>
      <c r="R62" s="54">
        <f t="shared" si="15"/>
        <v>5.62</v>
      </c>
    </row>
    <row r="63" spans="1:18" ht="24" x14ac:dyDescent="0.2">
      <c r="A63" s="94">
        <v>55</v>
      </c>
      <c r="B63" s="131" t="s">
        <v>99</v>
      </c>
      <c r="C63" s="107">
        <v>49.9</v>
      </c>
      <c r="D63" s="107">
        <v>20.12</v>
      </c>
      <c r="E63" s="107">
        <v>20.41</v>
      </c>
      <c r="F63" s="107">
        <v>20.6</v>
      </c>
      <c r="G63" s="107">
        <v>25.6</v>
      </c>
      <c r="H63" s="107"/>
      <c r="I63" s="107"/>
      <c r="J63" s="108"/>
      <c r="K63" s="107"/>
      <c r="L63" s="107">
        <v>24.08</v>
      </c>
      <c r="M63" s="83">
        <f t="shared" si="11"/>
        <v>26.784999999999997</v>
      </c>
      <c r="N63" s="82">
        <f>+'Media ao quadrado'!M58</f>
        <v>666.34154999999987</v>
      </c>
      <c r="O63" s="82">
        <f t="shared" si="12"/>
        <v>133.26830999999999</v>
      </c>
      <c r="P63" s="82">
        <f t="shared" si="13"/>
        <v>11.544189447509945</v>
      </c>
      <c r="Q63" s="82">
        <f t="shared" si="14"/>
        <v>15.24</v>
      </c>
      <c r="R63" s="54">
        <f t="shared" si="15"/>
        <v>38.33</v>
      </c>
    </row>
    <row r="64" spans="1:18" ht="24" x14ac:dyDescent="0.2">
      <c r="A64" s="94">
        <v>56</v>
      </c>
      <c r="B64" s="131" t="s">
        <v>100</v>
      </c>
      <c r="C64" s="107">
        <v>22.39</v>
      </c>
      <c r="D64" s="107">
        <v>6.6</v>
      </c>
      <c r="E64" s="107">
        <v>6.7</v>
      </c>
      <c r="F64" s="107">
        <v>6.76</v>
      </c>
      <c r="G64" s="107">
        <v>6.85</v>
      </c>
      <c r="H64" s="107"/>
      <c r="I64" s="107"/>
      <c r="J64" s="108"/>
      <c r="K64" s="107"/>
      <c r="L64" s="107">
        <v>7.21</v>
      </c>
      <c r="M64" s="83">
        <f t="shared" si="11"/>
        <v>9.4183333333333348</v>
      </c>
      <c r="N64" s="82">
        <f>+'Media ao quadrado'!M59</f>
        <v>202.13628333333335</v>
      </c>
      <c r="O64" s="82">
        <f t="shared" si="12"/>
        <v>40.427256666666672</v>
      </c>
      <c r="P64" s="82">
        <f t="shared" si="13"/>
        <v>6.358243206001692</v>
      </c>
      <c r="Q64" s="82">
        <f t="shared" si="14"/>
        <v>3.06</v>
      </c>
      <c r="R64" s="54">
        <f t="shared" si="15"/>
        <v>15.78</v>
      </c>
    </row>
    <row r="65" spans="1:18" ht="24" x14ac:dyDescent="0.2">
      <c r="A65" s="94">
        <v>57</v>
      </c>
      <c r="B65" s="131" t="s">
        <v>101</v>
      </c>
      <c r="C65" s="107">
        <v>12.5</v>
      </c>
      <c r="D65" s="107">
        <v>6.6</v>
      </c>
      <c r="E65" s="107">
        <v>6.7</v>
      </c>
      <c r="F65" s="107">
        <v>6.76</v>
      </c>
      <c r="G65" s="107">
        <v>6.2</v>
      </c>
      <c r="H65" s="107"/>
      <c r="I65" s="107"/>
      <c r="J65" s="108"/>
      <c r="K65" s="107"/>
      <c r="L65" s="107">
        <v>5.72</v>
      </c>
      <c r="M65" s="83">
        <f t="shared" si="11"/>
        <v>7.413333333333334</v>
      </c>
      <c r="N65" s="82">
        <f>+'Media ao quadrado'!M60</f>
        <v>31.810933333333335</v>
      </c>
      <c r="O65" s="82">
        <f t="shared" si="12"/>
        <v>6.3621866666666671</v>
      </c>
      <c r="P65" s="82">
        <f t="shared" si="13"/>
        <v>2.5223375401929591</v>
      </c>
      <c r="Q65" s="82">
        <f t="shared" si="14"/>
        <v>4.8899999999999997</v>
      </c>
      <c r="R65" s="54">
        <f t="shared" si="15"/>
        <v>9.94</v>
      </c>
    </row>
    <row r="66" spans="1:18" ht="24" x14ac:dyDescent="0.2">
      <c r="A66" s="94">
        <v>58</v>
      </c>
      <c r="B66" s="131" t="s">
        <v>102</v>
      </c>
      <c r="C66" s="107">
        <v>22.8</v>
      </c>
      <c r="D66" s="107">
        <v>6.6</v>
      </c>
      <c r="E66" s="107">
        <v>6.7</v>
      </c>
      <c r="F66" s="107">
        <v>6.76</v>
      </c>
      <c r="G66" s="107">
        <v>6.2</v>
      </c>
      <c r="H66" s="107"/>
      <c r="I66" s="107"/>
      <c r="J66" s="108"/>
      <c r="K66" s="107"/>
      <c r="L66" s="107">
        <v>5.83</v>
      </c>
      <c r="M66" s="83">
        <f t="shared" si="11"/>
        <v>9.1483333333333334</v>
      </c>
      <c r="N66" s="82">
        <f>+'Media ao quadrado'!M61</f>
        <v>224.2644833333334</v>
      </c>
      <c r="O66" s="82">
        <f t="shared" si="12"/>
        <v>44.85289666666668</v>
      </c>
      <c r="P66" s="82">
        <f t="shared" si="13"/>
        <v>6.6972305221387352</v>
      </c>
      <c r="Q66" s="82">
        <f t="shared" si="14"/>
        <v>2.4500000000000002</v>
      </c>
      <c r="R66" s="54">
        <f t="shared" si="15"/>
        <v>15.85</v>
      </c>
    </row>
    <row r="67" spans="1:18" ht="24" x14ac:dyDescent="0.2">
      <c r="A67" s="94">
        <v>59</v>
      </c>
      <c r="B67" s="131" t="s">
        <v>103</v>
      </c>
      <c r="C67" s="107">
        <v>24.9</v>
      </c>
      <c r="D67" s="107">
        <v>6.6</v>
      </c>
      <c r="E67" s="107">
        <v>6.7</v>
      </c>
      <c r="F67" s="107">
        <v>6.76</v>
      </c>
      <c r="G67" s="107">
        <v>6.2</v>
      </c>
      <c r="H67" s="107"/>
      <c r="I67" s="107"/>
      <c r="J67" s="108"/>
      <c r="K67" s="107"/>
      <c r="L67" s="107">
        <v>6.46</v>
      </c>
      <c r="M67" s="83">
        <f t="shared" si="11"/>
        <v>9.6033333333333335</v>
      </c>
      <c r="N67" s="82">
        <f>+'Media ao quadrado'!M62</f>
        <v>280.98513333333335</v>
      </c>
      <c r="O67" s="82">
        <f t="shared" si="12"/>
        <v>56.197026666666673</v>
      </c>
      <c r="P67" s="82">
        <f t="shared" si="13"/>
        <v>7.496467612593726</v>
      </c>
      <c r="Q67" s="82">
        <f t="shared" si="14"/>
        <v>2.11</v>
      </c>
      <c r="R67" s="54">
        <f t="shared" si="15"/>
        <v>17.100000000000001</v>
      </c>
    </row>
    <row r="68" spans="1:18" ht="24" x14ac:dyDescent="0.2">
      <c r="A68" s="94">
        <v>60</v>
      </c>
      <c r="B68" s="131" t="s">
        <v>104</v>
      </c>
      <c r="C68" s="107">
        <v>33.9</v>
      </c>
      <c r="D68" s="107">
        <v>6.6</v>
      </c>
      <c r="E68" s="107">
        <v>6.7</v>
      </c>
      <c r="F68" s="107">
        <v>6.76</v>
      </c>
      <c r="G68" s="107">
        <v>6.2</v>
      </c>
      <c r="H68" s="107"/>
      <c r="I68" s="107"/>
      <c r="J68" s="108"/>
      <c r="K68" s="107"/>
      <c r="L68" s="107">
        <v>6.79</v>
      </c>
      <c r="M68" s="83">
        <f t="shared" si="11"/>
        <v>11.158333333333333</v>
      </c>
      <c r="N68" s="82">
        <f>+'Media ao quadrado'!M63</f>
        <v>620.8512833333333</v>
      </c>
      <c r="O68" s="82">
        <f t="shared" si="12"/>
        <v>124.17025666666666</v>
      </c>
      <c r="P68" s="82">
        <f t="shared" si="13"/>
        <v>11.143170853337333</v>
      </c>
      <c r="Q68" s="82">
        <f t="shared" si="14"/>
        <v>0.02</v>
      </c>
      <c r="R68" s="54">
        <f t="shared" si="15"/>
        <v>22.3</v>
      </c>
    </row>
    <row r="69" spans="1:18" ht="24" x14ac:dyDescent="0.2">
      <c r="A69" s="94">
        <v>61</v>
      </c>
      <c r="B69" s="131" t="s">
        <v>105</v>
      </c>
      <c r="C69" s="107">
        <v>22</v>
      </c>
      <c r="D69" s="107">
        <v>6.6</v>
      </c>
      <c r="E69" s="107">
        <v>6.7</v>
      </c>
      <c r="F69" s="107">
        <v>6.76</v>
      </c>
      <c r="G69" s="107">
        <v>6.2</v>
      </c>
      <c r="H69" s="107"/>
      <c r="I69" s="107"/>
      <c r="J69" s="108"/>
      <c r="K69" s="107"/>
      <c r="L69" s="107">
        <v>5.83</v>
      </c>
      <c r="M69" s="83">
        <f t="shared" si="11"/>
        <v>9.0150000000000006</v>
      </c>
      <c r="N69" s="82">
        <f>+'Media ao quadrado'!M64</f>
        <v>202.95515</v>
      </c>
      <c r="O69" s="82">
        <f t="shared" si="12"/>
        <v>40.591030000000003</v>
      </c>
      <c r="P69" s="82">
        <f t="shared" si="13"/>
        <v>6.3711090086420592</v>
      </c>
      <c r="Q69" s="82">
        <f t="shared" si="14"/>
        <v>2.64</v>
      </c>
      <c r="R69" s="54">
        <f t="shared" si="15"/>
        <v>15.39</v>
      </c>
    </row>
    <row r="70" spans="1:18" ht="24" x14ac:dyDescent="0.2">
      <c r="A70" s="94">
        <v>62</v>
      </c>
      <c r="B70" s="131" t="s">
        <v>106</v>
      </c>
      <c r="C70" s="107">
        <v>15.63</v>
      </c>
      <c r="D70" s="107">
        <v>6.6</v>
      </c>
      <c r="E70" s="107">
        <v>6.7</v>
      </c>
      <c r="F70" s="107">
        <v>6.76</v>
      </c>
      <c r="G70" s="107">
        <v>5</v>
      </c>
      <c r="H70" s="107"/>
      <c r="I70" s="107"/>
      <c r="J70" s="108"/>
      <c r="K70" s="107"/>
      <c r="L70" s="107">
        <v>6.03</v>
      </c>
      <c r="M70" s="83">
        <f t="shared" si="11"/>
        <v>7.7866666666666662</v>
      </c>
      <c r="N70" s="82">
        <f>+'Media ao quadrado'!M65</f>
        <v>76.012333333333359</v>
      </c>
      <c r="O70" s="82">
        <f t="shared" si="12"/>
        <v>15.202466666666671</v>
      </c>
      <c r="P70" s="82">
        <f t="shared" si="13"/>
        <v>3.8990340684157494</v>
      </c>
      <c r="Q70" s="82">
        <f t="shared" si="14"/>
        <v>3.89</v>
      </c>
      <c r="R70" s="54">
        <f t="shared" si="15"/>
        <v>11.69</v>
      </c>
    </row>
    <row r="71" spans="1:18" ht="24" x14ac:dyDescent="0.2">
      <c r="A71" s="94">
        <v>63</v>
      </c>
      <c r="B71" s="131" t="s">
        <v>107</v>
      </c>
      <c r="C71" s="107">
        <v>21.9</v>
      </c>
      <c r="D71" s="107">
        <v>6.34</v>
      </c>
      <c r="E71" s="107">
        <v>6.43</v>
      </c>
      <c r="F71" s="107">
        <v>6.49</v>
      </c>
      <c r="G71" s="107">
        <v>5.25</v>
      </c>
      <c r="H71" s="107"/>
      <c r="I71" s="107"/>
      <c r="J71" s="108"/>
      <c r="K71" s="107"/>
      <c r="L71" s="107">
        <v>5.74</v>
      </c>
      <c r="M71" s="83">
        <f t="shared" si="11"/>
        <v>8.6916666666666682</v>
      </c>
      <c r="N71" s="82">
        <f>+'Media ao quadrado'!M66</f>
        <v>210.51028333333329</v>
      </c>
      <c r="O71" s="82">
        <f t="shared" si="12"/>
        <v>42.102056666666655</v>
      </c>
      <c r="P71" s="82">
        <f t="shared" si="13"/>
        <v>6.488609763783507</v>
      </c>
      <c r="Q71" s="82">
        <f t="shared" si="14"/>
        <v>2.2000000000000002</v>
      </c>
      <c r="R71" s="54">
        <f t="shared" si="15"/>
        <v>15.18</v>
      </c>
    </row>
    <row r="72" spans="1:18" ht="24" x14ac:dyDescent="0.2">
      <c r="A72" s="94">
        <v>64</v>
      </c>
      <c r="B72" s="131" t="s">
        <v>108</v>
      </c>
      <c r="C72" s="107">
        <v>8.5</v>
      </c>
      <c r="D72" s="107">
        <v>6.57</v>
      </c>
      <c r="E72" s="107">
        <v>6.67</v>
      </c>
      <c r="F72" s="107">
        <v>6.73</v>
      </c>
      <c r="G72" s="107">
        <v>4.3099999999999996</v>
      </c>
      <c r="H72" s="107"/>
      <c r="I72" s="107"/>
      <c r="J72" s="108"/>
      <c r="K72" s="107"/>
      <c r="L72" s="107">
        <v>4.8600000000000003</v>
      </c>
      <c r="M72" s="83">
        <f t="shared" si="11"/>
        <v>6.2733333333333334</v>
      </c>
      <c r="N72" s="82">
        <f>+'Media ao quadrado'!M67</f>
        <v>11.264133333333335</v>
      </c>
      <c r="O72" s="82">
        <f t="shared" si="12"/>
        <v>2.252826666666667</v>
      </c>
      <c r="P72" s="82">
        <f t="shared" si="13"/>
        <v>1.5009419264803909</v>
      </c>
      <c r="Q72" s="82">
        <f t="shared" si="14"/>
        <v>4.7699999999999996</v>
      </c>
      <c r="R72" s="54">
        <f t="shared" si="15"/>
        <v>7.77</v>
      </c>
    </row>
    <row r="73" spans="1:18" ht="24" x14ac:dyDescent="0.2">
      <c r="A73" s="94">
        <v>65</v>
      </c>
      <c r="B73" s="131" t="s">
        <v>109</v>
      </c>
      <c r="C73" s="107">
        <v>19.899999999999999</v>
      </c>
      <c r="D73" s="107">
        <v>6.45</v>
      </c>
      <c r="E73" s="107">
        <v>6.54</v>
      </c>
      <c r="F73" s="107">
        <v>6.6</v>
      </c>
      <c r="G73" s="107">
        <v>5</v>
      </c>
      <c r="H73" s="107"/>
      <c r="I73" s="107"/>
      <c r="J73" s="108"/>
      <c r="K73" s="107"/>
      <c r="L73" s="107">
        <v>9.35</v>
      </c>
      <c r="M73" s="83">
        <f t="shared" si="11"/>
        <v>8.9733333333333345</v>
      </c>
      <c r="N73" s="82">
        <f>+'Media ao quadrado'!M68</f>
        <v>153.24233333333331</v>
      </c>
      <c r="O73" s="82">
        <f t="shared" si="12"/>
        <v>30.648466666666661</v>
      </c>
      <c r="P73" s="82">
        <f t="shared" si="13"/>
        <v>5.5361057311675923</v>
      </c>
      <c r="Q73" s="82">
        <f t="shared" si="14"/>
        <v>3.44</v>
      </c>
      <c r="R73" s="54">
        <f t="shared" si="15"/>
        <v>14.51</v>
      </c>
    </row>
    <row r="74" spans="1:18" ht="48" x14ac:dyDescent="0.2">
      <c r="A74" s="94">
        <v>66</v>
      </c>
      <c r="B74" s="131" t="s">
        <v>110</v>
      </c>
      <c r="C74" s="107">
        <v>14.46</v>
      </c>
      <c r="D74" s="107">
        <v>11.43</v>
      </c>
      <c r="E74" s="107">
        <v>11.59</v>
      </c>
      <c r="F74" s="107">
        <v>11.7</v>
      </c>
      <c r="G74" s="107">
        <v>8.34</v>
      </c>
      <c r="H74" s="107"/>
      <c r="I74" s="107"/>
      <c r="J74" s="108"/>
      <c r="K74" s="107"/>
      <c r="L74" s="107">
        <v>10.82</v>
      </c>
      <c r="M74" s="83">
        <f t="shared" si="11"/>
        <v>11.39</v>
      </c>
      <c r="N74" s="82">
        <f>+'Media ao quadrado'!M69</f>
        <v>19.190000000000005</v>
      </c>
      <c r="O74" s="82">
        <f t="shared" si="12"/>
        <v>3.838000000000001</v>
      </c>
      <c r="P74" s="82">
        <f t="shared" si="13"/>
        <v>1.9590814173994915</v>
      </c>
      <c r="Q74" s="82">
        <f t="shared" si="14"/>
        <v>9.43</v>
      </c>
      <c r="R74" s="54">
        <f t="shared" si="15"/>
        <v>13.35</v>
      </c>
    </row>
    <row r="75" spans="1:18" ht="36" x14ac:dyDescent="0.2">
      <c r="A75" s="94">
        <v>67</v>
      </c>
      <c r="B75" s="131" t="s">
        <v>111</v>
      </c>
      <c r="C75" s="107"/>
      <c r="D75" s="107">
        <v>1.58</v>
      </c>
      <c r="E75" s="107">
        <v>1.61</v>
      </c>
      <c r="F75" s="107">
        <v>1.62</v>
      </c>
      <c r="G75" s="107">
        <v>1.1599999999999999</v>
      </c>
      <c r="H75" s="107"/>
      <c r="I75" s="107"/>
      <c r="J75" s="108"/>
      <c r="K75" s="107"/>
      <c r="L75" s="107">
        <v>1.78</v>
      </c>
      <c r="M75" s="83">
        <f t="shared" si="11"/>
        <v>1.5500000000000003</v>
      </c>
      <c r="N75" s="82">
        <f>+'Media ao quadrado'!M70</f>
        <v>0.21440000000000009</v>
      </c>
      <c r="O75" s="82">
        <f t="shared" si="12"/>
        <v>5.3600000000000023E-2</v>
      </c>
      <c r="P75" s="82">
        <f t="shared" si="13"/>
        <v>0.23151673805580456</v>
      </c>
      <c r="Q75" s="82">
        <f t="shared" si="14"/>
        <v>1.32</v>
      </c>
      <c r="R75" s="54">
        <f t="shared" si="15"/>
        <v>1.78</v>
      </c>
    </row>
    <row r="76" spans="1:18" ht="24" x14ac:dyDescent="0.2">
      <c r="A76" s="94">
        <v>68</v>
      </c>
      <c r="B76" s="131" t="s">
        <v>112</v>
      </c>
      <c r="C76" s="107">
        <v>2</v>
      </c>
      <c r="D76" s="107">
        <v>1.5</v>
      </c>
      <c r="E76" s="107">
        <v>1.53</v>
      </c>
      <c r="F76" s="107">
        <v>1.54</v>
      </c>
      <c r="G76" s="107">
        <v>0.96</v>
      </c>
      <c r="H76" s="107"/>
      <c r="I76" s="107"/>
      <c r="J76" s="108"/>
      <c r="K76" s="107"/>
      <c r="L76" s="107">
        <v>1.7</v>
      </c>
      <c r="M76" s="83">
        <f t="shared" si="11"/>
        <v>1.5383333333333333</v>
      </c>
      <c r="N76" s="82">
        <f>+'Media ao quadrado'!M71</f>
        <v>0.57528333333333337</v>
      </c>
      <c r="O76" s="82">
        <f t="shared" si="12"/>
        <v>0.11505666666666667</v>
      </c>
      <c r="P76" s="82">
        <f t="shared" si="13"/>
        <v>0.33920003930817383</v>
      </c>
      <c r="Q76" s="82">
        <f t="shared" si="14"/>
        <v>1.2</v>
      </c>
      <c r="R76" s="54">
        <f t="shared" si="15"/>
        <v>1.88</v>
      </c>
    </row>
    <row r="77" spans="1:18" ht="24" x14ac:dyDescent="0.2">
      <c r="A77" s="94">
        <v>69</v>
      </c>
      <c r="B77" s="131" t="s">
        <v>113</v>
      </c>
      <c r="C77" s="107">
        <v>2</v>
      </c>
      <c r="D77" s="107">
        <v>1.39</v>
      </c>
      <c r="E77" s="107">
        <v>1.41</v>
      </c>
      <c r="F77" s="107">
        <v>1.43</v>
      </c>
      <c r="G77" s="107">
        <v>0.9</v>
      </c>
      <c r="H77" s="107"/>
      <c r="I77" s="107"/>
      <c r="J77" s="108"/>
      <c r="K77" s="107"/>
      <c r="L77" s="107">
        <v>1.55</v>
      </c>
      <c r="M77" s="83">
        <f t="shared" si="11"/>
        <v>1.4466666666666665</v>
      </c>
      <c r="N77" s="82">
        <f>+'Media ao quadrado'!M72</f>
        <v>0.62053333333333338</v>
      </c>
      <c r="O77" s="82">
        <f t="shared" si="12"/>
        <v>0.12410666666666667</v>
      </c>
      <c r="P77" s="82">
        <f t="shared" si="13"/>
        <v>0.35228776116502636</v>
      </c>
      <c r="Q77" s="82">
        <f t="shared" si="14"/>
        <v>1.0900000000000001</v>
      </c>
      <c r="R77" s="54">
        <f t="shared" si="15"/>
        <v>1.8</v>
      </c>
    </row>
    <row r="78" spans="1:18" ht="36" x14ac:dyDescent="0.2">
      <c r="A78" s="94">
        <v>70</v>
      </c>
      <c r="B78" s="131" t="s">
        <v>114</v>
      </c>
      <c r="C78" s="107">
        <v>17</v>
      </c>
      <c r="D78" s="107">
        <v>32.119999999999997</v>
      </c>
      <c r="E78" s="107">
        <v>32.590000000000003</v>
      </c>
      <c r="F78" s="107">
        <v>32.880000000000003</v>
      </c>
      <c r="G78" s="107">
        <v>25.2</v>
      </c>
      <c r="H78" s="107"/>
      <c r="I78" s="107"/>
      <c r="J78" s="108"/>
      <c r="K78" s="107"/>
      <c r="L78" s="107">
        <v>23</v>
      </c>
      <c r="M78" s="83">
        <f t="shared" si="11"/>
        <v>27.131666666666664</v>
      </c>
      <c r="N78" s="82">
        <f>+'Media ao quadrado'!M73</f>
        <v>211.17288333333335</v>
      </c>
      <c r="O78" s="82">
        <f t="shared" si="12"/>
        <v>42.234576666666669</v>
      </c>
      <c r="P78" s="82">
        <f t="shared" si="13"/>
        <v>6.4988134814492611</v>
      </c>
      <c r="Q78" s="82">
        <f t="shared" si="14"/>
        <v>20.63</v>
      </c>
      <c r="R78" s="54">
        <f t="shared" si="15"/>
        <v>33.630000000000003</v>
      </c>
    </row>
    <row r="79" spans="1:18" ht="36" x14ac:dyDescent="0.2">
      <c r="A79" s="94">
        <v>71</v>
      </c>
      <c r="B79" s="131" t="s">
        <v>115</v>
      </c>
      <c r="C79" s="107">
        <v>45</v>
      </c>
      <c r="D79" s="107">
        <v>26.66</v>
      </c>
      <c r="E79" s="107">
        <v>27.05</v>
      </c>
      <c r="F79" s="107">
        <v>27.3</v>
      </c>
      <c r="G79" s="107">
        <v>44.2</v>
      </c>
      <c r="H79" s="107"/>
      <c r="I79" s="107"/>
      <c r="J79" s="108"/>
      <c r="K79" s="107"/>
      <c r="L79" s="107">
        <v>53.18</v>
      </c>
      <c r="M79" s="83">
        <f t="shared" si="11"/>
        <v>37.231666666666662</v>
      </c>
      <c r="N79" s="82">
        <f>+'Media ao quadrado'!M74</f>
        <v>677.31848333333335</v>
      </c>
      <c r="O79" s="82">
        <f t="shared" si="12"/>
        <v>135.46369666666666</v>
      </c>
      <c r="P79" s="82">
        <f t="shared" si="13"/>
        <v>11.638887260673448</v>
      </c>
      <c r="Q79" s="82">
        <f t="shared" si="14"/>
        <v>25.59</v>
      </c>
      <c r="R79" s="54">
        <f t="shared" si="15"/>
        <v>48.87</v>
      </c>
    </row>
    <row r="80" spans="1:18" ht="24" x14ac:dyDescent="0.2">
      <c r="A80" s="94">
        <v>72</v>
      </c>
      <c r="B80" s="131" t="s">
        <v>116</v>
      </c>
      <c r="C80" s="107"/>
      <c r="D80" s="107">
        <v>3.57</v>
      </c>
      <c r="E80" s="107">
        <v>3.62</v>
      </c>
      <c r="F80" s="107">
        <v>3.65</v>
      </c>
      <c r="G80" s="107">
        <v>2.95</v>
      </c>
      <c r="H80" s="107"/>
      <c r="I80" s="107"/>
      <c r="J80" s="108"/>
      <c r="K80" s="107"/>
      <c r="L80" s="107">
        <v>3.43</v>
      </c>
      <c r="M80" s="83">
        <f t="shared" si="11"/>
        <v>3.444</v>
      </c>
      <c r="N80" s="82">
        <f>+'Media ao quadrado'!M75</f>
        <v>0.33351999999999976</v>
      </c>
      <c r="O80" s="82">
        <f t="shared" si="12"/>
        <v>8.337999999999994E-2</v>
      </c>
      <c r="P80" s="82">
        <f t="shared" si="13"/>
        <v>0.28875595231960144</v>
      </c>
      <c r="Q80" s="82">
        <f t="shared" si="14"/>
        <v>3.16</v>
      </c>
      <c r="R80" s="54">
        <f t="shared" si="15"/>
        <v>3.73</v>
      </c>
    </row>
    <row r="81" spans="1:18" ht="24" x14ac:dyDescent="0.2">
      <c r="A81" s="94">
        <v>73</v>
      </c>
      <c r="B81" s="131" t="s">
        <v>117</v>
      </c>
      <c r="C81" s="107"/>
      <c r="D81" s="107">
        <v>3.57</v>
      </c>
      <c r="E81" s="107">
        <v>3.62</v>
      </c>
      <c r="F81" s="107">
        <v>3.65</v>
      </c>
      <c r="G81" s="107">
        <v>2.98</v>
      </c>
      <c r="H81" s="107"/>
      <c r="I81" s="107"/>
      <c r="J81" s="108"/>
      <c r="K81" s="107"/>
      <c r="L81" s="107">
        <v>3.67</v>
      </c>
      <c r="M81" s="83">
        <f t="shared" si="11"/>
        <v>3.4980000000000002</v>
      </c>
      <c r="N81" s="82">
        <f>+'Media ao quadrado'!M76</f>
        <v>0.34107999999999994</v>
      </c>
      <c r="O81" s="82">
        <f t="shared" si="12"/>
        <v>8.5269999999999985E-2</v>
      </c>
      <c r="P81" s="82">
        <f t="shared" si="13"/>
        <v>0.29201027379186506</v>
      </c>
      <c r="Q81" s="82">
        <f t="shared" si="14"/>
        <v>3.21</v>
      </c>
      <c r="R81" s="54">
        <f t="shared" si="15"/>
        <v>3.79</v>
      </c>
    </row>
    <row r="82" spans="1:18" ht="24" x14ac:dyDescent="0.2">
      <c r="A82" s="94">
        <v>74</v>
      </c>
      <c r="B82" s="131" t="s">
        <v>118</v>
      </c>
      <c r="C82" s="107"/>
      <c r="D82" s="107">
        <v>47.78</v>
      </c>
      <c r="E82" s="107">
        <v>48.48</v>
      </c>
      <c r="F82" s="107">
        <v>48.92</v>
      </c>
      <c r="G82" s="107">
        <v>29.4</v>
      </c>
      <c r="H82" s="107"/>
      <c r="I82" s="107"/>
      <c r="J82" s="108"/>
      <c r="K82" s="107"/>
      <c r="L82" s="107">
        <v>32.29</v>
      </c>
      <c r="M82" s="83">
        <f t="shared" si="11"/>
        <v>41.374000000000002</v>
      </c>
      <c r="N82" s="82">
        <f>+'Media ao quadrado'!M77</f>
        <v>374.36992000000009</v>
      </c>
      <c r="O82" s="82">
        <f t="shared" si="12"/>
        <v>93.592480000000023</v>
      </c>
      <c r="P82" s="82">
        <f t="shared" si="13"/>
        <v>9.6743206479835067</v>
      </c>
      <c r="Q82" s="82">
        <f t="shared" si="14"/>
        <v>31.7</v>
      </c>
      <c r="R82" s="54">
        <f t="shared" si="15"/>
        <v>51.05</v>
      </c>
    </row>
    <row r="83" spans="1:18" ht="24" x14ac:dyDescent="0.2">
      <c r="A83" s="94">
        <v>75</v>
      </c>
      <c r="B83" s="131" t="s">
        <v>119</v>
      </c>
      <c r="C83" s="107"/>
      <c r="D83" s="107">
        <v>47.78</v>
      </c>
      <c r="E83" s="107">
        <v>48.48</v>
      </c>
      <c r="F83" s="107">
        <v>48.92</v>
      </c>
      <c r="G83" s="107">
        <v>29.4</v>
      </c>
      <c r="H83" s="107"/>
      <c r="I83" s="107"/>
      <c r="J83" s="108"/>
      <c r="K83" s="107"/>
      <c r="L83" s="107">
        <v>29.9</v>
      </c>
      <c r="M83" s="83">
        <f t="shared" si="11"/>
        <v>40.896000000000001</v>
      </c>
      <c r="N83" s="82">
        <f>+'Media ao quadrado'!M78</f>
        <v>422.36112000000008</v>
      </c>
      <c r="O83" s="82">
        <f t="shared" si="12"/>
        <v>105.59028000000002</v>
      </c>
      <c r="P83" s="82">
        <f t="shared" si="13"/>
        <v>10.275713113940075</v>
      </c>
      <c r="Q83" s="82">
        <f t="shared" si="14"/>
        <v>30.62</v>
      </c>
      <c r="R83" s="54">
        <f t="shared" si="15"/>
        <v>51.17</v>
      </c>
    </row>
    <row r="84" spans="1:18" ht="24" x14ac:dyDescent="0.2">
      <c r="A84" s="94">
        <v>76</v>
      </c>
      <c r="B84" s="131" t="s">
        <v>120</v>
      </c>
      <c r="C84" s="107"/>
      <c r="D84" s="107">
        <v>47.78</v>
      </c>
      <c r="E84" s="107">
        <v>48.48</v>
      </c>
      <c r="F84" s="107">
        <v>48.92</v>
      </c>
      <c r="G84" s="107">
        <v>29.4</v>
      </c>
      <c r="H84" s="107"/>
      <c r="I84" s="107"/>
      <c r="J84" s="108"/>
      <c r="K84" s="107"/>
      <c r="L84" s="107">
        <v>25.36</v>
      </c>
      <c r="M84" s="83">
        <f t="shared" si="11"/>
        <v>39.988</v>
      </c>
      <c r="N84" s="82">
        <f>+'Media ao quadrado'!M79</f>
        <v>538.69407999999999</v>
      </c>
      <c r="O84" s="82">
        <f t="shared" si="12"/>
        <v>134.67352</v>
      </c>
      <c r="P84" s="82">
        <f t="shared" si="13"/>
        <v>11.60489207188072</v>
      </c>
      <c r="Q84" s="82">
        <f t="shared" si="14"/>
        <v>28.38</v>
      </c>
      <c r="R84" s="54">
        <f t="shared" si="15"/>
        <v>51.59</v>
      </c>
    </row>
    <row r="85" spans="1:18" ht="24" x14ac:dyDescent="0.2">
      <c r="A85" s="94">
        <v>77</v>
      </c>
      <c r="B85" s="131" t="s">
        <v>121</v>
      </c>
      <c r="C85" s="107"/>
      <c r="D85" s="107">
        <v>47.78</v>
      </c>
      <c r="E85" s="107">
        <v>48.48</v>
      </c>
      <c r="F85" s="107">
        <v>48.92</v>
      </c>
      <c r="G85" s="107">
        <v>29.4</v>
      </c>
      <c r="H85" s="107"/>
      <c r="I85" s="107"/>
      <c r="J85" s="108"/>
      <c r="K85" s="107"/>
      <c r="L85" s="107">
        <v>28.21</v>
      </c>
      <c r="M85" s="83">
        <f t="shared" si="11"/>
        <v>40.558000000000007</v>
      </c>
      <c r="N85" s="82">
        <f>+'Media ao quadrado'!M80</f>
        <v>461.81247999999999</v>
      </c>
      <c r="O85" s="82">
        <f t="shared" si="12"/>
        <v>115.45312</v>
      </c>
      <c r="P85" s="82">
        <f t="shared" si="13"/>
        <v>10.744911353752528</v>
      </c>
      <c r="Q85" s="82">
        <f t="shared" si="14"/>
        <v>29.81</v>
      </c>
      <c r="R85" s="54">
        <f t="shared" si="15"/>
        <v>51.3</v>
      </c>
    </row>
    <row r="86" spans="1:18" ht="36" x14ac:dyDescent="0.2">
      <c r="A86" s="94">
        <v>78</v>
      </c>
      <c r="B86" s="131" t="s">
        <v>122</v>
      </c>
      <c r="C86" s="107"/>
      <c r="D86" s="107">
        <v>24.45</v>
      </c>
      <c r="E86" s="107">
        <v>24.81</v>
      </c>
      <c r="F86" s="107">
        <v>25.03</v>
      </c>
      <c r="G86" s="107">
        <v>51.19</v>
      </c>
      <c r="H86" s="107"/>
      <c r="I86" s="107"/>
      <c r="J86" s="108"/>
      <c r="K86" s="107"/>
      <c r="L86" s="107">
        <v>59</v>
      </c>
      <c r="M86" s="83">
        <f t="shared" si="11"/>
        <v>36.896000000000001</v>
      </c>
      <c r="N86" s="82">
        <f>+'Media ao quadrado'!M81</f>
        <v>1134.6815199999999</v>
      </c>
      <c r="O86" s="82">
        <f t="shared" si="12"/>
        <v>283.67037999999997</v>
      </c>
      <c r="P86" s="82">
        <f t="shared" si="13"/>
        <v>16.842517032795303</v>
      </c>
      <c r="Q86" s="82">
        <f t="shared" si="14"/>
        <v>20.05</v>
      </c>
      <c r="R86" s="54">
        <f t="shared" si="15"/>
        <v>53.74</v>
      </c>
    </row>
    <row r="87" spans="1:18" ht="36" x14ac:dyDescent="0.2">
      <c r="A87" s="94">
        <v>79</v>
      </c>
      <c r="B87" s="131" t="s">
        <v>123</v>
      </c>
      <c r="C87" s="107"/>
      <c r="D87" s="107">
        <v>24.45</v>
      </c>
      <c r="E87" s="107">
        <v>24.81</v>
      </c>
      <c r="F87" s="107">
        <v>25.03</v>
      </c>
      <c r="G87" s="107">
        <v>55</v>
      </c>
      <c r="H87" s="107"/>
      <c r="I87" s="107"/>
      <c r="J87" s="108"/>
      <c r="K87" s="107"/>
      <c r="L87" s="107">
        <v>60.9</v>
      </c>
      <c r="M87" s="83">
        <f t="shared" si="11"/>
        <v>38.037999999999997</v>
      </c>
      <c r="N87" s="82">
        <f>+'Media ao quadrado'!M82</f>
        <v>1339.20228</v>
      </c>
      <c r="O87" s="82">
        <f t="shared" si="12"/>
        <v>334.80056999999999</v>
      </c>
      <c r="P87" s="82">
        <f t="shared" si="13"/>
        <v>18.297556394229257</v>
      </c>
      <c r="Q87" s="82">
        <f t="shared" si="14"/>
        <v>19.739999999999998</v>
      </c>
      <c r="R87" s="54">
        <f t="shared" si="15"/>
        <v>56.34</v>
      </c>
    </row>
    <row r="88" spans="1:18" x14ac:dyDescent="0.2">
      <c r="A88" s="94">
        <v>80</v>
      </c>
      <c r="B88" s="131" t="s">
        <v>124</v>
      </c>
      <c r="C88" s="107">
        <v>7.42</v>
      </c>
      <c r="D88" s="107">
        <v>4.1500000000000004</v>
      </c>
      <c r="E88" s="107">
        <v>4.21</v>
      </c>
      <c r="F88" s="107">
        <v>4.25</v>
      </c>
      <c r="G88" s="107">
        <v>3.15</v>
      </c>
      <c r="H88" s="107"/>
      <c r="I88" s="107"/>
      <c r="J88" s="108"/>
      <c r="K88" s="107"/>
      <c r="L88" s="107">
        <v>2.85</v>
      </c>
      <c r="M88" s="83">
        <f t="shared" si="11"/>
        <v>4.3383333333333338</v>
      </c>
      <c r="N88" s="82">
        <f>+'Media ao quadrado'!M83</f>
        <v>13.183683333333333</v>
      </c>
      <c r="O88" s="82">
        <f t="shared" si="12"/>
        <v>2.6367366666666667</v>
      </c>
      <c r="P88" s="82">
        <f t="shared" si="13"/>
        <v>1.6238031489890228</v>
      </c>
      <c r="Q88" s="82">
        <f t="shared" si="14"/>
        <v>2.71</v>
      </c>
      <c r="R88" s="54">
        <f t="shared" si="15"/>
        <v>5.96</v>
      </c>
    </row>
    <row r="89" spans="1:18" ht="24" x14ac:dyDescent="0.2">
      <c r="A89" s="94">
        <v>81</v>
      </c>
      <c r="B89" s="131" t="s">
        <v>125</v>
      </c>
      <c r="C89" s="107"/>
      <c r="D89" s="107">
        <v>11.1</v>
      </c>
      <c r="E89" s="107">
        <v>11.27</v>
      </c>
      <c r="F89" s="107">
        <v>11.37</v>
      </c>
      <c r="G89" s="107"/>
      <c r="H89" s="107"/>
      <c r="I89" s="107"/>
      <c r="J89" s="108"/>
      <c r="K89" s="107"/>
      <c r="L89" s="107">
        <v>14.99</v>
      </c>
      <c r="M89" s="83">
        <f t="shared" si="11"/>
        <v>12.182499999999999</v>
      </c>
      <c r="N89" s="82">
        <f>+'Media ao quadrado'!M84</f>
        <v>10.546675000000004</v>
      </c>
      <c r="O89" s="82">
        <f t="shared" si="12"/>
        <v>3.5155583333333347</v>
      </c>
      <c r="P89" s="82">
        <f t="shared" si="13"/>
        <v>1.874982222137942</v>
      </c>
      <c r="Q89" s="82">
        <f t="shared" si="14"/>
        <v>10.31</v>
      </c>
      <c r="R89" s="54">
        <f t="shared" si="15"/>
        <v>14.06</v>
      </c>
    </row>
    <row r="90" spans="1:18" x14ac:dyDescent="0.2">
      <c r="A90" s="94">
        <v>82</v>
      </c>
      <c r="B90" s="131" t="s">
        <v>126</v>
      </c>
      <c r="C90" s="107"/>
      <c r="D90" s="107">
        <v>3.04</v>
      </c>
      <c r="E90" s="107">
        <v>3.08</v>
      </c>
      <c r="F90" s="107">
        <v>3.11</v>
      </c>
      <c r="G90" s="107">
        <v>2.52</v>
      </c>
      <c r="H90" s="107"/>
      <c r="I90" s="107"/>
      <c r="J90" s="108"/>
      <c r="K90" s="107"/>
      <c r="L90" s="107">
        <v>2.2599999999999998</v>
      </c>
      <c r="M90" s="83">
        <f t="shared" si="11"/>
        <v>2.802</v>
      </c>
      <c r="N90" s="82">
        <f>+'Media ao quadrado'!M85</f>
        <v>0.60208000000000017</v>
      </c>
      <c r="O90" s="82">
        <f t="shared" si="12"/>
        <v>0.15052000000000004</v>
      </c>
      <c r="P90" s="82">
        <f t="shared" si="13"/>
        <v>0.38796907093220723</v>
      </c>
      <c r="Q90" s="82">
        <f t="shared" si="14"/>
        <v>2.41</v>
      </c>
      <c r="R90" s="54">
        <f t="shared" si="15"/>
        <v>3.19</v>
      </c>
    </row>
    <row r="91" spans="1:18" x14ac:dyDescent="0.2">
      <c r="A91" s="94">
        <v>83</v>
      </c>
      <c r="B91" s="131" t="s">
        <v>127</v>
      </c>
      <c r="C91" s="107">
        <v>1.95</v>
      </c>
      <c r="D91" s="107">
        <v>1.63</v>
      </c>
      <c r="E91" s="107">
        <v>1.65</v>
      </c>
      <c r="F91" s="107">
        <v>1.67</v>
      </c>
      <c r="G91" s="107">
        <v>1.21</v>
      </c>
      <c r="H91" s="107"/>
      <c r="I91" s="107"/>
      <c r="J91" s="108"/>
      <c r="K91" s="107"/>
      <c r="L91" s="107">
        <v>1.24</v>
      </c>
      <c r="M91" s="83">
        <f t="shared" si="11"/>
        <v>1.5583333333333333</v>
      </c>
      <c r="N91" s="82">
        <f>+'Media ao quadrado'!M86</f>
        <v>0.40208333333333329</v>
      </c>
      <c r="O91" s="82">
        <f t="shared" si="12"/>
        <v>8.0416666666666664E-2</v>
      </c>
      <c r="P91" s="82">
        <f t="shared" si="13"/>
        <v>0.28357832545289258</v>
      </c>
      <c r="Q91" s="82">
        <f t="shared" si="14"/>
        <v>1.27</v>
      </c>
      <c r="R91" s="54">
        <f t="shared" si="15"/>
        <v>1.84</v>
      </c>
    </row>
    <row r="92" spans="1:18" ht="24" x14ac:dyDescent="0.2">
      <c r="A92" s="94">
        <v>84</v>
      </c>
      <c r="B92" s="131" t="s">
        <v>128</v>
      </c>
      <c r="C92" s="107"/>
      <c r="D92" s="107">
        <v>5.34</v>
      </c>
      <c r="E92" s="107">
        <v>5.42</v>
      </c>
      <c r="F92" s="107">
        <v>5.47</v>
      </c>
      <c r="G92" s="107">
        <v>6.2</v>
      </c>
      <c r="H92" s="107"/>
      <c r="I92" s="107"/>
      <c r="J92" s="108"/>
      <c r="K92" s="107"/>
      <c r="L92" s="107">
        <v>16</v>
      </c>
      <c r="M92" s="83">
        <f t="shared" si="11"/>
        <v>7.6859999999999999</v>
      </c>
      <c r="N92" s="82">
        <f>+'Media ao quadrado'!M87</f>
        <v>86.879919999999998</v>
      </c>
      <c r="O92" s="82">
        <f t="shared" si="12"/>
        <v>21.71998</v>
      </c>
      <c r="P92" s="82">
        <f t="shared" si="13"/>
        <v>4.6604699333865467</v>
      </c>
      <c r="Q92" s="82">
        <f t="shared" si="14"/>
        <v>3.03</v>
      </c>
      <c r="R92" s="54">
        <f t="shared" si="15"/>
        <v>12.35</v>
      </c>
    </row>
    <row r="93" spans="1:18" ht="24" x14ac:dyDescent="0.2">
      <c r="A93" s="94">
        <v>85</v>
      </c>
      <c r="B93" s="131" t="s">
        <v>129</v>
      </c>
      <c r="C93" s="107"/>
      <c r="D93" s="107">
        <v>5.34</v>
      </c>
      <c r="E93" s="107">
        <v>5.42</v>
      </c>
      <c r="F93" s="107">
        <v>5.47</v>
      </c>
      <c r="G93" s="107">
        <v>6.2</v>
      </c>
      <c r="H93" s="107"/>
      <c r="I93" s="107"/>
      <c r="J93" s="108"/>
      <c r="K93" s="107"/>
      <c r="L93" s="107">
        <v>11.12</v>
      </c>
      <c r="M93" s="83">
        <f t="shared" si="11"/>
        <v>6.7099999999999991</v>
      </c>
      <c r="N93" s="82">
        <f>+'Media ao quadrado'!M88</f>
        <v>24.786799999999992</v>
      </c>
      <c r="O93" s="82">
        <f t="shared" si="12"/>
        <v>6.1966999999999981</v>
      </c>
      <c r="P93" s="82">
        <f t="shared" si="13"/>
        <v>2.4893171754519345</v>
      </c>
      <c r="Q93" s="82">
        <f t="shared" si="14"/>
        <v>4.22</v>
      </c>
      <c r="R93" s="54">
        <f t="shared" si="15"/>
        <v>9.1999999999999993</v>
      </c>
    </row>
    <row r="94" spans="1:18" ht="48" x14ac:dyDescent="0.2">
      <c r="A94" s="94">
        <v>86</v>
      </c>
      <c r="B94" s="131" t="s">
        <v>130</v>
      </c>
      <c r="C94" s="107"/>
      <c r="D94" s="107">
        <v>99.89</v>
      </c>
      <c r="E94" s="107">
        <v>101.36</v>
      </c>
      <c r="F94" s="107">
        <v>102.28</v>
      </c>
      <c r="G94" s="107">
        <v>33.65</v>
      </c>
      <c r="H94" s="107"/>
      <c r="I94" s="107"/>
      <c r="J94" s="108"/>
      <c r="K94" s="107"/>
      <c r="L94" s="107">
        <v>28.07</v>
      </c>
      <c r="M94" s="83">
        <f t="shared" si="11"/>
        <v>73.049999999999983</v>
      </c>
      <c r="N94" s="82">
        <f>+'Media ao quadrado'!M89</f>
        <v>5951.7950000000001</v>
      </c>
      <c r="O94" s="82">
        <f t="shared" si="12"/>
        <v>1487.94875</v>
      </c>
      <c r="P94" s="82">
        <f t="shared" si="13"/>
        <v>38.573938741072318</v>
      </c>
      <c r="Q94" s="82">
        <f t="shared" si="14"/>
        <v>34.479999999999997</v>
      </c>
      <c r="R94" s="54">
        <f t="shared" si="15"/>
        <v>111.62</v>
      </c>
    </row>
    <row r="95" spans="1:18" ht="60" x14ac:dyDescent="0.2">
      <c r="A95" s="94">
        <v>87</v>
      </c>
      <c r="B95" s="131" t="s">
        <v>131</v>
      </c>
      <c r="C95" s="107"/>
      <c r="D95" s="107">
        <v>32.119999999999997</v>
      </c>
      <c r="E95" s="107">
        <v>31.57</v>
      </c>
      <c r="F95" s="107">
        <v>31.86</v>
      </c>
      <c r="G95" s="107">
        <v>25.75</v>
      </c>
      <c r="H95" s="107"/>
      <c r="I95" s="107"/>
      <c r="J95" s="108"/>
      <c r="K95" s="107"/>
      <c r="L95" s="107">
        <v>34.64</v>
      </c>
      <c r="M95" s="83">
        <f t="shared" si="11"/>
        <v>31.187999999999999</v>
      </c>
      <c r="N95" s="82">
        <f>+'Media ao quadrado'!M90</f>
        <v>42.954279999999997</v>
      </c>
      <c r="O95" s="82">
        <f t="shared" si="12"/>
        <v>10.738569999999999</v>
      </c>
      <c r="P95" s="82">
        <f t="shared" si="13"/>
        <v>3.2769757399163026</v>
      </c>
      <c r="Q95" s="82">
        <f t="shared" si="14"/>
        <v>27.91</v>
      </c>
      <c r="R95" s="54">
        <f t="shared" si="15"/>
        <v>34.46</v>
      </c>
    </row>
    <row r="96" spans="1:18" x14ac:dyDescent="0.2">
      <c r="A96" s="94">
        <v>88</v>
      </c>
      <c r="B96" s="131" t="s">
        <v>132</v>
      </c>
      <c r="C96" s="107"/>
      <c r="D96" s="107">
        <v>24.45</v>
      </c>
      <c r="E96" s="107">
        <v>24.81</v>
      </c>
      <c r="F96" s="107">
        <v>25.03</v>
      </c>
      <c r="G96" s="107">
        <v>14.7</v>
      </c>
      <c r="H96" s="107"/>
      <c r="I96" s="107"/>
      <c r="J96" s="108"/>
      <c r="K96" s="107"/>
      <c r="L96" s="107">
        <v>20.68</v>
      </c>
      <c r="M96" s="83">
        <f t="shared" si="11"/>
        <v>21.933999999999997</v>
      </c>
      <c r="N96" s="82">
        <f>+'Media ao quadrado'!M91</f>
        <v>78.090119999999999</v>
      </c>
      <c r="O96" s="82">
        <f t="shared" si="12"/>
        <v>19.52253</v>
      </c>
      <c r="P96" s="82">
        <f t="shared" si="13"/>
        <v>4.4184307168948571</v>
      </c>
      <c r="Q96" s="82">
        <f t="shared" si="14"/>
        <v>17.52</v>
      </c>
      <c r="R96" s="54">
        <f t="shared" si="15"/>
        <v>26.35</v>
      </c>
    </row>
    <row r="97" spans="1:18" ht="24" x14ac:dyDescent="0.2">
      <c r="A97" s="94">
        <v>89</v>
      </c>
      <c r="B97" s="131" t="s">
        <v>133</v>
      </c>
      <c r="C97" s="107">
        <v>85</v>
      </c>
      <c r="D97" s="107">
        <v>73.17</v>
      </c>
      <c r="E97" s="107">
        <v>74.239999999999995</v>
      </c>
      <c r="F97" s="107">
        <v>74.92</v>
      </c>
      <c r="G97" s="107">
        <v>72.37</v>
      </c>
      <c r="H97" s="107"/>
      <c r="I97" s="107"/>
      <c r="J97" s="108"/>
      <c r="K97" s="107"/>
      <c r="L97" s="107">
        <v>75.680000000000007</v>
      </c>
      <c r="M97" s="83">
        <f t="shared" si="11"/>
        <v>75.896666666666675</v>
      </c>
      <c r="N97" s="82">
        <f>+'Media ao quadrado'!M92</f>
        <v>106.48813333333331</v>
      </c>
      <c r="O97" s="82">
        <f t="shared" si="12"/>
        <v>21.297626666666662</v>
      </c>
      <c r="P97" s="82">
        <f t="shared" si="13"/>
        <v>4.6149351746981955</v>
      </c>
      <c r="Q97" s="82">
        <f t="shared" si="14"/>
        <v>71.28</v>
      </c>
      <c r="R97" s="54">
        <f t="shared" si="15"/>
        <v>80.510000000000005</v>
      </c>
    </row>
    <row r="98" spans="1:18" ht="120" x14ac:dyDescent="0.2">
      <c r="A98" s="94">
        <v>90</v>
      </c>
      <c r="B98" s="131" t="s">
        <v>134</v>
      </c>
      <c r="C98" s="107">
        <v>19.899999999999999</v>
      </c>
      <c r="D98" s="107">
        <v>20</v>
      </c>
      <c r="E98" s="107">
        <v>20.3</v>
      </c>
      <c r="F98" s="107">
        <v>20.48</v>
      </c>
      <c r="G98" s="107">
        <v>14.18</v>
      </c>
      <c r="H98" s="107"/>
      <c r="I98" s="107"/>
      <c r="J98" s="108"/>
      <c r="K98" s="107"/>
      <c r="L98" s="107">
        <v>44.99</v>
      </c>
      <c r="M98" s="83">
        <f t="shared" si="11"/>
        <v>23.308333333333337</v>
      </c>
      <c r="N98" s="82">
        <f>+'Media ao quadrado'!M93</f>
        <v>593.0324833333334</v>
      </c>
      <c r="O98" s="82">
        <f t="shared" si="12"/>
        <v>118.60649666666669</v>
      </c>
      <c r="P98" s="82">
        <f t="shared" si="13"/>
        <v>10.89066098391951</v>
      </c>
      <c r="Q98" s="82">
        <f t="shared" si="14"/>
        <v>12.42</v>
      </c>
      <c r="R98" s="54">
        <f t="shared" si="15"/>
        <v>34.200000000000003</v>
      </c>
    </row>
    <row r="99" spans="1:18" ht="36" x14ac:dyDescent="0.2">
      <c r="A99" s="94">
        <v>91</v>
      </c>
      <c r="B99" s="131" t="s">
        <v>135</v>
      </c>
      <c r="C99" s="107"/>
      <c r="D99" s="107">
        <v>0.69</v>
      </c>
      <c r="E99" s="107">
        <v>0.7</v>
      </c>
      <c r="F99" s="107">
        <v>0.71</v>
      </c>
      <c r="G99" s="107">
        <v>0.31</v>
      </c>
      <c r="H99" s="107"/>
      <c r="I99" s="107"/>
      <c r="J99" s="108"/>
      <c r="K99" s="107"/>
      <c r="L99" s="107">
        <v>0.18</v>
      </c>
      <c r="M99" s="83">
        <f t="shared" si="11"/>
        <v>0.51800000000000002</v>
      </c>
      <c r="N99" s="82">
        <f>+'Media ao quadrado'!M94</f>
        <v>0.25707999999999998</v>
      </c>
      <c r="O99" s="82">
        <f t="shared" si="12"/>
        <v>6.4269999999999994E-2</v>
      </c>
      <c r="P99" s="82">
        <f t="shared" si="13"/>
        <v>0.25351528553521185</v>
      </c>
      <c r="Q99" s="82">
        <f t="shared" si="14"/>
        <v>0.26</v>
      </c>
      <c r="R99" s="54">
        <f t="shared" si="15"/>
        <v>0.77</v>
      </c>
    </row>
    <row r="100" spans="1:18" ht="36" x14ac:dyDescent="0.2">
      <c r="A100" s="94">
        <v>92</v>
      </c>
      <c r="B100" s="131" t="s">
        <v>136</v>
      </c>
      <c r="C100" s="107"/>
      <c r="D100" s="107">
        <v>27.23</v>
      </c>
      <c r="E100" s="107">
        <v>27.63</v>
      </c>
      <c r="F100" s="107">
        <v>27.88</v>
      </c>
      <c r="G100" s="107">
        <v>24.24</v>
      </c>
      <c r="H100" s="107"/>
      <c r="I100" s="107"/>
      <c r="J100" s="108"/>
      <c r="K100" s="107"/>
      <c r="L100" s="107">
        <v>20.54</v>
      </c>
      <c r="M100" s="83">
        <f t="shared" si="11"/>
        <v>25.503999999999998</v>
      </c>
      <c r="N100" s="82">
        <f>+'Media ao quadrado'!M95</f>
        <v>39.383320000000005</v>
      </c>
      <c r="O100" s="82">
        <f t="shared" si="12"/>
        <v>9.8458300000000012</v>
      </c>
      <c r="P100" s="82">
        <f t="shared" si="13"/>
        <v>3.1378065587285651</v>
      </c>
      <c r="Q100" s="82">
        <f t="shared" si="14"/>
        <v>22.37</v>
      </c>
      <c r="R100" s="54">
        <f t="shared" si="15"/>
        <v>28.64</v>
      </c>
    </row>
    <row r="101" spans="1:18" x14ac:dyDescent="0.2">
      <c r="A101" s="94">
        <v>93</v>
      </c>
      <c r="B101" s="131" t="s">
        <v>137</v>
      </c>
      <c r="C101" s="107">
        <v>11.47</v>
      </c>
      <c r="D101" s="107">
        <v>7.23</v>
      </c>
      <c r="E101" s="107">
        <v>7.33</v>
      </c>
      <c r="F101" s="107">
        <v>7.4</v>
      </c>
      <c r="G101" s="107">
        <v>5.85</v>
      </c>
      <c r="H101" s="107"/>
      <c r="I101" s="107"/>
      <c r="J101" s="108"/>
      <c r="K101" s="107"/>
      <c r="L101" s="107">
        <v>5.56</v>
      </c>
      <c r="M101" s="83">
        <f t="shared" si="11"/>
        <v>7.4733333333333336</v>
      </c>
      <c r="N101" s="82">
        <f>+'Media ao quadrado'!M96</f>
        <v>22.35453333333334</v>
      </c>
      <c r="O101" s="82">
        <f t="shared" si="12"/>
        <v>4.4709066666666679</v>
      </c>
      <c r="P101" s="82">
        <f t="shared" si="13"/>
        <v>2.1144518596238289</v>
      </c>
      <c r="Q101" s="82">
        <f t="shared" si="14"/>
        <v>5.36</v>
      </c>
      <c r="R101" s="54">
        <f t="shared" si="15"/>
        <v>9.59</v>
      </c>
    </row>
    <row r="102" spans="1:18" ht="24" x14ac:dyDescent="0.2">
      <c r="A102" s="94">
        <v>94</v>
      </c>
      <c r="B102" s="131" t="s">
        <v>138</v>
      </c>
      <c r="C102" s="107"/>
      <c r="D102" s="107">
        <v>244.34</v>
      </c>
      <c r="E102" s="107">
        <v>247.92</v>
      </c>
      <c r="F102" s="107">
        <v>250.18</v>
      </c>
      <c r="G102" s="107">
        <v>171.7</v>
      </c>
      <c r="H102" s="107"/>
      <c r="I102" s="107"/>
      <c r="J102" s="108"/>
      <c r="K102" s="107"/>
      <c r="L102" s="107">
        <v>220</v>
      </c>
      <c r="M102" s="83">
        <f t="shared" si="11"/>
        <v>226.82800000000003</v>
      </c>
      <c r="N102" s="82">
        <f>+'Media ao quadrado'!M97</f>
        <v>4382.5764800000015</v>
      </c>
      <c r="O102" s="82">
        <f t="shared" si="12"/>
        <v>1095.6441200000004</v>
      </c>
      <c r="P102" s="82">
        <f t="shared" si="13"/>
        <v>33.100515403842287</v>
      </c>
      <c r="Q102" s="82">
        <f t="shared" si="14"/>
        <v>193.73</v>
      </c>
      <c r="R102" s="54">
        <f t="shared" si="15"/>
        <v>259.93</v>
      </c>
    </row>
    <row r="103" spans="1:18" ht="60" x14ac:dyDescent="0.2">
      <c r="A103" s="94">
        <v>95</v>
      </c>
      <c r="B103" s="131" t="s">
        <v>139</v>
      </c>
      <c r="C103" s="107"/>
      <c r="D103" s="107">
        <v>87.14</v>
      </c>
      <c r="E103" s="107">
        <v>88.42</v>
      </c>
      <c r="F103" s="107">
        <v>89.22</v>
      </c>
      <c r="G103" s="107"/>
      <c r="H103" s="107"/>
      <c r="I103" s="107"/>
      <c r="J103" s="108"/>
      <c r="K103" s="107"/>
      <c r="L103" s="107">
        <v>52.62</v>
      </c>
      <c r="M103" s="83">
        <f t="shared" si="11"/>
        <v>79.349999999999994</v>
      </c>
      <c r="N103" s="82">
        <f>+'Media ao quadrado'!M98</f>
        <v>954.8588000000002</v>
      </c>
      <c r="O103" s="82">
        <f t="shared" si="12"/>
        <v>318.28626666666673</v>
      </c>
      <c r="P103" s="82">
        <f t="shared" si="13"/>
        <v>17.840579213317788</v>
      </c>
      <c r="Q103" s="82">
        <f t="shared" si="14"/>
        <v>61.51</v>
      </c>
      <c r="R103" s="54">
        <f t="shared" si="15"/>
        <v>97.19</v>
      </c>
    </row>
    <row r="104" spans="1:18" ht="48" x14ac:dyDescent="0.2">
      <c r="A104" s="94">
        <v>96</v>
      </c>
      <c r="B104" s="131" t="s">
        <v>140</v>
      </c>
      <c r="C104" s="107"/>
      <c r="D104" s="107">
        <v>1561.2</v>
      </c>
      <c r="E104" s="107">
        <v>1584.09</v>
      </c>
      <c r="F104" s="107">
        <v>1598.5</v>
      </c>
      <c r="G104" s="107">
        <v>1322</v>
      </c>
      <c r="H104" s="107"/>
      <c r="I104" s="107"/>
      <c r="J104" s="108"/>
      <c r="K104" s="107"/>
      <c r="L104" s="107">
        <v>1403.71</v>
      </c>
      <c r="M104" s="83">
        <f t="shared" si="11"/>
        <v>1493.9</v>
      </c>
      <c r="N104" s="82">
        <f>+'Media ao quadrado'!M99</f>
        <v>61288.532199999987</v>
      </c>
      <c r="O104" s="82">
        <f t="shared" si="12"/>
        <v>15322.133049999997</v>
      </c>
      <c r="P104" s="82">
        <f t="shared" si="13"/>
        <v>123.78260398779788</v>
      </c>
      <c r="Q104" s="82">
        <f t="shared" si="14"/>
        <v>1370.12</v>
      </c>
      <c r="R104" s="54">
        <f t="shared" si="15"/>
        <v>1617.68</v>
      </c>
    </row>
    <row r="105" spans="1:18" ht="24" x14ac:dyDescent="0.2">
      <c r="A105" s="94">
        <v>97</v>
      </c>
      <c r="B105" s="135" t="s">
        <v>141</v>
      </c>
      <c r="C105" s="107"/>
      <c r="D105" s="107">
        <v>49.99</v>
      </c>
      <c r="E105" s="107">
        <v>50.73</v>
      </c>
      <c r="F105" s="107">
        <v>51.19</v>
      </c>
      <c r="G105" s="107">
        <v>21</v>
      </c>
      <c r="H105" s="107"/>
      <c r="I105" s="107"/>
      <c r="J105" s="108"/>
      <c r="K105" s="107"/>
      <c r="L105" s="107">
        <v>69</v>
      </c>
      <c r="M105" s="83">
        <f t="shared" si="11"/>
        <v>48.381999999999998</v>
      </c>
      <c r="N105" s="82">
        <f>+'Media ao quadrado'!M100</f>
        <v>1190.8594800000001</v>
      </c>
      <c r="O105" s="82">
        <f t="shared" si="12"/>
        <v>297.71487000000002</v>
      </c>
      <c r="P105" s="82">
        <f t="shared" si="13"/>
        <v>17.254415956502267</v>
      </c>
      <c r="Q105" s="82">
        <f t="shared" si="14"/>
        <v>31.13</v>
      </c>
      <c r="R105" s="54">
        <f t="shared" si="15"/>
        <v>65.64</v>
      </c>
    </row>
    <row r="106" spans="1:18" ht="36" x14ac:dyDescent="0.2">
      <c r="A106" s="94">
        <v>98</v>
      </c>
      <c r="B106" s="135" t="s">
        <v>142</v>
      </c>
      <c r="C106" s="107"/>
      <c r="D106" s="107">
        <v>74.78</v>
      </c>
      <c r="E106" s="107">
        <v>75.88</v>
      </c>
      <c r="F106" s="107">
        <v>76.569999999999993</v>
      </c>
      <c r="G106" s="107">
        <v>42.05</v>
      </c>
      <c r="H106" s="107"/>
      <c r="I106" s="107"/>
      <c r="J106" s="108"/>
      <c r="K106" s="107"/>
      <c r="L106" s="107">
        <v>56.23</v>
      </c>
      <c r="M106" s="83">
        <f t="shared" si="11"/>
        <v>65.102000000000004</v>
      </c>
      <c r="N106" s="82">
        <f>+'Media ao quadrado'!M101</f>
        <v>951.45107999999993</v>
      </c>
      <c r="O106" s="82">
        <f t="shared" si="12"/>
        <v>237.86276999999998</v>
      </c>
      <c r="P106" s="82">
        <f t="shared" si="13"/>
        <v>15.422800329382468</v>
      </c>
      <c r="Q106" s="82">
        <f t="shared" si="14"/>
        <v>49.68</v>
      </c>
      <c r="R106" s="54">
        <f t="shared" si="15"/>
        <v>80.52</v>
      </c>
    </row>
    <row r="107" spans="1:18" ht="48" x14ac:dyDescent="0.2">
      <c r="A107" s="94">
        <v>99</v>
      </c>
      <c r="B107" s="135" t="s">
        <v>143</v>
      </c>
      <c r="C107" s="107">
        <v>133.9</v>
      </c>
      <c r="D107" s="107">
        <v>100.45</v>
      </c>
      <c r="E107" s="107">
        <v>101.92</v>
      </c>
      <c r="F107" s="107">
        <v>102.85</v>
      </c>
      <c r="G107" s="107">
        <v>76.7</v>
      </c>
      <c r="H107" s="107"/>
      <c r="I107" s="107"/>
      <c r="J107" s="108"/>
      <c r="K107" s="107"/>
      <c r="L107" s="107">
        <v>74.77</v>
      </c>
      <c r="M107" s="83">
        <f t="shared" si="11"/>
        <v>98.431666666666672</v>
      </c>
      <c r="N107" s="82">
        <f>+'Media ao quadrado'!M102</f>
        <v>2325.9062833333337</v>
      </c>
      <c r="O107" s="82">
        <f t="shared" si="12"/>
        <v>465.18125666666674</v>
      </c>
      <c r="P107" s="82">
        <f t="shared" si="13"/>
        <v>21.568061031689119</v>
      </c>
      <c r="Q107" s="82">
        <f t="shared" si="14"/>
        <v>76.86</v>
      </c>
      <c r="R107" s="54">
        <f t="shared" si="15"/>
        <v>120</v>
      </c>
    </row>
    <row r="108" spans="1:18" ht="48" x14ac:dyDescent="0.2">
      <c r="A108" s="94">
        <v>100</v>
      </c>
      <c r="B108" s="135" t="s">
        <v>144</v>
      </c>
      <c r="C108" s="107">
        <v>79.16</v>
      </c>
      <c r="D108" s="107">
        <v>50</v>
      </c>
      <c r="E108" s="107">
        <v>50.74</v>
      </c>
      <c r="F108" s="107">
        <v>51.2</v>
      </c>
      <c r="G108" s="107">
        <v>45</v>
      </c>
      <c r="H108" s="107"/>
      <c r="I108" s="107"/>
      <c r="J108" s="108"/>
      <c r="K108" s="107"/>
      <c r="L108" s="107">
        <v>33.19</v>
      </c>
      <c r="M108" s="83">
        <f t="shared" si="11"/>
        <v>51.548333333333339</v>
      </c>
      <c r="N108" s="82">
        <f>+'Media ao quadrado'!M103</f>
        <v>1145.485283333333</v>
      </c>
      <c r="O108" s="82">
        <f t="shared" si="12"/>
        <v>229.09705666666659</v>
      </c>
      <c r="P108" s="82">
        <f t="shared" si="13"/>
        <v>15.135952453237509</v>
      </c>
      <c r="Q108" s="82">
        <f t="shared" si="14"/>
        <v>36.409999999999997</v>
      </c>
      <c r="R108" s="54">
        <f t="shared" si="15"/>
        <v>66.680000000000007</v>
      </c>
    </row>
    <row r="109" spans="1:18" ht="48" x14ac:dyDescent="0.2">
      <c r="A109" s="94">
        <v>101</v>
      </c>
      <c r="B109" s="135" t="s">
        <v>145</v>
      </c>
      <c r="C109" s="107">
        <v>134.9</v>
      </c>
      <c r="D109" s="107">
        <v>1</v>
      </c>
      <c r="E109" s="107">
        <v>1.2</v>
      </c>
      <c r="F109" s="107">
        <v>1.1399999999999999</v>
      </c>
      <c r="G109" s="107">
        <v>0.95</v>
      </c>
      <c r="H109" s="107"/>
      <c r="I109" s="107"/>
      <c r="J109" s="108"/>
      <c r="K109" s="107"/>
      <c r="L109" s="107">
        <v>1.82</v>
      </c>
      <c r="M109" s="83">
        <f t="shared" si="11"/>
        <v>23.501666666666662</v>
      </c>
      <c r="N109" s="82">
        <f>+'Media ao quadrado'!M104</f>
        <v>14891.994483333336</v>
      </c>
      <c r="O109" s="82">
        <f t="shared" si="12"/>
        <v>2978.398896666667</v>
      </c>
      <c r="P109" s="82">
        <f t="shared" si="13"/>
        <v>54.574709313625</v>
      </c>
      <c r="Q109" s="82">
        <f t="shared" si="14"/>
        <v>-31.07</v>
      </c>
      <c r="R109" s="54">
        <f t="shared" si="15"/>
        <v>78.08</v>
      </c>
    </row>
    <row r="110" spans="1:18" ht="48" x14ac:dyDescent="0.2">
      <c r="A110" s="94">
        <v>102</v>
      </c>
      <c r="B110" s="135" t="s">
        <v>146</v>
      </c>
      <c r="C110" s="107">
        <v>79.16</v>
      </c>
      <c r="D110" s="107">
        <v>50</v>
      </c>
      <c r="E110" s="107">
        <v>50.74</v>
      </c>
      <c r="F110" s="107">
        <v>51.2</v>
      </c>
      <c r="G110" s="107">
        <v>45</v>
      </c>
      <c r="H110" s="107"/>
      <c r="I110" s="107"/>
      <c r="J110" s="108"/>
      <c r="K110" s="107"/>
      <c r="L110" s="107">
        <v>24.93</v>
      </c>
      <c r="M110" s="83">
        <f t="shared" si="11"/>
        <v>50.171666666666674</v>
      </c>
      <c r="N110" s="82">
        <f>+'Media ao quadrado'!M105</f>
        <v>1505.6212833333334</v>
      </c>
      <c r="O110" s="82">
        <f t="shared" si="12"/>
        <v>301.12425666666667</v>
      </c>
      <c r="P110" s="82">
        <f t="shared" si="13"/>
        <v>17.352932221001346</v>
      </c>
      <c r="Q110" s="82">
        <f t="shared" si="14"/>
        <v>32.82</v>
      </c>
      <c r="R110" s="54">
        <f t="shared" si="15"/>
        <v>67.52</v>
      </c>
    </row>
    <row r="111" spans="1:18" ht="48.75" thickBot="1" x14ac:dyDescent="0.25">
      <c r="A111" s="94">
        <v>103</v>
      </c>
      <c r="B111" s="135" t="s">
        <v>147</v>
      </c>
      <c r="C111" s="107">
        <v>156.9</v>
      </c>
      <c r="D111" s="107">
        <v>50</v>
      </c>
      <c r="E111" s="107">
        <v>50.74</v>
      </c>
      <c r="F111" s="107">
        <v>51.2</v>
      </c>
      <c r="G111" s="107">
        <v>45</v>
      </c>
      <c r="H111" s="107"/>
      <c r="I111" s="107"/>
      <c r="J111" s="108"/>
      <c r="K111" s="107"/>
      <c r="L111" s="107">
        <v>34.93</v>
      </c>
      <c r="M111" s="83">
        <f t="shared" si="11"/>
        <v>64.795000000000002</v>
      </c>
      <c r="N111" s="82">
        <f>+'Media ao quadrado'!M106</f>
        <v>10368.350350000001</v>
      </c>
      <c r="O111" s="82">
        <f t="shared" si="12"/>
        <v>2073.6700700000001</v>
      </c>
      <c r="P111" s="82">
        <f t="shared" si="13"/>
        <v>45.537567677687839</v>
      </c>
      <c r="Q111" s="82">
        <f t="shared" si="14"/>
        <v>19.260000000000002</v>
      </c>
      <c r="R111" s="54">
        <f t="shared" si="15"/>
        <v>110.33</v>
      </c>
    </row>
    <row r="112" spans="1:18" ht="24.75" thickBot="1" x14ac:dyDescent="0.25">
      <c r="A112" s="94">
        <v>104</v>
      </c>
      <c r="B112" s="132" t="s">
        <v>148</v>
      </c>
      <c r="C112" s="107">
        <v>23.84</v>
      </c>
      <c r="D112" s="107">
        <v>15.73</v>
      </c>
      <c r="E112" s="107">
        <v>15.96</v>
      </c>
      <c r="F112" s="107">
        <v>16.100000000000001</v>
      </c>
      <c r="G112" s="107">
        <v>11.2</v>
      </c>
      <c r="H112" s="107"/>
      <c r="I112" s="107"/>
      <c r="J112" s="108"/>
      <c r="K112" s="107"/>
      <c r="L112" s="107">
        <v>25.22</v>
      </c>
      <c r="M112" s="83">
        <f t="shared" si="11"/>
        <v>18.008333333333333</v>
      </c>
      <c r="N112" s="82">
        <f>+'Media ao quadrado'!M107</f>
        <v>145.39808333333332</v>
      </c>
      <c r="O112" s="82">
        <f t="shared" si="12"/>
        <v>29.079616666666663</v>
      </c>
      <c r="P112" s="82">
        <f t="shared" si="13"/>
        <v>5.3925519623520239</v>
      </c>
      <c r="Q112" s="82">
        <f t="shared" si="14"/>
        <v>12.62</v>
      </c>
      <c r="R112" s="54">
        <f t="shared" si="15"/>
        <v>23.4</v>
      </c>
    </row>
    <row r="113" spans="1:18" ht="24.75" thickBot="1" x14ac:dyDescent="0.25">
      <c r="A113" s="94">
        <v>105</v>
      </c>
      <c r="B113" s="133" t="s">
        <v>149</v>
      </c>
      <c r="C113" s="107">
        <v>35.159999999999997</v>
      </c>
      <c r="D113" s="107">
        <v>15.73</v>
      </c>
      <c r="E113" s="107">
        <v>15.96</v>
      </c>
      <c r="F113" s="107">
        <v>16.100000000000001</v>
      </c>
      <c r="G113" s="107">
        <v>11.2</v>
      </c>
      <c r="H113" s="107"/>
      <c r="I113" s="107"/>
      <c r="J113" s="108"/>
      <c r="K113" s="107"/>
      <c r="L113" s="107">
        <v>29</v>
      </c>
      <c r="M113" s="83">
        <f t="shared" si="11"/>
        <v>20.524999999999999</v>
      </c>
      <c r="N113" s="82">
        <f>+'Media ao quadrado'!M108</f>
        <v>436.37634999999989</v>
      </c>
      <c r="O113" s="82">
        <f t="shared" si="12"/>
        <v>87.275269999999978</v>
      </c>
      <c r="P113" s="82">
        <f t="shared" si="13"/>
        <v>9.3421234202936958</v>
      </c>
      <c r="Q113" s="82">
        <f t="shared" si="14"/>
        <v>11.18</v>
      </c>
      <c r="R113" s="54">
        <f t="shared" si="15"/>
        <v>29.87</v>
      </c>
    </row>
    <row r="114" spans="1:18" ht="24.75" thickBot="1" x14ac:dyDescent="0.25">
      <c r="A114" s="94">
        <v>106</v>
      </c>
      <c r="B114" s="133" t="s">
        <v>150</v>
      </c>
      <c r="C114" s="107">
        <v>35.19</v>
      </c>
      <c r="D114" s="107">
        <v>15.73</v>
      </c>
      <c r="E114" s="107">
        <v>15.96</v>
      </c>
      <c r="F114" s="107">
        <v>16.100000000000001</v>
      </c>
      <c r="G114" s="107">
        <v>11.2</v>
      </c>
      <c r="H114" s="107"/>
      <c r="I114" s="107"/>
      <c r="J114" s="108"/>
      <c r="K114" s="107"/>
      <c r="L114" s="107">
        <v>19.239999999999998</v>
      </c>
      <c r="M114" s="83">
        <f t="shared" si="11"/>
        <v>18.903333333333332</v>
      </c>
      <c r="N114" s="82">
        <f>+'Media ao quadrado'!M109</f>
        <v>351.30213333333319</v>
      </c>
      <c r="O114" s="82">
        <f t="shared" si="12"/>
        <v>70.260426666666632</v>
      </c>
      <c r="P114" s="82">
        <f t="shared" si="13"/>
        <v>8.3821492868277314</v>
      </c>
      <c r="Q114" s="82">
        <f t="shared" si="14"/>
        <v>10.52</v>
      </c>
      <c r="R114" s="54">
        <f t="shared" si="15"/>
        <v>27.29</v>
      </c>
    </row>
    <row r="115" spans="1:18" ht="24" x14ac:dyDescent="0.2">
      <c r="A115" s="94">
        <v>107</v>
      </c>
      <c r="B115" s="135" t="s">
        <v>151</v>
      </c>
      <c r="C115" s="107"/>
      <c r="D115" s="107">
        <v>19.45</v>
      </c>
      <c r="E115" s="107">
        <v>19.73</v>
      </c>
      <c r="F115" s="107">
        <v>19.91</v>
      </c>
      <c r="G115" s="107">
        <v>11</v>
      </c>
      <c r="H115" s="107"/>
      <c r="I115" s="107"/>
      <c r="J115" s="108"/>
      <c r="K115" s="107"/>
      <c r="L115" s="107">
        <v>20</v>
      </c>
      <c r="M115" s="83">
        <f t="shared" si="11"/>
        <v>18.018000000000001</v>
      </c>
      <c r="N115" s="82">
        <f>+'Media ao quadrado'!M110</f>
        <v>61.741880000000002</v>
      </c>
      <c r="O115" s="82">
        <f t="shared" si="12"/>
        <v>15.43547</v>
      </c>
      <c r="P115" s="82">
        <f t="shared" si="13"/>
        <v>3.9288000712685802</v>
      </c>
      <c r="Q115" s="82">
        <f t="shared" si="14"/>
        <v>14.09</v>
      </c>
      <c r="R115" s="54">
        <f t="shared" si="15"/>
        <v>21.95</v>
      </c>
    </row>
    <row r="116" spans="1:18" ht="60" x14ac:dyDescent="0.2">
      <c r="A116" s="94">
        <v>108</v>
      </c>
      <c r="B116" s="135" t="s">
        <v>152</v>
      </c>
      <c r="C116" s="107"/>
      <c r="D116" s="107">
        <v>19.45</v>
      </c>
      <c r="E116" s="107">
        <v>19.73</v>
      </c>
      <c r="F116" s="107">
        <v>19.91</v>
      </c>
      <c r="G116" s="107">
        <v>11</v>
      </c>
      <c r="H116" s="107"/>
      <c r="I116" s="107"/>
      <c r="J116" s="108"/>
      <c r="K116" s="107"/>
      <c r="L116" s="107">
        <v>21.6</v>
      </c>
      <c r="M116" s="83">
        <f t="shared" si="11"/>
        <v>18.338000000000001</v>
      </c>
      <c r="N116" s="82">
        <f>+'Media ao quadrado'!M111</f>
        <v>70.132280000000009</v>
      </c>
      <c r="O116" s="82">
        <f t="shared" si="12"/>
        <v>17.533070000000002</v>
      </c>
      <c r="P116" s="82">
        <f t="shared" si="13"/>
        <v>4.1872508881126294</v>
      </c>
      <c r="Q116" s="82">
        <f t="shared" si="14"/>
        <v>14.15</v>
      </c>
      <c r="R116" s="54">
        <f t="shared" si="15"/>
        <v>22.53</v>
      </c>
    </row>
    <row r="117" spans="1:18" ht="60" x14ac:dyDescent="0.2">
      <c r="A117" s="94">
        <v>109</v>
      </c>
      <c r="B117" s="135" t="s">
        <v>153</v>
      </c>
      <c r="C117" s="107"/>
      <c r="D117" s="107">
        <v>19.45</v>
      </c>
      <c r="E117" s="107">
        <v>19.73</v>
      </c>
      <c r="F117" s="107">
        <v>19.91</v>
      </c>
      <c r="G117" s="107">
        <v>11</v>
      </c>
      <c r="H117" s="107"/>
      <c r="I117" s="107"/>
      <c r="J117" s="108"/>
      <c r="K117" s="107"/>
      <c r="L117" s="107">
        <v>22.27</v>
      </c>
      <c r="M117" s="83">
        <f t="shared" si="11"/>
        <v>18.472000000000001</v>
      </c>
      <c r="N117" s="82">
        <f>+'Media ao quadrado'!M112</f>
        <v>74.862480000000005</v>
      </c>
      <c r="O117" s="82">
        <f t="shared" si="12"/>
        <v>18.715620000000001</v>
      </c>
      <c r="P117" s="82">
        <f t="shared" si="13"/>
        <v>4.3261553370169228</v>
      </c>
      <c r="Q117" s="82">
        <f t="shared" si="14"/>
        <v>14.15</v>
      </c>
      <c r="R117" s="54">
        <f t="shared" si="15"/>
        <v>22.8</v>
      </c>
    </row>
    <row r="118" spans="1:18" ht="60" x14ac:dyDescent="0.2">
      <c r="A118" s="94">
        <v>110</v>
      </c>
      <c r="B118" s="135" t="s">
        <v>154</v>
      </c>
      <c r="C118" s="107"/>
      <c r="D118" s="107">
        <v>19.45</v>
      </c>
      <c r="E118" s="107">
        <v>19.73</v>
      </c>
      <c r="F118" s="107">
        <v>19.91</v>
      </c>
      <c r="G118" s="107">
        <v>11</v>
      </c>
      <c r="H118" s="107"/>
      <c r="I118" s="107"/>
      <c r="J118" s="108"/>
      <c r="K118" s="107"/>
      <c r="L118" s="107">
        <v>22.27</v>
      </c>
      <c r="M118" s="83">
        <f t="shared" si="11"/>
        <v>18.472000000000001</v>
      </c>
      <c r="N118" s="82">
        <f>+'Media ao quadrado'!M113</f>
        <v>74.862480000000005</v>
      </c>
      <c r="O118" s="82">
        <f t="shared" si="12"/>
        <v>18.715620000000001</v>
      </c>
      <c r="P118" s="82">
        <f t="shared" si="13"/>
        <v>4.3261553370169228</v>
      </c>
      <c r="Q118" s="82">
        <f t="shared" si="14"/>
        <v>14.15</v>
      </c>
      <c r="R118" s="54">
        <f t="shared" si="15"/>
        <v>22.8</v>
      </c>
    </row>
    <row r="119" spans="1:18" ht="36" x14ac:dyDescent="0.2">
      <c r="A119" s="94">
        <v>111</v>
      </c>
      <c r="B119" s="135" t="s">
        <v>155</v>
      </c>
      <c r="C119" s="107">
        <v>10.14</v>
      </c>
      <c r="D119" s="107">
        <v>38.89</v>
      </c>
      <c r="E119" s="107">
        <v>39.46</v>
      </c>
      <c r="F119" s="107">
        <v>39.82</v>
      </c>
      <c r="G119" s="107">
        <v>6.2</v>
      </c>
      <c r="H119" s="107"/>
      <c r="I119" s="107"/>
      <c r="J119" s="108"/>
      <c r="K119" s="107"/>
      <c r="L119" s="107">
        <v>40.33</v>
      </c>
      <c r="M119" s="83">
        <f t="shared" si="11"/>
        <v>29.139999999999997</v>
      </c>
      <c r="N119" s="82">
        <f>+'Media ao quadrado'!M114</f>
        <v>1328.087</v>
      </c>
      <c r="O119" s="82">
        <f t="shared" si="12"/>
        <v>265.61739999999998</v>
      </c>
      <c r="P119" s="82">
        <f t="shared" si="13"/>
        <v>16.297772853982227</v>
      </c>
      <c r="Q119" s="82">
        <f t="shared" si="14"/>
        <v>12.84</v>
      </c>
      <c r="R119" s="54">
        <f t="shared" si="15"/>
        <v>45.44</v>
      </c>
    </row>
    <row r="120" spans="1:18" ht="36" x14ac:dyDescent="0.2">
      <c r="A120" s="94">
        <v>112</v>
      </c>
      <c r="B120" s="135" t="s">
        <v>156</v>
      </c>
      <c r="C120" s="107">
        <v>82.5</v>
      </c>
      <c r="D120" s="107">
        <v>38.89</v>
      </c>
      <c r="E120" s="107">
        <v>39.46</v>
      </c>
      <c r="F120" s="107">
        <v>39.82</v>
      </c>
      <c r="G120" s="107">
        <v>7</v>
      </c>
      <c r="H120" s="107"/>
      <c r="I120" s="107"/>
      <c r="J120" s="108"/>
      <c r="K120" s="107"/>
      <c r="L120" s="107">
        <v>27.19</v>
      </c>
      <c r="M120" s="83">
        <f t="shared" si="11"/>
        <v>39.143333333333331</v>
      </c>
      <c r="N120" s="82">
        <f>+'Media ao quadrado'!M115</f>
        <v>3056.4989333333333</v>
      </c>
      <c r="O120" s="82">
        <f t="shared" si="12"/>
        <v>611.29978666666671</v>
      </c>
      <c r="P120" s="82">
        <f t="shared" si="13"/>
        <v>24.724477480154494</v>
      </c>
      <c r="Q120" s="82">
        <f t="shared" si="14"/>
        <v>14.42</v>
      </c>
      <c r="R120" s="54">
        <f t="shared" si="15"/>
        <v>63.87</v>
      </c>
    </row>
    <row r="121" spans="1:18" ht="36" x14ac:dyDescent="0.2">
      <c r="A121" s="94">
        <v>113</v>
      </c>
      <c r="B121" s="135" t="s">
        <v>157</v>
      </c>
      <c r="C121" s="107">
        <v>50.22</v>
      </c>
      <c r="D121" s="107">
        <v>50</v>
      </c>
      <c r="E121" s="107">
        <v>50.74</v>
      </c>
      <c r="F121" s="107">
        <v>51.2</v>
      </c>
      <c r="G121" s="107">
        <v>15.31</v>
      </c>
      <c r="H121" s="107"/>
      <c r="I121" s="107"/>
      <c r="J121" s="108"/>
      <c r="K121" s="107"/>
      <c r="L121" s="107">
        <v>33.72</v>
      </c>
      <c r="M121" s="83">
        <f t="shared" ref="M121:M184" si="16">SUM(C121:L121)/COUNT(C121:L121)</f>
        <v>41.865000000000002</v>
      </c>
      <c r="N121" s="82">
        <f>+'Media ao quadrado'!M116</f>
        <v>1073.4011499999999</v>
      </c>
      <c r="O121" s="82">
        <f t="shared" ref="O121:O184" si="17">N121/(COUNT(C121:L121)-1)</f>
        <v>214.68022999999999</v>
      </c>
      <c r="P121" s="82">
        <f t="shared" ref="P121:P184" si="18">SQRT(O121)</f>
        <v>14.651970174689819</v>
      </c>
      <c r="Q121" s="82">
        <f t="shared" ref="Q121:Q184" si="19">ROUND(M121-P121,2)</f>
        <v>27.21</v>
      </c>
      <c r="R121" s="54">
        <f t="shared" ref="R121:R184" si="20">ROUND(M121+P121,2)</f>
        <v>56.52</v>
      </c>
    </row>
    <row r="122" spans="1:18" ht="48" x14ac:dyDescent="0.2">
      <c r="A122" s="94">
        <v>114</v>
      </c>
      <c r="B122" s="135" t="s">
        <v>158</v>
      </c>
      <c r="C122" s="107">
        <v>9.5</v>
      </c>
      <c r="D122" s="107">
        <v>7</v>
      </c>
      <c r="E122" s="107">
        <v>7.11</v>
      </c>
      <c r="F122" s="107">
        <v>7.17</v>
      </c>
      <c r="G122" s="107">
        <v>7.28</v>
      </c>
      <c r="H122" s="107"/>
      <c r="I122" s="107"/>
      <c r="J122" s="108"/>
      <c r="K122" s="107"/>
      <c r="L122" s="107">
        <v>7.56</v>
      </c>
      <c r="M122" s="83">
        <f t="shared" si="16"/>
        <v>7.6033333333333344</v>
      </c>
      <c r="N122" s="82">
        <f>+'Media ao quadrado'!M117</f>
        <v>4.4989333333333326</v>
      </c>
      <c r="O122" s="82">
        <f t="shared" si="17"/>
        <v>0.89978666666666651</v>
      </c>
      <c r="P122" s="82">
        <f t="shared" si="18"/>
        <v>0.94857085484778969</v>
      </c>
      <c r="Q122" s="82">
        <f t="shared" si="19"/>
        <v>6.65</v>
      </c>
      <c r="R122" s="54">
        <f t="shared" si="20"/>
        <v>8.5500000000000007</v>
      </c>
    </row>
    <row r="123" spans="1:18" ht="60.75" thickBot="1" x14ac:dyDescent="0.25">
      <c r="A123" s="94">
        <v>115</v>
      </c>
      <c r="B123" s="135" t="s">
        <v>159</v>
      </c>
      <c r="C123" s="107">
        <v>19.75</v>
      </c>
      <c r="D123" s="107">
        <v>3.34</v>
      </c>
      <c r="E123" s="107">
        <v>3.39</v>
      </c>
      <c r="F123" s="107">
        <v>3.42</v>
      </c>
      <c r="G123" s="107">
        <v>4.17</v>
      </c>
      <c r="H123" s="107"/>
      <c r="I123" s="107"/>
      <c r="J123" s="108"/>
      <c r="K123" s="107"/>
      <c r="L123" s="107">
        <v>7.14</v>
      </c>
      <c r="M123" s="83">
        <f t="shared" si="16"/>
        <v>6.8683333333333332</v>
      </c>
      <c r="N123" s="82">
        <f>+'Media ao quadrado'!M118</f>
        <v>209.73108333333334</v>
      </c>
      <c r="O123" s="82">
        <f t="shared" si="17"/>
        <v>41.946216666666672</v>
      </c>
      <c r="P123" s="82">
        <f t="shared" si="18"/>
        <v>6.476589894895822</v>
      </c>
      <c r="Q123" s="82">
        <f t="shared" si="19"/>
        <v>0.39</v>
      </c>
      <c r="R123" s="54">
        <f t="shared" si="20"/>
        <v>13.34</v>
      </c>
    </row>
    <row r="124" spans="1:18" ht="13.5" thickBot="1" x14ac:dyDescent="0.25">
      <c r="A124" s="94">
        <v>116</v>
      </c>
      <c r="B124" s="132" t="s">
        <v>160</v>
      </c>
      <c r="C124" s="107">
        <v>12</v>
      </c>
      <c r="D124" s="107">
        <v>11.12</v>
      </c>
      <c r="E124" s="107">
        <v>11.28</v>
      </c>
      <c r="F124" s="107">
        <v>11.38</v>
      </c>
      <c r="G124" s="107">
        <v>7.09</v>
      </c>
      <c r="H124" s="107"/>
      <c r="I124" s="107"/>
      <c r="J124" s="108"/>
      <c r="K124" s="107"/>
      <c r="L124" s="107">
        <v>10.220000000000001</v>
      </c>
      <c r="M124" s="83">
        <f t="shared" si="16"/>
        <v>10.515000000000001</v>
      </c>
      <c r="N124" s="82">
        <f>+'Media ao quadrado'!M119</f>
        <v>15.72235</v>
      </c>
      <c r="O124" s="82">
        <f t="shared" si="17"/>
        <v>3.1444700000000001</v>
      </c>
      <c r="P124" s="82">
        <f t="shared" si="18"/>
        <v>1.7732653495740562</v>
      </c>
      <c r="Q124" s="82">
        <f t="shared" si="19"/>
        <v>8.74</v>
      </c>
      <c r="R124" s="54">
        <f t="shared" si="20"/>
        <v>12.29</v>
      </c>
    </row>
    <row r="125" spans="1:18" ht="13.5" thickBot="1" x14ac:dyDescent="0.25">
      <c r="A125" s="94">
        <v>117</v>
      </c>
      <c r="B125" s="133" t="s">
        <v>161</v>
      </c>
      <c r="C125" s="107">
        <v>12</v>
      </c>
      <c r="D125" s="107">
        <v>11.12</v>
      </c>
      <c r="E125" s="107">
        <v>11.28</v>
      </c>
      <c r="F125" s="107">
        <v>11.38</v>
      </c>
      <c r="G125" s="107">
        <v>7.09</v>
      </c>
      <c r="H125" s="107"/>
      <c r="I125" s="107"/>
      <c r="J125" s="108"/>
      <c r="K125" s="107"/>
      <c r="L125" s="107">
        <v>9.1999999999999993</v>
      </c>
      <c r="M125" s="83">
        <f t="shared" si="16"/>
        <v>10.345000000000001</v>
      </c>
      <c r="N125" s="82">
        <f>+'Media ao quadrado'!M120</f>
        <v>17.191150000000004</v>
      </c>
      <c r="O125" s="82">
        <f t="shared" si="17"/>
        <v>3.4382300000000008</v>
      </c>
      <c r="P125" s="82">
        <f t="shared" si="18"/>
        <v>1.854246477683051</v>
      </c>
      <c r="Q125" s="82">
        <f t="shared" si="19"/>
        <v>8.49</v>
      </c>
      <c r="R125" s="54">
        <f t="shared" si="20"/>
        <v>12.2</v>
      </c>
    </row>
    <row r="126" spans="1:18" ht="84" x14ac:dyDescent="0.2">
      <c r="A126" s="94">
        <v>118</v>
      </c>
      <c r="B126" s="135" t="s">
        <v>162</v>
      </c>
      <c r="C126" s="107">
        <v>20.9</v>
      </c>
      <c r="D126" s="107">
        <v>6.94</v>
      </c>
      <c r="E126" s="107">
        <v>7.04</v>
      </c>
      <c r="F126" s="107">
        <v>7.1</v>
      </c>
      <c r="G126" s="107">
        <v>8.7799999999999994</v>
      </c>
      <c r="H126" s="107"/>
      <c r="I126" s="107"/>
      <c r="J126" s="108"/>
      <c r="K126" s="107"/>
      <c r="L126" s="107">
        <v>10.45</v>
      </c>
      <c r="M126" s="83">
        <f t="shared" si="16"/>
        <v>10.201666666666668</v>
      </c>
      <c r="N126" s="82">
        <f>+'Media ao quadrado'!M121</f>
        <v>146.7920833333333</v>
      </c>
      <c r="O126" s="82">
        <f t="shared" si="17"/>
        <v>29.35841666666666</v>
      </c>
      <c r="P126" s="82">
        <f t="shared" si="18"/>
        <v>5.4183407669384049</v>
      </c>
      <c r="Q126" s="82">
        <f t="shared" si="19"/>
        <v>4.78</v>
      </c>
      <c r="R126" s="54">
        <f t="shared" si="20"/>
        <v>15.62</v>
      </c>
    </row>
    <row r="127" spans="1:18" ht="84" x14ac:dyDescent="0.2">
      <c r="A127" s="94">
        <v>119</v>
      </c>
      <c r="B127" s="135" t="s">
        <v>163</v>
      </c>
      <c r="C127" s="107">
        <v>12</v>
      </c>
      <c r="D127" s="107">
        <v>6.94</v>
      </c>
      <c r="E127" s="107">
        <v>7.04</v>
      </c>
      <c r="F127" s="107">
        <v>7.1</v>
      </c>
      <c r="G127" s="107">
        <v>9.3800000000000008</v>
      </c>
      <c r="H127" s="107"/>
      <c r="I127" s="107"/>
      <c r="J127" s="108"/>
      <c r="K127" s="107"/>
      <c r="L127" s="107">
        <v>10.45</v>
      </c>
      <c r="M127" s="83">
        <f t="shared" si="16"/>
        <v>8.8183333333333334</v>
      </c>
      <c r="N127" s="82">
        <f>+'Media ao quadrado'!M122</f>
        <v>22.744083333333332</v>
      </c>
      <c r="O127" s="82">
        <f t="shared" si="17"/>
        <v>4.5488166666666663</v>
      </c>
      <c r="P127" s="82">
        <f t="shared" si="18"/>
        <v>2.1327955051215448</v>
      </c>
      <c r="Q127" s="82">
        <f t="shared" si="19"/>
        <v>6.69</v>
      </c>
      <c r="R127" s="54">
        <f t="shared" si="20"/>
        <v>10.95</v>
      </c>
    </row>
    <row r="128" spans="1:18" ht="108" x14ac:dyDescent="0.2">
      <c r="A128" s="94">
        <v>120</v>
      </c>
      <c r="B128" s="135" t="s">
        <v>164</v>
      </c>
      <c r="C128" s="107">
        <v>2.62</v>
      </c>
      <c r="D128" s="107">
        <v>1.45</v>
      </c>
      <c r="E128" s="107">
        <v>1.47</v>
      </c>
      <c r="F128" s="107">
        <v>1.48</v>
      </c>
      <c r="G128" s="107">
        <v>0.88</v>
      </c>
      <c r="H128" s="107"/>
      <c r="I128" s="107"/>
      <c r="J128" s="108"/>
      <c r="K128" s="107"/>
      <c r="L128" s="107">
        <v>1.64</v>
      </c>
      <c r="M128" s="83">
        <f t="shared" si="16"/>
        <v>1.5899999999999999</v>
      </c>
      <c r="N128" s="82">
        <f>+'Media ao quadrado'!M123</f>
        <v>1.6136000000000004</v>
      </c>
      <c r="O128" s="82">
        <f t="shared" si="17"/>
        <v>0.32272000000000006</v>
      </c>
      <c r="P128" s="82">
        <f t="shared" si="18"/>
        <v>0.56808450075670969</v>
      </c>
      <c r="Q128" s="82">
        <f t="shared" si="19"/>
        <v>1.02</v>
      </c>
      <c r="R128" s="54">
        <f t="shared" si="20"/>
        <v>2.16</v>
      </c>
    </row>
    <row r="129" spans="1:18" ht="120" x14ac:dyDescent="0.2">
      <c r="A129" s="94">
        <v>121</v>
      </c>
      <c r="B129" s="135" t="s">
        <v>165</v>
      </c>
      <c r="C129" s="107">
        <v>75</v>
      </c>
      <c r="D129" s="107">
        <v>44.22</v>
      </c>
      <c r="E129" s="107">
        <v>44.86</v>
      </c>
      <c r="F129" s="107">
        <v>45.27</v>
      </c>
      <c r="G129" s="107">
        <v>20.98</v>
      </c>
      <c r="H129" s="107"/>
      <c r="I129" s="107"/>
      <c r="J129" s="108"/>
      <c r="K129" s="107"/>
      <c r="L129" s="107">
        <v>37.24</v>
      </c>
      <c r="M129" s="83">
        <f t="shared" si="16"/>
        <v>44.594999999999999</v>
      </c>
      <c r="N129" s="82">
        <f>+'Media ao quadrado'!M124</f>
        <v>1536.8947500000002</v>
      </c>
      <c r="O129" s="82">
        <f t="shared" si="17"/>
        <v>307.37895000000003</v>
      </c>
      <c r="P129" s="82">
        <f t="shared" si="18"/>
        <v>17.532226042348416</v>
      </c>
      <c r="Q129" s="82">
        <f t="shared" si="19"/>
        <v>27.06</v>
      </c>
      <c r="R129" s="54">
        <f t="shared" si="20"/>
        <v>62.13</v>
      </c>
    </row>
    <row r="130" spans="1:18" ht="120" x14ac:dyDescent="0.2">
      <c r="A130" s="94">
        <v>122</v>
      </c>
      <c r="B130" s="135" t="s">
        <v>166</v>
      </c>
      <c r="C130" s="107">
        <v>75</v>
      </c>
      <c r="D130" s="107">
        <v>44.22</v>
      </c>
      <c r="E130" s="107">
        <v>44.86</v>
      </c>
      <c r="F130" s="107">
        <v>45.27</v>
      </c>
      <c r="G130" s="107">
        <v>20.98</v>
      </c>
      <c r="H130" s="107"/>
      <c r="I130" s="107"/>
      <c r="J130" s="108"/>
      <c r="K130" s="107"/>
      <c r="L130" s="107">
        <v>21.98</v>
      </c>
      <c r="M130" s="83">
        <f t="shared" si="16"/>
        <v>42.051666666666662</v>
      </c>
      <c r="N130" s="82">
        <f>+'Media ao quadrado'!M125</f>
        <v>1955.4256833333334</v>
      </c>
      <c r="O130" s="82">
        <f t="shared" si="17"/>
        <v>391.0851366666667</v>
      </c>
      <c r="P130" s="82">
        <f t="shared" si="18"/>
        <v>19.775872589260548</v>
      </c>
      <c r="Q130" s="82">
        <f t="shared" si="19"/>
        <v>22.28</v>
      </c>
      <c r="R130" s="54">
        <f t="shared" si="20"/>
        <v>61.83</v>
      </c>
    </row>
    <row r="131" spans="1:18" ht="120" x14ac:dyDescent="0.2">
      <c r="A131" s="94">
        <v>123</v>
      </c>
      <c r="B131" s="135" t="s">
        <v>167</v>
      </c>
      <c r="C131" s="107">
        <v>75</v>
      </c>
      <c r="D131" s="107">
        <v>44.22</v>
      </c>
      <c r="E131" s="107">
        <v>44.86</v>
      </c>
      <c r="F131" s="107">
        <v>45.27</v>
      </c>
      <c r="G131" s="107">
        <v>20.98</v>
      </c>
      <c r="H131" s="107"/>
      <c r="I131" s="107"/>
      <c r="J131" s="108"/>
      <c r="K131" s="107"/>
      <c r="L131" s="107">
        <v>31.45</v>
      </c>
      <c r="M131" s="83">
        <f t="shared" si="16"/>
        <v>43.629999999999995</v>
      </c>
      <c r="N131" s="82">
        <f>+'Media ao quadrado'!M126</f>
        <v>1650.0024000000001</v>
      </c>
      <c r="O131" s="82">
        <f t="shared" si="17"/>
        <v>330.00048000000004</v>
      </c>
      <c r="P131" s="82">
        <f t="shared" si="18"/>
        <v>18.165915336145328</v>
      </c>
      <c r="Q131" s="82">
        <f t="shared" si="19"/>
        <v>25.46</v>
      </c>
      <c r="R131" s="54">
        <f t="shared" si="20"/>
        <v>61.8</v>
      </c>
    </row>
    <row r="132" spans="1:18" ht="120.75" thickBot="1" x14ac:dyDescent="0.25">
      <c r="A132" s="94">
        <v>124</v>
      </c>
      <c r="B132" s="135" t="s">
        <v>168</v>
      </c>
      <c r="C132" s="107"/>
      <c r="D132" s="107">
        <v>44.22</v>
      </c>
      <c r="E132" s="107">
        <v>44.86</v>
      </c>
      <c r="F132" s="107">
        <v>45.27</v>
      </c>
      <c r="G132" s="107">
        <v>20.98</v>
      </c>
      <c r="H132" s="107"/>
      <c r="I132" s="107"/>
      <c r="J132" s="108"/>
      <c r="K132" s="107"/>
      <c r="L132" s="107">
        <v>13.68</v>
      </c>
      <c r="M132" s="83">
        <f t="shared" si="16"/>
        <v>33.802</v>
      </c>
      <c r="N132" s="82">
        <f>+'Media ao quadrado'!M127</f>
        <v>931.62768000000005</v>
      </c>
      <c r="O132" s="82">
        <f t="shared" si="17"/>
        <v>232.90692000000001</v>
      </c>
      <c r="P132" s="82">
        <f t="shared" si="18"/>
        <v>15.261288281137999</v>
      </c>
      <c r="Q132" s="82">
        <f t="shared" si="19"/>
        <v>18.54</v>
      </c>
      <c r="R132" s="54">
        <f t="shared" si="20"/>
        <v>49.06</v>
      </c>
    </row>
    <row r="133" spans="1:18" ht="36.75" thickBot="1" x14ac:dyDescent="0.25">
      <c r="A133" s="94">
        <v>125</v>
      </c>
      <c r="B133" s="132" t="s">
        <v>169</v>
      </c>
      <c r="C133" s="107">
        <v>15</v>
      </c>
      <c r="D133" s="107">
        <v>5.78</v>
      </c>
      <c r="E133" s="107">
        <v>5.87</v>
      </c>
      <c r="F133" s="107">
        <v>5.92</v>
      </c>
      <c r="G133" s="107">
        <v>1.62</v>
      </c>
      <c r="H133" s="107"/>
      <c r="I133" s="107"/>
      <c r="J133" s="108"/>
      <c r="K133" s="107"/>
      <c r="L133" s="107">
        <v>6.43</v>
      </c>
      <c r="M133" s="83">
        <f t="shared" si="16"/>
        <v>6.77</v>
      </c>
      <c r="N133" s="82">
        <f>+'Media ao quadrado'!M128</f>
        <v>96.883599999999987</v>
      </c>
      <c r="O133" s="82">
        <f t="shared" si="17"/>
        <v>19.376719999999999</v>
      </c>
      <c r="P133" s="82">
        <f t="shared" si="18"/>
        <v>4.4018995899497755</v>
      </c>
      <c r="Q133" s="82">
        <f t="shared" si="19"/>
        <v>2.37</v>
      </c>
      <c r="R133" s="54">
        <f t="shared" si="20"/>
        <v>11.17</v>
      </c>
    </row>
    <row r="134" spans="1:18" ht="36.75" thickBot="1" x14ac:dyDescent="0.25">
      <c r="A134" s="94">
        <v>126</v>
      </c>
      <c r="B134" s="133" t="s">
        <v>170</v>
      </c>
      <c r="C134" s="107">
        <v>12</v>
      </c>
      <c r="D134" s="107">
        <v>5.78</v>
      </c>
      <c r="E134" s="107">
        <v>5.87</v>
      </c>
      <c r="F134" s="107">
        <v>5.92</v>
      </c>
      <c r="G134" s="107">
        <v>2.0299999999999998</v>
      </c>
      <c r="H134" s="107"/>
      <c r="I134" s="107"/>
      <c r="J134" s="108"/>
      <c r="K134" s="107"/>
      <c r="L134" s="107">
        <v>6.43</v>
      </c>
      <c r="M134" s="83">
        <f t="shared" si="16"/>
        <v>6.3383333333333338</v>
      </c>
      <c r="N134" s="82">
        <f>+'Media ao quadrado'!M129</f>
        <v>51.330683333333326</v>
      </c>
      <c r="O134" s="82">
        <f t="shared" si="17"/>
        <v>10.266136666666664</v>
      </c>
      <c r="P134" s="82">
        <f t="shared" si="18"/>
        <v>3.2040812515706691</v>
      </c>
      <c r="Q134" s="82">
        <f t="shared" si="19"/>
        <v>3.13</v>
      </c>
      <c r="R134" s="54">
        <f t="shared" si="20"/>
        <v>9.5399999999999991</v>
      </c>
    </row>
    <row r="135" spans="1:18" ht="24.75" thickBot="1" x14ac:dyDescent="0.25">
      <c r="A135" s="94">
        <v>127</v>
      </c>
      <c r="B135" s="133" t="s">
        <v>171</v>
      </c>
      <c r="C135" s="107">
        <v>22.9</v>
      </c>
      <c r="D135" s="107">
        <v>11.12</v>
      </c>
      <c r="E135" s="107">
        <v>11.28</v>
      </c>
      <c r="F135" s="107">
        <v>11.38</v>
      </c>
      <c r="G135" s="107">
        <v>13.49</v>
      </c>
      <c r="H135" s="107"/>
      <c r="I135" s="107"/>
      <c r="J135" s="108"/>
      <c r="K135" s="107"/>
      <c r="L135" s="107">
        <v>10.01</v>
      </c>
      <c r="M135" s="83">
        <f t="shared" si="16"/>
        <v>13.363333333333335</v>
      </c>
      <c r="N135" s="82">
        <f>+'Media ao quadrado'!M130</f>
        <v>115.51533333333332</v>
      </c>
      <c r="O135" s="82">
        <f t="shared" si="17"/>
        <v>23.103066666666663</v>
      </c>
      <c r="P135" s="82">
        <f t="shared" si="18"/>
        <v>4.806564955003382</v>
      </c>
      <c r="Q135" s="82">
        <f t="shared" si="19"/>
        <v>8.56</v>
      </c>
      <c r="R135" s="54">
        <f t="shared" si="20"/>
        <v>18.170000000000002</v>
      </c>
    </row>
    <row r="136" spans="1:18" ht="24.75" thickBot="1" x14ac:dyDescent="0.25">
      <c r="A136" s="94">
        <v>128</v>
      </c>
      <c r="B136" s="133" t="s">
        <v>172</v>
      </c>
      <c r="C136" s="107">
        <v>22.9</v>
      </c>
      <c r="D136" s="107">
        <v>11.12</v>
      </c>
      <c r="E136" s="107">
        <v>11.28</v>
      </c>
      <c r="F136" s="107">
        <v>11.38</v>
      </c>
      <c r="G136" s="107">
        <v>10.4</v>
      </c>
      <c r="H136" s="107"/>
      <c r="I136" s="107"/>
      <c r="J136" s="108"/>
      <c r="K136" s="107"/>
      <c r="L136" s="107">
        <v>10.01</v>
      </c>
      <c r="M136" s="83">
        <f t="shared" si="16"/>
        <v>12.848333333333334</v>
      </c>
      <c r="N136" s="82">
        <f>+'Media ao quadrado'!M131</f>
        <v>122.68928333333329</v>
      </c>
      <c r="O136" s="82">
        <f t="shared" si="17"/>
        <v>24.537856666666659</v>
      </c>
      <c r="P136" s="82">
        <f t="shared" si="18"/>
        <v>4.9535700930406401</v>
      </c>
      <c r="Q136" s="82">
        <f t="shared" si="19"/>
        <v>7.89</v>
      </c>
      <c r="R136" s="54">
        <f t="shared" si="20"/>
        <v>17.8</v>
      </c>
    </row>
    <row r="137" spans="1:18" ht="36.75" thickBot="1" x14ac:dyDescent="0.25">
      <c r="A137" s="94">
        <v>129</v>
      </c>
      <c r="B137" s="133" t="s">
        <v>173</v>
      </c>
      <c r="C137" s="107"/>
      <c r="D137" s="107">
        <v>4.43</v>
      </c>
      <c r="E137" s="107">
        <v>4.49</v>
      </c>
      <c r="F137" s="107">
        <v>4.53</v>
      </c>
      <c r="G137" s="107">
        <v>2.54</v>
      </c>
      <c r="H137" s="107"/>
      <c r="I137" s="107"/>
      <c r="J137" s="108"/>
      <c r="K137" s="107"/>
      <c r="L137" s="107">
        <v>5.76</v>
      </c>
      <c r="M137" s="83">
        <f t="shared" si="16"/>
        <v>4.3499999999999996</v>
      </c>
      <c r="N137" s="82">
        <f>+'Media ao quadrado'!M132</f>
        <v>5.3225999999999996</v>
      </c>
      <c r="O137" s="82">
        <f t="shared" si="17"/>
        <v>1.3306499999999999</v>
      </c>
      <c r="P137" s="82">
        <f t="shared" si="18"/>
        <v>1.1535380357838227</v>
      </c>
      <c r="Q137" s="82">
        <f t="shared" si="19"/>
        <v>3.2</v>
      </c>
      <c r="R137" s="54">
        <f t="shared" si="20"/>
        <v>5.5</v>
      </c>
    </row>
    <row r="138" spans="1:18" ht="96" x14ac:dyDescent="0.2">
      <c r="A138" s="94">
        <v>130</v>
      </c>
      <c r="B138" s="135" t="s">
        <v>174</v>
      </c>
      <c r="C138" s="107"/>
      <c r="D138" s="107">
        <v>543.95000000000005</v>
      </c>
      <c r="E138" s="107">
        <v>551.91999999999996</v>
      </c>
      <c r="F138" s="107">
        <v>556.94000000000005</v>
      </c>
      <c r="G138" s="107">
        <v>451</v>
      </c>
      <c r="H138" s="107"/>
      <c r="I138" s="107"/>
      <c r="J138" s="108"/>
      <c r="K138" s="107"/>
      <c r="L138" s="107">
        <v>272.18</v>
      </c>
      <c r="M138" s="83">
        <f t="shared" si="16"/>
        <v>475.19799999999998</v>
      </c>
      <c r="N138" s="82">
        <f>+'Media ao quadrado'!M133</f>
        <v>59096.708880000006</v>
      </c>
      <c r="O138" s="82">
        <f t="shared" si="17"/>
        <v>14774.177220000001</v>
      </c>
      <c r="P138" s="82">
        <f t="shared" si="18"/>
        <v>121.54907329963483</v>
      </c>
      <c r="Q138" s="82">
        <f t="shared" si="19"/>
        <v>353.65</v>
      </c>
      <c r="R138" s="54">
        <f t="shared" si="20"/>
        <v>596.75</v>
      </c>
    </row>
    <row r="139" spans="1:18" ht="108" x14ac:dyDescent="0.2">
      <c r="A139" s="94">
        <v>131</v>
      </c>
      <c r="B139" s="135" t="s">
        <v>175</v>
      </c>
      <c r="C139" s="107"/>
      <c r="D139" s="107">
        <v>86.67</v>
      </c>
      <c r="E139" s="107">
        <v>87.94</v>
      </c>
      <c r="F139" s="107">
        <v>88.74</v>
      </c>
      <c r="G139" s="107">
        <v>94.5</v>
      </c>
      <c r="H139" s="107"/>
      <c r="I139" s="107"/>
      <c r="J139" s="108"/>
      <c r="K139" s="107"/>
      <c r="L139" s="107">
        <v>65.819999999999993</v>
      </c>
      <c r="M139" s="83">
        <f t="shared" si="16"/>
        <v>84.734000000000009</v>
      </c>
      <c r="N139" s="82">
        <f>+'Media ao quadrado'!M134</f>
        <v>483.18872000000016</v>
      </c>
      <c r="O139" s="82">
        <f t="shared" si="17"/>
        <v>120.79718000000004</v>
      </c>
      <c r="P139" s="82">
        <f t="shared" si="18"/>
        <v>10.990777042593487</v>
      </c>
      <c r="Q139" s="82">
        <f t="shared" si="19"/>
        <v>73.739999999999995</v>
      </c>
      <c r="R139" s="54">
        <f t="shared" si="20"/>
        <v>95.72</v>
      </c>
    </row>
    <row r="140" spans="1:18" ht="156.75" thickBot="1" x14ac:dyDescent="0.25">
      <c r="A140" s="94">
        <v>132</v>
      </c>
      <c r="B140" s="135" t="s">
        <v>176</v>
      </c>
      <c r="C140" s="107"/>
      <c r="D140" s="107">
        <v>175.56</v>
      </c>
      <c r="E140" s="107">
        <v>178.13</v>
      </c>
      <c r="F140" s="107">
        <v>179.75</v>
      </c>
      <c r="G140" s="107">
        <v>136.5</v>
      </c>
      <c r="H140" s="107"/>
      <c r="I140" s="107"/>
      <c r="J140" s="108"/>
      <c r="K140" s="107"/>
      <c r="L140" s="107">
        <v>122.58</v>
      </c>
      <c r="M140" s="83">
        <f t="shared" si="16"/>
        <v>158.50400000000002</v>
      </c>
      <c r="N140" s="82">
        <f>+'Media ao quadrado'!M135</f>
        <v>2902.18932</v>
      </c>
      <c r="O140" s="82">
        <f t="shared" si="17"/>
        <v>725.54732999999999</v>
      </c>
      <c r="P140" s="82">
        <f t="shared" si="18"/>
        <v>26.935985781107028</v>
      </c>
      <c r="Q140" s="82">
        <f t="shared" si="19"/>
        <v>131.57</v>
      </c>
      <c r="R140" s="54">
        <f t="shared" si="20"/>
        <v>185.44</v>
      </c>
    </row>
    <row r="141" spans="1:18" ht="24.75" thickBot="1" x14ac:dyDescent="0.25">
      <c r="A141" s="94">
        <v>133</v>
      </c>
      <c r="B141" s="132" t="s">
        <v>177</v>
      </c>
      <c r="C141" s="107"/>
      <c r="D141" s="107">
        <v>3444.66</v>
      </c>
      <c r="E141" s="107">
        <v>3495.15</v>
      </c>
      <c r="F141" s="107">
        <v>3526.96</v>
      </c>
      <c r="G141" s="107">
        <v>3600</v>
      </c>
      <c r="H141" s="107"/>
      <c r="I141" s="107"/>
      <c r="J141" s="108"/>
      <c r="K141" s="107"/>
      <c r="L141" s="107">
        <v>2102.27</v>
      </c>
      <c r="M141" s="83">
        <f t="shared" si="16"/>
        <v>3233.808</v>
      </c>
      <c r="N141" s="82">
        <f>+'Media ao quadrado'!M136</f>
        <v>1613171.1282800001</v>
      </c>
      <c r="O141" s="82">
        <f t="shared" si="17"/>
        <v>403292.78207000002</v>
      </c>
      <c r="P141" s="82">
        <f t="shared" si="18"/>
        <v>635.05336946590558</v>
      </c>
      <c r="Q141" s="82">
        <f t="shared" si="19"/>
        <v>2598.75</v>
      </c>
      <c r="R141" s="54">
        <f t="shared" si="20"/>
        <v>3868.86</v>
      </c>
    </row>
    <row r="142" spans="1:18" ht="24.75" thickBot="1" x14ac:dyDescent="0.25">
      <c r="A142" s="94">
        <v>134</v>
      </c>
      <c r="B142" s="133" t="s">
        <v>178</v>
      </c>
      <c r="C142" s="107"/>
      <c r="D142" s="107">
        <v>533.34</v>
      </c>
      <c r="E142" s="107">
        <v>541.15</v>
      </c>
      <c r="F142" s="107">
        <v>546.08000000000004</v>
      </c>
      <c r="G142" s="107">
        <v>357.8</v>
      </c>
      <c r="H142" s="107"/>
      <c r="I142" s="107"/>
      <c r="J142" s="108"/>
      <c r="K142" s="107"/>
      <c r="L142" s="107">
        <v>353.01</v>
      </c>
      <c r="M142" s="83">
        <f t="shared" si="16"/>
        <v>466.27600000000001</v>
      </c>
      <c r="N142" s="82">
        <f>+'Media ao quadrado'!M137</f>
        <v>41068.603720000006</v>
      </c>
      <c r="O142" s="82">
        <f t="shared" si="17"/>
        <v>10267.150930000002</v>
      </c>
      <c r="P142" s="82">
        <f t="shared" si="18"/>
        <v>101.32695065973317</v>
      </c>
      <c r="Q142" s="82">
        <f t="shared" si="19"/>
        <v>364.95</v>
      </c>
      <c r="R142" s="54">
        <f t="shared" si="20"/>
        <v>567.6</v>
      </c>
    </row>
    <row r="143" spans="1:18" ht="24.75" thickBot="1" x14ac:dyDescent="0.25">
      <c r="A143" s="94">
        <v>135</v>
      </c>
      <c r="B143" s="133" t="s">
        <v>179</v>
      </c>
      <c r="C143" s="107">
        <v>79</v>
      </c>
      <c r="D143" s="107">
        <v>87.67</v>
      </c>
      <c r="E143" s="107">
        <v>88.96</v>
      </c>
      <c r="F143" s="107">
        <v>89.77</v>
      </c>
      <c r="G143" s="107"/>
      <c r="H143" s="107"/>
      <c r="I143" s="107"/>
      <c r="J143" s="108"/>
      <c r="K143" s="107"/>
      <c r="L143" s="107">
        <v>79.930000000000007</v>
      </c>
      <c r="M143" s="83">
        <f t="shared" si="16"/>
        <v>85.066000000000003</v>
      </c>
      <c r="N143" s="82">
        <f>+'Media ao quadrado'!M138</f>
        <v>107.24651999999986</v>
      </c>
      <c r="O143" s="82">
        <f t="shared" si="17"/>
        <v>26.811629999999965</v>
      </c>
      <c r="P143" s="82">
        <f t="shared" si="18"/>
        <v>5.177994785628889</v>
      </c>
      <c r="Q143" s="82">
        <f t="shared" si="19"/>
        <v>79.89</v>
      </c>
      <c r="R143" s="54">
        <f t="shared" si="20"/>
        <v>90.24</v>
      </c>
    </row>
    <row r="144" spans="1:18" ht="13.5" thickBot="1" x14ac:dyDescent="0.25">
      <c r="A144" s="94">
        <v>136</v>
      </c>
      <c r="B144" s="133" t="s">
        <v>180</v>
      </c>
      <c r="C144" s="107"/>
      <c r="D144" s="107">
        <v>6.56</v>
      </c>
      <c r="E144" s="107">
        <v>6.66</v>
      </c>
      <c r="F144" s="107">
        <v>6.72</v>
      </c>
      <c r="G144" s="107">
        <v>2.78</v>
      </c>
      <c r="H144" s="107"/>
      <c r="I144" s="107"/>
      <c r="J144" s="108"/>
      <c r="K144" s="107"/>
      <c r="L144" s="107">
        <v>7.57</v>
      </c>
      <c r="M144" s="83">
        <f t="shared" si="16"/>
        <v>6.0579999999999998</v>
      </c>
      <c r="N144" s="82">
        <f>+'Media ao quadrado'!M139</f>
        <v>14.084080000000002</v>
      </c>
      <c r="O144" s="82">
        <f t="shared" si="17"/>
        <v>3.5210200000000005</v>
      </c>
      <c r="P144" s="82">
        <f t="shared" si="18"/>
        <v>1.8764381151532816</v>
      </c>
      <c r="Q144" s="82">
        <f t="shared" si="19"/>
        <v>4.18</v>
      </c>
      <c r="R144" s="54">
        <f t="shared" si="20"/>
        <v>7.93</v>
      </c>
    </row>
    <row r="145" spans="1:18" ht="13.5" thickBot="1" x14ac:dyDescent="0.25">
      <c r="A145" s="94">
        <v>137</v>
      </c>
      <c r="B145" s="133" t="s">
        <v>181</v>
      </c>
      <c r="C145" s="107">
        <v>129.97999999999999</v>
      </c>
      <c r="D145" s="107">
        <v>61.12</v>
      </c>
      <c r="E145" s="107">
        <v>62.01</v>
      </c>
      <c r="F145" s="107">
        <v>62.58</v>
      </c>
      <c r="G145" s="107">
        <v>100</v>
      </c>
      <c r="H145" s="107"/>
      <c r="I145" s="107"/>
      <c r="J145" s="108"/>
      <c r="K145" s="107"/>
      <c r="L145" s="107">
        <v>78.98</v>
      </c>
      <c r="M145" s="83">
        <f t="shared" si="16"/>
        <v>82.445000000000007</v>
      </c>
      <c r="N145" s="82">
        <f>+'Media ao quadrado'!M140</f>
        <v>3846.7235499999992</v>
      </c>
      <c r="O145" s="82">
        <f t="shared" si="17"/>
        <v>769.34470999999985</v>
      </c>
      <c r="P145" s="82">
        <f t="shared" si="18"/>
        <v>27.737063831631492</v>
      </c>
      <c r="Q145" s="82">
        <f t="shared" si="19"/>
        <v>54.71</v>
      </c>
      <c r="R145" s="54">
        <f t="shared" si="20"/>
        <v>110.18</v>
      </c>
    </row>
    <row r="146" spans="1:18" ht="36.75" thickBot="1" x14ac:dyDescent="0.25">
      <c r="A146" s="94">
        <v>138</v>
      </c>
      <c r="B146" s="133" t="s">
        <v>182</v>
      </c>
      <c r="C146" s="107">
        <v>87</v>
      </c>
      <c r="D146" s="107">
        <v>206.67</v>
      </c>
      <c r="E146" s="107">
        <v>209.7</v>
      </c>
      <c r="F146" s="107">
        <v>211.61</v>
      </c>
      <c r="G146" s="107">
        <v>74.95</v>
      </c>
      <c r="H146" s="107"/>
      <c r="I146" s="107"/>
      <c r="J146" s="108"/>
      <c r="K146" s="107"/>
      <c r="L146" s="107">
        <v>131.13999999999999</v>
      </c>
      <c r="M146" s="83">
        <f t="shared" si="16"/>
        <v>153.51166666666668</v>
      </c>
      <c r="N146" s="82">
        <f>+'Media ao quadrado'!M141</f>
        <v>20454.58228333333</v>
      </c>
      <c r="O146" s="82">
        <f t="shared" si="17"/>
        <v>4090.9164566666659</v>
      </c>
      <c r="P146" s="82">
        <f t="shared" si="18"/>
        <v>63.960272487432903</v>
      </c>
      <c r="Q146" s="82">
        <f t="shared" si="19"/>
        <v>89.55</v>
      </c>
      <c r="R146" s="54">
        <f t="shared" si="20"/>
        <v>217.47</v>
      </c>
    </row>
    <row r="147" spans="1:18" ht="13.5" thickBot="1" x14ac:dyDescent="0.25">
      <c r="A147" s="94">
        <v>139</v>
      </c>
      <c r="B147" s="133" t="s">
        <v>183</v>
      </c>
      <c r="C147" s="107"/>
      <c r="D147" s="107">
        <v>440</v>
      </c>
      <c r="E147" s="107">
        <v>446.45</v>
      </c>
      <c r="F147" s="107">
        <v>450.52</v>
      </c>
      <c r="G147" s="107"/>
      <c r="H147" s="107"/>
      <c r="I147" s="107"/>
      <c r="J147" s="108"/>
      <c r="K147" s="107"/>
      <c r="L147" s="107">
        <v>204.61</v>
      </c>
      <c r="M147" s="83">
        <f t="shared" si="16"/>
        <v>385.39499999999998</v>
      </c>
      <c r="N147" s="82">
        <f>+'Media ao quadrado'!M142</f>
        <v>43633.900899999993</v>
      </c>
      <c r="O147" s="82">
        <f t="shared" si="17"/>
        <v>14544.633633333331</v>
      </c>
      <c r="P147" s="82">
        <f t="shared" si="18"/>
        <v>120.60113446122027</v>
      </c>
      <c r="Q147" s="82">
        <f t="shared" si="19"/>
        <v>264.79000000000002</v>
      </c>
      <c r="R147" s="54">
        <f t="shared" si="20"/>
        <v>506</v>
      </c>
    </row>
    <row r="148" spans="1:18" ht="84.75" thickBot="1" x14ac:dyDescent="0.25">
      <c r="A148" s="94">
        <v>140</v>
      </c>
      <c r="B148" s="135" t="s">
        <v>184</v>
      </c>
      <c r="C148" s="107"/>
      <c r="D148" s="107">
        <v>49.23</v>
      </c>
      <c r="E148" s="107">
        <v>49.95</v>
      </c>
      <c r="F148" s="107">
        <v>50.4</v>
      </c>
      <c r="G148" s="107">
        <v>47.35</v>
      </c>
      <c r="H148" s="107"/>
      <c r="I148" s="107"/>
      <c r="J148" s="108"/>
      <c r="K148" s="107"/>
      <c r="L148" s="107">
        <v>51.9</v>
      </c>
      <c r="M148" s="83">
        <f t="shared" si="16"/>
        <v>49.766000000000005</v>
      </c>
      <c r="N148" s="82">
        <f>+'Media ao quadrado'!M143</f>
        <v>11.114119999999989</v>
      </c>
      <c r="O148" s="82">
        <f t="shared" si="17"/>
        <v>2.7785299999999973</v>
      </c>
      <c r="P148" s="82">
        <f t="shared" si="18"/>
        <v>1.6668923180577675</v>
      </c>
      <c r="Q148" s="82">
        <f t="shared" si="19"/>
        <v>48.1</v>
      </c>
      <c r="R148" s="54">
        <f t="shared" si="20"/>
        <v>51.43</v>
      </c>
    </row>
    <row r="149" spans="1:18" ht="13.5" thickBot="1" x14ac:dyDescent="0.25">
      <c r="A149" s="94">
        <v>141</v>
      </c>
      <c r="B149" s="132" t="s">
        <v>185</v>
      </c>
      <c r="C149" s="107"/>
      <c r="D149" s="107">
        <v>40.56</v>
      </c>
      <c r="E149" s="107">
        <v>41.15</v>
      </c>
      <c r="F149" s="107">
        <v>41.53</v>
      </c>
      <c r="G149" s="107">
        <v>28.4</v>
      </c>
      <c r="H149" s="107"/>
      <c r="I149" s="107"/>
      <c r="J149" s="108"/>
      <c r="K149" s="107"/>
      <c r="L149" s="107">
        <v>43.02</v>
      </c>
      <c r="M149" s="83">
        <f t="shared" si="16"/>
        <v>38.932000000000002</v>
      </c>
      <c r="N149" s="82">
        <f>+'Media ao quadrado'!M144</f>
        <v>141.95428000000004</v>
      </c>
      <c r="O149" s="82">
        <f t="shared" si="17"/>
        <v>35.48857000000001</v>
      </c>
      <c r="P149" s="82">
        <f t="shared" si="18"/>
        <v>5.9572283823939474</v>
      </c>
      <c r="Q149" s="82">
        <f t="shared" si="19"/>
        <v>32.97</v>
      </c>
      <c r="R149" s="54">
        <f t="shared" si="20"/>
        <v>44.89</v>
      </c>
    </row>
    <row r="150" spans="1:18" ht="13.5" thickBot="1" x14ac:dyDescent="0.25">
      <c r="A150" s="94">
        <v>142</v>
      </c>
      <c r="B150" s="133" t="s">
        <v>186</v>
      </c>
      <c r="C150" s="107"/>
      <c r="D150" s="107">
        <v>44.5</v>
      </c>
      <c r="E150" s="107">
        <v>45.16</v>
      </c>
      <c r="F150" s="107">
        <v>45.57</v>
      </c>
      <c r="G150" s="107">
        <v>28.88</v>
      </c>
      <c r="H150" s="107"/>
      <c r="I150" s="107"/>
      <c r="J150" s="108"/>
      <c r="K150" s="107"/>
      <c r="L150" s="107">
        <v>43.7</v>
      </c>
      <c r="M150" s="83">
        <f t="shared" si="16"/>
        <v>41.561999999999998</v>
      </c>
      <c r="N150" s="82">
        <f>+'Media ao quadrado'!M145</f>
        <v>203.04568</v>
      </c>
      <c r="O150" s="82">
        <f t="shared" si="17"/>
        <v>50.761420000000001</v>
      </c>
      <c r="P150" s="82">
        <f t="shared" si="18"/>
        <v>7.1247049061697991</v>
      </c>
      <c r="Q150" s="82">
        <f t="shared" si="19"/>
        <v>34.44</v>
      </c>
      <c r="R150" s="54">
        <f t="shared" si="20"/>
        <v>48.69</v>
      </c>
    </row>
    <row r="151" spans="1:18" ht="72" x14ac:dyDescent="0.2">
      <c r="A151" s="94">
        <v>143</v>
      </c>
      <c r="B151" s="135" t="s">
        <v>187</v>
      </c>
      <c r="C151" s="107">
        <v>269.89999999999998</v>
      </c>
      <c r="D151" s="107">
        <v>127.78</v>
      </c>
      <c r="E151" s="107">
        <v>129.66</v>
      </c>
      <c r="F151" s="107">
        <v>130.84</v>
      </c>
      <c r="G151" s="107">
        <v>98</v>
      </c>
      <c r="H151" s="107"/>
      <c r="I151" s="107"/>
      <c r="J151" s="108"/>
      <c r="K151" s="107"/>
      <c r="L151" s="107">
        <v>104.45</v>
      </c>
      <c r="M151" s="83">
        <f t="shared" si="16"/>
        <v>143.43833333333333</v>
      </c>
      <c r="N151" s="82">
        <f>+'Media ao quadrado'!M146</f>
        <v>20171.02928333333</v>
      </c>
      <c r="O151" s="82">
        <f t="shared" si="17"/>
        <v>4034.205856666666</v>
      </c>
      <c r="P151" s="82">
        <f t="shared" si="18"/>
        <v>63.515398579137219</v>
      </c>
      <c r="Q151" s="82">
        <f t="shared" si="19"/>
        <v>79.92</v>
      </c>
      <c r="R151" s="54">
        <f t="shared" si="20"/>
        <v>206.95</v>
      </c>
    </row>
    <row r="152" spans="1:18" ht="72" x14ac:dyDescent="0.2">
      <c r="A152" s="94">
        <v>144</v>
      </c>
      <c r="B152" s="135" t="s">
        <v>188</v>
      </c>
      <c r="C152" s="107"/>
      <c r="D152" s="107">
        <v>127.78</v>
      </c>
      <c r="E152" s="107">
        <v>129.66</v>
      </c>
      <c r="F152" s="107">
        <v>130.84</v>
      </c>
      <c r="G152" s="107">
        <v>98</v>
      </c>
      <c r="H152" s="107"/>
      <c r="I152" s="107"/>
      <c r="J152" s="108"/>
      <c r="K152" s="107"/>
      <c r="L152" s="107">
        <v>117.77</v>
      </c>
      <c r="M152" s="83">
        <f t="shared" si="16"/>
        <v>120.80999999999999</v>
      </c>
      <c r="N152" s="82">
        <f>+'Media ao quadrado'!M147</f>
        <v>757.04200000000003</v>
      </c>
      <c r="O152" s="82">
        <f t="shared" si="17"/>
        <v>189.26050000000001</v>
      </c>
      <c r="P152" s="82">
        <f t="shared" si="18"/>
        <v>13.757198115895548</v>
      </c>
      <c r="Q152" s="82">
        <f t="shared" si="19"/>
        <v>107.05</v>
      </c>
      <c r="R152" s="54">
        <f t="shared" si="20"/>
        <v>134.57</v>
      </c>
    </row>
    <row r="153" spans="1:18" ht="72" x14ac:dyDescent="0.2">
      <c r="A153" s="94">
        <v>145</v>
      </c>
      <c r="B153" s="135" t="s">
        <v>189</v>
      </c>
      <c r="C153" s="107">
        <v>205</v>
      </c>
      <c r="D153" s="107">
        <v>127.78</v>
      </c>
      <c r="E153" s="107">
        <v>129.66</v>
      </c>
      <c r="F153" s="107">
        <v>130.84</v>
      </c>
      <c r="G153" s="107">
        <v>98</v>
      </c>
      <c r="H153" s="107"/>
      <c r="I153" s="107"/>
      <c r="J153" s="108"/>
      <c r="K153" s="107"/>
      <c r="L153" s="107">
        <v>161.44999999999999</v>
      </c>
      <c r="M153" s="83">
        <f t="shared" si="16"/>
        <v>142.12166666666667</v>
      </c>
      <c r="N153" s="82">
        <f>+'Media ao quadrado'!M148</f>
        <v>6762.2432833333332</v>
      </c>
      <c r="O153" s="82">
        <f t="shared" si="17"/>
        <v>1352.4486566666667</v>
      </c>
      <c r="P153" s="82">
        <f t="shared" si="18"/>
        <v>36.775653042014994</v>
      </c>
      <c r="Q153" s="82">
        <f t="shared" si="19"/>
        <v>105.35</v>
      </c>
      <c r="R153" s="54">
        <f t="shared" si="20"/>
        <v>178.9</v>
      </c>
    </row>
    <row r="154" spans="1:18" x14ac:dyDescent="0.2">
      <c r="A154" s="94">
        <v>146</v>
      </c>
      <c r="B154" s="135" t="s">
        <v>190</v>
      </c>
      <c r="C154" s="107"/>
      <c r="D154" s="107">
        <v>7</v>
      </c>
      <c r="E154" s="107">
        <v>7.11</v>
      </c>
      <c r="F154" s="107">
        <v>7.17</v>
      </c>
      <c r="G154" s="107"/>
      <c r="H154" s="107"/>
      <c r="I154" s="107"/>
      <c r="J154" s="108"/>
      <c r="K154" s="107"/>
      <c r="L154" s="107">
        <v>8.2100000000000009</v>
      </c>
      <c r="M154" s="83">
        <f t="shared" si="16"/>
        <v>7.3725000000000005</v>
      </c>
      <c r="N154" s="82">
        <f>+'Media ao quadrado'!M149</f>
        <v>0.95007500000000134</v>
      </c>
      <c r="O154" s="82">
        <f t="shared" si="17"/>
        <v>0.31669166666666709</v>
      </c>
      <c r="P154" s="82">
        <f t="shared" si="18"/>
        <v>0.56275364651565529</v>
      </c>
      <c r="Q154" s="82">
        <f t="shared" si="19"/>
        <v>6.81</v>
      </c>
      <c r="R154" s="54">
        <f t="shared" si="20"/>
        <v>7.94</v>
      </c>
    </row>
    <row r="155" spans="1:18" ht="72" x14ac:dyDescent="0.2">
      <c r="A155" s="94">
        <v>147</v>
      </c>
      <c r="B155" s="135" t="s">
        <v>191</v>
      </c>
      <c r="C155" s="107">
        <v>13.9</v>
      </c>
      <c r="D155" s="107">
        <v>50.23</v>
      </c>
      <c r="E155" s="107">
        <v>50.96</v>
      </c>
      <c r="F155" s="107">
        <v>51.43</v>
      </c>
      <c r="G155" s="107">
        <v>21</v>
      </c>
      <c r="H155" s="107"/>
      <c r="I155" s="107"/>
      <c r="J155" s="108"/>
      <c r="K155" s="107"/>
      <c r="L155" s="107">
        <v>42</v>
      </c>
      <c r="M155" s="83">
        <f t="shared" si="16"/>
        <v>38.253333333333337</v>
      </c>
      <c r="N155" s="82">
        <f>+'Media ao quadrado'!M150</f>
        <v>1383.3243333333335</v>
      </c>
      <c r="O155" s="82">
        <f t="shared" si="17"/>
        <v>276.66486666666668</v>
      </c>
      <c r="P155" s="82">
        <f t="shared" si="18"/>
        <v>16.633245824753107</v>
      </c>
      <c r="Q155" s="82">
        <f t="shared" si="19"/>
        <v>21.62</v>
      </c>
      <c r="R155" s="54">
        <f t="shared" si="20"/>
        <v>54.89</v>
      </c>
    </row>
    <row r="156" spans="1:18" ht="48" x14ac:dyDescent="0.2">
      <c r="A156" s="94">
        <v>148</v>
      </c>
      <c r="B156" s="135" t="s">
        <v>192</v>
      </c>
      <c r="C156" s="107"/>
      <c r="D156" s="107">
        <v>21.12</v>
      </c>
      <c r="E156" s="107">
        <v>21.43</v>
      </c>
      <c r="F156" s="107">
        <v>21.62</v>
      </c>
      <c r="G156" s="107">
        <v>20</v>
      </c>
      <c r="H156" s="107"/>
      <c r="I156" s="107"/>
      <c r="J156" s="108"/>
      <c r="K156" s="107"/>
      <c r="L156" s="107">
        <v>22.13</v>
      </c>
      <c r="M156" s="83">
        <f t="shared" si="16"/>
        <v>21.259999999999998</v>
      </c>
      <c r="N156" s="82">
        <f>+'Media ao quadrado'!M151</f>
        <v>2.5225999999999988</v>
      </c>
      <c r="O156" s="82">
        <f t="shared" si="17"/>
        <v>0.63064999999999971</v>
      </c>
      <c r="P156" s="82">
        <f t="shared" si="18"/>
        <v>0.79413474927117988</v>
      </c>
      <c r="Q156" s="82">
        <f t="shared" si="19"/>
        <v>20.47</v>
      </c>
      <c r="R156" s="54">
        <f t="shared" si="20"/>
        <v>22.05</v>
      </c>
    </row>
    <row r="157" spans="1:18" ht="48.75" thickBot="1" x14ac:dyDescent="0.25">
      <c r="A157" s="94">
        <v>149</v>
      </c>
      <c r="B157" s="135" t="s">
        <v>193</v>
      </c>
      <c r="C157" s="107"/>
      <c r="D157" s="107">
        <v>21.12</v>
      </c>
      <c r="E157" s="107">
        <v>21.43</v>
      </c>
      <c r="F157" s="107">
        <v>21.62</v>
      </c>
      <c r="G157" s="107">
        <v>20</v>
      </c>
      <c r="H157" s="107"/>
      <c r="I157" s="107"/>
      <c r="J157" s="108"/>
      <c r="K157" s="107"/>
      <c r="L157" s="107">
        <v>19.59</v>
      </c>
      <c r="M157" s="83">
        <f t="shared" si="16"/>
        <v>20.752000000000002</v>
      </c>
      <c r="N157" s="82">
        <f>+'Media ao quadrado'!M152</f>
        <v>3.2642800000000021</v>
      </c>
      <c r="O157" s="82">
        <f t="shared" si="17"/>
        <v>0.81607000000000052</v>
      </c>
      <c r="P157" s="82">
        <f t="shared" si="18"/>
        <v>0.90336592807123317</v>
      </c>
      <c r="Q157" s="82">
        <f t="shared" si="19"/>
        <v>19.850000000000001</v>
      </c>
      <c r="R157" s="54">
        <f t="shared" si="20"/>
        <v>21.66</v>
      </c>
    </row>
    <row r="158" spans="1:18" ht="48.75" thickBot="1" x14ac:dyDescent="0.25">
      <c r="A158" s="94">
        <v>150</v>
      </c>
      <c r="B158" s="132" t="s">
        <v>194</v>
      </c>
      <c r="C158" s="107"/>
      <c r="D158" s="107">
        <v>21.12</v>
      </c>
      <c r="E158" s="107">
        <v>21.43</v>
      </c>
      <c r="F158" s="107">
        <v>21.62</v>
      </c>
      <c r="G158" s="107">
        <v>20</v>
      </c>
      <c r="H158" s="107"/>
      <c r="I158" s="107"/>
      <c r="J158" s="108"/>
      <c r="K158" s="107"/>
      <c r="L158" s="107">
        <v>19.59</v>
      </c>
      <c r="M158" s="83">
        <f t="shared" si="16"/>
        <v>20.752000000000002</v>
      </c>
      <c r="N158" s="82">
        <f>+'Media ao quadrado'!M153</f>
        <v>3.2642800000000021</v>
      </c>
      <c r="O158" s="82">
        <f t="shared" si="17"/>
        <v>0.81607000000000052</v>
      </c>
      <c r="P158" s="82">
        <f t="shared" si="18"/>
        <v>0.90336592807123317</v>
      </c>
      <c r="Q158" s="82">
        <f t="shared" si="19"/>
        <v>19.850000000000001</v>
      </c>
      <c r="R158" s="54">
        <f t="shared" si="20"/>
        <v>21.66</v>
      </c>
    </row>
    <row r="159" spans="1:18" ht="48.75" thickBot="1" x14ac:dyDescent="0.25">
      <c r="A159" s="94">
        <v>151</v>
      </c>
      <c r="B159" s="133" t="s">
        <v>195</v>
      </c>
      <c r="C159" s="107"/>
      <c r="D159" s="107">
        <v>21.12</v>
      </c>
      <c r="E159" s="107">
        <v>21.43</v>
      </c>
      <c r="F159" s="107">
        <v>21.62</v>
      </c>
      <c r="G159" s="107">
        <v>20</v>
      </c>
      <c r="H159" s="107"/>
      <c r="I159" s="107"/>
      <c r="J159" s="108"/>
      <c r="K159" s="107"/>
      <c r="L159" s="107">
        <v>20.87</v>
      </c>
      <c r="M159" s="83">
        <f t="shared" si="16"/>
        <v>21.008000000000003</v>
      </c>
      <c r="N159" s="82">
        <f>+'Media ao quadrado'!M154</f>
        <v>1.600280000000001</v>
      </c>
      <c r="O159" s="82">
        <f t="shared" si="17"/>
        <v>0.40007000000000026</v>
      </c>
      <c r="P159" s="82">
        <f t="shared" si="18"/>
        <v>0.632510869471822</v>
      </c>
      <c r="Q159" s="82">
        <f t="shared" si="19"/>
        <v>20.38</v>
      </c>
      <c r="R159" s="54">
        <f t="shared" si="20"/>
        <v>21.64</v>
      </c>
    </row>
    <row r="160" spans="1:18" ht="48.75" thickBot="1" x14ac:dyDescent="0.25">
      <c r="A160" s="94">
        <v>152</v>
      </c>
      <c r="B160" s="135" t="s">
        <v>196</v>
      </c>
      <c r="C160" s="107"/>
      <c r="D160" s="107">
        <v>0.14000000000000001</v>
      </c>
      <c r="E160" s="107">
        <v>0.14000000000000001</v>
      </c>
      <c r="F160" s="107">
        <v>0.14000000000000001</v>
      </c>
      <c r="G160" s="107">
        <v>0.22</v>
      </c>
      <c r="H160" s="107"/>
      <c r="I160" s="107"/>
      <c r="J160" s="108"/>
      <c r="K160" s="107"/>
      <c r="L160" s="107">
        <v>0.21</v>
      </c>
      <c r="M160" s="83">
        <f t="shared" si="16"/>
        <v>0.16999999999999998</v>
      </c>
      <c r="N160" s="82">
        <f>+'Media ao quadrado'!M155</f>
        <v>6.799999999999997E-3</v>
      </c>
      <c r="O160" s="82">
        <f t="shared" si="17"/>
        <v>1.6999999999999993E-3</v>
      </c>
      <c r="P160" s="82">
        <f t="shared" si="18"/>
        <v>4.1231056256176596E-2</v>
      </c>
      <c r="Q160" s="82">
        <f t="shared" si="19"/>
        <v>0.13</v>
      </c>
      <c r="R160" s="54">
        <f t="shared" si="20"/>
        <v>0.21</v>
      </c>
    </row>
    <row r="161" spans="1:18" ht="24.75" thickBot="1" x14ac:dyDescent="0.25">
      <c r="A161" s="94">
        <v>153</v>
      </c>
      <c r="B161" s="132" t="s">
        <v>197</v>
      </c>
      <c r="C161" s="107"/>
      <c r="D161" s="107">
        <v>0.22</v>
      </c>
      <c r="E161" s="107">
        <v>0.22</v>
      </c>
      <c r="F161" s="107">
        <v>0.22</v>
      </c>
      <c r="G161" s="107">
        <v>0.24</v>
      </c>
      <c r="H161" s="107"/>
      <c r="I161" s="107"/>
      <c r="J161" s="108"/>
      <c r="K161" s="107"/>
      <c r="L161" s="107">
        <v>0.2</v>
      </c>
      <c r="M161" s="83">
        <f t="shared" si="16"/>
        <v>0.22000000000000003</v>
      </c>
      <c r="N161" s="82">
        <f>+'Media ao quadrado'!M156</f>
        <v>7.9999999999999928E-4</v>
      </c>
      <c r="O161" s="82">
        <f t="shared" si="17"/>
        <v>1.9999999999999982E-4</v>
      </c>
      <c r="P161" s="82">
        <f t="shared" si="18"/>
        <v>1.4142135623730944E-2</v>
      </c>
      <c r="Q161" s="82">
        <f t="shared" si="19"/>
        <v>0.21</v>
      </c>
      <c r="R161" s="54">
        <f t="shared" si="20"/>
        <v>0.23</v>
      </c>
    </row>
    <row r="162" spans="1:18" ht="132.75" thickBot="1" x14ac:dyDescent="0.25">
      <c r="A162" s="94">
        <v>154</v>
      </c>
      <c r="B162" s="133" t="s">
        <v>198</v>
      </c>
      <c r="C162" s="107"/>
      <c r="D162" s="107">
        <v>0.12</v>
      </c>
      <c r="E162" s="107">
        <v>0.12</v>
      </c>
      <c r="F162" s="107">
        <v>0.12</v>
      </c>
      <c r="G162" s="107">
        <v>0.16</v>
      </c>
      <c r="H162" s="107"/>
      <c r="I162" s="107"/>
      <c r="J162" s="108"/>
      <c r="K162" s="107"/>
      <c r="L162" s="107">
        <v>0.2</v>
      </c>
      <c r="M162" s="83">
        <f t="shared" si="16"/>
        <v>0.14399999999999999</v>
      </c>
      <c r="N162" s="82">
        <f>+'Media ao quadrado'!M157</f>
        <v>5.1200000000000022E-3</v>
      </c>
      <c r="O162" s="82">
        <f t="shared" si="17"/>
        <v>1.2800000000000005E-3</v>
      </c>
      <c r="P162" s="82">
        <f t="shared" si="18"/>
        <v>3.5777087639996645E-2</v>
      </c>
      <c r="Q162" s="82">
        <f t="shared" si="19"/>
        <v>0.11</v>
      </c>
      <c r="R162" s="54">
        <f t="shared" si="20"/>
        <v>0.18</v>
      </c>
    </row>
    <row r="163" spans="1:18" ht="132" x14ac:dyDescent="0.2">
      <c r="A163" s="94">
        <v>155</v>
      </c>
      <c r="B163" s="135" t="s">
        <v>199</v>
      </c>
      <c r="C163" s="107"/>
      <c r="D163" s="107">
        <v>0.14000000000000001</v>
      </c>
      <c r="E163" s="107">
        <v>0.14000000000000001</v>
      </c>
      <c r="F163" s="107">
        <v>0.14000000000000001</v>
      </c>
      <c r="G163" s="107">
        <v>0.14000000000000001</v>
      </c>
      <c r="H163" s="107"/>
      <c r="I163" s="107"/>
      <c r="J163" s="108"/>
      <c r="K163" s="107"/>
      <c r="L163" s="107">
        <v>0.14000000000000001</v>
      </c>
      <c r="M163" s="83">
        <f t="shared" si="16"/>
        <v>0.14000000000000001</v>
      </c>
      <c r="N163" s="82">
        <f>+'Media ao quadrado'!M158</f>
        <v>0</v>
      </c>
      <c r="O163" s="82">
        <f t="shared" si="17"/>
        <v>0</v>
      </c>
      <c r="P163" s="82">
        <f t="shared" si="18"/>
        <v>0</v>
      </c>
      <c r="Q163" s="82">
        <f t="shared" si="19"/>
        <v>0.14000000000000001</v>
      </c>
      <c r="R163" s="54">
        <f t="shared" si="20"/>
        <v>0.14000000000000001</v>
      </c>
    </row>
    <row r="164" spans="1:18" ht="108" x14ac:dyDescent="0.2">
      <c r="A164" s="94">
        <v>156</v>
      </c>
      <c r="B164" s="135" t="s">
        <v>200</v>
      </c>
      <c r="C164" s="107">
        <v>1.1000000000000001</v>
      </c>
      <c r="D164" s="107">
        <v>0.79</v>
      </c>
      <c r="E164" s="107">
        <v>0.8</v>
      </c>
      <c r="F164" s="107">
        <v>0.81</v>
      </c>
      <c r="G164" s="107">
        <v>0.71</v>
      </c>
      <c r="H164" s="107"/>
      <c r="I164" s="107"/>
      <c r="J164" s="108"/>
      <c r="K164" s="107"/>
      <c r="L164" s="107">
        <v>0.6</v>
      </c>
      <c r="M164" s="83">
        <f t="shared" si="16"/>
        <v>0.80166666666666675</v>
      </c>
      <c r="N164" s="82">
        <f>+'Media ao quadrado'!M159</f>
        <v>0.1382833333333334</v>
      </c>
      <c r="O164" s="82">
        <f t="shared" si="17"/>
        <v>2.765666666666668E-2</v>
      </c>
      <c r="P164" s="82">
        <f t="shared" si="18"/>
        <v>0.16630293643428753</v>
      </c>
      <c r="Q164" s="82">
        <f t="shared" si="19"/>
        <v>0.64</v>
      </c>
      <c r="R164" s="54">
        <f t="shared" si="20"/>
        <v>0.97</v>
      </c>
    </row>
    <row r="165" spans="1:18" ht="84" x14ac:dyDescent="0.2">
      <c r="A165" s="94">
        <v>157</v>
      </c>
      <c r="B165" s="135" t="s">
        <v>201</v>
      </c>
      <c r="C165" s="107">
        <v>1.2</v>
      </c>
      <c r="D165" s="107">
        <v>0.81</v>
      </c>
      <c r="E165" s="107">
        <v>0.82</v>
      </c>
      <c r="F165" s="107">
        <v>0.83</v>
      </c>
      <c r="G165" s="107">
        <v>0.75</v>
      </c>
      <c r="H165" s="107"/>
      <c r="I165" s="107"/>
      <c r="J165" s="108"/>
      <c r="K165" s="107"/>
      <c r="L165" s="107">
        <v>0.57999999999999996</v>
      </c>
      <c r="M165" s="83">
        <f t="shared" si="16"/>
        <v>0.83166666666666667</v>
      </c>
      <c r="N165" s="82">
        <f>+'Media ao quadrado'!M160</f>
        <v>0.20628333333333332</v>
      </c>
      <c r="O165" s="82">
        <f t="shared" si="17"/>
        <v>4.1256666666666664E-2</v>
      </c>
      <c r="P165" s="82">
        <f t="shared" si="18"/>
        <v>0.20311737165163068</v>
      </c>
      <c r="Q165" s="82">
        <f t="shared" si="19"/>
        <v>0.63</v>
      </c>
      <c r="R165" s="54">
        <f t="shared" si="20"/>
        <v>1.03</v>
      </c>
    </row>
    <row r="166" spans="1:18" ht="108" x14ac:dyDescent="0.2">
      <c r="A166" s="94">
        <v>158</v>
      </c>
      <c r="B166" s="135" t="s">
        <v>202</v>
      </c>
      <c r="C166" s="107">
        <v>0.9</v>
      </c>
      <c r="D166" s="107">
        <v>0.67</v>
      </c>
      <c r="E166" s="107">
        <v>0.68</v>
      </c>
      <c r="F166" s="107">
        <v>0.69</v>
      </c>
      <c r="G166" s="107">
        <v>0.73</v>
      </c>
      <c r="H166" s="107"/>
      <c r="I166" s="107"/>
      <c r="J166" s="108"/>
      <c r="K166" s="107"/>
      <c r="L166" s="107">
        <v>0.74</v>
      </c>
      <c r="M166" s="83">
        <f t="shared" si="16"/>
        <v>0.73499999999999999</v>
      </c>
      <c r="N166" s="82">
        <f>+'Media ao quadrado'!M161</f>
        <v>3.6549999999999999E-2</v>
      </c>
      <c r="O166" s="82">
        <f t="shared" si="17"/>
        <v>7.3099999999999997E-3</v>
      </c>
      <c r="P166" s="82">
        <f t="shared" si="18"/>
        <v>8.5498537999196211E-2</v>
      </c>
      <c r="Q166" s="82">
        <f t="shared" si="19"/>
        <v>0.65</v>
      </c>
      <c r="R166" s="54">
        <f t="shared" si="20"/>
        <v>0.82</v>
      </c>
    </row>
    <row r="167" spans="1:18" ht="84" x14ac:dyDescent="0.2">
      <c r="A167" s="94">
        <v>159</v>
      </c>
      <c r="B167" s="135" t="s">
        <v>203</v>
      </c>
      <c r="C167" s="107">
        <v>0.9</v>
      </c>
      <c r="D167" s="107">
        <v>0.7</v>
      </c>
      <c r="E167" s="107">
        <v>0.71</v>
      </c>
      <c r="F167" s="107">
        <v>0.72</v>
      </c>
      <c r="G167" s="107">
        <v>0.61</v>
      </c>
      <c r="H167" s="107"/>
      <c r="I167" s="107"/>
      <c r="J167" s="108"/>
      <c r="K167" s="107"/>
      <c r="L167" s="107">
        <v>0.55000000000000004</v>
      </c>
      <c r="M167" s="83">
        <f t="shared" si="16"/>
        <v>0.69833333333333336</v>
      </c>
      <c r="N167" s="82">
        <f>+'Media ao quadrado'!M162</f>
        <v>7.1083333333333318E-2</v>
      </c>
      <c r="O167" s="82">
        <f t="shared" si="17"/>
        <v>1.4216666666666664E-2</v>
      </c>
      <c r="P167" s="82">
        <f t="shared" si="18"/>
        <v>0.1192336641501328</v>
      </c>
      <c r="Q167" s="82">
        <f t="shared" si="19"/>
        <v>0.57999999999999996</v>
      </c>
      <c r="R167" s="54">
        <f t="shared" si="20"/>
        <v>0.82</v>
      </c>
    </row>
    <row r="168" spans="1:18" ht="108" x14ac:dyDescent="0.2">
      <c r="A168" s="94">
        <v>160</v>
      </c>
      <c r="B168" s="135" t="s">
        <v>204</v>
      </c>
      <c r="C168" s="107"/>
      <c r="D168" s="107">
        <v>28.16</v>
      </c>
      <c r="E168" s="107">
        <v>28.57</v>
      </c>
      <c r="F168" s="107">
        <v>28.83</v>
      </c>
      <c r="G168" s="107">
        <v>24.31</v>
      </c>
      <c r="H168" s="107"/>
      <c r="I168" s="107"/>
      <c r="J168" s="108"/>
      <c r="K168" s="107"/>
      <c r="L168" s="107">
        <v>24.7</v>
      </c>
      <c r="M168" s="83">
        <f t="shared" si="16"/>
        <v>26.913999999999998</v>
      </c>
      <c r="N168" s="82">
        <f>+'Media ao quadrado'!M163</f>
        <v>19.648520000000005</v>
      </c>
      <c r="O168" s="82">
        <f t="shared" si="17"/>
        <v>4.9121300000000012</v>
      </c>
      <c r="P168" s="82">
        <f t="shared" si="18"/>
        <v>2.2163325562739904</v>
      </c>
      <c r="Q168" s="82">
        <f t="shared" si="19"/>
        <v>24.7</v>
      </c>
      <c r="R168" s="54">
        <f t="shared" si="20"/>
        <v>29.13</v>
      </c>
    </row>
    <row r="169" spans="1:18" ht="108" x14ac:dyDescent="0.2">
      <c r="A169" s="94">
        <v>161</v>
      </c>
      <c r="B169" s="135" t="s">
        <v>205</v>
      </c>
      <c r="C169" s="107"/>
      <c r="D169" s="107">
        <v>28.16</v>
      </c>
      <c r="E169" s="107">
        <v>28.57</v>
      </c>
      <c r="F169" s="107">
        <v>28.83</v>
      </c>
      <c r="G169" s="107">
        <v>25.35</v>
      </c>
      <c r="H169" s="107"/>
      <c r="I169" s="107"/>
      <c r="J169" s="108"/>
      <c r="K169" s="107"/>
      <c r="L169" s="107">
        <v>23.02</v>
      </c>
      <c r="M169" s="83">
        <f t="shared" si="16"/>
        <v>26.786000000000001</v>
      </c>
      <c r="N169" s="82">
        <f>+'Media ao quadrado'!M164</f>
        <v>25.493319999999997</v>
      </c>
      <c r="O169" s="82">
        <f t="shared" si="17"/>
        <v>6.3733299999999993</v>
      </c>
      <c r="P169" s="82">
        <f t="shared" si="18"/>
        <v>2.5245455036501121</v>
      </c>
      <c r="Q169" s="82">
        <f t="shared" si="19"/>
        <v>24.26</v>
      </c>
      <c r="R169" s="54">
        <f t="shared" si="20"/>
        <v>29.31</v>
      </c>
    </row>
    <row r="170" spans="1:18" ht="108" x14ac:dyDescent="0.2">
      <c r="A170" s="94">
        <v>162</v>
      </c>
      <c r="B170" s="135" t="s">
        <v>206</v>
      </c>
      <c r="C170" s="107"/>
      <c r="D170" s="107">
        <v>2.83</v>
      </c>
      <c r="E170" s="107">
        <v>2.87</v>
      </c>
      <c r="F170" s="107">
        <v>2.89</v>
      </c>
      <c r="G170" s="107">
        <v>2.4300000000000002</v>
      </c>
      <c r="H170" s="107"/>
      <c r="I170" s="107"/>
      <c r="J170" s="108"/>
      <c r="K170" s="107"/>
      <c r="L170" s="107">
        <v>2.6</v>
      </c>
      <c r="M170" s="83">
        <f t="shared" si="16"/>
        <v>2.7239999999999998</v>
      </c>
      <c r="N170" s="82">
        <f>+'Media ao quadrado'!M165</f>
        <v>0.16191999999999998</v>
      </c>
      <c r="O170" s="82">
        <f t="shared" si="17"/>
        <v>4.0479999999999995E-2</v>
      </c>
      <c r="P170" s="82">
        <f t="shared" si="18"/>
        <v>0.20119642143934865</v>
      </c>
      <c r="Q170" s="82">
        <f t="shared" si="19"/>
        <v>2.52</v>
      </c>
      <c r="R170" s="54">
        <f t="shared" si="20"/>
        <v>2.93</v>
      </c>
    </row>
    <row r="171" spans="1:18" ht="108" x14ac:dyDescent="0.2">
      <c r="A171" s="94">
        <v>163</v>
      </c>
      <c r="B171" s="135" t="s">
        <v>207</v>
      </c>
      <c r="C171" s="107"/>
      <c r="D171" s="107">
        <v>2.83</v>
      </c>
      <c r="E171" s="107">
        <v>2.87</v>
      </c>
      <c r="F171" s="107">
        <v>2.89</v>
      </c>
      <c r="G171" s="107">
        <v>2.4300000000000002</v>
      </c>
      <c r="H171" s="107"/>
      <c r="I171" s="107"/>
      <c r="J171" s="108"/>
      <c r="K171" s="107"/>
      <c r="L171" s="107">
        <v>2.2000000000000002</v>
      </c>
      <c r="M171" s="83">
        <f t="shared" si="16"/>
        <v>2.6439999999999997</v>
      </c>
      <c r="N171" s="82">
        <f>+'Media ao quadrado'!M166</f>
        <v>0.38911999999999991</v>
      </c>
      <c r="O171" s="82">
        <f t="shared" si="17"/>
        <v>9.7279999999999978E-2</v>
      </c>
      <c r="P171" s="82">
        <f t="shared" si="18"/>
        <v>0.31189741903388679</v>
      </c>
      <c r="Q171" s="82">
        <f t="shared" si="19"/>
        <v>2.33</v>
      </c>
      <c r="R171" s="54">
        <f t="shared" si="20"/>
        <v>2.96</v>
      </c>
    </row>
    <row r="172" spans="1:18" ht="48" x14ac:dyDescent="0.2">
      <c r="A172" s="94">
        <v>164</v>
      </c>
      <c r="B172" s="135" t="s">
        <v>208</v>
      </c>
      <c r="C172" s="107"/>
      <c r="D172" s="107">
        <v>28.16</v>
      </c>
      <c r="E172" s="107">
        <v>28.57</v>
      </c>
      <c r="F172" s="107">
        <v>28.83</v>
      </c>
      <c r="G172" s="107">
        <v>30.3</v>
      </c>
      <c r="H172" s="107"/>
      <c r="I172" s="107"/>
      <c r="J172" s="108"/>
      <c r="K172" s="107"/>
      <c r="L172" s="107">
        <v>25.37</v>
      </c>
      <c r="M172" s="83">
        <f t="shared" si="16"/>
        <v>28.245999999999999</v>
      </c>
      <c r="N172" s="82">
        <f>+'Media ao quadrado'!M167</f>
        <v>12.943719999999995</v>
      </c>
      <c r="O172" s="82">
        <f t="shared" si="17"/>
        <v>3.2359299999999989</v>
      </c>
      <c r="P172" s="82">
        <f t="shared" si="18"/>
        <v>1.7988690891779755</v>
      </c>
      <c r="Q172" s="82">
        <f t="shared" si="19"/>
        <v>26.45</v>
      </c>
      <c r="R172" s="54">
        <f t="shared" si="20"/>
        <v>30.04</v>
      </c>
    </row>
    <row r="173" spans="1:18" ht="36" x14ac:dyDescent="0.2">
      <c r="A173" s="94">
        <v>165</v>
      </c>
      <c r="B173" s="135" t="s">
        <v>209</v>
      </c>
      <c r="C173" s="107"/>
      <c r="D173" s="107">
        <v>3.56</v>
      </c>
      <c r="E173" s="107">
        <v>3.61</v>
      </c>
      <c r="F173" s="107">
        <v>3.65</v>
      </c>
      <c r="G173" s="107">
        <v>3.28</v>
      </c>
      <c r="H173" s="107"/>
      <c r="I173" s="107"/>
      <c r="J173" s="108"/>
      <c r="K173" s="107"/>
      <c r="L173" s="107">
        <v>3.12</v>
      </c>
      <c r="M173" s="83">
        <f t="shared" si="16"/>
        <v>3.444</v>
      </c>
      <c r="N173" s="82">
        <f>+'Media ao quadrado'!M168</f>
        <v>0.21531999999999993</v>
      </c>
      <c r="O173" s="82">
        <f t="shared" si="17"/>
        <v>5.3829999999999982E-2</v>
      </c>
      <c r="P173" s="82">
        <f t="shared" si="18"/>
        <v>0.23201293067413287</v>
      </c>
      <c r="Q173" s="82">
        <f t="shared" si="19"/>
        <v>3.21</v>
      </c>
      <c r="R173" s="54">
        <f t="shared" si="20"/>
        <v>3.68</v>
      </c>
    </row>
    <row r="174" spans="1:18" ht="48" x14ac:dyDescent="0.2">
      <c r="A174" s="94">
        <v>166</v>
      </c>
      <c r="B174" s="135" t="s">
        <v>210</v>
      </c>
      <c r="C174" s="107"/>
      <c r="D174" s="107">
        <v>3.56</v>
      </c>
      <c r="E174" s="107">
        <v>3.61</v>
      </c>
      <c r="F174" s="107">
        <v>3.65</v>
      </c>
      <c r="G174" s="107">
        <v>3.28</v>
      </c>
      <c r="H174" s="107"/>
      <c r="I174" s="107"/>
      <c r="J174" s="108"/>
      <c r="K174" s="107"/>
      <c r="L174" s="107">
        <v>2.2000000000000002</v>
      </c>
      <c r="M174" s="83">
        <f t="shared" si="16"/>
        <v>3.2600000000000002</v>
      </c>
      <c r="N174" s="82">
        <f>+'Media ao quadrado'!M169</f>
        <v>1.4885999999999995</v>
      </c>
      <c r="O174" s="82">
        <f t="shared" si="17"/>
        <v>0.37214999999999987</v>
      </c>
      <c r="P174" s="82">
        <f t="shared" si="18"/>
        <v>0.61004098222988257</v>
      </c>
      <c r="Q174" s="82">
        <f t="shared" si="19"/>
        <v>2.65</v>
      </c>
      <c r="R174" s="54">
        <f t="shared" si="20"/>
        <v>3.87</v>
      </c>
    </row>
    <row r="175" spans="1:18" ht="48" x14ac:dyDescent="0.2">
      <c r="A175" s="94">
        <v>167</v>
      </c>
      <c r="B175" s="135" t="s">
        <v>211</v>
      </c>
      <c r="C175" s="107">
        <v>2.5</v>
      </c>
      <c r="D175" s="107">
        <v>1.1599999999999999</v>
      </c>
      <c r="E175" s="107">
        <v>1.18</v>
      </c>
      <c r="F175" s="107">
        <v>1.19</v>
      </c>
      <c r="G175" s="107">
        <v>1.08</v>
      </c>
      <c r="H175" s="107"/>
      <c r="I175" s="107"/>
      <c r="J175" s="108"/>
      <c r="K175" s="107"/>
      <c r="L175" s="107">
        <v>2.72</v>
      </c>
      <c r="M175" s="83">
        <f t="shared" si="16"/>
        <v>1.6383333333333334</v>
      </c>
      <c r="N175" s="82">
        <f>+'Media ao quadrado'!M170</f>
        <v>2.8640833333333338</v>
      </c>
      <c r="O175" s="82">
        <f t="shared" si="17"/>
        <v>0.57281666666666675</v>
      </c>
      <c r="P175" s="82">
        <f t="shared" si="18"/>
        <v>0.75684652781569051</v>
      </c>
      <c r="Q175" s="82">
        <f t="shared" si="19"/>
        <v>0.88</v>
      </c>
      <c r="R175" s="54">
        <f t="shared" si="20"/>
        <v>2.4</v>
      </c>
    </row>
    <row r="176" spans="1:18" ht="48" x14ac:dyDescent="0.2">
      <c r="A176" s="94">
        <v>168</v>
      </c>
      <c r="B176" s="135" t="s">
        <v>212</v>
      </c>
      <c r="C176" s="107"/>
      <c r="D176" s="107">
        <v>1.1599999999999999</v>
      </c>
      <c r="E176" s="107">
        <v>1.18</v>
      </c>
      <c r="F176" s="107">
        <v>1.19</v>
      </c>
      <c r="G176" s="107">
        <v>1.1000000000000001</v>
      </c>
      <c r="H176" s="107"/>
      <c r="I176" s="107"/>
      <c r="J176" s="108"/>
      <c r="K176" s="107"/>
      <c r="L176" s="107">
        <v>1</v>
      </c>
      <c r="M176" s="83">
        <f t="shared" si="16"/>
        <v>1.1259999999999999</v>
      </c>
      <c r="N176" s="82">
        <f>+'Media ao quadrado'!M171</f>
        <v>2.4719999999999978E-2</v>
      </c>
      <c r="O176" s="82">
        <f t="shared" si="17"/>
        <v>6.1799999999999945E-3</v>
      </c>
      <c r="P176" s="82">
        <f t="shared" si="18"/>
        <v>7.8612976028134149E-2</v>
      </c>
      <c r="Q176" s="82">
        <f t="shared" si="19"/>
        <v>1.05</v>
      </c>
      <c r="R176" s="54">
        <f t="shared" si="20"/>
        <v>1.2</v>
      </c>
    </row>
    <row r="177" spans="1:18" ht="60" x14ac:dyDescent="0.2">
      <c r="A177" s="94">
        <v>169</v>
      </c>
      <c r="B177" s="135" t="s">
        <v>213</v>
      </c>
      <c r="C177" s="107"/>
      <c r="D177" s="107">
        <v>1.33</v>
      </c>
      <c r="E177" s="107">
        <v>1.35</v>
      </c>
      <c r="F177" s="107">
        <v>1.36</v>
      </c>
      <c r="G177" s="107">
        <v>1.28</v>
      </c>
      <c r="H177" s="107"/>
      <c r="I177" s="107"/>
      <c r="J177" s="108"/>
      <c r="K177" s="107"/>
      <c r="L177" s="107">
        <v>2.72</v>
      </c>
      <c r="M177" s="83">
        <f t="shared" si="16"/>
        <v>1.6080000000000001</v>
      </c>
      <c r="N177" s="82">
        <f>+'Media ao quadrado'!M172</f>
        <v>1.5494800000000004</v>
      </c>
      <c r="O177" s="82">
        <f t="shared" si="17"/>
        <v>0.3873700000000001</v>
      </c>
      <c r="P177" s="82">
        <f t="shared" si="18"/>
        <v>0.62239055262752829</v>
      </c>
      <c r="Q177" s="82">
        <f t="shared" si="19"/>
        <v>0.99</v>
      </c>
      <c r="R177" s="54">
        <f t="shared" si="20"/>
        <v>2.23</v>
      </c>
    </row>
    <row r="178" spans="1:18" ht="84" x14ac:dyDescent="0.2">
      <c r="A178" s="94">
        <v>170</v>
      </c>
      <c r="B178" s="135" t="s">
        <v>214</v>
      </c>
      <c r="C178" s="107"/>
      <c r="D178" s="107">
        <v>0.69</v>
      </c>
      <c r="E178" s="107">
        <v>0.7</v>
      </c>
      <c r="F178" s="107">
        <v>0.7</v>
      </c>
      <c r="G178" s="107">
        <v>0.53</v>
      </c>
      <c r="H178" s="107"/>
      <c r="I178" s="107"/>
      <c r="J178" s="108"/>
      <c r="K178" s="107"/>
      <c r="L178" s="107">
        <v>0.64</v>
      </c>
      <c r="M178" s="83">
        <f t="shared" si="16"/>
        <v>0.65200000000000002</v>
      </c>
      <c r="N178" s="82">
        <f>+'Media ao quadrado'!M173</f>
        <v>2.1079999999999984E-2</v>
      </c>
      <c r="O178" s="82">
        <f t="shared" si="17"/>
        <v>5.269999999999996E-3</v>
      </c>
      <c r="P178" s="82">
        <f t="shared" si="18"/>
        <v>7.2594765651526116E-2</v>
      </c>
      <c r="Q178" s="82">
        <f t="shared" si="19"/>
        <v>0.57999999999999996</v>
      </c>
      <c r="R178" s="54">
        <f t="shared" si="20"/>
        <v>0.72</v>
      </c>
    </row>
    <row r="179" spans="1:18" ht="84" x14ac:dyDescent="0.2">
      <c r="A179" s="94">
        <v>171</v>
      </c>
      <c r="B179" s="135" t="s">
        <v>215</v>
      </c>
      <c r="C179" s="107"/>
      <c r="D179" s="107">
        <v>0.71</v>
      </c>
      <c r="E179" s="107">
        <v>0.72</v>
      </c>
      <c r="F179" s="107">
        <v>0.72</v>
      </c>
      <c r="G179" s="107">
        <v>0.56999999999999995</v>
      </c>
      <c r="H179" s="107"/>
      <c r="I179" s="107"/>
      <c r="J179" s="108"/>
      <c r="K179" s="107"/>
      <c r="L179" s="107">
        <v>0.54</v>
      </c>
      <c r="M179" s="83">
        <f t="shared" si="16"/>
        <v>0.65199999999999991</v>
      </c>
      <c r="N179" s="82">
        <f>+'Media ao quadrado'!M174</f>
        <v>3.1879999999999992E-2</v>
      </c>
      <c r="O179" s="82">
        <f t="shared" si="17"/>
        <v>7.9699999999999979E-3</v>
      </c>
      <c r="P179" s="82">
        <f t="shared" si="18"/>
        <v>8.9274856482662562E-2</v>
      </c>
      <c r="Q179" s="82">
        <f t="shared" si="19"/>
        <v>0.56000000000000005</v>
      </c>
      <c r="R179" s="54">
        <f t="shared" si="20"/>
        <v>0.74</v>
      </c>
    </row>
    <row r="180" spans="1:18" ht="84" x14ac:dyDescent="0.2">
      <c r="A180" s="94">
        <v>172</v>
      </c>
      <c r="B180" s="135" t="s">
        <v>216</v>
      </c>
      <c r="C180" s="107"/>
      <c r="D180" s="107">
        <v>0.73</v>
      </c>
      <c r="E180" s="107">
        <v>0.74</v>
      </c>
      <c r="F180" s="107">
        <v>0.74</v>
      </c>
      <c r="G180" s="107">
        <v>0.66</v>
      </c>
      <c r="H180" s="107"/>
      <c r="I180" s="107"/>
      <c r="J180" s="108"/>
      <c r="K180" s="107"/>
      <c r="L180" s="107">
        <v>0.61</v>
      </c>
      <c r="M180" s="83">
        <f t="shared" si="16"/>
        <v>0.69599999999999995</v>
      </c>
      <c r="N180" s="82">
        <f>+'Media ao quadrado'!M175</f>
        <v>1.3719999999999996E-2</v>
      </c>
      <c r="O180" s="82">
        <f t="shared" si="17"/>
        <v>3.429999999999999E-3</v>
      </c>
      <c r="P180" s="82">
        <f t="shared" si="18"/>
        <v>5.8566201857385279E-2</v>
      </c>
      <c r="Q180" s="82">
        <f t="shared" si="19"/>
        <v>0.64</v>
      </c>
      <c r="R180" s="54">
        <f t="shared" si="20"/>
        <v>0.75</v>
      </c>
    </row>
    <row r="181" spans="1:18" ht="84" x14ac:dyDescent="0.2">
      <c r="A181" s="94">
        <v>173</v>
      </c>
      <c r="B181" s="135" t="s">
        <v>217</v>
      </c>
      <c r="C181" s="107"/>
      <c r="D181" s="107">
        <v>0.72</v>
      </c>
      <c r="E181" s="107">
        <v>0.73</v>
      </c>
      <c r="F181" s="107">
        <v>0.74</v>
      </c>
      <c r="G181" s="107">
        <v>0.63</v>
      </c>
      <c r="H181" s="107"/>
      <c r="I181" s="107"/>
      <c r="J181" s="108"/>
      <c r="K181" s="107"/>
      <c r="L181" s="107">
        <v>0.71</v>
      </c>
      <c r="M181" s="83">
        <f t="shared" si="16"/>
        <v>0.70599999999999996</v>
      </c>
      <c r="N181" s="82">
        <f>+'Media ao quadrado'!M176</f>
        <v>7.7199999999999977E-3</v>
      </c>
      <c r="O181" s="82">
        <f t="shared" si="17"/>
        <v>1.9299999999999994E-3</v>
      </c>
      <c r="P181" s="82">
        <f t="shared" si="18"/>
        <v>4.393176527297759E-2</v>
      </c>
      <c r="Q181" s="82">
        <f t="shared" si="19"/>
        <v>0.66</v>
      </c>
      <c r="R181" s="54">
        <f t="shared" si="20"/>
        <v>0.75</v>
      </c>
    </row>
    <row r="182" spans="1:18" ht="84.75" thickBot="1" x14ac:dyDescent="0.25">
      <c r="A182" s="94">
        <v>174</v>
      </c>
      <c r="B182" s="135" t="s">
        <v>218</v>
      </c>
      <c r="C182" s="107"/>
      <c r="D182" s="107">
        <v>0.79</v>
      </c>
      <c r="E182" s="107">
        <v>0.81</v>
      </c>
      <c r="F182" s="107">
        <v>0.81</v>
      </c>
      <c r="G182" s="107">
        <v>0.66</v>
      </c>
      <c r="H182" s="107"/>
      <c r="I182" s="107"/>
      <c r="J182" s="108"/>
      <c r="K182" s="107"/>
      <c r="L182" s="107">
        <v>0.54</v>
      </c>
      <c r="M182" s="83">
        <f t="shared" si="16"/>
        <v>0.72200000000000009</v>
      </c>
      <c r="N182" s="82">
        <f>+'Media ao quadrado'!M177</f>
        <v>5.7080000000000006E-2</v>
      </c>
      <c r="O182" s="82">
        <f t="shared" si="17"/>
        <v>1.4270000000000001E-2</v>
      </c>
      <c r="P182" s="82">
        <f t="shared" si="18"/>
        <v>0.11945710527214361</v>
      </c>
      <c r="Q182" s="82">
        <f t="shared" si="19"/>
        <v>0.6</v>
      </c>
      <c r="R182" s="54">
        <f t="shared" si="20"/>
        <v>0.84</v>
      </c>
    </row>
    <row r="183" spans="1:18" ht="48.75" thickBot="1" x14ac:dyDescent="0.25">
      <c r="A183" s="94">
        <v>175</v>
      </c>
      <c r="B183" s="132" t="s">
        <v>219</v>
      </c>
      <c r="C183" s="107">
        <v>4.8</v>
      </c>
      <c r="D183" s="107">
        <v>4.2300000000000004</v>
      </c>
      <c r="E183" s="107">
        <v>4.29</v>
      </c>
      <c r="F183" s="107">
        <v>4.33</v>
      </c>
      <c r="G183" s="107">
        <v>4</v>
      </c>
      <c r="H183" s="107"/>
      <c r="I183" s="107"/>
      <c r="J183" s="108"/>
      <c r="K183" s="107"/>
      <c r="L183" s="107">
        <v>4.4000000000000004</v>
      </c>
      <c r="M183" s="83">
        <f t="shared" si="16"/>
        <v>4.3416666666666659</v>
      </c>
      <c r="N183" s="82">
        <f>+'Media ao quadrado'!M178</f>
        <v>0.34548333333333309</v>
      </c>
      <c r="O183" s="82">
        <f t="shared" si="17"/>
        <v>6.9096666666666612E-2</v>
      </c>
      <c r="P183" s="82">
        <f t="shared" si="18"/>
        <v>0.26286244818662596</v>
      </c>
      <c r="Q183" s="82">
        <f t="shared" si="19"/>
        <v>4.08</v>
      </c>
      <c r="R183" s="54">
        <f t="shared" si="20"/>
        <v>4.5999999999999996</v>
      </c>
    </row>
    <row r="184" spans="1:18" ht="36.75" thickBot="1" x14ac:dyDescent="0.25">
      <c r="A184" s="94">
        <v>176</v>
      </c>
      <c r="B184" s="133" t="s">
        <v>220</v>
      </c>
      <c r="C184" s="107"/>
      <c r="D184" s="107">
        <v>3.45</v>
      </c>
      <c r="E184" s="107">
        <v>3.5</v>
      </c>
      <c r="F184" s="107">
        <v>3.53</v>
      </c>
      <c r="G184" s="107">
        <v>3.16</v>
      </c>
      <c r="H184" s="107"/>
      <c r="I184" s="107"/>
      <c r="J184" s="108"/>
      <c r="K184" s="107"/>
      <c r="L184" s="107">
        <v>3.88</v>
      </c>
      <c r="M184" s="83">
        <f t="shared" si="16"/>
        <v>3.504</v>
      </c>
      <c r="N184" s="82">
        <f>+'Media ao quadrado'!M179</f>
        <v>0.26331999999999978</v>
      </c>
      <c r="O184" s="82">
        <f t="shared" si="17"/>
        <v>6.5829999999999944E-2</v>
      </c>
      <c r="P184" s="82">
        <f t="shared" si="18"/>
        <v>0.25657357619209337</v>
      </c>
      <c r="Q184" s="82">
        <f t="shared" si="19"/>
        <v>3.25</v>
      </c>
      <c r="R184" s="54">
        <f t="shared" si="20"/>
        <v>3.76</v>
      </c>
    </row>
    <row r="185" spans="1:18" ht="13.5" thickBot="1" x14ac:dyDescent="0.25">
      <c r="A185" s="94">
        <v>177</v>
      </c>
      <c r="B185" s="133" t="s">
        <v>221</v>
      </c>
      <c r="C185" s="107"/>
      <c r="D185" s="107">
        <v>12.28</v>
      </c>
      <c r="E185" s="107">
        <v>12.46</v>
      </c>
      <c r="F185" s="107">
        <v>12.58</v>
      </c>
      <c r="G185" s="107">
        <v>17.28</v>
      </c>
      <c r="H185" s="107"/>
      <c r="I185" s="107"/>
      <c r="J185" s="108"/>
      <c r="K185" s="107"/>
      <c r="L185" s="107">
        <v>14.21</v>
      </c>
      <c r="M185" s="83">
        <f t="shared" ref="M185:M248" si="21">SUM(C185:L185)/COUNT(C185:L185)</f>
        <v>13.762</v>
      </c>
      <c r="N185" s="82">
        <f>+'Media ao quadrado'!M180</f>
        <v>17.865680000000012</v>
      </c>
      <c r="O185" s="82">
        <f t="shared" ref="O185:O248" si="22">N185/(COUNT(C185:L185)-1)</f>
        <v>4.4664200000000029</v>
      </c>
      <c r="P185" s="82">
        <f t="shared" ref="P185:P248" si="23">SQRT(O185)</f>
        <v>2.1133906406530722</v>
      </c>
      <c r="Q185" s="82">
        <f t="shared" ref="Q185:Q248" si="24">ROUND(M185-P185,2)</f>
        <v>11.65</v>
      </c>
      <c r="R185" s="54">
        <f t="shared" ref="R185:R248" si="25">ROUND(M185+P185,2)</f>
        <v>15.88</v>
      </c>
    </row>
    <row r="186" spans="1:18" ht="13.5" thickBot="1" x14ac:dyDescent="0.25">
      <c r="A186" s="94">
        <v>178</v>
      </c>
      <c r="B186" s="132" t="s">
        <v>222</v>
      </c>
      <c r="C186" s="107"/>
      <c r="D186" s="107">
        <v>12.28</v>
      </c>
      <c r="E186" s="107">
        <v>12.46</v>
      </c>
      <c r="F186" s="107">
        <v>12.58</v>
      </c>
      <c r="G186" s="107">
        <v>14.38</v>
      </c>
      <c r="H186" s="107"/>
      <c r="I186" s="107"/>
      <c r="J186" s="108"/>
      <c r="K186" s="107"/>
      <c r="L186" s="107">
        <v>13.33</v>
      </c>
      <c r="M186" s="83">
        <f t="shared" si="21"/>
        <v>13.006</v>
      </c>
      <c r="N186" s="82">
        <f>+'Media ao quadrado'!M181</f>
        <v>2.9995200000000022</v>
      </c>
      <c r="O186" s="82">
        <f t="shared" si="22"/>
        <v>0.74988000000000055</v>
      </c>
      <c r="P186" s="82">
        <f t="shared" si="23"/>
        <v>0.86595611898063318</v>
      </c>
      <c r="Q186" s="82">
        <f t="shared" si="24"/>
        <v>12.14</v>
      </c>
      <c r="R186" s="54">
        <f t="shared" si="25"/>
        <v>13.87</v>
      </c>
    </row>
    <row r="187" spans="1:18" ht="60.75" thickBot="1" x14ac:dyDescent="0.25">
      <c r="A187" s="94">
        <v>179</v>
      </c>
      <c r="B187" s="133" t="s">
        <v>223</v>
      </c>
      <c r="C187" s="107"/>
      <c r="D187" s="107">
        <v>37</v>
      </c>
      <c r="E187" s="107">
        <v>37.549999999999997</v>
      </c>
      <c r="F187" s="107">
        <v>37.89</v>
      </c>
      <c r="G187" s="107"/>
      <c r="H187" s="107"/>
      <c r="I187" s="107"/>
      <c r="J187" s="108"/>
      <c r="K187" s="107"/>
      <c r="L187" s="107">
        <v>29.65</v>
      </c>
      <c r="M187" s="83">
        <f t="shared" si="21"/>
        <v>35.522500000000001</v>
      </c>
      <c r="N187" s="82">
        <f>+'Media ao quadrado'!M182</f>
        <v>46.385075000000008</v>
      </c>
      <c r="O187" s="82">
        <f t="shared" si="22"/>
        <v>15.461691666666669</v>
      </c>
      <c r="P187" s="82">
        <f t="shared" si="23"/>
        <v>3.9321357640176502</v>
      </c>
      <c r="Q187" s="82">
        <f t="shared" si="24"/>
        <v>31.59</v>
      </c>
      <c r="R187" s="54">
        <f t="shared" si="25"/>
        <v>39.450000000000003</v>
      </c>
    </row>
    <row r="188" spans="1:18" ht="60" x14ac:dyDescent="0.2">
      <c r="A188" s="94">
        <v>180</v>
      </c>
      <c r="B188" s="135" t="s">
        <v>224</v>
      </c>
      <c r="C188" s="107"/>
      <c r="D188" s="107">
        <v>10.67</v>
      </c>
      <c r="E188" s="107">
        <v>10.83</v>
      </c>
      <c r="F188" s="107">
        <v>10.93</v>
      </c>
      <c r="G188" s="107">
        <v>9.69</v>
      </c>
      <c r="H188" s="107"/>
      <c r="I188" s="107"/>
      <c r="J188" s="108"/>
      <c r="K188" s="107"/>
      <c r="L188" s="107">
        <v>11.79</v>
      </c>
      <c r="M188" s="83">
        <f t="shared" si="21"/>
        <v>10.782</v>
      </c>
      <c r="N188" s="82">
        <f>+'Media ao quadrado'!M183</f>
        <v>2.2452799999999993</v>
      </c>
      <c r="O188" s="82">
        <f t="shared" si="22"/>
        <v>0.56131999999999982</v>
      </c>
      <c r="P188" s="82">
        <f t="shared" si="23"/>
        <v>0.74921292033706932</v>
      </c>
      <c r="Q188" s="82">
        <f t="shared" si="24"/>
        <v>10.029999999999999</v>
      </c>
      <c r="R188" s="54">
        <f t="shared" si="25"/>
        <v>11.53</v>
      </c>
    </row>
    <row r="189" spans="1:18" ht="36" x14ac:dyDescent="0.2">
      <c r="A189" s="94">
        <v>181</v>
      </c>
      <c r="B189" s="135" t="s">
        <v>225</v>
      </c>
      <c r="C189" s="107"/>
      <c r="D189" s="107">
        <v>105.56</v>
      </c>
      <c r="E189" s="107">
        <v>107.11</v>
      </c>
      <c r="F189" s="107">
        <v>108.08</v>
      </c>
      <c r="G189" s="107">
        <v>65.069999999999993</v>
      </c>
      <c r="H189" s="107"/>
      <c r="I189" s="107"/>
      <c r="J189" s="108"/>
      <c r="K189" s="107"/>
      <c r="L189" s="107">
        <v>64.42</v>
      </c>
      <c r="M189" s="83">
        <f t="shared" si="21"/>
        <v>90.048000000000002</v>
      </c>
      <c r="N189" s="82">
        <f>+'Media ao quadrado'!M184</f>
        <v>2137.5818800000006</v>
      </c>
      <c r="O189" s="82">
        <f t="shared" si="22"/>
        <v>534.39547000000016</v>
      </c>
      <c r="P189" s="82">
        <f t="shared" si="23"/>
        <v>23.116995263225714</v>
      </c>
      <c r="Q189" s="82">
        <f t="shared" si="24"/>
        <v>66.930000000000007</v>
      </c>
      <c r="R189" s="54">
        <f t="shared" si="25"/>
        <v>113.16</v>
      </c>
    </row>
    <row r="190" spans="1:18" ht="36" x14ac:dyDescent="0.2">
      <c r="A190" s="94">
        <v>182</v>
      </c>
      <c r="B190" s="135" t="s">
        <v>226</v>
      </c>
      <c r="C190" s="107"/>
      <c r="D190" s="107">
        <v>29.64</v>
      </c>
      <c r="E190" s="107">
        <v>30.07</v>
      </c>
      <c r="F190" s="107">
        <v>30.35</v>
      </c>
      <c r="G190" s="107">
        <v>46.5</v>
      </c>
      <c r="H190" s="107"/>
      <c r="I190" s="107"/>
      <c r="J190" s="108"/>
      <c r="K190" s="107"/>
      <c r="L190" s="107">
        <v>69.489999999999995</v>
      </c>
      <c r="M190" s="83">
        <f t="shared" si="21"/>
        <v>41.21</v>
      </c>
      <c r="N190" s="82">
        <f>+'Media ao quadrado'!M185</f>
        <v>1203.6465999999998</v>
      </c>
      <c r="O190" s="82">
        <f t="shared" si="22"/>
        <v>300.91164999999995</v>
      </c>
      <c r="P190" s="82">
        <f t="shared" si="23"/>
        <v>17.346805181358324</v>
      </c>
      <c r="Q190" s="82">
        <f t="shared" si="24"/>
        <v>23.86</v>
      </c>
      <c r="R190" s="54">
        <f t="shared" si="25"/>
        <v>58.56</v>
      </c>
    </row>
    <row r="191" spans="1:18" ht="36" x14ac:dyDescent="0.2">
      <c r="A191" s="94">
        <v>183</v>
      </c>
      <c r="B191" s="135" t="s">
        <v>227</v>
      </c>
      <c r="C191" s="107"/>
      <c r="D191" s="107">
        <v>31.12</v>
      </c>
      <c r="E191" s="107">
        <v>31.57</v>
      </c>
      <c r="F191" s="107">
        <v>31.86</v>
      </c>
      <c r="G191" s="107">
        <v>52.2</v>
      </c>
      <c r="H191" s="107"/>
      <c r="I191" s="107"/>
      <c r="J191" s="108"/>
      <c r="K191" s="107"/>
      <c r="L191" s="107">
        <v>43.6</v>
      </c>
      <c r="M191" s="83">
        <f t="shared" si="21"/>
        <v>38.07</v>
      </c>
      <c r="N191" s="82">
        <f>+'Media ao quadrado'!M186</f>
        <v>359.35440000000006</v>
      </c>
      <c r="O191" s="82">
        <f t="shared" si="22"/>
        <v>89.838600000000014</v>
      </c>
      <c r="P191" s="82">
        <f t="shared" si="23"/>
        <v>9.4783226364162143</v>
      </c>
      <c r="Q191" s="82">
        <f t="shared" si="24"/>
        <v>28.59</v>
      </c>
      <c r="R191" s="54">
        <f t="shared" si="25"/>
        <v>47.55</v>
      </c>
    </row>
    <row r="192" spans="1:18" ht="48.75" thickBot="1" x14ac:dyDescent="0.25">
      <c r="A192" s="94">
        <v>184</v>
      </c>
      <c r="B192" s="135" t="s">
        <v>228</v>
      </c>
      <c r="C192" s="107">
        <v>13.5</v>
      </c>
      <c r="D192" s="107">
        <v>6.45</v>
      </c>
      <c r="E192" s="107">
        <v>6.54</v>
      </c>
      <c r="F192" s="107">
        <v>6.6</v>
      </c>
      <c r="G192" s="107">
        <v>5.78</v>
      </c>
      <c r="H192" s="107"/>
      <c r="I192" s="107"/>
      <c r="J192" s="108"/>
      <c r="K192" s="107"/>
      <c r="L192" s="107">
        <v>7.73</v>
      </c>
      <c r="M192" s="83">
        <f t="shared" si="21"/>
        <v>7.7666666666666657</v>
      </c>
      <c r="N192" s="82">
        <f>+'Media ao quadrado'!M187</f>
        <v>41.418733333333321</v>
      </c>
      <c r="O192" s="82">
        <f t="shared" si="22"/>
        <v>8.2837466666666639</v>
      </c>
      <c r="P192" s="82">
        <f t="shared" si="23"/>
        <v>2.8781498686945861</v>
      </c>
      <c r="Q192" s="82">
        <f t="shared" si="24"/>
        <v>4.8899999999999997</v>
      </c>
      <c r="R192" s="54">
        <f t="shared" si="25"/>
        <v>10.64</v>
      </c>
    </row>
    <row r="193" spans="1:18" ht="13.5" thickBot="1" x14ac:dyDescent="0.25">
      <c r="A193" s="94">
        <v>185</v>
      </c>
      <c r="B193" s="132" t="s">
        <v>229</v>
      </c>
      <c r="C193" s="107"/>
      <c r="D193" s="107">
        <v>644.70000000000005</v>
      </c>
      <c r="E193" s="107">
        <v>654.15</v>
      </c>
      <c r="F193" s="107">
        <v>660.11</v>
      </c>
      <c r="G193" s="107">
        <v>526</v>
      </c>
      <c r="H193" s="107"/>
      <c r="I193" s="107"/>
      <c r="J193" s="108"/>
      <c r="K193" s="107"/>
      <c r="L193" s="107">
        <v>702.11</v>
      </c>
      <c r="M193" s="83">
        <f t="shared" si="21"/>
        <v>637.41399999999999</v>
      </c>
      <c r="N193" s="82">
        <f>+'Media ao quadrado'!M188</f>
        <v>17446.939720000002</v>
      </c>
      <c r="O193" s="82">
        <f t="shared" si="22"/>
        <v>4361.7349300000005</v>
      </c>
      <c r="P193" s="82">
        <f t="shared" si="23"/>
        <v>66.043432148851863</v>
      </c>
      <c r="Q193" s="82">
        <f t="shared" si="24"/>
        <v>571.37</v>
      </c>
      <c r="R193" s="54">
        <f t="shared" si="25"/>
        <v>703.46</v>
      </c>
    </row>
    <row r="194" spans="1:18" ht="13.5" thickBot="1" x14ac:dyDescent="0.25">
      <c r="A194" s="94">
        <v>186</v>
      </c>
      <c r="B194" s="133" t="s">
        <v>230</v>
      </c>
      <c r="C194" s="107"/>
      <c r="D194" s="107">
        <v>46</v>
      </c>
      <c r="E194" s="107">
        <v>46.68</v>
      </c>
      <c r="F194" s="107">
        <v>47.1</v>
      </c>
      <c r="G194" s="107"/>
      <c r="H194" s="107"/>
      <c r="I194" s="107"/>
      <c r="J194" s="108"/>
      <c r="K194" s="107"/>
      <c r="L194" s="107">
        <v>28</v>
      </c>
      <c r="M194" s="83">
        <f t="shared" si="21"/>
        <v>41.945</v>
      </c>
      <c r="N194" s="82">
        <f>+'Media ao quadrado'!M189</f>
        <v>259.90030000000002</v>
      </c>
      <c r="O194" s="82">
        <f t="shared" si="22"/>
        <v>86.633433333333343</v>
      </c>
      <c r="P194" s="82">
        <f t="shared" si="23"/>
        <v>9.307708275044579</v>
      </c>
      <c r="Q194" s="82">
        <f t="shared" si="24"/>
        <v>32.64</v>
      </c>
      <c r="R194" s="54">
        <f t="shared" si="25"/>
        <v>51.25</v>
      </c>
    </row>
    <row r="195" spans="1:18" ht="36.75" thickBot="1" x14ac:dyDescent="0.25">
      <c r="A195" s="94">
        <v>187</v>
      </c>
      <c r="B195" s="133" t="s">
        <v>231</v>
      </c>
      <c r="C195" s="107"/>
      <c r="D195" s="107">
        <v>40.450000000000003</v>
      </c>
      <c r="E195" s="107">
        <v>41.04</v>
      </c>
      <c r="F195" s="107">
        <v>41.42</v>
      </c>
      <c r="G195" s="107">
        <v>39</v>
      </c>
      <c r="H195" s="107"/>
      <c r="I195" s="107"/>
      <c r="J195" s="108"/>
      <c r="K195" s="107"/>
      <c r="L195" s="107">
        <v>56.46</v>
      </c>
      <c r="M195" s="83">
        <f t="shared" si="21"/>
        <v>43.674000000000007</v>
      </c>
      <c r="N195" s="82">
        <f>+'Media ao quadrado'!M190</f>
        <v>207.74072000000001</v>
      </c>
      <c r="O195" s="82">
        <f t="shared" si="22"/>
        <v>51.935180000000003</v>
      </c>
      <c r="P195" s="82">
        <f t="shared" si="23"/>
        <v>7.2066066910856179</v>
      </c>
      <c r="Q195" s="82">
        <f t="shared" si="24"/>
        <v>36.47</v>
      </c>
      <c r="R195" s="54">
        <f t="shared" si="25"/>
        <v>50.88</v>
      </c>
    </row>
    <row r="196" spans="1:18" ht="60" x14ac:dyDescent="0.2">
      <c r="A196" s="94">
        <v>188</v>
      </c>
      <c r="B196" s="135" t="s">
        <v>232</v>
      </c>
      <c r="C196" s="107">
        <v>15.2</v>
      </c>
      <c r="D196" s="107">
        <v>11.9</v>
      </c>
      <c r="E196" s="107">
        <v>12.07</v>
      </c>
      <c r="F196" s="107">
        <v>12.18</v>
      </c>
      <c r="G196" s="107">
        <v>33.39</v>
      </c>
      <c r="H196" s="107"/>
      <c r="I196" s="107"/>
      <c r="J196" s="108"/>
      <c r="K196" s="107"/>
      <c r="L196" s="107">
        <v>48.5</v>
      </c>
      <c r="M196" s="83">
        <f t="shared" si="21"/>
        <v>22.206666666666667</v>
      </c>
      <c r="N196" s="82">
        <f>+'Media ao quadrado'!M191</f>
        <v>1175.0131333333334</v>
      </c>
      <c r="O196" s="82">
        <f t="shared" si="22"/>
        <v>235.00262666666669</v>
      </c>
      <c r="P196" s="82">
        <f t="shared" si="23"/>
        <v>15.329795388936757</v>
      </c>
      <c r="Q196" s="82">
        <f t="shared" si="24"/>
        <v>6.88</v>
      </c>
      <c r="R196" s="54">
        <f t="shared" si="25"/>
        <v>37.54</v>
      </c>
    </row>
    <row r="197" spans="1:18" ht="24.75" thickBot="1" x14ac:dyDescent="0.25">
      <c r="A197" s="94">
        <v>189</v>
      </c>
      <c r="B197" s="135" t="s">
        <v>233</v>
      </c>
      <c r="C197" s="107"/>
      <c r="D197" s="107">
        <v>340.45</v>
      </c>
      <c r="E197" s="107">
        <v>345.44</v>
      </c>
      <c r="F197" s="107">
        <v>348.58</v>
      </c>
      <c r="G197" s="107">
        <v>242</v>
      </c>
      <c r="H197" s="107"/>
      <c r="I197" s="107"/>
      <c r="J197" s="108"/>
      <c r="K197" s="107"/>
      <c r="L197" s="107">
        <v>312.95</v>
      </c>
      <c r="M197" s="83">
        <f t="shared" si="21"/>
        <v>317.88400000000001</v>
      </c>
      <c r="N197" s="82">
        <f>+'Media ao quadrado'!M192</f>
        <v>7993.5277199999982</v>
      </c>
      <c r="O197" s="82">
        <f t="shared" si="22"/>
        <v>1998.3819299999996</v>
      </c>
      <c r="P197" s="82">
        <f t="shared" si="23"/>
        <v>44.703265316976562</v>
      </c>
      <c r="Q197" s="82">
        <f t="shared" si="24"/>
        <v>273.18</v>
      </c>
      <c r="R197" s="54">
        <f t="shared" si="25"/>
        <v>362.59</v>
      </c>
    </row>
    <row r="198" spans="1:18" ht="24.75" thickBot="1" x14ac:dyDescent="0.25">
      <c r="A198" s="94">
        <v>190</v>
      </c>
      <c r="B198" s="132" t="s">
        <v>234</v>
      </c>
      <c r="C198" s="107">
        <v>49.9</v>
      </c>
      <c r="D198" s="107">
        <v>33.67</v>
      </c>
      <c r="E198" s="107">
        <v>34.17</v>
      </c>
      <c r="F198" s="107">
        <v>34.479999999999997</v>
      </c>
      <c r="G198" s="107">
        <v>30.9</v>
      </c>
      <c r="H198" s="107"/>
      <c r="I198" s="107"/>
      <c r="J198" s="108"/>
      <c r="K198" s="107"/>
      <c r="L198" s="107">
        <v>29.77</v>
      </c>
      <c r="M198" s="83">
        <f t="shared" si="21"/>
        <v>35.481666666666669</v>
      </c>
      <c r="N198" s="82">
        <f>+'Media ao quadrado'!M193</f>
        <v>267.50908333333325</v>
      </c>
      <c r="O198" s="82">
        <f t="shared" si="22"/>
        <v>53.501816666666649</v>
      </c>
      <c r="P198" s="82">
        <f t="shared" si="23"/>
        <v>7.31449360288644</v>
      </c>
      <c r="Q198" s="82">
        <f t="shared" si="24"/>
        <v>28.17</v>
      </c>
      <c r="R198" s="54">
        <f t="shared" si="25"/>
        <v>42.8</v>
      </c>
    </row>
    <row r="199" spans="1:18" ht="48.75" thickBot="1" x14ac:dyDescent="0.25">
      <c r="A199" s="94">
        <v>191</v>
      </c>
      <c r="B199" s="133" t="s">
        <v>235</v>
      </c>
      <c r="C199" s="107"/>
      <c r="D199" s="107">
        <v>33.729999999999997</v>
      </c>
      <c r="E199" s="107">
        <v>34.22</v>
      </c>
      <c r="F199" s="107">
        <v>34.53</v>
      </c>
      <c r="G199" s="107">
        <v>36.799999999999997</v>
      </c>
      <c r="H199" s="107"/>
      <c r="I199" s="107"/>
      <c r="J199" s="108"/>
      <c r="K199" s="107"/>
      <c r="L199" s="107">
        <v>68.849999999999994</v>
      </c>
      <c r="M199" s="83">
        <f t="shared" si="21"/>
        <v>41.625999999999991</v>
      </c>
      <c r="N199" s="82">
        <f>+'Media ao quadrado'!M194</f>
        <v>931.98531999999977</v>
      </c>
      <c r="O199" s="82">
        <f t="shared" si="22"/>
        <v>232.99632999999994</v>
      </c>
      <c r="P199" s="82">
        <f t="shared" si="23"/>
        <v>15.264217307153352</v>
      </c>
      <c r="Q199" s="82">
        <f t="shared" si="24"/>
        <v>26.36</v>
      </c>
      <c r="R199" s="54">
        <f t="shared" si="25"/>
        <v>56.89</v>
      </c>
    </row>
    <row r="200" spans="1:18" ht="24.75" thickBot="1" x14ac:dyDescent="0.25">
      <c r="A200" s="94">
        <v>192</v>
      </c>
      <c r="B200" s="133" t="s">
        <v>236</v>
      </c>
      <c r="C200" s="107">
        <v>9.19</v>
      </c>
      <c r="D200" s="107">
        <v>3.02</v>
      </c>
      <c r="E200" s="107">
        <v>3.06</v>
      </c>
      <c r="F200" s="107">
        <v>3.09</v>
      </c>
      <c r="G200" s="107">
        <v>2.64</v>
      </c>
      <c r="H200" s="107"/>
      <c r="I200" s="107"/>
      <c r="J200" s="108"/>
      <c r="K200" s="107"/>
      <c r="L200" s="107">
        <v>3.1</v>
      </c>
      <c r="M200" s="83">
        <f t="shared" si="21"/>
        <v>4.0166666666666666</v>
      </c>
      <c r="N200" s="82">
        <f>+'Media ao quadrado'!M195</f>
        <v>32.266133333333329</v>
      </c>
      <c r="O200" s="82">
        <f t="shared" si="22"/>
        <v>6.4532266666666658</v>
      </c>
      <c r="P200" s="82">
        <f t="shared" si="23"/>
        <v>2.5403201897923546</v>
      </c>
      <c r="Q200" s="82">
        <f t="shared" si="24"/>
        <v>1.48</v>
      </c>
      <c r="R200" s="54">
        <f t="shared" si="25"/>
        <v>6.56</v>
      </c>
    </row>
    <row r="201" spans="1:18" ht="48" x14ac:dyDescent="0.2">
      <c r="A201" s="94">
        <v>193</v>
      </c>
      <c r="B201" s="135" t="s">
        <v>237</v>
      </c>
      <c r="C201" s="107"/>
      <c r="D201" s="107">
        <v>8.7899999999999991</v>
      </c>
      <c r="E201" s="107">
        <v>8.92</v>
      </c>
      <c r="F201" s="107">
        <v>9</v>
      </c>
      <c r="G201" s="107">
        <v>23.9</v>
      </c>
      <c r="H201" s="107"/>
      <c r="I201" s="107"/>
      <c r="J201" s="108"/>
      <c r="K201" s="107"/>
      <c r="L201" s="107">
        <v>9</v>
      </c>
      <c r="M201" s="83">
        <f t="shared" si="21"/>
        <v>11.922000000000001</v>
      </c>
      <c r="N201" s="82">
        <f>+'Media ao quadrado'!M196</f>
        <v>179.37007999999997</v>
      </c>
      <c r="O201" s="82">
        <f t="shared" si="22"/>
        <v>44.842519999999993</v>
      </c>
      <c r="P201" s="82">
        <f t="shared" si="23"/>
        <v>6.6964557789923465</v>
      </c>
      <c r="Q201" s="82">
        <f t="shared" si="24"/>
        <v>5.23</v>
      </c>
      <c r="R201" s="54">
        <f t="shared" si="25"/>
        <v>18.62</v>
      </c>
    </row>
    <row r="202" spans="1:18" ht="48" x14ac:dyDescent="0.2">
      <c r="A202" s="94">
        <v>194</v>
      </c>
      <c r="B202" s="135" t="s">
        <v>238</v>
      </c>
      <c r="C202" s="107"/>
      <c r="D202" s="107">
        <v>70.2</v>
      </c>
      <c r="E202" s="107">
        <v>71.23</v>
      </c>
      <c r="F202" s="107">
        <v>71.88</v>
      </c>
      <c r="G202" s="107">
        <v>52.6</v>
      </c>
      <c r="H202" s="107"/>
      <c r="I202" s="107"/>
      <c r="J202" s="108"/>
      <c r="K202" s="107"/>
      <c r="L202" s="107">
        <v>67</v>
      </c>
      <c r="M202" s="83">
        <f t="shared" si="21"/>
        <v>66.582000000000008</v>
      </c>
      <c r="N202" s="82">
        <f>+'Media ao quadrado'!M197</f>
        <v>258.43367999999998</v>
      </c>
      <c r="O202" s="82">
        <f t="shared" si="22"/>
        <v>64.608419999999995</v>
      </c>
      <c r="P202" s="82">
        <f t="shared" si="23"/>
        <v>8.0379363023104382</v>
      </c>
      <c r="Q202" s="82">
        <f t="shared" si="24"/>
        <v>58.54</v>
      </c>
      <c r="R202" s="54">
        <f t="shared" si="25"/>
        <v>74.62</v>
      </c>
    </row>
    <row r="203" spans="1:18" ht="36" x14ac:dyDescent="0.2">
      <c r="A203" s="94">
        <v>195</v>
      </c>
      <c r="B203" s="135" t="s">
        <v>239</v>
      </c>
      <c r="C203" s="107"/>
      <c r="D203" s="107">
        <v>0.19</v>
      </c>
      <c r="E203" s="107">
        <v>0.2</v>
      </c>
      <c r="F203" s="107">
        <v>0.2</v>
      </c>
      <c r="G203" s="107">
        <v>0.2</v>
      </c>
      <c r="H203" s="107"/>
      <c r="I203" s="107"/>
      <c r="J203" s="108"/>
      <c r="K203" s="107"/>
      <c r="L203" s="107">
        <v>0.23</v>
      </c>
      <c r="M203" s="83">
        <f t="shared" si="21"/>
        <v>0.20400000000000001</v>
      </c>
      <c r="N203" s="82">
        <f>+'Media ao quadrado'!M198</f>
        <v>9.2000000000000024E-4</v>
      </c>
      <c r="O203" s="82">
        <f t="shared" si="22"/>
        <v>2.3000000000000006E-4</v>
      </c>
      <c r="P203" s="82">
        <f t="shared" si="23"/>
        <v>1.5165750888103104E-2</v>
      </c>
      <c r="Q203" s="82">
        <f t="shared" si="24"/>
        <v>0.19</v>
      </c>
      <c r="R203" s="54">
        <f t="shared" si="25"/>
        <v>0.22</v>
      </c>
    </row>
    <row r="204" spans="1:18" ht="60" x14ac:dyDescent="0.2">
      <c r="A204" s="94">
        <v>196</v>
      </c>
      <c r="B204" s="135" t="s">
        <v>240</v>
      </c>
      <c r="C204" s="107">
        <v>1.3</v>
      </c>
      <c r="D204" s="107">
        <v>0.32</v>
      </c>
      <c r="E204" s="107">
        <v>0.32</v>
      </c>
      <c r="F204" s="107">
        <v>0.32</v>
      </c>
      <c r="G204" s="107">
        <v>0.37</v>
      </c>
      <c r="H204" s="107"/>
      <c r="I204" s="107"/>
      <c r="J204" s="108"/>
      <c r="K204" s="107"/>
      <c r="L204" s="107">
        <v>0.45</v>
      </c>
      <c r="M204" s="83">
        <f t="shared" si="21"/>
        <v>0.51333333333333342</v>
      </c>
      <c r="N204" s="82">
        <f>+'Media ao quadrado'!M199</f>
        <v>0.7555333333333335</v>
      </c>
      <c r="O204" s="82">
        <f t="shared" si="22"/>
        <v>0.15110666666666669</v>
      </c>
      <c r="P204" s="82">
        <f t="shared" si="23"/>
        <v>0.38872440966148075</v>
      </c>
      <c r="Q204" s="82">
        <f t="shared" si="24"/>
        <v>0.12</v>
      </c>
      <c r="R204" s="54">
        <f t="shared" si="25"/>
        <v>0.9</v>
      </c>
    </row>
    <row r="205" spans="1:18" ht="24.75" thickBot="1" x14ac:dyDescent="0.25">
      <c r="A205" s="94">
        <v>197</v>
      </c>
      <c r="B205" s="135" t="s">
        <v>241</v>
      </c>
      <c r="C205" s="107"/>
      <c r="D205" s="107">
        <v>0.95</v>
      </c>
      <c r="E205" s="107">
        <v>0.96</v>
      </c>
      <c r="F205" s="107">
        <v>0.97</v>
      </c>
      <c r="G205" s="107">
        <v>1.67</v>
      </c>
      <c r="H205" s="107"/>
      <c r="I205" s="107"/>
      <c r="J205" s="108"/>
      <c r="K205" s="107"/>
      <c r="L205" s="107">
        <v>1.18</v>
      </c>
      <c r="M205" s="83">
        <f t="shared" si="21"/>
        <v>1.1459999999999999</v>
      </c>
      <c r="N205" s="82">
        <f>+'Media ao quadrado'!M200</f>
        <v>0.37972</v>
      </c>
      <c r="O205" s="82">
        <f t="shared" si="22"/>
        <v>9.493E-2</v>
      </c>
      <c r="P205" s="82">
        <f t="shared" si="23"/>
        <v>0.30810712422792175</v>
      </c>
      <c r="Q205" s="82">
        <f t="shared" si="24"/>
        <v>0.84</v>
      </c>
      <c r="R205" s="54">
        <f t="shared" si="25"/>
        <v>1.45</v>
      </c>
    </row>
    <row r="206" spans="1:18" ht="13.5" thickBot="1" x14ac:dyDescent="0.25">
      <c r="A206" s="94">
        <v>198</v>
      </c>
      <c r="B206" s="132" t="s">
        <v>242</v>
      </c>
      <c r="C206" s="107"/>
      <c r="D206" s="107">
        <v>79.03</v>
      </c>
      <c r="E206" s="107">
        <v>80.19</v>
      </c>
      <c r="F206" s="107">
        <v>80.92</v>
      </c>
      <c r="G206" s="107">
        <v>45.6</v>
      </c>
      <c r="H206" s="107"/>
      <c r="I206" s="107"/>
      <c r="J206" s="108"/>
      <c r="K206" s="107"/>
      <c r="L206" s="107">
        <v>40.840000000000003</v>
      </c>
      <c r="M206" s="83">
        <f t="shared" si="21"/>
        <v>65.316000000000003</v>
      </c>
      <c r="N206" s="82">
        <f>+'Media ao quadrado'!M201</f>
        <v>1640.5897199999997</v>
      </c>
      <c r="O206" s="82">
        <f t="shared" si="22"/>
        <v>410.14742999999993</v>
      </c>
      <c r="P206" s="82">
        <f t="shared" si="23"/>
        <v>20.252096928466443</v>
      </c>
      <c r="Q206" s="82">
        <f t="shared" si="24"/>
        <v>45.06</v>
      </c>
      <c r="R206" s="54">
        <f t="shared" si="25"/>
        <v>85.57</v>
      </c>
    </row>
    <row r="207" spans="1:18" ht="13.5" thickBot="1" x14ac:dyDescent="0.25">
      <c r="A207" s="94">
        <v>199</v>
      </c>
      <c r="B207" s="133" t="s">
        <v>243</v>
      </c>
      <c r="C207" s="107"/>
      <c r="D207" s="107">
        <v>79.03</v>
      </c>
      <c r="E207" s="107">
        <v>80.19</v>
      </c>
      <c r="F207" s="107">
        <v>80.92</v>
      </c>
      <c r="G207" s="107">
        <v>45.59</v>
      </c>
      <c r="H207" s="107"/>
      <c r="I207" s="107"/>
      <c r="J207" s="108"/>
      <c r="K207" s="107"/>
      <c r="L207" s="107">
        <v>38.340000000000003</v>
      </c>
      <c r="M207" s="83">
        <f t="shared" si="21"/>
        <v>64.814000000000007</v>
      </c>
      <c r="N207" s="82">
        <f>+'Media ao quadrado'!M202</f>
        <v>1768.3541199999997</v>
      </c>
      <c r="O207" s="82">
        <f t="shared" si="22"/>
        <v>442.08852999999993</v>
      </c>
      <c r="P207" s="82">
        <f t="shared" si="23"/>
        <v>21.025901407549689</v>
      </c>
      <c r="Q207" s="82">
        <f t="shared" si="24"/>
        <v>43.79</v>
      </c>
      <c r="R207" s="54">
        <f t="shared" si="25"/>
        <v>85.84</v>
      </c>
    </row>
    <row r="208" spans="1:18" ht="48" x14ac:dyDescent="0.2">
      <c r="A208" s="94">
        <v>200</v>
      </c>
      <c r="B208" s="135" t="s">
        <v>244</v>
      </c>
      <c r="C208" s="107"/>
      <c r="D208" s="107">
        <v>61.12</v>
      </c>
      <c r="E208" s="107">
        <v>62.01</v>
      </c>
      <c r="F208" s="107">
        <v>62.58</v>
      </c>
      <c r="G208" s="107">
        <v>52.6</v>
      </c>
      <c r="H208" s="107"/>
      <c r="I208" s="107"/>
      <c r="J208" s="108"/>
      <c r="K208" s="107"/>
      <c r="L208" s="107">
        <v>68.319999999999993</v>
      </c>
      <c r="M208" s="83">
        <f t="shared" si="21"/>
        <v>61.326000000000001</v>
      </c>
      <c r="N208" s="82">
        <f>+'Media ao quadrado'!M203</f>
        <v>127.14191999999986</v>
      </c>
      <c r="O208" s="82">
        <f t="shared" si="22"/>
        <v>31.785479999999964</v>
      </c>
      <c r="P208" s="82">
        <f t="shared" si="23"/>
        <v>5.637861296626582</v>
      </c>
      <c r="Q208" s="82">
        <f t="shared" si="24"/>
        <v>55.69</v>
      </c>
      <c r="R208" s="54">
        <f t="shared" si="25"/>
        <v>66.959999999999994</v>
      </c>
    </row>
    <row r="209" spans="1:18" ht="48" x14ac:dyDescent="0.2">
      <c r="A209" s="94">
        <v>201</v>
      </c>
      <c r="B209" s="135" t="s">
        <v>245</v>
      </c>
      <c r="C209" s="107"/>
      <c r="D209" s="107">
        <v>61.12</v>
      </c>
      <c r="E209" s="107">
        <v>62.01</v>
      </c>
      <c r="F209" s="107">
        <v>62.58</v>
      </c>
      <c r="G209" s="107">
        <v>52.6</v>
      </c>
      <c r="H209" s="107"/>
      <c r="I209" s="107"/>
      <c r="J209" s="108"/>
      <c r="K209" s="107"/>
      <c r="L209" s="107">
        <v>69.97</v>
      </c>
      <c r="M209" s="83">
        <f t="shared" si="21"/>
        <v>61.655999999999992</v>
      </c>
      <c r="N209" s="82">
        <f>+'Media ao quadrado'!M204</f>
        <v>152.40011999999996</v>
      </c>
      <c r="O209" s="82">
        <f t="shared" si="22"/>
        <v>38.10002999999999</v>
      </c>
      <c r="P209" s="82">
        <f t="shared" si="23"/>
        <v>6.1725221749297905</v>
      </c>
      <c r="Q209" s="82">
        <f t="shared" si="24"/>
        <v>55.48</v>
      </c>
      <c r="R209" s="54">
        <f t="shared" si="25"/>
        <v>67.83</v>
      </c>
    </row>
    <row r="210" spans="1:18" ht="48.75" thickBot="1" x14ac:dyDescent="0.25">
      <c r="A210" s="94">
        <v>202</v>
      </c>
      <c r="B210" s="135" t="s">
        <v>246</v>
      </c>
      <c r="C210" s="107"/>
      <c r="D210" s="107">
        <v>66.67</v>
      </c>
      <c r="E210" s="107">
        <v>67.650000000000006</v>
      </c>
      <c r="F210" s="107">
        <v>68.260000000000005</v>
      </c>
      <c r="G210" s="107">
        <v>52.6</v>
      </c>
      <c r="H210" s="107"/>
      <c r="I210" s="107"/>
      <c r="J210" s="108"/>
      <c r="K210" s="107"/>
      <c r="L210" s="107">
        <v>70.05</v>
      </c>
      <c r="M210" s="83">
        <f t="shared" si="21"/>
        <v>65.045999999999992</v>
      </c>
      <c r="N210" s="82">
        <f>+'Media ao quadrado'!M205</f>
        <v>199.69092000000001</v>
      </c>
      <c r="O210" s="82">
        <f t="shared" si="22"/>
        <v>49.922730000000001</v>
      </c>
      <c r="P210" s="82">
        <f t="shared" si="23"/>
        <v>7.0656018851899658</v>
      </c>
      <c r="Q210" s="82">
        <f t="shared" si="24"/>
        <v>57.98</v>
      </c>
      <c r="R210" s="54">
        <f t="shared" si="25"/>
        <v>72.11</v>
      </c>
    </row>
    <row r="211" spans="1:18" ht="13.5" thickBot="1" x14ac:dyDescent="0.25">
      <c r="A211" s="94">
        <v>203</v>
      </c>
      <c r="B211" s="132" t="s">
        <v>247</v>
      </c>
      <c r="C211" s="107">
        <v>21.9</v>
      </c>
      <c r="D211" s="107">
        <v>55.55</v>
      </c>
      <c r="E211" s="107">
        <v>56.36</v>
      </c>
      <c r="F211" s="107">
        <v>56.88</v>
      </c>
      <c r="G211" s="107">
        <v>16.510000000000002</v>
      </c>
      <c r="H211" s="107"/>
      <c r="I211" s="107"/>
      <c r="J211" s="108"/>
      <c r="K211" s="107"/>
      <c r="L211" s="107">
        <v>48.66</v>
      </c>
      <c r="M211" s="83">
        <f t="shared" si="21"/>
        <v>42.643333333333331</v>
      </c>
      <c r="N211" s="82">
        <f>+'Media ao quadrado'!M206</f>
        <v>1706.8489333333332</v>
      </c>
      <c r="O211" s="82">
        <f t="shared" si="22"/>
        <v>341.36978666666664</v>
      </c>
      <c r="P211" s="82">
        <f t="shared" si="23"/>
        <v>18.476195135001866</v>
      </c>
      <c r="Q211" s="82">
        <f t="shared" si="24"/>
        <v>24.17</v>
      </c>
      <c r="R211" s="54">
        <f t="shared" si="25"/>
        <v>61.12</v>
      </c>
    </row>
    <row r="212" spans="1:18" ht="13.5" thickBot="1" x14ac:dyDescent="0.25">
      <c r="A212" s="94">
        <v>204</v>
      </c>
      <c r="B212" s="133" t="s">
        <v>248</v>
      </c>
      <c r="C212" s="107"/>
      <c r="D212" s="107">
        <v>283.33999999999997</v>
      </c>
      <c r="E212" s="107">
        <v>287.49</v>
      </c>
      <c r="F212" s="107">
        <v>290.11</v>
      </c>
      <c r="G212" s="107">
        <v>234</v>
      </c>
      <c r="H212" s="107"/>
      <c r="I212" s="107"/>
      <c r="J212" s="108"/>
      <c r="K212" s="107"/>
      <c r="L212" s="107">
        <v>129.15</v>
      </c>
      <c r="M212" s="83">
        <f t="shared" si="21"/>
        <v>244.81800000000004</v>
      </c>
      <c r="N212" s="82">
        <f>+'Media ao quadrado'!M207</f>
        <v>18852.324679999998</v>
      </c>
      <c r="O212" s="82">
        <f t="shared" si="22"/>
        <v>4713.0811699999995</v>
      </c>
      <c r="P212" s="82">
        <f t="shared" si="23"/>
        <v>68.651883950842887</v>
      </c>
      <c r="Q212" s="82">
        <f t="shared" si="24"/>
        <v>176.17</v>
      </c>
      <c r="R212" s="54">
        <f t="shared" si="25"/>
        <v>313.47000000000003</v>
      </c>
    </row>
    <row r="213" spans="1:18" ht="36" x14ac:dyDescent="0.2">
      <c r="A213" s="94">
        <v>205</v>
      </c>
      <c r="B213" s="135" t="s">
        <v>249</v>
      </c>
      <c r="C213" s="107"/>
      <c r="D213" s="107">
        <v>4.04</v>
      </c>
      <c r="E213" s="107">
        <v>4.0999999999999996</v>
      </c>
      <c r="F213" s="107">
        <v>4.13</v>
      </c>
      <c r="G213" s="107">
        <v>11.1</v>
      </c>
      <c r="H213" s="107"/>
      <c r="I213" s="107"/>
      <c r="J213" s="108"/>
      <c r="K213" s="107"/>
      <c r="L213" s="107">
        <v>6.83</v>
      </c>
      <c r="M213" s="83">
        <f t="shared" si="21"/>
        <v>6.0399999999999991</v>
      </c>
      <c r="N213" s="82">
        <f>+'Media ao quadrado'!M208</f>
        <v>37.639399999999995</v>
      </c>
      <c r="O213" s="82">
        <f t="shared" si="22"/>
        <v>9.4098499999999987</v>
      </c>
      <c r="P213" s="82">
        <f t="shared" si="23"/>
        <v>3.0675478806369099</v>
      </c>
      <c r="Q213" s="82">
        <f t="shared" si="24"/>
        <v>2.97</v>
      </c>
      <c r="R213" s="54">
        <f t="shared" si="25"/>
        <v>9.11</v>
      </c>
    </row>
    <row r="214" spans="1:18" ht="36" x14ac:dyDescent="0.2">
      <c r="A214" s="94">
        <v>206</v>
      </c>
      <c r="B214" s="135" t="s">
        <v>250</v>
      </c>
      <c r="C214" s="107"/>
      <c r="D214" s="107">
        <v>0.14000000000000001</v>
      </c>
      <c r="E214" s="107">
        <v>0.14000000000000001</v>
      </c>
      <c r="F214" s="107">
        <v>0.14000000000000001</v>
      </c>
      <c r="G214" s="107">
        <v>0.15</v>
      </c>
      <c r="H214" s="107"/>
      <c r="I214" s="107"/>
      <c r="J214" s="108"/>
      <c r="K214" s="107"/>
      <c r="L214" s="107">
        <v>0.17</v>
      </c>
      <c r="M214" s="83">
        <f t="shared" si="21"/>
        <v>0.14800000000000002</v>
      </c>
      <c r="N214" s="82">
        <f>+'Media ao quadrado'!M209</f>
        <v>6.7999999999999983E-4</v>
      </c>
      <c r="O214" s="82">
        <f t="shared" si="22"/>
        <v>1.6999999999999996E-4</v>
      </c>
      <c r="P214" s="82">
        <f t="shared" si="23"/>
        <v>1.3038404810405297E-2</v>
      </c>
      <c r="Q214" s="82">
        <f t="shared" si="24"/>
        <v>0.13</v>
      </c>
      <c r="R214" s="54">
        <f t="shared" si="25"/>
        <v>0.16</v>
      </c>
    </row>
    <row r="215" spans="1:18" ht="72" x14ac:dyDescent="0.2">
      <c r="A215" s="94">
        <v>207</v>
      </c>
      <c r="B215" s="135" t="s">
        <v>251</v>
      </c>
      <c r="C215" s="107"/>
      <c r="D215" s="107">
        <v>334.66</v>
      </c>
      <c r="E215" s="107">
        <v>339.57</v>
      </c>
      <c r="F215" s="107">
        <v>342.66</v>
      </c>
      <c r="G215" s="107">
        <v>263</v>
      </c>
      <c r="H215" s="107"/>
      <c r="I215" s="107"/>
      <c r="J215" s="108"/>
      <c r="K215" s="107"/>
      <c r="L215" s="107">
        <v>433.55</v>
      </c>
      <c r="M215" s="83">
        <f t="shared" si="21"/>
        <v>342.68799999999999</v>
      </c>
      <c r="N215" s="82">
        <f>+'Media ao quadrado'!M210</f>
        <v>14680.251880000002</v>
      </c>
      <c r="O215" s="82">
        <f t="shared" si="22"/>
        <v>3670.0629700000004</v>
      </c>
      <c r="P215" s="82">
        <f t="shared" si="23"/>
        <v>60.581044642693314</v>
      </c>
      <c r="Q215" s="82">
        <f t="shared" si="24"/>
        <v>282.11</v>
      </c>
      <c r="R215" s="54">
        <f t="shared" si="25"/>
        <v>403.27</v>
      </c>
    </row>
    <row r="216" spans="1:18" ht="24" x14ac:dyDescent="0.2">
      <c r="A216" s="94">
        <v>208</v>
      </c>
      <c r="B216" s="135" t="s">
        <v>252</v>
      </c>
      <c r="C216" s="107"/>
      <c r="D216" s="107">
        <v>4.1399999999999997</v>
      </c>
      <c r="E216" s="107">
        <v>4.2</v>
      </c>
      <c r="F216" s="107">
        <v>4.24</v>
      </c>
      <c r="G216" s="107">
        <v>3.72</v>
      </c>
      <c r="H216" s="107"/>
      <c r="I216" s="107"/>
      <c r="J216" s="108"/>
      <c r="K216" s="107"/>
      <c r="L216" s="107">
        <v>4.96</v>
      </c>
      <c r="M216" s="83">
        <f t="shared" si="21"/>
        <v>4.2520000000000007</v>
      </c>
      <c r="N216" s="82">
        <f>+'Media ao quadrado'!M211</f>
        <v>0.79967999999999984</v>
      </c>
      <c r="O216" s="82">
        <f t="shared" si="22"/>
        <v>0.19991999999999996</v>
      </c>
      <c r="P216" s="82">
        <f t="shared" si="23"/>
        <v>0.44712414383479671</v>
      </c>
      <c r="Q216" s="82">
        <f t="shared" si="24"/>
        <v>3.8</v>
      </c>
      <c r="R216" s="54">
        <f t="shared" si="25"/>
        <v>4.7</v>
      </c>
    </row>
    <row r="217" spans="1:18" ht="60" x14ac:dyDescent="0.2">
      <c r="A217" s="94">
        <v>209</v>
      </c>
      <c r="B217" s="135" t="s">
        <v>253</v>
      </c>
      <c r="C217" s="107">
        <v>8</v>
      </c>
      <c r="D217" s="107">
        <v>11</v>
      </c>
      <c r="E217" s="107">
        <v>11.17</v>
      </c>
      <c r="F217" s="107">
        <v>11.27</v>
      </c>
      <c r="G217" s="107">
        <v>17.989999999999998</v>
      </c>
      <c r="H217" s="107"/>
      <c r="I217" s="107"/>
      <c r="J217" s="108"/>
      <c r="K217" s="107"/>
      <c r="L217" s="107">
        <v>8.0500000000000007</v>
      </c>
      <c r="M217" s="83">
        <f t="shared" si="21"/>
        <v>11.246666666666664</v>
      </c>
      <c r="N217" s="82">
        <f>+'Media ao quadrado'!M212</f>
        <v>66.299333333333308</v>
      </c>
      <c r="O217" s="82">
        <f t="shared" si="22"/>
        <v>13.259866666666662</v>
      </c>
      <c r="P217" s="82">
        <f t="shared" si="23"/>
        <v>3.6414099833260551</v>
      </c>
      <c r="Q217" s="82">
        <f t="shared" si="24"/>
        <v>7.61</v>
      </c>
      <c r="R217" s="54">
        <f t="shared" si="25"/>
        <v>14.89</v>
      </c>
    </row>
    <row r="218" spans="1:18" ht="132" x14ac:dyDescent="0.2">
      <c r="A218" s="94">
        <v>210</v>
      </c>
      <c r="B218" s="135" t="s">
        <v>254</v>
      </c>
      <c r="C218" s="107"/>
      <c r="D218" s="107">
        <v>60.57</v>
      </c>
      <c r="E218" s="107">
        <v>61.46</v>
      </c>
      <c r="F218" s="107">
        <v>62.02</v>
      </c>
      <c r="G218" s="107">
        <v>44.15</v>
      </c>
      <c r="H218" s="107"/>
      <c r="I218" s="107"/>
      <c r="J218" s="108"/>
      <c r="K218" s="107"/>
      <c r="L218" s="107">
        <v>39.159999999999997</v>
      </c>
      <c r="M218" s="83">
        <f t="shared" si="21"/>
        <v>53.472000000000001</v>
      </c>
      <c r="N218" s="82">
        <f>+'Media ao quadrado'!M213</f>
        <v>478.99108000000018</v>
      </c>
      <c r="O218" s="82">
        <f t="shared" si="22"/>
        <v>119.74777000000005</v>
      </c>
      <c r="P218" s="82">
        <f t="shared" si="23"/>
        <v>10.942932422344573</v>
      </c>
      <c r="Q218" s="82">
        <f t="shared" si="24"/>
        <v>42.53</v>
      </c>
      <c r="R218" s="54">
        <f t="shared" si="25"/>
        <v>64.41</v>
      </c>
    </row>
    <row r="219" spans="1:18" x14ac:dyDescent="0.2">
      <c r="A219" s="94">
        <v>211</v>
      </c>
      <c r="B219" s="135" t="s">
        <v>255</v>
      </c>
      <c r="C219" s="107"/>
      <c r="D219" s="107">
        <v>533.34</v>
      </c>
      <c r="E219" s="107">
        <v>541.15</v>
      </c>
      <c r="F219" s="107">
        <v>546.08000000000004</v>
      </c>
      <c r="G219" s="107">
        <v>378.95</v>
      </c>
      <c r="H219" s="107"/>
      <c r="I219" s="107"/>
      <c r="J219" s="108"/>
      <c r="K219" s="107"/>
      <c r="L219" s="107">
        <v>365.67</v>
      </c>
      <c r="M219" s="83">
        <f t="shared" si="21"/>
        <v>473.03800000000001</v>
      </c>
      <c r="N219" s="82">
        <f>+'Media ao quadrado'!M214</f>
        <v>33991.148680000006</v>
      </c>
      <c r="O219" s="82">
        <f t="shared" si="22"/>
        <v>8497.7871700000014</v>
      </c>
      <c r="P219" s="82">
        <f t="shared" si="23"/>
        <v>92.183443036154827</v>
      </c>
      <c r="Q219" s="82">
        <f t="shared" si="24"/>
        <v>380.85</v>
      </c>
      <c r="R219" s="54">
        <f t="shared" si="25"/>
        <v>565.22</v>
      </c>
    </row>
    <row r="220" spans="1:18" ht="72" x14ac:dyDescent="0.2">
      <c r="A220" s="94">
        <v>212</v>
      </c>
      <c r="B220" s="135" t="s">
        <v>256</v>
      </c>
      <c r="C220" s="107"/>
      <c r="D220" s="107">
        <v>25.74</v>
      </c>
      <c r="E220" s="107">
        <v>26.12</v>
      </c>
      <c r="F220" s="107">
        <v>26.35</v>
      </c>
      <c r="G220" s="107">
        <v>25.6</v>
      </c>
      <c r="H220" s="107"/>
      <c r="I220" s="107"/>
      <c r="J220" s="108"/>
      <c r="K220" s="107"/>
      <c r="L220" s="107">
        <v>25.48</v>
      </c>
      <c r="M220" s="83">
        <f t="shared" si="21"/>
        <v>25.857999999999997</v>
      </c>
      <c r="N220" s="82">
        <f>+'Media ao quadrado'!M215</f>
        <v>0.53408000000000122</v>
      </c>
      <c r="O220" s="82">
        <f t="shared" si="22"/>
        <v>0.13352000000000031</v>
      </c>
      <c r="P220" s="82">
        <f t="shared" si="23"/>
        <v>0.36540388613149738</v>
      </c>
      <c r="Q220" s="82">
        <f t="shared" si="24"/>
        <v>25.49</v>
      </c>
      <c r="R220" s="54">
        <f t="shared" si="25"/>
        <v>26.22</v>
      </c>
    </row>
    <row r="221" spans="1:18" ht="36.75" thickBot="1" x14ac:dyDescent="0.25">
      <c r="A221" s="94">
        <v>213</v>
      </c>
      <c r="B221" s="135" t="s">
        <v>257</v>
      </c>
      <c r="C221" s="107"/>
      <c r="D221" s="107">
        <v>0.12</v>
      </c>
      <c r="E221" s="107">
        <v>0.12</v>
      </c>
      <c r="F221" s="107">
        <v>0.12</v>
      </c>
      <c r="G221" s="107">
        <v>0.1</v>
      </c>
      <c r="H221" s="107"/>
      <c r="I221" s="107"/>
      <c r="J221" s="108"/>
      <c r="K221" s="107"/>
      <c r="L221" s="107">
        <v>0.17</v>
      </c>
      <c r="M221" s="83">
        <f t="shared" si="21"/>
        <v>0.126</v>
      </c>
      <c r="N221" s="82">
        <f>+'Media ao quadrado'!M216</f>
        <v>2.7200000000000011E-3</v>
      </c>
      <c r="O221" s="82">
        <f t="shared" si="22"/>
        <v>6.8000000000000027E-4</v>
      </c>
      <c r="P221" s="82">
        <f t="shared" si="23"/>
        <v>2.60768096208106E-2</v>
      </c>
      <c r="Q221" s="82">
        <f t="shared" si="24"/>
        <v>0.1</v>
      </c>
      <c r="R221" s="54">
        <f t="shared" si="25"/>
        <v>0.15</v>
      </c>
    </row>
    <row r="222" spans="1:18" ht="13.5" thickBot="1" x14ac:dyDescent="0.25">
      <c r="A222" s="94">
        <v>214</v>
      </c>
      <c r="B222" s="132" t="s">
        <v>258</v>
      </c>
      <c r="C222" s="107"/>
      <c r="D222" s="107">
        <v>3.89</v>
      </c>
      <c r="E222" s="107">
        <v>3.95</v>
      </c>
      <c r="F222" s="107">
        <v>3.99</v>
      </c>
      <c r="G222" s="107">
        <v>2.78</v>
      </c>
      <c r="H222" s="107"/>
      <c r="I222" s="107"/>
      <c r="J222" s="108"/>
      <c r="K222" s="107"/>
      <c r="L222" s="107">
        <v>3.06</v>
      </c>
      <c r="M222" s="83">
        <f t="shared" si="21"/>
        <v>3.5339999999999998</v>
      </c>
      <c r="N222" s="82">
        <f>+'Media ao quadrado'!M217</f>
        <v>1.3009200000000005</v>
      </c>
      <c r="O222" s="82">
        <f t="shared" si="22"/>
        <v>0.32523000000000013</v>
      </c>
      <c r="P222" s="82">
        <f t="shared" si="23"/>
        <v>0.57028940021711794</v>
      </c>
      <c r="Q222" s="82">
        <f t="shared" si="24"/>
        <v>2.96</v>
      </c>
      <c r="R222" s="54">
        <f t="shared" si="25"/>
        <v>4.0999999999999996</v>
      </c>
    </row>
    <row r="223" spans="1:18" ht="36.75" thickBot="1" x14ac:dyDescent="0.25">
      <c r="A223" s="94">
        <v>215</v>
      </c>
      <c r="B223" s="133" t="s">
        <v>259</v>
      </c>
      <c r="C223" s="107">
        <v>387.55</v>
      </c>
      <c r="D223" s="107">
        <v>472.23</v>
      </c>
      <c r="E223" s="107">
        <v>479.15</v>
      </c>
      <c r="F223" s="107">
        <v>483.51</v>
      </c>
      <c r="G223" s="107">
        <v>294</v>
      </c>
      <c r="H223" s="107"/>
      <c r="I223" s="107"/>
      <c r="J223" s="108"/>
      <c r="K223" s="107"/>
      <c r="L223" s="107">
        <v>216</v>
      </c>
      <c r="M223" s="83">
        <f t="shared" si="21"/>
        <v>388.73999999999995</v>
      </c>
      <c r="N223" s="82">
        <f>+'Media ao quadrado'!M218</f>
        <v>62942.092399999994</v>
      </c>
      <c r="O223" s="82">
        <f t="shared" si="22"/>
        <v>12588.418479999998</v>
      </c>
      <c r="P223" s="82">
        <f t="shared" si="23"/>
        <v>112.198121552903</v>
      </c>
      <c r="Q223" s="82">
        <f t="shared" si="24"/>
        <v>276.54000000000002</v>
      </c>
      <c r="R223" s="54">
        <f t="shared" si="25"/>
        <v>500.94</v>
      </c>
    </row>
    <row r="224" spans="1:18" ht="24.75" thickBot="1" x14ac:dyDescent="0.25">
      <c r="A224" s="94">
        <v>216</v>
      </c>
      <c r="B224" s="132" t="s">
        <v>260</v>
      </c>
      <c r="C224" s="107">
        <v>95</v>
      </c>
      <c r="D224" s="107">
        <v>69.23</v>
      </c>
      <c r="E224" s="107">
        <v>70.239999999999995</v>
      </c>
      <c r="F224" s="107">
        <v>70.88</v>
      </c>
      <c r="G224" s="107">
        <v>70.83</v>
      </c>
      <c r="H224" s="107"/>
      <c r="I224" s="107"/>
      <c r="J224" s="108"/>
      <c r="K224" s="107"/>
      <c r="L224" s="107">
        <v>61.18</v>
      </c>
      <c r="M224" s="83">
        <f t="shared" si="21"/>
        <v>72.893333333333331</v>
      </c>
      <c r="N224" s="82">
        <f>+'Media ao quadrado'!M219</f>
        <v>654.67793333333339</v>
      </c>
      <c r="O224" s="82">
        <f t="shared" si="22"/>
        <v>130.93558666666667</v>
      </c>
      <c r="P224" s="82">
        <f t="shared" si="23"/>
        <v>11.44270888673948</v>
      </c>
      <c r="Q224" s="82">
        <f t="shared" si="24"/>
        <v>61.45</v>
      </c>
      <c r="R224" s="54">
        <f t="shared" si="25"/>
        <v>84.34</v>
      </c>
    </row>
    <row r="225" spans="1:18" ht="36.75" thickBot="1" x14ac:dyDescent="0.25">
      <c r="A225" s="94">
        <v>217</v>
      </c>
      <c r="B225" s="133" t="s">
        <v>261</v>
      </c>
      <c r="C225" s="107">
        <v>84.88</v>
      </c>
      <c r="D225" s="107">
        <v>65.56</v>
      </c>
      <c r="E225" s="107">
        <v>66.52</v>
      </c>
      <c r="F225" s="107">
        <v>67.13</v>
      </c>
      <c r="G225" s="107">
        <v>66.87</v>
      </c>
      <c r="H225" s="107"/>
      <c r="I225" s="107"/>
      <c r="J225" s="108"/>
      <c r="K225" s="107"/>
      <c r="L225" s="107">
        <v>30</v>
      </c>
      <c r="M225" s="83">
        <f t="shared" si="21"/>
        <v>63.493333333333332</v>
      </c>
      <c r="N225" s="82">
        <f>+'Media ao quadrado'!M220</f>
        <v>1617.2519333333332</v>
      </c>
      <c r="O225" s="82">
        <f t="shared" si="22"/>
        <v>323.45038666666665</v>
      </c>
      <c r="P225" s="82">
        <f t="shared" si="23"/>
        <v>17.984726482953992</v>
      </c>
      <c r="Q225" s="82">
        <f t="shared" si="24"/>
        <v>45.51</v>
      </c>
      <c r="R225" s="54">
        <f t="shared" si="25"/>
        <v>81.48</v>
      </c>
    </row>
    <row r="226" spans="1:18" ht="24.75" thickBot="1" x14ac:dyDescent="0.25">
      <c r="A226" s="94">
        <v>218</v>
      </c>
      <c r="B226" s="133" t="s">
        <v>262</v>
      </c>
      <c r="C226" s="107">
        <v>170</v>
      </c>
      <c r="D226" s="107">
        <v>106.23</v>
      </c>
      <c r="E226" s="107">
        <v>107.78</v>
      </c>
      <c r="F226" s="107">
        <v>108.76</v>
      </c>
      <c r="G226" s="107">
        <v>98</v>
      </c>
      <c r="H226" s="107"/>
      <c r="I226" s="107"/>
      <c r="J226" s="108"/>
      <c r="K226" s="107"/>
      <c r="L226" s="107">
        <v>81.64</v>
      </c>
      <c r="M226" s="83">
        <f t="shared" si="21"/>
        <v>112.06833333333333</v>
      </c>
      <c r="N226" s="82">
        <f>+'Media ao quadrado'!M221</f>
        <v>4543.3004833333334</v>
      </c>
      <c r="O226" s="82">
        <f t="shared" si="22"/>
        <v>908.66009666666673</v>
      </c>
      <c r="P226" s="82">
        <f t="shared" si="23"/>
        <v>30.143989395344917</v>
      </c>
      <c r="Q226" s="82">
        <f t="shared" si="24"/>
        <v>81.92</v>
      </c>
      <c r="R226" s="54">
        <f t="shared" si="25"/>
        <v>142.21</v>
      </c>
    </row>
    <row r="227" spans="1:18" ht="48.75" thickBot="1" x14ac:dyDescent="0.25">
      <c r="A227" s="94">
        <v>219</v>
      </c>
      <c r="B227" s="133" t="s">
        <v>263</v>
      </c>
      <c r="C227" s="107">
        <v>75.239999999999995</v>
      </c>
      <c r="D227" s="107">
        <v>72.23</v>
      </c>
      <c r="E227" s="107">
        <v>73.290000000000006</v>
      </c>
      <c r="F227" s="107">
        <v>73.95</v>
      </c>
      <c r="G227" s="107">
        <v>67.290000000000006</v>
      </c>
      <c r="H227" s="107"/>
      <c r="I227" s="107"/>
      <c r="J227" s="108"/>
      <c r="K227" s="107"/>
      <c r="L227" s="107">
        <v>69.73</v>
      </c>
      <c r="M227" s="83">
        <f t="shared" si="21"/>
        <v>71.954999999999998</v>
      </c>
      <c r="N227" s="82">
        <f>+'Media ao quadrado'!M222</f>
        <v>43.341949999999919</v>
      </c>
      <c r="O227" s="82">
        <f t="shared" si="22"/>
        <v>8.6683899999999845</v>
      </c>
      <c r="P227" s="82">
        <f t="shared" si="23"/>
        <v>2.9442129678404694</v>
      </c>
      <c r="Q227" s="82">
        <f t="shared" si="24"/>
        <v>69.010000000000005</v>
      </c>
      <c r="R227" s="54">
        <f t="shared" si="25"/>
        <v>74.900000000000006</v>
      </c>
    </row>
    <row r="228" spans="1:18" ht="24.75" thickBot="1" x14ac:dyDescent="0.25">
      <c r="A228" s="94">
        <v>220</v>
      </c>
      <c r="B228" s="133" t="s">
        <v>264</v>
      </c>
      <c r="C228" s="107">
        <v>54.9</v>
      </c>
      <c r="D228" s="107">
        <v>28.78</v>
      </c>
      <c r="E228" s="107">
        <v>29.2</v>
      </c>
      <c r="F228" s="107">
        <v>29.47</v>
      </c>
      <c r="G228" s="107">
        <v>26.04</v>
      </c>
      <c r="H228" s="107"/>
      <c r="I228" s="107"/>
      <c r="J228" s="108"/>
      <c r="K228" s="107"/>
      <c r="L228" s="107">
        <v>22.37</v>
      </c>
      <c r="M228" s="83">
        <f t="shared" si="21"/>
        <v>31.793333333333337</v>
      </c>
      <c r="N228" s="82">
        <f>+'Media ao quadrado'!M223</f>
        <v>677.02153333333331</v>
      </c>
      <c r="O228" s="82">
        <f t="shared" si="22"/>
        <v>135.40430666666666</v>
      </c>
      <c r="P228" s="82">
        <f t="shared" si="23"/>
        <v>11.636335620231424</v>
      </c>
      <c r="Q228" s="82">
        <f t="shared" si="24"/>
        <v>20.16</v>
      </c>
      <c r="R228" s="54">
        <f t="shared" si="25"/>
        <v>43.43</v>
      </c>
    </row>
    <row r="229" spans="1:18" ht="48.75" thickBot="1" x14ac:dyDescent="0.25">
      <c r="A229" s="94">
        <v>221</v>
      </c>
      <c r="B229" s="133" t="s">
        <v>265</v>
      </c>
      <c r="C229" s="107">
        <v>308.75</v>
      </c>
      <c r="D229" s="107">
        <v>266.67</v>
      </c>
      <c r="E229" s="107">
        <v>270.58</v>
      </c>
      <c r="F229" s="107">
        <v>273.04000000000002</v>
      </c>
      <c r="G229" s="107">
        <v>157.47</v>
      </c>
      <c r="H229" s="107"/>
      <c r="I229" s="107"/>
      <c r="J229" s="108"/>
      <c r="K229" s="107"/>
      <c r="L229" s="107">
        <v>150</v>
      </c>
      <c r="M229" s="83">
        <f t="shared" si="21"/>
        <v>237.75166666666667</v>
      </c>
      <c r="N229" s="82">
        <f>+'Media ao quadrado'!M224</f>
        <v>22345.500283333335</v>
      </c>
      <c r="O229" s="82">
        <f t="shared" si="22"/>
        <v>4469.1000566666671</v>
      </c>
      <c r="P229" s="82">
        <f t="shared" si="23"/>
        <v>66.851328009746126</v>
      </c>
      <c r="Q229" s="82">
        <f t="shared" si="24"/>
        <v>170.9</v>
      </c>
      <c r="R229" s="54">
        <f t="shared" si="25"/>
        <v>304.60000000000002</v>
      </c>
    </row>
    <row r="230" spans="1:18" ht="24.75" thickBot="1" x14ac:dyDescent="0.25">
      <c r="A230" s="94">
        <v>222</v>
      </c>
      <c r="B230" s="133" t="s">
        <v>266</v>
      </c>
      <c r="C230" s="107">
        <v>42</v>
      </c>
      <c r="D230" s="107">
        <v>61.12</v>
      </c>
      <c r="E230" s="107">
        <v>62.01</v>
      </c>
      <c r="F230" s="107">
        <v>62.58</v>
      </c>
      <c r="G230" s="107">
        <v>62.34</v>
      </c>
      <c r="H230" s="107"/>
      <c r="I230" s="107"/>
      <c r="J230" s="108"/>
      <c r="K230" s="107"/>
      <c r="L230" s="107">
        <v>49.52</v>
      </c>
      <c r="M230" s="83">
        <f t="shared" si="21"/>
        <v>56.594999999999992</v>
      </c>
      <c r="N230" s="82">
        <f>+'Media ao quadrado'!M225</f>
        <v>381.69274999999993</v>
      </c>
      <c r="O230" s="82">
        <f t="shared" si="22"/>
        <v>76.338549999999984</v>
      </c>
      <c r="P230" s="82">
        <f t="shared" si="23"/>
        <v>8.7371934853246778</v>
      </c>
      <c r="Q230" s="82">
        <f t="shared" si="24"/>
        <v>47.86</v>
      </c>
      <c r="R230" s="54">
        <f t="shared" si="25"/>
        <v>65.33</v>
      </c>
    </row>
    <row r="231" spans="1:18" ht="24.75" thickBot="1" x14ac:dyDescent="0.25">
      <c r="A231" s="94">
        <v>223</v>
      </c>
      <c r="B231" s="133" t="s">
        <v>267</v>
      </c>
      <c r="C231" s="107">
        <v>21.8</v>
      </c>
      <c r="D231" s="107">
        <v>18.34</v>
      </c>
      <c r="E231" s="107">
        <v>18.61</v>
      </c>
      <c r="F231" s="107">
        <v>18.78</v>
      </c>
      <c r="G231" s="107">
        <v>37</v>
      </c>
      <c r="H231" s="107"/>
      <c r="I231" s="107"/>
      <c r="J231" s="108"/>
      <c r="K231" s="107"/>
      <c r="L231" s="107">
        <v>26.98</v>
      </c>
      <c r="M231" s="83">
        <f t="shared" si="21"/>
        <v>23.584999999999997</v>
      </c>
      <c r="N231" s="82">
        <f>+'Media ao quadrado'!M226</f>
        <v>270.02314999999999</v>
      </c>
      <c r="O231" s="82">
        <f t="shared" si="22"/>
        <v>54.004629999999999</v>
      </c>
      <c r="P231" s="82">
        <f t="shared" si="23"/>
        <v>7.3487842531945375</v>
      </c>
      <c r="Q231" s="82">
        <f t="shared" si="24"/>
        <v>16.239999999999998</v>
      </c>
      <c r="R231" s="54">
        <f t="shared" si="25"/>
        <v>30.93</v>
      </c>
    </row>
    <row r="232" spans="1:18" ht="24.75" thickBot="1" x14ac:dyDescent="0.25">
      <c r="A232" s="94">
        <v>224</v>
      </c>
      <c r="B232" s="133" t="s">
        <v>268</v>
      </c>
      <c r="C232" s="107">
        <v>41.99</v>
      </c>
      <c r="D232" s="107">
        <v>27.78</v>
      </c>
      <c r="E232" s="107">
        <v>28.19</v>
      </c>
      <c r="F232" s="107">
        <v>28.45</v>
      </c>
      <c r="G232" s="107">
        <v>29.84</v>
      </c>
      <c r="H232" s="107"/>
      <c r="I232" s="107"/>
      <c r="J232" s="108"/>
      <c r="K232" s="107"/>
      <c r="L232" s="107">
        <v>28.32</v>
      </c>
      <c r="M232" s="83">
        <f t="shared" si="21"/>
        <v>30.761666666666667</v>
      </c>
      <c r="N232" s="82">
        <f>+'Media ao quadrado'!M227</f>
        <v>153.73428333333337</v>
      </c>
      <c r="O232" s="82">
        <f t="shared" si="22"/>
        <v>30.746856666666673</v>
      </c>
      <c r="P232" s="82">
        <f t="shared" si="23"/>
        <v>5.5449848211394297</v>
      </c>
      <c r="Q232" s="82">
        <f t="shared" si="24"/>
        <v>25.22</v>
      </c>
      <c r="R232" s="54">
        <f t="shared" si="25"/>
        <v>36.31</v>
      </c>
    </row>
    <row r="233" spans="1:18" ht="24.75" thickBot="1" x14ac:dyDescent="0.25">
      <c r="A233" s="94">
        <v>225</v>
      </c>
      <c r="B233" s="133" t="s">
        <v>269</v>
      </c>
      <c r="C233" s="107">
        <v>52.44</v>
      </c>
      <c r="D233" s="107">
        <v>24.45</v>
      </c>
      <c r="E233" s="107">
        <v>24.81</v>
      </c>
      <c r="F233" s="107">
        <v>25.03</v>
      </c>
      <c r="G233" s="107">
        <v>56.49</v>
      </c>
      <c r="H233" s="107"/>
      <c r="I233" s="107"/>
      <c r="J233" s="108"/>
      <c r="K233" s="107"/>
      <c r="L233" s="107">
        <v>27.94</v>
      </c>
      <c r="M233" s="83">
        <f t="shared" si="21"/>
        <v>35.193333333333335</v>
      </c>
      <c r="N233" s="82">
        <f>+'Media ao quadrado'!M228</f>
        <v>1130.1325333333334</v>
      </c>
      <c r="O233" s="82">
        <f t="shared" si="22"/>
        <v>226.02650666666668</v>
      </c>
      <c r="P233" s="82">
        <f t="shared" si="23"/>
        <v>15.034177951144075</v>
      </c>
      <c r="Q233" s="82">
        <f t="shared" si="24"/>
        <v>20.16</v>
      </c>
      <c r="R233" s="54">
        <f t="shared" si="25"/>
        <v>50.23</v>
      </c>
    </row>
    <row r="234" spans="1:18" x14ac:dyDescent="0.2">
      <c r="A234" s="94">
        <v>226</v>
      </c>
      <c r="B234" s="136" t="s">
        <v>270</v>
      </c>
      <c r="C234" s="107">
        <v>36.96</v>
      </c>
      <c r="D234" s="107">
        <v>33.56</v>
      </c>
      <c r="E234" s="107">
        <v>34.049999999999997</v>
      </c>
      <c r="F234" s="107">
        <v>34.36</v>
      </c>
      <c r="G234" s="107">
        <v>45.49</v>
      </c>
      <c r="H234" s="107"/>
      <c r="I234" s="107"/>
      <c r="J234" s="108"/>
      <c r="K234" s="107"/>
      <c r="L234" s="107">
        <v>33.78</v>
      </c>
      <c r="M234" s="83">
        <f t="shared" si="21"/>
        <v>36.366666666666667</v>
      </c>
      <c r="N234" s="82">
        <f>+'Media ao quadrado'!M229</f>
        <v>107.54913333333336</v>
      </c>
      <c r="O234" s="82">
        <f t="shared" si="22"/>
        <v>21.509826666666672</v>
      </c>
      <c r="P234" s="82">
        <f t="shared" si="23"/>
        <v>4.637868763415657</v>
      </c>
      <c r="Q234" s="82">
        <f t="shared" si="24"/>
        <v>31.73</v>
      </c>
      <c r="R234" s="54">
        <f t="shared" si="25"/>
        <v>41</v>
      </c>
    </row>
    <row r="235" spans="1:18" ht="24.75" thickBot="1" x14ac:dyDescent="0.25">
      <c r="A235" s="94">
        <v>227</v>
      </c>
      <c r="B235" s="135" t="s">
        <v>271</v>
      </c>
      <c r="C235" s="107">
        <v>22</v>
      </c>
      <c r="D235" s="107">
        <v>14.23</v>
      </c>
      <c r="E235" s="107">
        <v>14.44</v>
      </c>
      <c r="F235" s="107">
        <v>14.57</v>
      </c>
      <c r="G235" s="107">
        <v>20.43</v>
      </c>
      <c r="H235" s="107"/>
      <c r="I235" s="107"/>
      <c r="J235" s="108"/>
      <c r="K235" s="107"/>
      <c r="L235" s="107">
        <v>15.65</v>
      </c>
      <c r="M235" s="83">
        <f t="shared" si="21"/>
        <v>16.88666666666667</v>
      </c>
      <c r="N235" s="82">
        <f>+'Media ao quadrado'!M230</f>
        <v>58.641733333333335</v>
      </c>
      <c r="O235" s="82">
        <f t="shared" si="22"/>
        <v>11.728346666666667</v>
      </c>
      <c r="P235" s="82">
        <f t="shared" si="23"/>
        <v>3.4246673804424668</v>
      </c>
      <c r="Q235" s="82">
        <f t="shared" si="24"/>
        <v>13.46</v>
      </c>
      <c r="R235" s="54">
        <f t="shared" si="25"/>
        <v>20.309999999999999</v>
      </c>
    </row>
    <row r="236" spans="1:18" ht="24.75" thickBot="1" x14ac:dyDescent="0.25">
      <c r="A236" s="94">
        <v>228</v>
      </c>
      <c r="B236" s="132" t="s">
        <v>272</v>
      </c>
      <c r="C236" s="107">
        <v>26</v>
      </c>
      <c r="D236" s="107">
        <v>18.89</v>
      </c>
      <c r="E236" s="107">
        <v>19.170000000000002</v>
      </c>
      <c r="F236" s="107">
        <v>19.350000000000001</v>
      </c>
      <c r="G236" s="107">
        <v>27.3</v>
      </c>
      <c r="H236" s="107"/>
      <c r="I236" s="107"/>
      <c r="J236" s="108"/>
      <c r="K236" s="107"/>
      <c r="L236" s="107">
        <v>20.309999999999999</v>
      </c>
      <c r="M236" s="83">
        <f t="shared" si="21"/>
        <v>21.836666666666662</v>
      </c>
      <c r="N236" s="82">
        <f>+'Media ao quadrado'!M231</f>
        <v>71.489533333333327</v>
      </c>
      <c r="O236" s="82">
        <f t="shared" si="22"/>
        <v>14.297906666666666</v>
      </c>
      <c r="P236" s="82">
        <f t="shared" si="23"/>
        <v>3.7812572864943568</v>
      </c>
      <c r="Q236" s="82">
        <f t="shared" si="24"/>
        <v>18.059999999999999</v>
      </c>
      <c r="R236" s="54">
        <f t="shared" si="25"/>
        <v>25.62</v>
      </c>
    </row>
    <row r="237" spans="1:18" ht="13.5" thickBot="1" x14ac:dyDescent="0.25">
      <c r="A237" s="94">
        <v>229</v>
      </c>
      <c r="B237" s="133" t="s">
        <v>273</v>
      </c>
      <c r="C237" s="107"/>
      <c r="D237" s="107">
        <v>100.8</v>
      </c>
      <c r="E237" s="107">
        <v>102.28</v>
      </c>
      <c r="F237" s="107">
        <v>103.21</v>
      </c>
      <c r="G237" s="107">
        <v>106</v>
      </c>
      <c r="H237" s="107"/>
      <c r="I237" s="107"/>
      <c r="J237" s="108"/>
      <c r="K237" s="107"/>
      <c r="L237" s="107">
        <v>109.19</v>
      </c>
      <c r="M237" s="83">
        <f t="shared" si="21"/>
        <v>104.29600000000001</v>
      </c>
      <c r="N237" s="82">
        <f>+'Media ao quadrado'!M232</f>
        <v>44.320520000000009</v>
      </c>
      <c r="O237" s="82">
        <f t="shared" si="22"/>
        <v>11.080130000000002</v>
      </c>
      <c r="P237" s="82">
        <f t="shared" si="23"/>
        <v>3.3286829227188344</v>
      </c>
      <c r="Q237" s="82">
        <f t="shared" si="24"/>
        <v>100.97</v>
      </c>
      <c r="R237" s="54">
        <f t="shared" si="25"/>
        <v>107.62</v>
      </c>
    </row>
    <row r="238" spans="1:18" ht="24.75" thickBot="1" x14ac:dyDescent="0.25">
      <c r="A238" s="94">
        <v>230</v>
      </c>
      <c r="B238" s="133" t="s">
        <v>274</v>
      </c>
      <c r="C238" s="107"/>
      <c r="D238" s="107">
        <v>59.93</v>
      </c>
      <c r="E238" s="107">
        <v>60.81</v>
      </c>
      <c r="F238" s="107">
        <v>61.36</v>
      </c>
      <c r="G238" s="107">
        <v>64.2</v>
      </c>
      <c r="H238" s="107"/>
      <c r="I238" s="107"/>
      <c r="J238" s="108"/>
      <c r="K238" s="107"/>
      <c r="L238" s="107">
        <v>43.58</v>
      </c>
      <c r="M238" s="83">
        <f t="shared" si="21"/>
        <v>57.975999999999999</v>
      </c>
      <c r="N238" s="82">
        <f>+'Media ao quadrado'!M233</f>
        <v>269.28412000000009</v>
      </c>
      <c r="O238" s="82">
        <f t="shared" si="22"/>
        <v>67.321030000000022</v>
      </c>
      <c r="P238" s="82">
        <f t="shared" si="23"/>
        <v>8.2049393660160597</v>
      </c>
      <c r="Q238" s="82">
        <f t="shared" si="24"/>
        <v>49.77</v>
      </c>
      <c r="R238" s="54">
        <f t="shared" si="25"/>
        <v>66.180000000000007</v>
      </c>
    </row>
    <row r="239" spans="1:18" ht="13.5" thickBot="1" x14ac:dyDescent="0.25">
      <c r="A239" s="94">
        <v>231</v>
      </c>
      <c r="B239" s="133" t="s">
        <v>275</v>
      </c>
      <c r="C239" s="107"/>
      <c r="D239" s="107">
        <v>33.33</v>
      </c>
      <c r="E239" s="107">
        <v>33.82</v>
      </c>
      <c r="F239" s="107">
        <v>34.119999999999997</v>
      </c>
      <c r="G239" s="107">
        <v>39.9</v>
      </c>
      <c r="H239" s="107"/>
      <c r="I239" s="107"/>
      <c r="J239" s="108"/>
      <c r="K239" s="107"/>
      <c r="L239" s="107">
        <v>25.21</v>
      </c>
      <c r="M239" s="83">
        <f t="shared" si="21"/>
        <v>33.276000000000003</v>
      </c>
      <c r="N239" s="82">
        <f>+'Media ao quadrado'!M234</f>
        <v>109.94891999999996</v>
      </c>
      <c r="O239" s="82">
        <f t="shared" si="22"/>
        <v>27.48722999999999</v>
      </c>
      <c r="P239" s="82">
        <f t="shared" si="23"/>
        <v>5.2428265277424533</v>
      </c>
      <c r="Q239" s="82">
        <f t="shared" si="24"/>
        <v>28.03</v>
      </c>
      <c r="R239" s="54">
        <f t="shared" si="25"/>
        <v>38.520000000000003</v>
      </c>
    </row>
    <row r="240" spans="1:18" ht="13.5" thickBot="1" x14ac:dyDescent="0.25">
      <c r="A240" s="94">
        <v>232</v>
      </c>
      <c r="B240" s="133" t="s">
        <v>276</v>
      </c>
      <c r="C240" s="107"/>
      <c r="D240" s="107">
        <v>9.17</v>
      </c>
      <c r="E240" s="107">
        <v>9.31</v>
      </c>
      <c r="F240" s="107">
        <v>9.39</v>
      </c>
      <c r="G240" s="107">
        <v>16.260000000000002</v>
      </c>
      <c r="H240" s="107"/>
      <c r="I240" s="107"/>
      <c r="J240" s="108"/>
      <c r="K240" s="107"/>
      <c r="L240" s="107">
        <v>9.86</v>
      </c>
      <c r="M240" s="83">
        <f t="shared" si="21"/>
        <v>10.798</v>
      </c>
      <c r="N240" s="82">
        <f>+'Media ao quadrado'!M235</f>
        <v>37.560280000000013</v>
      </c>
      <c r="O240" s="82">
        <f t="shared" si="22"/>
        <v>9.3900700000000032</v>
      </c>
      <c r="P240" s="82">
        <f t="shared" si="23"/>
        <v>3.0643221110059566</v>
      </c>
      <c r="Q240" s="82">
        <f t="shared" si="24"/>
        <v>7.73</v>
      </c>
      <c r="R240" s="54">
        <f t="shared" si="25"/>
        <v>13.86</v>
      </c>
    </row>
    <row r="241" spans="1:18" ht="24.75" thickBot="1" x14ac:dyDescent="0.25">
      <c r="A241" s="94">
        <v>233</v>
      </c>
      <c r="B241" s="133" t="s">
        <v>277</v>
      </c>
      <c r="C241" s="107">
        <v>279.39999999999998</v>
      </c>
      <c r="D241" s="107">
        <v>40.67</v>
      </c>
      <c r="E241" s="107">
        <v>41.27</v>
      </c>
      <c r="F241" s="107">
        <v>41.64</v>
      </c>
      <c r="G241" s="107">
        <v>72.400000000000006</v>
      </c>
      <c r="H241" s="107"/>
      <c r="I241" s="107"/>
      <c r="J241" s="108"/>
      <c r="K241" s="107"/>
      <c r="L241" s="107">
        <v>46.49</v>
      </c>
      <c r="M241" s="83">
        <f t="shared" si="21"/>
        <v>86.978333333333339</v>
      </c>
      <c r="N241" s="82">
        <f>+'Media ao quadrado'!M236</f>
        <v>45167.208683333309</v>
      </c>
      <c r="O241" s="82">
        <f t="shared" si="22"/>
        <v>9033.4417366666621</v>
      </c>
      <c r="P241" s="82">
        <f t="shared" si="23"/>
        <v>95.044419808143715</v>
      </c>
      <c r="Q241" s="82">
        <f t="shared" si="24"/>
        <v>-8.07</v>
      </c>
      <c r="R241" s="54">
        <f t="shared" si="25"/>
        <v>182.02</v>
      </c>
    </row>
    <row r="242" spans="1:18" ht="24.75" thickBot="1" x14ac:dyDescent="0.25">
      <c r="A242" s="94">
        <v>234</v>
      </c>
      <c r="B242" s="133" t="s">
        <v>278</v>
      </c>
      <c r="C242" s="107">
        <v>43.8</v>
      </c>
      <c r="D242" s="107">
        <v>41.78</v>
      </c>
      <c r="E242" s="107">
        <v>42.4</v>
      </c>
      <c r="F242" s="107">
        <v>42.78</v>
      </c>
      <c r="G242" s="107">
        <v>60.4</v>
      </c>
      <c r="H242" s="107"/>
      <c r="I242" s="107"/>
      <c r="J242" s="108"/>
      <c r="K242" s="107"/>
      <c r="L242" s="107">
        <v>45.3</v>
      </c>
      <c r="M242" s="83">
        <f t="shared" si="21"/>
        <v>46.076666666666661</v>
      </c>
      <c r="N242" s="82">
        <f>+'Media ao quadrado'!M237</f>
        <v>253.79153333333332</v>
      </c>
      <c r="O242" s="82">
        <f t="shared" si="22"/>
        <v>50.758306666666662</v>
      </c>
      <c r="P242" s="82">
        <f t="shared" si="23"/>
        <v>7.1244864142383388</v>
      </c>
      <c r="Q242" s="82">
        <f t="shared" si="24"/>
        <v>38.950000000000003</v>
      </c>
      <c r="R242" s="54">
        <f t="shared" si="25"/>
        <v>53.2</v>
      </c>
    </row>
    <row r="243" spans="1:18" ht="36.75" thickBot="1" x14ac:dyDescent="0.25">
      <c r="A243" s="94">
        <v>235</v>
      </c>
      <c r="B243" s="133" t="s">
        <v>279</v>
      </c>
      <c r="C243" s="107">
        <v>32.49</v>
      </c>
      <c r="D243" s="107">
        <v>25.93</v>
      </c>
      <c r="E243" s="107">
        <v>26.31</v>
      </c>
      <c r="F243" s="107">
        <v>26.55</v>
      </c>
      <c r="G243" s="107">
        <v>41.4</v>
      </c>
      <c r="H243" s="107"/>
      <c r="I243" s="107"/>
      <c r="J243" s="108"/>
      <c r="K243" s="107"/>
      <c r="L243" s="107">
        <v>30.65</v>
      </c>
      <c r="M243" s="83">
        <f t="shared" si="21"/>
        <v>30.555000000000003</v>
      </c>
      <c r="N243" s="82">
        <f>+'Media ao quadrado'!M238</f>
        <v>176.81795</v>
      </c>
      <c r="O243" s="82">
        <f t="shared" si="22"/>
        <v>35.363590000000002</v>
      </c>
      <c r="P243" s="82">
        <f t="shared" si="23"/>
        <v>5.9467293531823024</v>
      </c>
      <c r="Q243" s="82">
        <f t="shared" si="24"/>
        <v>24.61</v>
      </c>
      <c r="R243" s="54">
        <f t="shared" si="25"/>
        <v>36.5</v>
      </c>
    </row>
    <row r="244" spans="1:18" ht="36.75" thickBot="1" x14ac:dyDescent="0.25">
      <c r="A244" s="94">
        <v>236</v>
      </c>
      <c r="B244" s="133" t="s">
        <v>280</v>
      </c>
      <c r="C244" s="107">
        <v>32.49</v>
      </c>
      <c r="D244" s="107">
        <v>25.93</v>
      </c>
      <c r="E244" s="107">
        <v>26.31</v>
      </c>
      <c r="F244" s="107">
        <v>26.55</v>
      </c>
      <c r="G244" s="107">
        <v>23.89</v>
      </c>
      <c r="H244" s="107"/>
      <c r="I244" s="107"/>
      <c r="J244" s="108"/>
      <c r="K244" s="107"/>
      <c r="L244" s="107">
        <v>30.65</v>
      </c>
      <c r="M244" s="83">
        <f t="shared" si="21"/>
        <v>27.63666666666667</v>
      </c>
      <c r="N244" s="82">
        <f>+'Media ao quadrado'!M239</f>
        <v>52.526133333333341</v>
      </c>
      <c r="O244" s="82">
        <f t="shared" si="22"/>
        <v>10.505226666666669</v>
      </c>
      <c r="P244" s="82">
        <f t="shared" si="23"/>
        <v>3.2411767410412331</v>
      </c>
      <c r="Q244" s="82">
        <f t="shared" si="24"/>
        <v>24.4</v>
      </c>
      <c r="R244" s="54">
        <f t="shared" si="25"/>
        <v>30.88</v>
      </c>
    </row>
    <row r="245" spans="1:18" ht="24.75" thickBot="1" x14ac:dyDescent="0.25">
      <c r="A245" s="94">
        <v>237</v>
      </c>
      <c r="B245" s="133" t="s">
        <v>281</v>
      </c>
      <c r="C245" s="107">
        <v>43.8</v>
      </c>
      <c r="D245" s="107">
        <v>41.63</v>
      </c>
      <c r="E245" s="107">
        <v>42.24</v>
      </c>
      <c r="F245" s="107">
        <v>42.62</v>
      </c>
      <c r="G245" s="107">
        <v>42.7</v>
      </c>
      <c r="H245" s="107"/>
      <c r="I245" s="107"/>
      <c r="J245" s="108"/>
      <c r="K245" s="107"/>
      <c r="L245" s="107">
        <v>35.21</v>
      </c>
      <c r="M245" s="83">
        <f t="shared" si="21"/>
        <v>41.366666666666667</v>
      </c>
      <c r="N245" s="82">
        <f>+'Media ao quadrado'!M240</f>
        <v>48.006333333333316</v>
      </c>
      <c r="O245" s="82">
        <f t="shared" si="22"/>
        <v>9.601266666666664</v>
      </c>
      <c r="P245" s="82">
        <f t="shared" si="23"/>
        <v>3.098591077678154</v>
      </c>
      <c r="Q245" s="82">
        <f t="shared" si="24"/>
        <v>38.270000000000003</v>
      </c>
      <c r="R245" s="54">
        <f t="shared" si="25"/>
        <v>44.47</v>
      </c>
    </row>
    <row r="246" spans="1:18" ht="13.5" thickBot="1" x14ac:dyDescent="0.25">
      <c r="A246" s="94">
        <v>238</v>
      </c>
      <c r="B246" s="133" t="s">
        <v>282</v>
      </c>
      <c r="C246" s="107"/>
      <c r="D246" s="107">
        <v>12.56</v>
      </c>
      <c r="E246" s="107">
        <v>12.74</v>
      </c>
      <c r="F246" s="107">
        <v>12.86</v>
      </c>
      <c r="G246" s="107">
        <v>50.6</v>
      </c>
      <c r="H246" s="107"/>
      <c r="I246" s="107"/>
      <c r="J246" s="108"/>
      <c r="K246" s="107"/>
      <c r="L246" s="107">
        <v>37.21</v>
      </c>
      <c r="M246" s="83">
        <f t="shared" si="21"/>
        <v>25.193999999999999</v>
      </c>
      <c r="N246" s="82">
        <f>+'Media ao quadrado'!M241</f>
        <v>1256.6967200000001</v>
      </c>
      <c r="O246" s="82">
        <f t="shared" si="22"/>
        <v>314.17418000000004</v>
      </c>
      <c r="P246" s="82">
        <f t="shared" si="23"/>
        <v>17.724959238317023</v>
      </c>
      <c r="Q246" s="82">
        <f t="shared" si="24"/>
        <v>7.47</v>
      </c>
      <c r="R246" s="54">
        <f t="shared" si="25"/>
        <v>42.92</v>
      </c>
    </row>
    <row r="247" spans="1:18" ht="13.5" thickBot="1" x14ac:dyDescent="0.25">
      <c r="A247" s="94">
        <v>239</v>
      </c>
      <c r="B247" s="133" t="s">
        <v>283</v>
      </c>
      <c r="C247" s="107">
        <v>55</v>
      </c>
      <c r="D247" s="107">
        <v>35.56</v>
      </c>
      <c r="E247" s="107">
        <v>36.08</v>
      </c>
      <c r="F247" s="107">
        <v>36.409999999999997</v>
      </c>
      <c r="G247" s="107">
        <v>51.7</v>
      </c>
      <c r="H247" s="107"/>
      <c r="I247" s="107"/>
      <c r="J247" s="108"/>
      <c r="K247" s="107"/>
      <c r="L247" s="107">
        <v>44.49</v>
      </c>
      <c r="M247" s="83">
        <f t="shared" si="21"/>
        <v>43.206666666666671</v>
      </c>
      <c r="N247" s="82">
        <f>+'Media ao quadrado'!M242</f>
        <v>368.32193333333345</v>
      </c>
      <c r="O247" s="82">
        <f t="shared" si="22"/>
        <v>73.664386666666687</v>
      </c>
      <c r="P247" s="82">
        <f t="shared" si="23"/>
        <v>8.5827959702340983</v>
      </c>
      <c r="Q247" s="82">
        <f t="shared" si="24"/>
        <v>34.619999999999997</v>
      </c>
      <c r="R247" s="54">
        <f t="shared" si="25"/>
        <v>51.79</v>
      </c>
    </row>
    <row r="248" spans="1:18" ht="60.75" thickBot="1" x14ac:dyDescent="0.25">
      <c r="A248" s="94">
        <v>240</v>
      </c>
      <c r="B248" s="133" t="s">
        <v>284</v>
      </c>
      <c r="C248" s="107">
        <v>42</v>
      </c>
      <c r="D248" s="107">
        <v>30.56</v>
      </c>
      <c r="E248" s="107">
        <v>31.01</v>
      </c>
      <c r="F248" s="107">
        <v>31.29</v>
      </c>
      <c r="G248" s="107">
        <v>42.29</v>
      </c>
      <c r="H248" s="107"/>
      <c r="I248" s="107"/>
      <c r="J248" s="108"/>
      <c r="K248" s="107"/>
      <c r="L248" s="107">
        <v>39.090000000000003</v>
      </c>
      <c r="M248" s="83">
        <f t="shared" si="21"/>
        <v>36.04</v>
      </c>
      <c r="N248" s="82">
        <f>+'Media ao quadrado'!M243</f>
        <v>161.78040000000004</v>
      </c>
      <c r="O248" s="82">
        <f t="shared" si="22"/>
        <v>32.356080000000006</v>
      </c>
      <c r="P248" s="82">
        <f t="shared" si="23"/>
        <v>5.6882405012446515</v>
      </c>
      <c r="Q248" s="82">
        <f t="shared" si="24"/>
        <v>30.35</v>
      </c>
      <c r="R248" s="54">
        <f t="shared" si="25"/>
        <v>41.73</v>
      </c>
    </row>
    <row r="249" spans="1:18" x14ac:dyDescent="0.2">
      <c r="A249" s="94"/>
      <c r="B249" s="74"/>
      <c r="C249" s="107"/>
      <c r="D249" s="107"/>
      <c r="E249" s="107"/>
      <c r="F249" s="107"/>
      <c r="G249" s="107"/>
      <c r="H249" s="107"/>
      <c r="I249" s="107"/>
      <c r="J249" s="108"/>
      <c r="K249" s="107"/>
      <c r="L249" s="107"/>
      <c r="M249" s="83" t="e">
        <f t="shared" ref="M249:M258" si="26">SUM(C249:L249)/COUNT(C249:L249)</f>
        <v>#DIV/0!</v>
      </c>
      <c r="N249" s="82">
        <f>+'Media ao quadrado'!M244</f>
        <v>0</v>
      </c>
      <c r="O249" s="82">
        <f t="shared" ref="O249:O258" si="27">N249/(COUNT(C249:L249)-1)</f>
        <v>0</v>
      </c>
      <c r="P249" s="82">
        <f t="shared" ref="P249:P258" si="28">SQRT(O249)</f>
        <v>0</v>
      </c>
      <c r="Q249" s="82" t="e">
        <f t="shared" ref="Q249:Q258" si="29">ROUND(M249-P249,2)</f>
        <v>#DIV/0!</v>
      </c>
      <c r="R249" s="54" t="e">
        <f t="shared" ref="R249:R258" si="30">ROUND(M249+P249,2)</f>
        <v>#DIV/0!</v>
      </c>
    </row>
    <row r="250" spans="1:18" x14ac:dyDescent="0.2">
      <c r="A250" s="94"/>
      <c r="B250" s="74"/>
      <c r="C250" s="107"/>
      <c r="D250" s="107"/>
      <c r="E250" s="107"/>
      <c r="F250" s="107"/>
      <c r="G250" s="107"/>
      <c r="H250" s="107"/>
      <c r="I250" s="107"/>
      <c r="J250" s="108"/>
      <c r="K250" s="107"/>
      <c r="L250" s="107"/>
      <c r="M250" s="83" t="e">
        <f t="shared" si="26"/>
        <v>#DIV/0!</v>
      </c>
      <c r="N250" s="82">
        <f>+'Media ao quadrado'!M245</f>
        <v>0</v>
      </c>
      <c r="O250" s="82">
        <f t="shared" si="27"/>
        <v>0</v>
      </c>
      <c r="P250" s="82">
        <f t="shared" si="28"/>
        <v>0</v>
      </c>
      <c r="Q250" s="82" t="e">
        <f t="shared" si="29"/>
        <v>#DIV/0!</v>
      </c>
      <c r="R250" s="54" t="e">
        <f t="shared" si="30"/>
        <v>#DIV/0!</v>
      </c>
    </row>
    <row r="251" spans="1:18" x14ac:dyDescent="0.2">
      <c r="A251" s="94"/>
      <c r="B251" s="74"/>
      <c r="C251" s="107"/>
      <c r="D251" s="107"/>
      <c r="E251" s="107"/>
      <c r="F251" s="107"/>
      <c r="G251" s="107"/>
      <c r="H251" s="107"/>
      <c r="I251" s="107"/>
      <c r="J251" s="108"/>
      <c r="K251" s="107"/>
      <c r="L251" s="107"/>
      <c r="M251" s="83" t="e">
        <f t="shared" si="26"/>
        <v>#DIV/0!</v>
      </c>
      <c r="N251" s="82">
        <f>+'Media ao quadrado'!M246</f>
        <v>0</v>
      </c>
      <c r="O251" s="82">
        <f t="shared" si="27"/>
        <v>0</v>
      </c>
      <c r="P251" s="82">
        <f t="shared" si="28"/>
        <v>0</v>
      </c>
      <c r="Q251" s="82" t="e">
        <f t="shared" si="29"/>
        <v>#DIV/0!</v>
      </c>
      <c r="R251" s="54" t="e">
        <f t="shared" si="30"/>
        <v>#DIV/0!</v>
      </c>
    </row>
    <row r="252" spans="1:18" x14ac:dyDescent="0.2">
      <c r="A252" s="94"/>
      <c r="B252" s="74"/>
      <c r="C252" s="107"/>
      <c r="D252" s="107"/>
      <c r="E252" s="107"/>
      <c r="F252" s="107"/>
      <c r="G252" s="107"/>
      <c r="H252" s="107"/>
      <c r="I252" s="107"/>
      <c r="J252" s="108"/>
      <c r="K252" s="107"/>
      <c r="L252" s="107"/>
      <c r="M252" s="83" t="e">
        <f t="shared" si="26"/>
        <v>#DIV/0!</v>
      </c>
      <c r="N252" s="82">
        <f>+'Media ao quadrado'!M247</f>
        <v>0</v>
      </c>
      <c r="O252" s="82">
        <f t="shared" si="27"/>
        <v>0</v>
      </c>
      <c r="P252" s="82">
        <f t="shared" si="28"/>
        <v>0</v>
      </c>
      <c r="Q252" s="82" t="e">
        <f t="shared" si="29"/>
        <v>#DIV/0!</v>
      </c>
      <c r="R252" s="54" t="e">
        <f t="shared" si="30"/>
        <v>#DIV/0!</v>
      </c>
    </row>
    <row r="253" spans="1:18" x14ac:dyDescent="0.2">
      <c r="A253" s="94"/>
      <c r="B253" s="74"/>
      <c r="C253" s="107"/>
      <c r="D253" s="107"/>
      <c r="E253" s="107"/>
      <c r="F253" s="107"/>
      <c r="G253" s="107"/>
      <c r="H253" s="107"/>
      <c r="I253" s="107"/>
      <c r="J253" s="108"/>
      <c r="K253" s="107"/>
      <c r="L253" s="107"/>
      <c r="M253" s="83" t="e">
        <f t="shared" si="26"/>
        <v>#DIV/0!</v>
      </c>
      <c r="N253" s="82">
        <f>+'Media ao quadrado'!M248</f>
        <v>0</v>
      </c>
      <c r="O253" s="82">
        <f t="shared" si="27"/>
        <v>0</v>
      </c>
      <c r="P253" s="82">
        <f t="shared" si="28"/>
        <v>0</v>
      </c>
      <c r="Q253" s="82" t="e">
        <f t="shared" si="29"/>
        <v>#DIV/0!</v>
      </c>
      <c r="R253" s="54" t="e">
        <f t="shared" si="30"/>
        <v>#DIV/0!</v>
      </c>
    </row>
    <row r="254" spans="1:18" x14ac:dyDescent="0.2">
      <c r="A254" s="94"/>
      <c r="B254" s="74"/>
      <c r="C254" s="107"/>
      <c r="D254" s="107"/>
      <c r="E254" s="107"/>
      <c r="F254" s="107"/>
      <c r="G254" s="107"/>
      <c r="H254" s="107"/>
      <c r="I254" s="107"/>
      <c r="J254" s="108"/>
      <c r="K254" s="107"/>
      <c r="L254" s="107"/>
      <c r="M254" s="83" t="e">
        <f t="shared" si="26"/>
        <v>#DIV/0!</v>
      </c>
      <c r="N254" s="82">
        <f>+'Media ao quadrado'!M249</f>
        <v>0</v>
      </c>
      <c r="O254" s="82">
        <f t="shared" si="27"/>
        <v>0</v>
      </c>
      <c r="P254" s="82">
        <f t="shared" si="28"/>
        <v>0</v>
      </c>
      <c r="Q254" s="82" t="e">
        <f t="shared" si="29"/>
        <v>#DIV/0!</v>
      </c>
      <c r="R254" s="54" t="e">
        <f t="shared" si="30"/>
        <v>#DIV/0!</v>
      </c>
    </row>
    <row r="255" spans="1:18" x14ac:dyDescent="0.2">
      <c r="A255" s="94"/>
      <c r="B255" s="74"/>
      <c r="C255" s="107"/>
      <c r="D255" s="107"/>
      <c r="E255" s="107"/>
      <c r="F255" s="107"/>
      <c r="G255" s="107"/>
      <c r="H255" s="107"/>
      <c r="I255" s="107"/>
      <c r="J255" s="108"/>
      <c r="K255" s="107"/>
      <c r="L255" s="107"/>
      <c r="M255" s="83" t="e">
        <f t="shared" si="26"/>
        <v>#DIV/0!</v>
      </c>
      <c r="N255" s="82">
        <f>+'Media ao quadrado'!M250</f>
        <v>0</v>
      </c>
      <c r="O255" s="82">
        <f t="shared" si="27"/>
        <v>0</v>
      </c>
      <c r="P255" s="82">
        <f t="shared" si="28"/>
        <v>0</v>
      </c>
      <c r="Q255" s="82" t="e">
        <f t="shared" si="29"/>
        <v>#DIV/0!</v>
      </c>
      <c r="R255" s="54" t="e">
        <f t="shared" si="30"/>
        <v>#DIV/0!</v>
      </c>
    </row>
    <row r="256" spans="1:18" x14ac:dyDescent="0.2">
      <c r="A256" s="94"/>
      <c r="B256" s="74"/>
      <c r="C256" s="107"/>
      <c r="D256" s="107"/>
      <c r="E256" s="107"/>
      <c r="F256" s="107"/>
      <c r="G256" s="107"/>
      <c r="H256" s="107"/>
      <c r="I256" s="107"/>
      <c r="J256" s="108"/>
      <c r="K256" s="107"/>
      <c r="L256" s="107"/>
      <c r="M256" s="83" t="e">
        <f t="shared" si="26"/>
        <v>#DIV/0!</v>
      </c>
      <c r="N256" s="82">
        <f>+'Media ao quadrado'!M251</f>
        <v>0</v>
      </c>
      <c r="O256" s="82">
        <f t="shared" si="27"/>
        <v>0</v>
      </c>
      <c r="P256" s="82">
        <f t="shared" si="28"/>
        <v>0</v>
      </c>
      <c r="Q256" s="82" t="e">
        <f t="shared" si="29"/>
        <v>#DIV/0!</v>
      </c>
      <c r="R256" s="54" t="e">
        <f t="shared" si="30"/>
        <v>#DIV/0!</v>
      </c>
    </row>
    <row r="257" spans="1:18" x14ac:dyDescent="0.2">
      <c r="A257" s="94"/>
      <c r="B257" s="74"/>
      <c r="C257" s="107"/>
      <c r="D257" s="107"/>
      <c r="E257" s="107"/>
      <c r="F257" s="107"/>
      <c r="G257" s="107"/>
      <c r="H257" s="107"/>
      <c r="I257" s="107"/>
      <c r="J257" s="108"/>
      <c r="K257" s="107"/>
      <c r="L257" s="107"/>
      <c r="M257" s="83" t="e">
        <f t="shared" si="26"/>
        <v>#DIV/0!</v>
      </c>
      <c r="N257" s="82">
        <f>+'Media ao quadrado'!M252</f>
        <v>0</v>
      </c>
      <c r="O257" s="82">
        <f t="shared" si="27"/>
        <v>0</v>
      </c>
      <c r="P257" s="82">
        <f t="shared" si="28"/>
        <v>0</v>
      </c>
      <c r="Q257" s="82" t="e">
        <f t="shared" si="29"/>
        <v>#DIV/0!</v>
      </c>
      <c r="R257" s="54" t="e">
        <f t="shared" si="30"/>
        <v>#DIV/0!</v>
      </c>
    </row>
    <row r="258" spans="1:18" x14ac:dyDescent="0.2">
      <c r="A258" s="94"/>
      <c r="B258" s="74"/>
      <c r="C258" s="107"/>
      <c r="D258" s="107"/>
      <c r="E258" s="107"/>
      <c r="F258" s="107"/>
      <c r="G258" s="107"/>
      <c r="H258" s="107"/>
      <c r="I258" s="107"/>
      <c r="J258" s="108"/>
      <c r="K258" s="107"/>
      <c r="L258" s="107"/>
      <c r="M258" s="83" t="e">
        <f t="shared" si="26"/>
        <v>#DIV/0!</v>
      </c>
      <c r="N258" s="82">
        <f>+'Media ao quadrado'!M253</f>
        <v>0</v>
      </c>
      <c r="O258" s="82">
        <f t="shared" si="27"/>
        <v>0</v>
      </c>
      <c r="P258" s="82">
        <f t="shared" si="28"/>
        <v>0</v>
      </c>
      <c r="Q258" s="82" t="e">
        <f t="shared" si="29"/>
        <v>#DIV/0!</v>
      </c>
      <c r="R258" s="54" t="e">
        <f t="shared" si="30"/>
        <v>#DIV/0!</v>
      </c>
    </row>
    <row r="259" spans="1:18" ht="14.25" x14ac:dyDescent="0.2">
      <c r="A259" s="110"/>
      <c r="B259" s="111"/>
      <c r="C259" s="111"/>
      <c r="D259" s="111"/>
      <c r="E259" s="111"/>
      <c r="F259" s="111"/>
      <c r="G259" s="111"/>
      <c r="H259" s="111"/>
      <c r="I259" s="111"/>
      <c r="J259" s="111"/>
      <c r="K259" s="111"/>
      <c r="L259" s="111"/>
      <c r="M259" s="112"/>
      <c r="N259" s="112"/>
      <c r="O259" s="112"/>
      <c r="P259" s="112"/>
      <c r="Q259" s="112"/>
    </row>
    <row r="260" spans="1:18" ht="14.25" x14ac:dyDescent="0.2">
      <c r="A260" s="110"/>
      <c r="B260" s="111"/>
      <c r="C260" s="111"/>
      <c r="D260" s="111"/>
      <c r="E260" s="111"/>
      <c r="F260" s="111"/>
      <c r="G260" s="111"/>
      <c r="H260" s="111"/>
      <c r="I260" s="111"/>
      <c r="J260" s="111"/>
      <c r="K260" s="111"/>
      <c r="L260" s="111"/>
      <c r="M260" s="112"/>
      <c r="N260" s="112"/>
      <c r="O260" s="112"/>
      <c r="P260" s="112"/>
      <c r="Q260" s="112"/>
    </row>
    <row r="261" spans="1:18" ht="14.25" x14ac:dyDescent="0.2">
      <c r="A261" s="110"/>
      <c r="B261" s="111"/>
      <c r="C261" s="111"/>
      <c r="D261" s="111"/>
      <c r="E261" s="111"/>
      <c r="F261" s="111"/>
      <c r="G261" s="111"/>
      <c r="H261" s="111"/>
      <c r="I261" s="111"/>
      <c r="J261" s="111"/>
      <c r="K261" s="111"/>
      <c r="L261" s="111"/>
      <c r="M261" s="112"/>
      <c r="N261" s="112"/>
      <c r="O261" s="112"/>
      <c r="P261" s="112"/>
      <c r="Q261" s="112"/>
    </row>
    <row r="262" spans="1:18" ht="14.25" x14ac:dyDescent="0.2">
      <c r="A262" s="110"/>
      <c r="B262" s="111"/>
      <c r="C262" s="111"/>
      <c r="D262" s="111"/>
      <c r="E262" s="111"/>
      <c r="F262" s="111"/>
      <c r="G262" s="111"/>
      <c r="H262" s="111"/>
      <c r="I262" s="111"/>
      <c r="J262" s="111"/>
      <c r="K262" s="111"/>
      <c r="L262" s="111"/>
      <c r="M262" s="112"/>
      <c r="N262" s="112"/>
      <c r="O262" s="112"/>
      <c r="P262" s="112"/>
      <c r="Q262" s="112"/>
    </row>
    <row r="263" spans="1:18" ht="14.25" x14ac:dyDescent="0.2">
      <c r="A263" s="110"/>
      <c r="B263" s="111"/>
      <c r="C263" s="111"/>
      <c r="D263" s="111"/>
      <c r="E263" s="111"/>
      <c r="F263" s="111"/>
      <c r="G263" s="111"/>
      <c r="H263" s="111"/>
      <c r="I263" s="111"/>
      <c r="J263" s="111"/>
      <c r="K263" s="111"/>
      <c r="L263" s="111"/>
      <c r="M263" s="112"/>
      <c r="N263" s="112"/>
      <c r="O263" s="112"/>
      <c r="P263" s="112"/>
      <c r="Q263" s="112"/>
    </row>
    <row r="264" spans="1:18" ht="14.25" x14ac:dyDescent="0.2">
      <c r="A264" s="110"/>
      <c r="B264" s="111"/>
      <c r="C264" s="111"/>
      <c r="D264" s="111"/>
      <c r="E264" s="111"/>
      <c r="F264" s="111"/>
      <c r="G264" s="111"/>
      <c r="H264" s="111"/>
      <c r="I264" s="111"/>
      <c r="J264" s="111"/>
      <c r="K264" s="111"/>
      <c r="L264" s="111"/>
      <c r="M264" s="112"/>
      <c r="N264" s="112"/>
      <c r="O264" s="112"/>
      <c r="P264" s="112"/>
      <c r="Q264" s="112"/>
    </row>
    <row r="265" spans="1:18" ht="14.25" x14ac:dyDescent="0.2">
      <c r="A265" s="110"/>
      <c r="B265" s="111"/>
      <c r="C265" s="111"/>
      <c r="D265" s="111"/>
      <c r="E265" s="111"/>
      <c r="F265" s="111"/>
      <c r="G265" s="111"/>
      <c r="H265" s="111"/>
      <c r="I265" s="111"/>
      <c r="J265" s="111"/>
      <c r="K265" s="111"/>
      <c r="L265" s="111"/>
      <c r="M265" s="112"/>
      <c r="N265" s="112"/>
      <c r="O265" s="112"/>
      <c r="P265" s="112"/>
      <c r="Q265" s="112"/>
    </row>
    <row r="266" spans="1:18" ht="14.25" x14ac:dyDescent="0.2">
      <c r="A266" s="110"/>
      <c r="B266" s="111"/>
      <c r="C266" s="111"/>
      <c r="D266" s="111"/>
      <c r="E266" s="111"/>
      <c r="F266" s="111"/>
      <c r="G266" s="111"/>
      <c r="H266" s="111"/>
      <c r="I266" s="111"/>
      <c r="J266" s="111"/>
      <c r="K266" s="111"/>
      <c r="L266" s="111"/>
      <c r="M266" s="112"/>
      <c r="N266" s="112"/>
      <c r="O266" s="112"/>
      <c r="P266" s="112"/>
      <c r="Q266" s="112"/>
    </row>
    <row r="267" spans="1:18" ht="14.25" x14ac:dyDescent="0.2">
      <c r="A267" s="110"/>
      <c r="B267" s="111"/>
      <c r="C267" s="111"/>
      <c r="D267" s="111"/>
      <c r="E267" s="111"/>
      <c r="F267" s="111"/>
      <c r="G267" s="111"/>
      <c r="H267" s="111"/>
      <c r="I267" s="111"/>
      <c r="J267" s="111"/>
      <c r="K267" s="111"/>
      <c r="L267" s="111"/>
      <c r="M267" s="112"/>
      <c r="N267" s="112"/>
      <c r="O267" s="112"/>
      <c r="P267" s="112"/>
      <c r="Q267" s="112"/>
    </row>
    <row r="268" spans="1:18" ht="14.25" x14ac:dyDescent="0.2">
      <c r="A268" s="110"/>
      <c r="B268" s="111"/>
      <c r="C268" s="111"/>
      <c r="D268" s="111"/>
      <c r="E268" s="111"/>
      <c r="F268" s="111"/>
      <c r="G268" s="111"/>
      <c r="H268" s="111"/>
      <c r="I268" s="111"/>
      <c r="J268" s="111"/>
      <c r="K268" s="111"/>
      <c r="L268" s="111"/>
      <c r="M268" s="112"/>
      <c r="N268" s="112"/>
      <c r="O268" s="112"/>
      <c r="P268" s="112"/>
      <c r="Q268" s="112"/>
    </row>
    <row r="269" spans="1:18" ht="14.25" x14ac:dyDescent="0.2">
      <c r="A269" s="110"/>
      <c r="B269" s="111"/>
      <c r="C269" s="111"/>
      <c r="D269" s="111"/>
      <c r="E269" s="111"/>
      <c r="F269" s="111"/>
      <c r="G269" s="111"/>
      <c r="H269" s="111"/>
      <c r="I269" s="111"/>
      <c r="J269" s="111"/>
      <c r="K269" s="111"/>
      <c r="L269" s="111"/>
      <c r="M269" s="112"/>
      <c r="N269" s="112"/>
      <c r="O269" s="112"/>
      <c r="P269" s="112"/>
      <c r="Q269" s="112"/>
    </row>
    <row r="270" spans="1:18" ht="14.25" x14ac:dyDescent="0.2">
      <c r="A270" s="110"/>
      <c r="B270" s="111"/>
      <c r="C270" s="111"/>
      <c r="D270" s="111"/>
      <c r="E270" s="111"/>
      <c r="F270" s="111"/>
      <c r="G270" s="111"/>
      <c r="H270" s="111"/>
      <c r="I270" s="111"/>
      <c r="J270" s="111"/>
      <c r="K270" s="111"/>
      <c r="L270" s="111"/>
      <c r="M270" s="112"/>
      <c r="N270" s="112"/>
      <c r="O270" s="112"/>
      <c r="P270" s="112"/>
      <c r="Q270" s="112"/>
    </row>
    <row r="271" spans="1:18" ht="14.25" x14ac:dyDescent="0.2">
      <c r="A271" s="110"/>
      <c r="B271" s="111"/>
      <c r="C271" s="111"/>
      <c r="D271" s="111"/>
      <c r="E271" s="111"/>
      <c r="F271" s="111"/>
      <c r="G271" s="111"/>
      <c r="H271" s="111"/>
      <c r="I271" s="111"/>
      <c r="J271" s="111"/>
      <c r="K271" s="111"/>
      <c r="L271" s="111"/>
      <c r="M271" s="112"/>
      <c r="N271" s="112"/>
      <c r="O271" s="112"/>
      <c r="P271" s="112"/>
      <c r="Q271" s="112"/>
    </row>
    <row r="272" spans="1:18" ht="14.25" x14ac:dyDescent="0.2">
      <c r="A272" s="110"/>
      <c r="B272" s="111"/>
      <c r="C272" s="111"/>
      <c r="D272" s="111"/>
      <c r="E272" s="111"/>
      <c r="F272" s="111"/>
      <c r="G272" s="111"/>
      <c r="H272" s="111"/>
      <c r="I272" s="111"/>
      <c r="J272" s="111"/>
      <c r="K272" s="111"/>
      <c r="L272" s="111"/>
      <c r="M272" s="112"/>
      <c r="N272" s="112"/>
      <c r="O272" s="112"/>
      <c r="P272" s="112"/>
      <c r="Q272" s="112"/>
    </row>
    <row r="273" spans="1:17" ht="14.25" x14ac:dyDescent="0.2">
      <c r="A273" s="110"/>
      <c r="B273" s="111"/>
      <c r="C273" s="111"/>
      <c r="D273" s="111"/>
      <c r="E273" s="111"/>
      <c r="F273" s="111"/>
      <c r="G273" s="111"/>
      <c r="H273" s="111"/>
      <c r="I273" s="111"/>
      <c r="J273" s="111"/>
      <c r="K273" s="111"/>
      <c r="L273" s="111"/>
      <c r="M273" s="112"/>
      <c r="N273" s="112"/>
      <c r="O273" s="112"/>
      <c r="P273" s="112"/>
      <c r="Q273" s="112"/>
    </row>
    <row r="274" spans="1:17" ht="14.25" x14ac:dyDescent="0.2">
      <c r="A274" s="110"/>
      <c r="B274" s="111"/>
      <c r="C274" s="111"/>
      <c r="D274" s="111"/>
      <c r="E274" s="111"/>
      <c r="F274" s="111"/>
      <c r="G274" s="111"/>
      <c r="H274" s="111"/>
      <c r="I274" s="111"/>
      <c r="J274" s="111"/>
      <c r="K274" s="111"/>
      <c r="L274" s="111"/>
      <c r="M274" s="112"/>
      <c r="N274" s="112"/>
      <c r="O274" s="112"/>
      <c r="P274" s="112"/>
      <c r="Q274" s="112"/>
    </row>
    <row r="275" spans="1:17" ht="14.25" x14ac:dyDescent="0.2">
      <c r="A275" s="110"/>
      <c r="B275" s="111"/>
      <c r="C275" s="111"/>
      <c r="D275" s="111"/>
      <c r="E275" s="111"/>
      <c r="F275" s="111"/>
      <c r="G275" s="111"/>
      <c r="H275" s="111"/>
      <c r="I275" s="111"/>
      <c r="J275" s="111"/>
      <c r="K275" s="111"/>
      <c r="L275" s="111"/>
      <c r="M275" s="112"/>
      <c r="N275" s="112"/>
      <c r="O275" s="112"/>
      <c r="P275" s="112"/>
      <c r="Q275" s="112"/>
    </row>
    <row r="276" spans="1:17" ht="14.25" x14ac:dyDescent="0.2">
      <c r="A276" s="110"/>
      <c r="B276" s="111"/>
      <c r="C276" s="111"/>
      <c r="D276" s="111"/>
      <c r="E276" s="111"/>
      <c r="F276" s="111"/>
      <c r="G276" s="111"/>
      <c r="H276" s="111"/>
      <c r="I276" s="111"/>
      <c r="J276" s="111"/>
      <c r="K276" s="111"/>
      <c r="L276" s="111"/>
      <c r="M276" s="112"/>
      <c r="N276" s="112"/>
      <c r="O276" s="112"/>
      <c r="P276" s="112"/>
      <c r="Q276" s="112"/>
    </row>
    <row r="277" spans="1:17" ht="14.25" x14ac:dyDescent="0.2">
      <c r="A277" s="110"/>
      <c r="B277" s="111"/>
      <c r="C277" s="111"/>
      <c r="D277" s="111"/>
      <c r="E277" s="111"/>
      <c r="F277" s="111"/>
      <c r="G277" s="111"/>
      <c r="H277" s="111"/>
      <c r="I277" s="111"/>
      <c r="J277" s="111"/>
      <c r="K277" s="111"/>
      <c r="L277" s="111"/>
      <c r="M277" s="112"/>
      <c r="N277" s="112"/>
      <c r="O277" s="112"/>
      <c r="P277" s="112"/>
      <c r="Q277" s="112"/>
    </row>
    <row r="278" spans="1:17" ht="14.25" x14ac:dyDescent="0.2">
      <c r="A278" s="110"/>
      <c r="B278" s="111"/>
      <c r="C278" s="111"/>
      <c r="D278" s="111"/>
      <c r="E278" s="111"/>
      <c r="F278" s="111"/>
      <c r="G278" s="111"/>
      <c r="H278" s="111"/>
      <c r="I278" s="111"/>
      <c r="J278" s="111"/>
      <c r="K278" s="111"/>
      <c r="L278" s="111"/>
      <c r="M278" s="112"/>
      <c r="N278" s="112"/>
      <c r="O278" s="112"/>
      <c r="P278" s="112"/>
      <c r="Q278" s="112"/>
    </row>
    <row r="279" spans="1:17" ht="14.25" x14ac:dyDescent="0.2">
      <c r="A279" s="110"/>
      <c r="B279" s="111"/>
      <c r="C279" s="111"/>
      <c r="D279" s="111"/>
      <c r="E279" s="111"/>
      <c r="F279" s="111"/>
      <c r="G279" s="111"/>
      <c r="H279" s="111"/>
      <c r="I279" s="111"/>
      <c r="J279" s="111"/>
      <c r="K279" s="111"/>
      <c r="L279" s="111"/>
      <c r="M279" s="112"/>
      <c r="N279" s="112"/>
      <c r="O279" s="112"/>
      <c r="P279" s="112"/>
      <c r="Q279" s="112"/>
    </row>
    <row r="280" spans="1:17" ht="14.25" x14ac:dyDescent="0.2">
      <c r="A280" s="110"/>
      <c r="B280" s="111"/>
      <c r="C280" s="111"/>
      <c r="D280" s="111"/>
      <c r="E280" s="111"/>
      <c r="F280" s="111"/>
      <c r="G280" s="111"/>
      <c r="H280" s="111"/>
      <c r="I280" s="111"/>
      <c r="J280" s="111"/>
      <c r="K280" s="111"/>
      <c r="L280" s="111"/>
      <c r="M280" s="112"/>
      <c r="N280" s="112"/>
      <c r="O280" s="112"/>
      <c r="P280" s="112"/>
      <c r="Q280" s="112"/>
    </row>
    <row r="281" spans="1:17" ht="14.25" x14ac:dyDescent="0.2">
      <c r="A281" s="110"/>
      <c r="B281" s="111"/>
      <c r="C281" s="111"/>
      <c r="D281" s="111"/>
      <c r="E281" s="111"/>
      <c r="F281" s="111"/>
      <c r="G281" s="111"/>
      <c r="H281" s="111"/>
      <c r="I281" s="111"/>
      <c r="J281" s="111"/>
      <c r="K281" s="111"/>
      <c r="L281" s="111"/>
      <c r="M281" s="112"/>
      <c r="N281" s="112"/>
      <c r="O281" s="112"/>
      <c r="P281" s="112"/>
      <c r="Q281" s="112"/>
    </row>
    <row r="282" spans="1:17" ht="14.25" x14ac:dyDescent="0.2">
      <c r="A282" s="110"/>
      <c r="B282" s="111"/>
      <c r="C282" s="111"/>
      <c r="D282" s="111"/>
      <c r="E282" s="111"/>
      <c r="F282" s="111"/>
      <c r="G282" s="111"/>
      <c r="H282" s="111"/>
      <c r="I282" s="111"/>
      <c r="J282" s="111"/>
      <c r="K282" s="111"/>
      <c r="L282" s="111"/>
      <c r="M282" s="112"/>
      <c r="N282" s="112"/>
      <c r="O282" s="112"/>
      <c r="P282" s="112"/>
      <c r="Q282" s="112"/>
    </row>
    <row r="283" spans="1:17" ht="14.25" x14ac:dyDescent="0.2">
      <c r="A283" s="110"/>
      <c r="B283" s="111"/>
      <c r="C283" s="111"/>
      <c r="D283" s="111"/>
      <c r="E283" s="111"/>
      <c r="F283" s="111"/>
      <c r="G283" s="111"/>
      <c r="H283" s="111"/>
      <c r="I283" s="111"/>
      <c r="J283" s="111"/>
      <c r="K283" s="111"/>
      <c r="L283" s="111"/>
      <c r="M283" s="112"/>
      <c r="N283" s="112"/>
      <c r="O283" s="112"/>
      <c r="P283" s="112"/>
      <c r="Q283" s="112"/>
    </row>
    <row r="284" spans="1:17" ht="14.25" x14ac:dyDescent="0.2">
      <c r="A284" s="110"/>
      <c r="B284" s="111"/>
      <c r="C284" s="111"/>
      <c r="D284" s="111"/>
      <c r="E284" s="111"/>
      <c r="F284" s="111"/>
      <c r="G284" s="111"/>
      <c r="H284" s="111"/>
      <c r="I284" s="111"/>
      <c r="J284" s="111"/>
      <c r="K284" s="111"/>
      <c r="L284" s="111"/>
      <c r="M284" s="112"/>
      <c r="N284" s="112"/>
      <c r="O284" s="112"/>
      <c r="P284" s="112"/>
      <c r="Q284" s="112"/>
    </row>
    <row r="285" spans="1:17" ht="14.25" x14ac:dyDescent="0.2">
      <c r="A285" s="110"/>
      <c r="B285" s="111"/>
      <c r="C285" s="111"/>
      <c r="D285" s="111"/>
      <c r="E285" s="111"/>
      <c r="F285" s="111"/>
      <c r="G285" s="111"/>
      <c r="H285" s="111"/>
      <c r="I285" s="111"/>
      <c r="J285" s="111"/>
      <c r="K285" s="111"/>
      <c r="L285" s="111"/>
      <c r="M285" s="112"/>
      <c r="N285" s="112"/>
      <c r="O285" s="112"/>
      <c r="P285" s="112"/>
      <c r="Q285" s="112"/>
    </row>
    <row r="286" spans="1:17" ht="14.25" x14ac:dyDescent="0.2">
      <c r="A286" s="110"/>
      <c r="B286" s="111"/>
      <c r="C286" s="111"/>
      <c r="D286" s="111"/>
      <c r="E286" s="111"/>
      <c r="F286" s="111"/>
      <c r="G286" s="111"/>
      <c r="H286" s="111"/>
      <c r="I286" s="111"/>
      <c r="J286" s="111"/>
      <c r="K286" s="111"/>
      <c r="L286" s="111"/>
      <c r="M286" s="112"/>
      <c r="N286" s="112"/>
      <c r="O286" s="112"/>
      <c r="P286" s="112"/>
      <c r="Q286" s="112"/>
    </row>
    <row r="287" spans="1:17" ht="14.25" x14ac:dyDescent="0.2">
      <c r="A287" s="110"/>
      <c r="B287" s="111"/>
      <c r="C287" s="111"/>
      <c r="D287" s="111"/>
      <c r="E287" s="111"/>
      <c r="F287" s="111"/>
      <c r="G287" s="111"/>
      <c r="H287" s="111"/>
      <c r="I287" s="111"/>
      <c r="J287" s="111"/>
      <c r="K287" s="111"/>
      <c r="L287" s="111"/>
      <c r="M287" s="112"/>
      <c r="N287" s="112"/>
      <c r="O287" s="112"/>
      <c r="P287" s="112"/>
      <c r="Q287" s="112"/>
    </row>
    <row r="288" spans="1:17" ht="14.25" x14ac:dyDescent="0.2">
      <c r="A288" s="110"/>
      <c r="B288" s="111"/>
      <c r="C288" s="111"/>
      <c r="D288" s="111"/>
      <c r="E288" s="111"/>
      <c r="F288" s="111"/>
      <c r="G288" s="111"/>
      <c r="H288" s="111"/>
      <c r="I288" s="111"/>
      <c r="J288" s="111"/>
      <c r="K288" s="111"/>
      <c r="L288" s="111"/>
      <c r="M288" s="112"/>
      <c r="N288" s="112"/>
      <c r="O288" s="112"/>
      <c r="P288" s="112"/>
      <c r="Q288" s="112"/>
    </row>
    <row r="289" spans="1:17" ht="14.25" x14ac:dyDescent="0.2">
      <c r="A289" s="110"/>
      <c r="B289" s="111"/>
      <c r="C289" s="111"/>
      <c r="D289" s="111"/>
      <c r="E289" s="111"/>
      <c r="F289" s="111"/>
      <c r="G289" s="111"/>
      <c r="H289" s="111"/>
      <c r="I289" s="111"/>
      <c r="J289" s="111"/>
      <c r="K289" s="111"/>
      <c r="L289" s="111"/>
      <c r="M289" s="112"/>
      <c r="N289" s="112"/>
      <c r="O289" s="112"/>
      <c r="P289" s="112"/>
      <c r="Q289" s="112"/>
    </row>
    <row r="290" spans="1:17" ht="14.25" x14ac:dyDescent="0.2">
      <c r="A290" s="110"/>
      <c r="B290" s="111"/>
      <c r="C290" s="111"/>
      <c r="D290" s="111"/>
      <c r="E290" s="111"/>
      <c r="F290" s="111"/>
      <c r="G290" s="111"/>
      <c r="H290" s="111"/>
      <c r="I290" s="111"/>
      <c r="J290" s="111"/>
      <c r="K290" s="111"/>
      <c r="L290" s="111"/>
      <c r="M290" s="112"/>
      <c r="N290" s="112"/>
      <c r="O290" s="112"/>
      <c r="P290" s="112"/>
      <c r="Q290" s="112"/>
    </row>
    <row r="291" spans="1:17" ht="14.25" x14ac:dyDescent="0.2">
      <c r="A291" s="110"/>
      <c r="B291" s="111"/>
      <c r="C291" s="111"/>
      <c r="D291" s="111"/>
      <c r="E291" s="111"/>
      <c r="F291" s="111"/>
      <c r="G291" s="111"/>
      <c r="H291" s="111"/>
      <c r="I291" s="111"/>
      <c r="J291" s="111"/>
      <c r="K291" s="111"/>
      <c r="L291" s="111"/>
      <c r="M291" s="112"/>
      <c r="N291" s="112"/>
      <c r="O291" s="112"/>
      <c r="P291" s="112"/>
      <c r="Q291" s="112"/>
    </row>
    <row r="292" spans="1:17" ht="14.25" x14ac:dyDescent="0.2">
      <c r="A292" s="110"/>
      <c r="B292" s="111"/>
      <c r="C292" s="111"/>
      <c r="D292" s="111"/>
      <c r="E292" s="111"/>
      <c r="F292" s="111"/>
      <c r="G292" s="111"/>
      <c r="H292" s="111"/>
      <c r="I292" s="111"/>
      <c r="J292" s="111"/>
      <c r="K292" s="111"/>
      <c r="L292" s="111"/>
      <c r="M292" s="112"/>
      <c r="N292" s="112"/>
      <c r="O292" s="112"/>
      <c r="P292" s="112"/>
      <c r="Q292" s="112"/>
    </row>
    <row r="293" spans="1:17" ht="14.25" x14ac:dyDescent="0.2">
      <c r="A293" s="110"/>
      <c r="B293" s="111"/>
      <c r="C293" s="111"/>
      <c r="D293" s="111"/>
      <c r="E293" s="111"/>
      <c r="F293" s="111"/>
      <c r="G293" s="111"/>
      <c r="H293" s="111"/>
      <c r="I293" s="111"/>
      <c r="J293" s="111"/>
      <c r="K293" s="111"/>
      <c r="L293" s="111"/>
      <c r="M293" s="112"/>
      <c r="N293" s="112"/>
      <c r="O293" s="112"/>
      <c r="P293" s="112"/>
      <c r="Q293" s="112"/>
    </row>
    <row r="294" spans="1:17" ht="14.25" x14ac:dyDescent="0.2">
      <c r="A294" s="110"/>
      <c r="B294" s="111"/>
      <c r="C294" s="111"/>
      <c r="D294" s="111"/>
      <c r="E294" s="111"/>
      <c r="F294" s="111"/>
      <c r="G294" s="111"/>
      <c r="H294" s="111"/>
      <c r="I294" s="111"/>
      <c r="J294" s="111"/>
      <c r="K294" s="111"/>
      <c r="L294" s="111"/>
      <c r="M294" s="112"/>
      <c r="N294" s="112"/>
      <c r="O294" s="112"/>
      <c r="P294" s="112"/>
      <c r="Q294" s="112"/>
    </row>
    <row r="295" spans="1:17" ht="14.25" x14ac:dyDescent="0.2">
      <c r="A295" s="110"/>
      <c r="B295" s="111"/>
      <c r="C295" s="111"/>
      <c r="D295" s="111"/>
      <c r="E295" s="111"/>
      <c r="F295" s="111"/>
      <c r="G295" s="111"/>
      <c r="H295" s="111"/>
      <c r="I295" s="111"/>
      <c r="J295" s="111"/>
      <c r="K295" s="111"/>
      <c r="L295" s="111"/>
      <c r="M295" s="112"/>
      <c r="N295" s="112"/>
      <c r="O295" s="112"/>
      <c r="P295" s="112"/>
      <c r="Q295" s="112"/>
    </row>
    <row r="296" spans="1:17" ht="14.25" x14ac:dyDescent="0.2">
      <c r="A296" s="110"/>
      <c r="B296" s="111"/>
      <c r="C296" s="111"/>
      <c r="D296" s="111"/>
      <c r="E296" s="111"/>
      <c r="F296" s="111"/>
      <c r="G296" s="111"/>
      <c r="H296" s="111"/>
      <c r="I296" s="111"/>
      <c r="J296" s="111"/>
      <c r="K296" s="111"/>
      <c r="L296" s="111"/>
      <c r="M296" s="112"/>
      <c r="N296" s="112"/>
      <c r="O296" s="112"/>
      <c r="P296" s="112"/>
      <c r="Q296" s="112"/>
    </row>
    <row r="297" spans="1:17" ht="14.25" x14ac:dyDescent="0.2">
      <c r="A297" s="110"/>
      <c r="B297" s="111"/>
      <c r="C297" s="111"/>
      <c r="D297" s="111"/>
      <c r="E297" s="111"/>
      <c r="F297" s="111"/>
      <c r="G297" s="111"/>
      <c r="H297" s="111"/>
      <c r="I297" s="111"/>
      <c r="J297" s="111"/>
      <c r="K297" s="111"/>
      <c r="L297" s="111"/>
      <c r="M297" s="112"/>
      <c r="N297" s="112"/>
      <c r="O297" s="112"/>
      <c r="P297" s="112"/>
      <c r="Q297" s="112"/>
    </row>
    <row r="298" spans="1:17" ht="14.25" x14ac:dyDescent="0.2">
      <c r="A298" s="110"/>
      <c r="B298" s="111"/>
      <c r="C298" s="111"/>
      <c r="D298" s="111"/>
      <c r="E298" s="111"/>
      <c r="F298" s="111"/>
      <c r="G298" s="111"/>
      <c r="H298" s="111"/>
      <c r="I298" s="111"/>
      <c r="J298" s="111"/>
      <c r="K298" s="111"/>
      <c r="L298" s="111"/>
      <c r="M298" s="112"/>
      <c r="N298" s="112"/>
      <c r="O298" s="112"/>
      <c r="P298" s="112"/>
      <c r="Q298" s="112"/>
    </row>
    <row r="299" spans="1:17" ht="14.25" x14ac:dyDescent="0.2">
      <c r="A299" s="110"/>
      <c r="B299" s="111"/>
      <c r="C299" s="111"/>
      <c r="D299" s="111"/>
      <c r="E299" s="111"/>
      <c r="F299" s="111"/>
      <c r="G299" s="111"/>
      <c r="H299" s="111"/>
      <c r="I299" s="111"/>
      <c r="J299" s="111"/>
      <c r="K299" s="111"/>
      <c r="L299" s="111"/>
      <c r="M299" s="112"/>
      <c r="N299" s="112"/>
      <c r="O299" s="112"/>
      <c r="P299" s="112"/>
      <c r="Q299" s="112"/>
    </row>
    <row r="300" spans="1:17" ht="14.25" x14ac:dyDescent="0.2">
      <c r="A300" s="110"/>
      <c r="B300" s="111"/>
      <c r="C300" s="111"/>
      <c r="D300" s="111"/>
      <c r="E300" s="111"/>
      <c r="F300" s="111"/>
      <c r="G300" s="111"/>
      <c r="H300" s="111"/>
      <c r="I300" s="111"/>
      <c r="J300" s="111"/>
      <c r="K300" s="111"/>
      <c r="L300" s="111"/>
      <c r="M300" s="112"/>
      <c r="N300" s="112"/>
      <c r="O300" s="112"/>
      <c r="P300" s="112"/>
      <c r="Q300" s="112"/>
    </row>
    <row r="301" spans="1:17" ht="14.25" x14ac:dyDescent="0.2">
      <c r="A301" s="110"/>
      <c r="B301" s="111"/>
      <c r="C301" s="111"/>
      <c r="D301" s="111"/>
      <c r="E301" s="111"/>
      <c r="F301" s="111"/>
      <c r="G301" s="111"/>
      <c r="H301" s="111"/>
      <c r="I301" s="111"/>
      <c r="J301" s="111"/>
      <c r="K301" s="111"/>
      <c r="L301" s="111"/>
      <c r="M301" s="112"/>
      <c r="N301" s="112"/>
      <c r="O301" s="112"/>
      <c r="P301" s="112"/>
      <c r="Q301" s="112"/>
    </row>
    <row r="302" spans="1:17" ht="14.25" x14ac:dyDescent="0.2">
      <c r="A302" s="110"/>
      <c r="B302" s="111"/>
      <c r="C302" s="111"/>
      <c r="D302" s="111"/>
      <c r="E302" s="111"/>
      <c r="F302" s="111"/>
      <c r="G302" s="111"/>
      <c r="H302" s="111"/>
      <c r="I302" s="111"/>
      <c r="J302" s="111"/>
      <c r="K302" s="111"/>
      <c r="L302" s="111"/>
      <c r="M302" s="112"/>
      <c r="N302" s="112"/>
      <c r="O302" s="112"/>
      <c r="P302" s="112"/>
      <c r="Q302" s="112"/>
    </row>
    <row r="303" spans="1:17" ht="14.25" x14ac:dyDescent="0.2">
      <c r="A303" s="110"/>
      <c r="B303" s="111"/>
      <c r="C303" s="111"/>
      <c r="D303" s="111"/>
      <c r="E303" s="111"/>
      <c r="F303" s="111"/>
      <c r="G303" s="111"/>
      <c r="H303" s="111"/>
      <c r="I303" s="111"/>
      <c r="J303" s="111"/>
      <c r="K303" s="111"/>
      <c r="L303" s="111"/>
      <c r="M303" s="112"/>
      <c r="N303" s="112"/>
      <c r="O303" s="112"/>
      <c r="P303" s="112"/>
      <c r="Q303" s="112"/>
    </row>
    <row r="304" spans="1:17" ht="14.25" x14ac:dyDescent="0.2">
      <c r="A304" s="110"/>
      <c r="B304" s="111"/>
      <c r="C304" s="111"/>
      <c r="D304" s="111"/>
      <c r="E304" s="111"/>
      <c r="F304" s="111"/>
      <c r="G304" s="111"/>
      <c r="H304" s="111"/>
      <c r="I304" s="111"/>
      <c r="J304" s="111"/>
      <c r="K304" s="111"/>
      <c r="L304" s="111"/>
      <c r="M304" s="112"/>
      <c r="N304" s="112"/>
      <c r="O304" s="112"/>
      <c r="P304" s="112"/>
      <c r="Q304" s="112"/>
    </row>
    <row r="305" spans="1:17" ht="14.25" x14ac:dyDescent="0.2">
      <c r="A305" s="110"/>
      <c r="B305" s="111"/>
      <c r="C305" s="111"/>
      <c r="D305" s="111"/>
      <c r="E305" s="111"/>
      <c r="F305" s="111"/>
      <c r="G305" s="111"/>
      <c r="H305" s="111"/>
      <c r="I305" s="111"/>
      <c r="J305" s="111"/>
      <c r="K305" s="111"/>
      <c r="L305" s="111"/>
      <c r="M305" s="112"/>
      <c r="N305" s="112"/>
      <c r="O305" s="112"/>
      <c r="P305" s="112"/>
      <c r="Q305" s="112"/>
    </row>
    <row r="306" spans="1:17" ht="14.25" x14ac:dyDescent="0.2">
      <c r="A306" s="110"/>
      <c r="B306" s="111"/>
      <c r="C306" s="111"/>
      <c r="D306" s="111"/>
      <c r="E306" s="111"/>
      <c r="F306" s="111"/>
      <c r="G306" s="111"/>
      <c r="H306" s="111"/>
      <c r="I306" s="111"/>
      <c r="J306" s="111"/>
      <c r="K306" s="111"/>
      <c r="L306" s="111"/>
      <c r="M306" s="112"/>
      <c r="N306" s="112"/>
      <c r="O306" s="112"/>
      <c r="P306" s="112"/>
      <c r="Q306" s="112"/>
    </row>
    <row r="307" spans="1:17" ht="14.25" x14ac:dyDescent="0.2">
      <c r="A307" s="110"/>
      <c r="B307" s="111"/>
      <c r="C307" s="111"/>
      <c r="D307" s="111"/>
      <c r="E307" s="111"/>
      <c r="F307" s="111"/>
      <c r="G307" s="111"/>
      <c r="H307" s="111"/>
      <c r="I307" s="111"/>
      <c r="J307" s="111"/>
      <c r="K307" s="111"/>
      <c r="L307" s="111"/>
      <c r="M307" s="112"/>
      <c r="N307" s="112"/>
      <c r="O307" s="112"/>
      <c r="P307" s="112"/>
      <c r="Q307" s="112"/>
    </row>
    <row r="308" spans="1:17" ht="14.25" x14ac:dyDescent="0.2">
      <c r="A308" s="110"/>
      <c r="B308" s="111"/>
      <c r="C308" s="111"/>
      <c r="D308" s="111"/>
      <c r="E308" s="111"/>
      <c r="F308" s="111"/>
      <c r="G308" s="111"/>
      <c r="H308" s="111"/>
      <c r="I308" s="111"/>
      <c r="J308" s="111"/>
      <c r="K308" s="111"/>
      <c r="L308" s="111"/>
      <c r="M308" s="112"/>
      <c r="N308" s="112"/>
      <c r="O308" s="112"/>
      <c r="P308" s="112"/>
      <c r="Q308" s="112"/>
    </row>
    <row r="309" spans="1:17" ht="14.25" x14ac:dyDescent="0.2">
      <c r="A309" s="110"/>
      <c r="B309" s="111"/>
      <c r="C309" s="111"/>
      <c r="D309" s="111"/>
      <c r="E309" s="111"/>
      <c r="F309" s="111"/>
      <c r="G309" s="111"/>
      <c r="H309" s="111"/>
      <c r="I309" s="111"/>
      <c r="J309" s="111"/>
      <c r="K309" s="111"/>
      <c r="L309" s="111"/>
      <c r="M309" s="112"/>
      <c r="N309" s="112"/>
      <c r="O309" s="112"/>
      <c r="P309" s="112"/>
      <c r="Q309" s="112"/>
    </row>
    <row r="310" spans="1:17" ht="14.25" x14ac:dyDescent="0.2">
      <c r="A310" s="110"/>
      <c r="B310" s="111"/>
      <c r="C310" s="111"/>
      <c r="D310" s="111"/>
      <c r="E310" s="111"/>
      <c r="F310" s="111"/>
      <c r="G310" s="111"/>
      <c r="H310" s="111"/>
      <c r="I310" s="111"/>
      <c r="J310" s="111"/>
      <c r="K310" s="111"/>
      <c r="L310" s="111"/>
      <c r="M310" s="112"/>
      <c r="N310" s="112"/>
      <c r="O310" s="112"/>
      <c r="P310" s="112"/>
      <c r="Q310" s="112"/>
    </row>
    <row r="311" spans="1:17" ht="14.25" x14ac:dyDescent="0.2">
      <c r="A311" s="110"/>
      <c r="B311" s="111"/>
      <c r="C311" s="111"/>
      <c r="D311" s="111"/>
      <c r="E311" s="111"/>
      <c r="F311" s="111"/>
      <c r="G311" s="111"/>
      <c r="H311" s="111"/>
      <c r="I311" s="111"/>
      <c r="J311" s="111"/>
      <c r="K311" s="111"/>
      <c r="L311" s="111"/>
      <c r="M311" s="112"/>
      <c r="N311" s="112"/>
      <c r="O311" s="112"/>
      <c r="P311" s="112"/>
      <c r="Q311" s="112"/>
    </row>
    <row r="312" spans="1:17" ht="14.25" x14ac:dyDescent="0.2">
      <c r="A312" s="110"/>
      <c r="B312" s="111"/>
      <c r="C312" s="111"/>
      <c r="D312" s="111"/>
      <c r="E312" s="111"/>
      <c r="F312" s="111"/>
      <c r="G312" s="111"/>
      <c r="H312" s="111"/>
      <c r="I312" s="111"/>
      <c r="J312" s="111"/>
      <c r="K312" s="111"/>
      <c r="L312" s="111"/>
      <c r="M312" s="112"/>
      <c r="N312" s="112"/>
      <c r="O312" s="112"/>
      <c r="P312" s="112"/>
      <c r="Q312" s="112"/>
    </row>
    <row r="313" spans="1:17" x14ac:dyDescent="0.2">
      <c r="B313" s="112"/>
      <c r="C313" s="112"/>
      <c r="D313" s="112"/>
      <c r="E313" s="112"/>
      <c r="F313" s="112"/>
      <c r="G313" s="112"/>
      <c r="H313" s="112"/>
      <c r="I313" s="112"/>
      <c r="J313" s="112"/>
      <c r="K313" s="112"/>
      <c r="L313" s="112"/>
      <c r="M313" s="112"/>
      <c r="N313" s="112"/>
      <c r="O313" s="112"/>
      <c r="P313" s="112"/>
      <c r="Q313" s="112"/>
    </row>
    <row r="314" spans="1:17" x14ac:dyDescent="0.2">
      <c r="B314" s="112"/>
      <c r="C314" s="112"/>
      <c r="D314" s="112"/>
      <c r="E314" s="112"/>
      <c r="F314" s="112"/>
      <c r="G314" s="112"/>
      <c r="H314" s="112"/>
      <c r="I314" s="112"/>
      <c r="J314" s="112"/>
      <c r="K314" s="112"/>
      <c r="L314" s="112"/>
      <c r="M314" s="112"/>
      <c r="N314" s="112"/>
      <c r="O314" s="112"/>
      <c r="P314" s="112"/>
      <c r="Q314" s="112"/>
    </row>
    <row r="315" spans="1:17" x14ac:dyDescent="0.2">
      <c r="B315" s="112"/>
      <c r="C315" s="112"/>
      <c r="D315" s="112"/>
      <c r="E315" s="112"/>
      <c r="F315" s="112"/>
      <c r="G315" s="112"/>
      <c r="H315" s="112"/>
      <c r="I315" s="112"/>
      <c r="J315" s="112"/>
      <c r="K315" s="112"/>
      <c r="L315" s="112"/>
      <c r="M315" s="112"/>
      <c r="N315" s="112"/>
      <c r="O315" s="112"/>
      <c r="P315" s="112"/>
      <c r="Q315" s="112"/>
    </row>
    <row r="316" spans="1:17" x14ac:dyDescent="0.2">
      <c r="B316" s="112"/>
      <c r="C316" s="112"/>
      <c r="D316" s="112"/>
      <c r="E316" s="112"/>
      <c r="F316" s="112"/>
      <c r="G316" s="112"/>
      <c r="H316" s="112"/>
      <c r="I316" s="112"/>
      <c r="J316" s="112"/>
      <c r="K316" s="112"/>
      <c r="L316" s="112"/>
      <c r="M316" s="112"/>
      <c r="N316" s="112"/>
      <c r="O316" s="112"/>
      <c r="P316" s="112"/>
      <c r="Q316" s="112"/>
    </row>
    <row r="317" spans="1:17" x14ac:dyDescent="0.2">
      <c r="B317" s="112"/>
      <c r="C317" s="112"/>
      <c r="D317" s="112"/>
      <c r="E317" s="112"/>
      <c r="F317" s="112"/>
      <c r="G317" s="112"/>
      <c r="H317" s="112"/>
      <c r="I317" s="112"/>
      <c r="J317" s="112"/>
      <c r="K317" s="112"/>
      <c r="L317" s="112"/>
      <c r="M317" s="112"/>
      <c r="N317" s="112"/>
      <c r="O317" s="112"/>
      <c r="P317" s="112"/>
      <c r="Q317" s="112"/>
    </row>
    <row r="318" spans="1:17" x14ac:dyDescent="0.2">
      <c r="B318" s="112"/>
      <c r="C318" s="112"/>
      <c r="D318" s="112"/>
      <c r="E318" s="112"/>
      <c r="F318" s="112"/>
      <c r="G318" s="112"/>
      <c r="H318" s="112"/>
      <c r="I318" s="112"/>
      <c r="J318" s="112"/>
      <c r="K318" s="112"/>
      <c r="L318" s="112"/>
      <c r="M318" s="112"/>
      <c r="N318" s="112"/>
      <c r="O318" s="112"/>
      <c r="P318" s="112"/>
      <c r="Q318" s="112"/>
    </row>
    <row r="319" spans="1:17" x14ac:dyDescent="0.2">
      <c r="B319" s="112"/>
      <c r="C319" s="112"/>
      <c r="D319" s="112"/>
      <c r="E319" s="112"/>
      <c r="F319" s="112"/>
      <c r="G319" s="112"/>
      <c r="H319" s="112"/>
      <c r="I319" s="112"/>
      <c r="J319" s="112"/>
      <c r="K319" s="112"/>
      <c r="L319" s="112"/>
      <c r="M319" s="112"/>
      <c r="N319" s="112"/>
      <c r="O319" s="112"/>
      <c r="P319" s="112"/>
      <c r="Q319" s="112"/>
    </row>
    <row r="320" spans="1:17" x14ac:dyDescent="0.2">
      <c r="B320" s="112"/>
      <c r="C320" s="112"/>
      <c r="D320" s="112"/>
      <c r="E320" s="112"/>
      <c r="F320" s="112"/>
      <c r="G320" s="112"/>
      <c r="H320" s="112"/>
      <c r="I320" s="112"/>
      <c r="J320" s="112"/>
      <c r="K320" s="112"/>
      <c r="L320" s="112"/>
      <c r="M320" s="112"/>
      <c r="N320" s="112"/>
      <c r="O320" s="112"/>
      <c r="P320" s="112"/>
      <c r="Q320" s="112"/>
    </row>
    <row r="321" spans="2:17" x14ac:dyDescent="0.2">
      <c r="B321" s="112"/>
      <c r="C321" s="112"/>
      <c r="D321" s="112"/>
      <c r="E321" s="112"/>
      <c r="F321" s="112"/>
      <c r="G321" s="112"/>
      <c r="H321" s="112"/>
      <c r="I321" s="112"/>
      <c r="J321" s="112"/>
      <c r="K321" s="112"/>
      <c r="L321" s="112"/>
      <c r="M321" s="112"/>
      <c r="N321" s="112"/>
      <c r="O321" s="112"/>
      <c r="P321" s="112"/>
      <c r="Q321" s="112"/>
    </row>
    <row r="322" spans="2:17" x14ac:dyDescent="0.2">
      <c r="B322" s="112"/>
      <c r="C322" s="112"/>
      <c r="D322" s="112"/>
      <c r="E322" s="112"/>
      <c r="F322" s="112"/>
      <c r="G322" s="112"/>
      <c r="H322" s="112"/>
      <c r="I322" s="112"/>
      <c r="J322" s="112"/>
      <c r="K322" s="112"/>
      <c r="L322" s="112"/>
      <c r="M322" s="112"/>
      <c r="N322" s="112"/>
      <c r="O322" s="112"/>
      <c r="P322" s="112"/>
      <c r="Q322" s="112"/>
    </row>
    <row r="323" spans="2:17" x14ac:dyDescent="0.2">
      <c r="B323" s="112"/>
      <c r="C323" s="112"/>
      <c r="D323" s="112"/>
      <c r="E323" s="112"/>
      <c r="F323" s="112"/>
      <c r="G323" s="112"/>
      <c r="H323" s="112"/>
      <c r="I323" s="112"/>
      <c r="J323" s="112"/>
      <c r="K323" s="112"/>
      <c r="L323" s="112"/>
      <c r="M323" s="112"/>
      <c r="N323" s="112"/>
      <c r="O323" s="112"/>
      <c r="P323" s="112"/>
      <c r="Q323" s="112"/>
    </row>
    <row r="324" spans="2:17" x14ac:dyDescent="0.2">
      <c r="B324" s="112"/>
      <c r="C324" s="112"/>
      <c r="D324" s="112"/>
      <c r="E324" s="112"/>
      <c r="F324" s="112"/>
      <c r="G324" s="112"/>
      <c r="H324" s="112"/>
      <c r="I324" s="112"/>
      <c r="J324" s="112"/>
      <c r="K324" s="112"/>
      <c r="L324" s="112"/>
      <c r="M324" s="112"/>
      <c r="N324" s="112"/>
      <c r="O324" s="112"/>
      <c r="P324" s="112"/>
      <c r="Q324" s="112"/>
    </row>
    <row r="325" spans="2:17" x14ac:dyDescent="0.2">
      <c r="B325" s="112"/>
      <c r="C325" s="112"/>
      <c r="D325" s="112"/>
      <c r="E325" s="112"/>
      <c r="F325" s="112"/>
      <c r="G325" s="112"/>
      <c r="H325" s="112"/>
      <c r="I325" s="112"/>
      <c r="J325" s="112"/>
      <c r="K325" s="112"/>
      <c r="L325" s="112"/>
      <c r="M325" s="112"/>
      <c r="N325" s="112"/>
      <c r="O325" s="112"/>
      <c r="P325" s="112"/>
      <c r="Q325" s="112"/>
    </row>
    <row r="326" spans="2:17" x14ac:dyDescent="0.2">
      <c r="B326" s="112"/>
      <c r="C326" s="112"/>
      <c r="D326" s="112"/>
      <c r="E326" s="112"/>
      <c r="F326" s="112"/>
      <c r="G326" s="112"/>
      <c r="H326" s="112"/>
      <c r="I326" s="112"/>
      <c r="J326" s="112"/>
      <c r="K326" s="112"/>
      <c r="L326" s="112"/>
      <c r="M326" s="112"/>
      <c r="N326" s="112"/>
      <c r="O326" s="112"/>
      <c r="P326" s="112"/>
      <c r="Q326" s="112"/>
    </row>
    <row r="327" spans="2:17" x14ac:dyDescent="0.2">
      <c r="B327" s="112"/>
      <c r="C327" s="112"/>
      <c r="D327" s="112"/>
      <c r="E327" s="112"/>
      <c r="F327" s="112"/>
      <c r="G327" s="112"/>
      <c r="H327" s="112"/>
      <c r="I327" s="112"/>
      <c r="J327" s="112"/>
      <c r="K327" s="112"/>
      <c r="L327" s="112"/>
      <c r="M327" s="112"/>
      <c r="N327" s="112"/>
      <c r="O327" s="112"/>
      <c r="P327" s="112"/>
      <c r="Q327" s="112"/>
    </row>
    <row r="328" spans="2:17" x14ac:dyDescent="0.2">
      <c r="B328" s="112"/>
      <c r="C328" s="112"/>
      <c r="D328" s="112"/>
      <c r="E328" s="112"/>
      <c r="F328" s="112"/>
      <c r="G328" s="112"/>
      <c r="H328" s="112"/>
      <c r="I328" s="112"/>
      <c r="J328" s="112"/>
      <c r="K328" s="112"/>
      <c r="L328" s="112"/>
      <c r="M328" s="112"/>
      <c r="N328" s="112"/>
      <c r="O328" s="112"/>
      <c r="P328" s="112"/>
      <c r="Q328" s="112"/>
    </row>
    <row r="329" spans="2:17" x14ac:dyDescent="0.2">
      <c r="B329" s="112"/>
      <c r="C329" s="112"/>
      <c r="D329" s="112"/>
      <c r="E329" s="112"/>
      <c r="F329" s="112"/>
      <c r="G329" s="112"/>
      <c r="H329" s="112"/>
      <c r="I329" s="112"/>
      <c r="J329" s="112"/>
      <c r="K329" s="112"/>
      <c r="L329" s="112"/>
      <c r="M329" s="112"/>
      <c r="N329" s="112"/>
      <c r="O329" s="112"/>
      <c r="P329" s="112"/>
      <c r="Q329" s="112"/>
    </row>
    <row r="330" spans="2:17" x14ac:dyDescent="0.2">
      <c r="B330" s="112"/>
      <c r="C330" s="112"/>
      <c r="D330" s="112"/>
      <c r="E330" s="112"/>
      <c r="F330" s="112"/>
      <c r="G330" s="112"/>
      <c r="H330" s="112"/>
      <c r="I330" s="112"/>
      <c r="J330" s="112"/>
      <c r="K330" s="112"/>
      <c r="L330" s="112"/>
      <c r="M330" s="112"/>
      <c r="N330" s="112"/>
      <c r="O330" s="112"/>
      <c r="P330" s="112"/>
      <c r="Q330" s="112"/>
    </row>
    <row r="331" spans="2:17" x14ac:dyDescent="0.2">
      <c r="B331" s="112"/>
      <c r="C331" s="112"/>
      <c r="D331" s="112"/>
      <c r="E331" s="112"/>
      <c r="F331" s="112"/>
      <c r="G331" s="112"/>
      <c r="H331" s="112"/>
      <c r="I331" s="112"/>
      <c r="J331" s="112"/>
      <c r="K331" s="112"/>
      <c r="L331" s="112"/>
      <c r="M331" s="112"/>
      <c r="N331" s="112"/>
      <c r="O331" s="112"/>
      <c r="P331" s="112"/>
      <c r="Q331" s="112"/>
    </row>
    <row r="332" spans="2:17" x14ac:dyDescent="0.2">
      <c r="B332" s="112"/>
      <c r="C332" s="112"/>
      <c r="D332" s="112"/>
      <c r="E332" s="112"/>
      <c r="F332" s="112"/>
      <c r="G332" s="112"/>
      <c r="H332" s="112"/>
      <c r="I332" s="112"/>
      <c r="J332" s="112"/>
      <c r="K332" s="112"/>
      <c r="L332" s="112"/>
      <c r="M332" s="112"/>
      <c r="N332" s="112"/>
      <c r="O332" s="112"/>
      <c r="P332" s="112"/>
      <c r="Q332" s="112"/>
    </row>
    <row r="333" spans="2:17" x14ac:dyDescent="0.2">
      <c r="B333" s="112"/>
      <c r="C333" s="112"/>
      <c r="D333" s="112"/>
      <c r="E333" s="112"/>
      <c r="F333" s="112"/>
      <c r="G333" s="112"/>
      <c r="H333" s="112"/>
      <c r="I333" s="112"/>
      <c r="J333" s="112"/>
      <c r="K333" s="112"/>
      <c r="L333" s="112"/>
      <c r="M333" s="112"/>
      <c r="N333" s="112"/>
      <c r="O333" s="112"/>
      <c r="P333" s="112"/>
      <c r="Q333" s="112"/>
    </row>
    <row r="334" spans="2:17" x14ac:dyDescent="0.2">
      <c r="B334" s="112"/>
      <c r="C334" s="112"/>
      <c r="D334" s="112"/>
      <c r="E334" s="112"/>
      <c r="F334" s="112"/>
      <c r="G334" s="112"/>
      <c r="H334" s="112"/>
      <c r="I334" s="112"/>
      <c r="J334" s="112"/>
      <c r="K334" s="112"/>
      <c r="L334" s="112"/>
      <c r="M334" s="112"/>
      <c r="N334" s="112"/>
      <c r="O334" s="112"/>
      <c r="P334" s="112"/>
      <c r="Q334" s="112"/>
    </row>
    <row r="335" spans="2:17" x14ac:dyDescent="0.2">
      <c r="B335" s="112"/>
      <c r="C335" s="112"/>
      <c r="D335" s="112"/>
      <c r="E335" s="112"/>
      <c r="F335" s="112"/>
      <c r="G335" s="112"/>
      <c r="H335" s="112"/>
      <c r="I335" s="112"/>
      <c r="J335" s="112"/>
      <c r="K335" s="112"/>
      <c r="L335" s="112"/>
      <c r="M335" s="112"/>
      <c r="N335" s="112"/>
      <c r="O335" s="112"/>
      <c r="P335" s="112"/>
      <c r="Q335" s="112"/>
    </row>
    <row r="336" spans="2:17" x14ac:dyDescent="0.2">
      <c r="B336" s="112"/>
      <c r="C336" s="112"/>
      <c r="D336" s="112"/>
      <c r="E336" s="112"/>
      <c r="F336" s="112"/>
      <c r="G336" s="112"/>
      <c r="H336" s="112"/>
      <c r="I336" s="112"/>
      <c r="J336" s="112"/>
      <c r="K336" s="112"/>
      <c r="L336" s="112"/>
      <c r="M336" s="112"/>
      <c r="N336" s="112"/>
      <c r="O336" s="112"/>
      <c r="P336" s="112"/>
      <c r="Q336" s="112"/>
    </row>
    <row r="337" spans="2:17" x14ac:dyDescent="0.2">
      <c r="B337" s="112"/>
      <c r="C337" s="112"/>
      <c r="D337" s="112"/>
      <c r="E337" s="112"/>
      <c r="F337" s="112"/>
      <c r="G337" s="112"/>
      <c r="H337" s="112"/>
      <c r="I337" s="112"/>
      <c r="J337" s="112"/>
      <c r="K337" s="112"/>
      <c r="L337" s="112"/>
      <c r="M337" s="112"/>
      <c r="N337" s="112"/>
      <c r="O337" s="112"/>
      <c r="P337" s="112"/>
      <c r="Q337" s="112"/>
    </row>
    <row r="338" spans="2:17" x14ac:dyDescent="0.2">
      <c r="B338" s="112"/>
      <c r="C338" s="112"/>
      <c r="D338" s="112"/>
      <c r="E338" s="112"/>
      <c r="F338" s="112"/>
      <c r="G338" s="112"/>
      <c r="H338" s="112"/>
      <c r="I338" s="112"/>
      <c r="J338" s="112"/>
      <c r="K338" s="112"/>
      <c r="L338" s="112"/>
      <c r="M338" s="112"/>
      <c r="N338" s="112"/>
      <c r="O338" s="112"/>
      <c r="P338" s="112"/>
      <c r="Q338" s="112"/>
    </row>
    <row r="339" spans="2:17" x14ac:dyDescent="0.2">
      <c r="B339" s="112"/>
      <c r="C339" s="112"/>
      <c r="D339" s="112"/>
      <c r="E339" s="112"/>
      <c r="F339" s="112"/>
      <c r="G339" s="112"/>
      <c r="H339" s="112"/>
      <c r="I339" s="112"/>
      <c r="J339" s="112"/>
      <c r="K339" s="112"/>
      <c r="L339" s="112"/>
      <c r="M339" s="112"/>
      <c r="N339" s="112"/>
      <c r="O339" s="112"/>
      <c r="P339" s="112"/>
      <c r="Q339" s="112"/>
    </row>
    <row r="340" spans="2:17" x14ac:dyDescent="0.2">
      <c r="B340" s="112"/>
      <c r="C340" s="112"/>
      <c r="D340" s="112"/>
      <c r="E340" s="112"/>
      <c r="F340" s="112"/>
      <c r="G340" s="112"/>
      <c r="H340" s="112"/>
      <c r="I340" s="112"/>
      <c r="J340" s="112"/>
      <c r="K340" s="112"/>
      <c r="L340" s="112"/>
      <c r="M340" s="112"/>
      <c r="N340" s="112"/>
      <c r="O340" s="112"/>
      <c r="P340" s="112"/>
      <c r="Q340" s="112"/>
    </row>
    <row r="341" spans="2:17" x14ac:dyDescent="0.2">
      <c r="B341" s="112"/>
      <c r="C341" s="112"/>
      <c r="D341" s="112"/>
      <c r="E341" s="112"/>
      <c r="F341" s="112"/>
      <c r="G341" s="112"/>
      <c r="H341" s="112"/>
      <c r="I341" s="112"/>
      <c r="J341" s="112"/>
      <c r="K341" s="112"/>
      <c r="L341" s="112"/>
      <c r="M341" s="112"/>
      <c r="N341" s="112"/>
      <c r="O341" s="112"/>
      <c r="P341" s="112"/>
      <c r="Q341" s="112"/>
    </row>
    <row r="342" spans="2:17" x14ac:dyDescent="0.2">
      <c r="B342" s="112"/>
      <c r="C342" s="112"/>
      <c r="D342" s="112"/>
      <c r="E342" s="112"/>
      <c r="F342" s="112"/>
      <c r="G342" s="112"/>
      <c r="H342" s="112"/>
      <c r="I342" s="112"/>
      <c r="J342" s="112"/>
      <c r="K342" s="112"/>
      <c r="L342" s="112"/>
      <c r="M342" s="112"/>
      <c r="N342" s="112"/>
      <c r="O342" s="112"/>
      <c r="P342" s="112"/>
      <c r="Q342" s="112"/>
    </row>
    <row r="343" spans="2:17" x14ac:dyDescent="0.2">
      <c r="B343" s="112"/>
      <c r="C343" s="112"/>
      <c r="D343" s="112"/>
      <c r="E343" s="112"/>
      <c r="F343" s="112"/>
      <c r="G343" s="112"/>
      <c r="H343" s="112"/>
      <c r="I343" s="112"/>
      <c r="J343" s="112"/>
      <c r="K343" s="112"/>
      <c r="L343" s="112"/>
      <c r="M343" s="112"/>
      <c r="N343" s="112"/>
      <c r="O343" s="112"/>
      <c r="P343" s="112"/>
      <c r="Q343" s="112"/>
    </row>
    <row r="344" spans="2:17" x14ac:dyDescent="0.2">
      <c r="B344" s="112"/>
      <c r="C344" s="112"/>
      <c r="D344" s="112"/>
      <c r="E344" s="112"/>
      <c r="F344" s="112"/>
      <c r="G344" s="112"/>
      <c r="H344" s="112"/>
      <c r="I344" s="112"/>
      <c r="J344" s="112"/>
      <c r="K344" s="112"/>
      <c r="L344" s="112"/>
      <c r="M344" s="112"/>
      <c r="N344" s="112"/>
      <c r="O344" s="112"/>
      <c r="P344" s="112"/>
      <c r="Q344" s="112"/>
    </row>
    <row r="345" spans="2:17" x14ac:dyDescent="0.2">
      <c r="B345" s="112"/>
      <c r="C345" s="112"/>
      <c r="D345" s="112"/>
      <c r="E345" s="112"/>
      <c r="F345" s="112"/>
      <c r="G345" s="112"/>
      <c r="H345" s="112"/>
      <c r="I345" s="112"/>
      <c r="J345" s="112"/>
      <c r="K345" s="112"/>
      <c r="L345" s="112"/>
      <c r="M345" s="112"/>
      <c r="N345" s="112"/>
      <c r="O345" s="112"/>
      <c r="P345" s="112"/>
      <c r="Q345" s="112"/>
    </row>
    <row r="346" spans="2:17" x14ac:dyDescent="0.2">
      <c r="B346" s="112"/>
      <c r="C346" s="112"/>
      <c r="D346" s="112"/>
      <c r="E346" s="112"/>
      <c r="F346" s="112"/>
      <c r="G346" s="112"/>
      <c r="H346" s="112"/>
      <c r="I346" s="112"/>
      <c r="J346" s="112"/>
      <c r="K346" s="112"/>
      <c r="L346" s="112"/>
      <c r="M346" s="112"/>
      <c r="N346" s="112"/>
      <c r="O346" s="112"/>
      <c r="P346" s="112"/>
      <c r="Q346" s="112"/>
    </row>
    <row r="347" spans="2:17" x14ac:dyDescent="0.2">
      <c r="B347" s="112"/>
      <c r="C347" s="112"/>
      <c r="D347" s="112"/>
      <c r="E347" s="112"/>
      <c r="F347" s="112"/>
      <c r="G347" s="112"/>
      <c r="H347" s="112"/>
      <c r="I347" s="112"/>
      <c r="J347" s="112"/>
      <c r="K347" s="112"/>
      <c r="L347" s="112"/>
      <c r="M347" s="112"/>
      <c r="N347" s="112"/>
      <c r="O347" s="112"/>
      <c r="P347" s="112"/>
      <c r="Q347" s="112"/>
    </row>
    <row r="348" spans="2:17" x14ac:dyDescent="0.2">
      <c r="B348" s="112"/>
      <c r="C348" s="112"/>
      <c r="D348" s="112"/>
      <c r="E348" s="112"/>
      <c r="F348" s="112"/>
      <c r="G348" s="112"/>
      <c r="H348" s="112"/>
      <c r="I348" s="112"/>
      <c r="J348" s="112"/>
      <c r="K348" s="112"/>
      <c r="L348" s="112"/>
      <c r="M348" s="112"/>
      <c r="N348" s="112"/>
      <c r="O348" s="112"/>
      <c r="P348" s="112"/>
      <c r="Q348" s="112"/>
    </row>
    <row r="349" spans="2:17" x14ac:dyDescent="0.2">
      <c r="B349" s="112"/>
      <c r="C349" s="112"/>
      <c r="D349" s="112"/>
      <c r="E349" s="112"/>
      <c r="F349" s="112"/>
      <c r="G349" s="112"/>
      <c r="H349" s="112"/>
      <c r="I349" s="112"/>
      <c r="J349" s="112"/>
      <c r="K349" s="112"/>
      <c r="L349" s="112"/>
      <c r="M349" s="112"/>
      <c r="N349" s="112"/>
      <c r="O349" s="112"/>
      <c r="P349" s="112"/>
      <c r="Q349" s="112"/>
    </row>
    <row r="350" spans="2:17" x14ac:dyDescent="0.2">
      <c r="B350" s="112"/>
      <c r="C350" s="112"/>
      <c r="D350" s="112"/>
      <c r="E350" s="112"/>
      <c r="F350" s="112"/>
      <c r="G350" s="112"/>
      <c r="H350" s="112"/>
      <c r="I350" s="112"/>
      <c r="J350" s="112"/>
      <c r="K350" s="112"/>
      <c r="L350" s="112"/>
      <c r="M350" s="112"/>
      <c r="N350" s="112"/>
      <c r="O350" s="112"/>
      <c r="P350" s="112"/>
      <c r="Q350" s="112"/>
    </row>
    <row r="351" spans="2:17" x14ac:dyDescent="0.2">
      <c r="B351" s="112"/>
      <c r="C351" s="112"/>
      <c r="D351" s="112"/>
      <c r="E351" s="112"/>
      <c r="F351" s="112"/>
      <c r="G351" s="112"/>
      <c r="H351" s="112"/>
      <c r="I351" s="112"/>
      <c r="J351" s="112"/>
      <c r="K351" s="112"/>
      <c r="L351" s="112"/>
      <c r="M351" s="112"/>
      <c r="N351" s="112"/>
      <c r="O351" s="112"/>
      <c r="P351" s="112"/>
      <c r="Q351" s="112"/>
    </row>
    <row r="352" spans="2:17" x14ac:dyDescent="0.2">
      <c r="B352" s="112"/>
      <c r="C352" s="112"/>
      <c r="D352" s="112"/>
      <c r="E352" s="112"/>
      <c r="F352" s="112"/>
      <c r="G352" s="112"/>
      <c r="H352" s="112"/>
      <c r="I352" s="112"/>
      <c r="J352" s="112"/>
      <c r="K352" s="112"/>
      <c r="L352" s="112"/>
      <c r="M352" s="112"/>
      <c r="N352" s="112"/>
      <c r="O352" s="112"/>
      <c r="P352" s="112"/>
      <c r="Q352" s="112"/>
    </row>
    <row r="353" spans="2:17" x14ac:dyDescent="0.2">
      <c r="B353" s="112"/>
      <c r="C353" s="112"/>
      <c r="D353" s="112"/>
      <c r="E353" s="112"/>
      <c r="F353" s="112"/>
      <c r="G353" s="112"/>
      <c r="H353" s="112"/>
      <c r="I353" s="112"/>
      <c r="J353" s="112"/>
      <c r="K353" s="112"/>
      <c r="L353" s="112"/>
      <c r="M353" s="112"/>
      <c r="N353" s="112"/>
      <c r="O353" s="112"/>
      <c r="P353" s="112"/>
      <c r="Q353" s="112"/>
    </row>
    <row r="354" spans="2:17" x14ac:dyDescent="0.2">
      <c r="B354" s="112"/>
      <c r="C354" s="112"/>
      <c r="D354" s="112"/>
      <c r="E354" s="112"/>
      <c r="F354" s="112"/>
      <c r="G354" s="112"/>
      <c r="H354" s="112"/>
      <c r="I354" s="112"/>
      <c r="J354" s="112"/>
      <c r="K354" s="112"/>
      <c r="L354" s="112"/>
      <c r="M354" s="112"/>
      <c r="N354" s="112"/>
      <c r="O354" s="112"/>
      <c r="P354" s="112"/>
      <c r="Q354" s="112"/>
    </row>
    <row r="355" spans="2:17" x14ac:dyDescent="0.2">
      <c r="B355" s="112"/>
      <c r="C355" s="112"/>
      <c r="D355" s="112"/>
      <c r="E355" s="112"/>
      <c r="F355" s="112"/>
      <c r="G355" s="112"/>
      <c r="H355" s="112"/>
      <c r="I355" s="112"/>
      <c r="J355" s="112"/>
      <c r="K355" s="112"/>
      <c r="L355" s="112"/>
      <c r="M355" s="112"/>
      <c r="N355" s="112"/>
      <c r="O355" s="112"/>
      <c r="P355" s="112"/>
      <c r="Q355" s="112"/>
    </row>
    <row r="356" spans="2:17" x14ac:dyDescent="0.2">
      <c r="B356" s="112"/>
      <c r="C356" s="112"/>
      <c r="D356" s="112"/>
      <c r="E356" s="112"/>
      <c r="F356" s="112"/>
      <c r="G356" s="112"/>
      <c r="H356" s="112"/>
      <c r="I356" s="112"/>
      <c r="J356" s="112"/>
      <c r="K356" s="112"/>
      <c r="L356" s="112"/>
      <c r="M356" s="112"/>
      <c r="N356" s="112"/>
      <c r="O356" s="112"/>
      <c r="P356" s="112"/>
      <c r="Q356" s="112"/>
    </row>
    <row r="357" spans="2:17" x14ac:dyDescent="0.2">
      <c r="B357" s="112"/>
      <c r="C357" s="112"/>
      <c r="D357" s="112"/>
      <c r="E357" s="112"/>
      <c r="F357" s="112"/>
      <c r="G357" s="112"/>
      <c r="H357" s="112"/>
      <c r="I357" s="112"/>
      <c r="J357" s="112"/>
      <c r="K357" s="112"/>
      <c r="L357" s="112"/>
      <c r="M357" s="112"/>
      <c r="N357" s="112"/>
      <c r="O357" s="112"/>
      <c r="P357" s="112"/>
      <c r="Q357" s="112"/>
    </row>
    <row r="358" spans="2:17" x14ac:dyDescent="0.2">
      <c r="B358" s="112"/>
      <c r="C358" s="112"/>
      <c r="D358" s="112"/>
      <c r="E358" s="112"/>
      <c r="F358" s="112"/>
      <c r="G358" s="112"/>
      <c r="H358" s="112"/>
      <c r="I358" s="112"/>
      <c r="J358" s="112"/>
      <c r="K358" s="112"/>
      <c r="L358" s="112"/>
      <c r="M358" s="112"/>
      <c r="N358" s="112"/>
      <c r="O358" s="112"/>
      <c r="P358" s="112"/>
      <c r="Q358" s="112"/>
    </row>
    <row r="359" spans="2:17" x14ac:dyDescent="0.2">
      <c r="B359" s="112"/>
      <c r="C359" s="112"/>
      <c r="D359" s="112"/>
      <c r="E359" s="112"/>
      <c r="F359" s="112"/>
      <c r="G359" s="112"/>
      <c r="H359" s="112"/>
      <c r="I359" s="112"/>
      <c r="J359" s="112"/>
      <c r="K359" s="112"/>
      <c r="L359" s="112"/>
      <c r="M359" s="112"/>
      <c r="N359" s="112"/>
      <c r="O359" s="112"/>
      <c r="P359" s="112"/>
      <c r="Q359" s="112"/>
    </row>
    <row r="360" spans="2:17" x14ac:dyDescent="0.2">
      <c r="B360" s="112"/>
      <c r="C360" s="112"/>
      <c r="D360" s="112"/>
      <c r="E360" s="112"/>
      <c r="F360" s="112"/>
      <c r="G360" s="112"/>
      <c r="H360" s="112"/>
      <c r="I360" s="112"/>
      <c r="J360" s="112"/>
      <c r="K360" s="112"/>
      <c r="L360" s="112"/>
      <c r="M360" s="112"/>
      <c r="N360" s="112"/>
      <c r="O360" s="112"/>
      <c r="P360" s="112"/>
      <c r="Q360" s="112"/>
    </row>
    <row r="361" spans="2:17" x14ac:dyDescent="0.2">
      <c r="B361" s="112"/>
      <c r="C361" s="112"/>
      <c r="D361" s="112"/>
      <c r="E361" s="112"/>
      <c r="F361" s="112"/>
      <c r="G361" s="112"/>
      <c r="H361" s="112"/>
      <c r="I361" s="112"/>
      <c r="J361" s="112"/>
      <c r="K361" s="112"/>
      <c r="L361" s="112"/>
      <c r="M361" s="112"/>
      <c r="N361" s="112"/>
      <c r="O361" s="112"/>
      <c r="P361" s="112"/>
      <c r="Q361" s="112"/>
    </row>
    <row r="362" spans="2:17" x14ac:dyDescent="0.2">
      <c r="B362" s="112"/>
      <c r="C362" s="112"/>
      <c r="D362" s="112"/>
      <c r="E362" s="112"/>
      <c r="F362" s="112"/>
      <c r="G362" s="112"/>
      <c r="H362" s="112"/>
      <c r="I362" s="112"/>
      <c r="J362" s="112"/>
      <c r="K362" s="112"/>
      <c r="L362" s="112"/>
      <c r="M362" s="112"/>
      <c r="N362" s="112"/>
      <c r="O362" s="112"/>
      <c r="P362" s="112"/>
      <c r="Q362" s="112"/>
    </row>
    <row r="363" spans="2:17" x14ac:dyDescent="0.2">
      <c r="B363" s="112"/>
      <c r="C363" s="112"/>
      <c r="D363" s="112"/>
      <c r="E363" s="112"/>
      <c r="F363" s="112"/>
      <c r="G363" s="112"/>
      <c r="H363" s="112"/>
      <c r="I363" s="112"/>
      <c r="J363" s="112"/>
      <c r="K363" s="112"/>
      <c r="L363" s="112"/>
      <c r="M363" s="112"/>
      <c r="N363" s="112"/>
      <c r="O363" s="112"/>
      <c r="P363" s="112"/>
      <c r="Q363" s="112"/>
    </row>
    <row r="364" spans="2:17" x14ac:dyDescent="0.2">
      <c r="B364" s="112"/>
      <c r="C364" s="112"/>
      <c r="D364" s="112"/>
      <c r="E364" s="112"/>
      <c r="F364" s="112"/>
      <c r="G364" s="112"/>
      <c r="H364" s="112"/>
      <c r="I364" s="112"/>
      <c r="J364" s="112"/>
      <c r="K364" s="112"/>
      <c r="L364" s="112"/>
      <c r="M364" s="112"/>
      <c r="N364" s="112"/>
      <c r="O364" s="112"/>
      <c r="P364" s="112"/>
      <c r="Q364" s="112"/>
    </row>
    <row r="365" spans="2:17" x14ac:dyDescent="0.2">
      <c r="B365" s="112"/>
      <c r="C365" s="112"/>
      <c r="D365" s="112"/>
      <c r="E365" s="112"/>
      <c r="F365" s="112"/>
      <c r="G365" s="112"/>
      <c r="H365" s="112"/>
      <c r="I365" s="112"/>
      <c r="J365" s="112"/>
      <c r="K365" s="112"/>
      <c r="L365" s="112"/>
      <c r="M365" s="112"/>
      <c r="N365" s="112"/>
      <c r="O365" s="112"/>
      <c r="P365" s="112"/>
      <c r="Q365" s="112"/>
    </row>
    <row r="366" spans="2:17" x14ac:dyDescent="0.2">
      <c r="B366" s="112"/>
      <c r="C366" s="112"/>
      <c r="D366" s="112"/>
      <c r="E366" s="112"/>
      <c r="F366" s="112"/>
      <c r="G366" s="112"/>
      <c r="H366" s="112"/>
      <c r="I366" s="112"/>
      <c r="J366" s="112"/>
      <c r="K366" s="112"/>
      <c r="L366" s="112"/>
      <c r="M366" s="112"/>
      <c r="N366" s="112"/>
      <c r="O366" s="112"/>
      <c r="P366" s="112"/>
      <c r="Q366" s="112"/>
    </row>
    <row r="367" spans="2:17" x14ac:dyDescent="0.2">
      <c r="B367" s="112"/>
      <c r="C367" s="112"/>
      <c r="D367" s="112"/>
      <c r="E367" s="112"/>
      <c r="F367" s="112"/>
      <c r="G367" s="112"/>
      <c r="H367" s="112"/>
      <c r="I367" s="112"/>
      <c r="J367" s="112"/>
      <c r="K367" s="112"/>
      <c r="L367" s="112"/>
      <c r="M367" s="112"/>
      <c r="N367" s="112"/>
      <c r="O367" s="112"/>
      <c r="P367" s="112"/>
      <c r="Q367" s="112"/>
    </row>
    <row r="368" spans="2:17" x14ac:dyDescent="0.2">
      <c r="B368" s="112"/>
      <c r="C368" s="112"/>
      <c r="D368" s="112"/>
      <c r="E368" s="112"/>
      <c r="F368" s="112"/>
      <c r="G368" s="112"/>
      <c r="H368" s="112"/>
      <c r="I368" s="112"/>
      <c r="J368" s="112"/>
      <c r="K368" s="112"/>
      <c r="L368" s="112"/>
      <c r="M368" s="112"/>
      <c r="N368" s="112"/>
      <c r="O368" s="112"/>
      <c r="P368" s="112"/>
      <c r="Q368" s="112"/>
    </row>
    <row r="369" spans="2:17" x14ac:dyDescent="0.2">
      <c r="B369" s="112"/>
      <c r="C369" s="112"/>
      <c r="D369" s="112"/>
      <c r="E369" s="112"/>
      <c r="F369" s="112"/>
      <c r="G369" s="112"/>
      <c r="H369" s="112"/>
      <c r="I369" s="112"/>
      <c r="J369" s="112"/>
      <c r="K369" s="112"/>
      <c r="L369" s="112"/>
      <c r="M369" s="112"/>
      <c r="N369" s="112"/>
      <c r="O369" s="112"/>
      <c r="P369" s="112"/>
      <c r="Q369" s="112"/>
    </row>
    <row r="370" spans="2:17" x14ac:dyDescent="0.2">
      <c r="B370" s="112"/>
      <c r="C370" s="112"/>
      <c r="D370" s="112"/>
      <c r="E370" s="112"/>
      <c r="F370" s="112"/>
      <c r="G370" s="112"/>
      <c r="H370" s="112"/>
      <c r="I370" s="112"/>
      <c r="J370" s="112"/>
      <c r="K370" s="112"/>
      <c r="L370" s="112"/>
      <c r="M370" s="112"/>
      <c r="N370" s="112"/>
      <c r="O370" s="112"/>
      <c r="P370" s="112"/>
      <c r="Q370" s="112"/>
    </row>
    <row r="371" spans="2:17" x14ac:dyDescent="0.2">
      <c r="B371" s="112"/>
      <c r="C371" s="112"/>
      <c r="D371" s="112"/>
      <c r="E371" s="112"/>
      <c r="F371" s="112"/>
      <c r="G371" s="112"/>
      <c r="H371" s="112"/>
      <c r="I371" s="112"/>
      <c r="J371" s="112"/>
      <c r="K371" s="112"/>
      <c r="L371" s="112"/>
      <c r="M371" s="112"/>
      <c r="N371" s="112"/>
      <c r="O371" s="112"/>
      <c r="P371" s="112"/>
      <c r="Q371" s="112"/>
    </row>
    <row r="372" spans="2:17" x14ac:dyDescent="0.2">
      <c r="B372" s="112"/>
      <c r="C372" s="112"/>
      <c r="D372" s="112"/>
      <c r="E372" s="112"/>
      <c r="F372" s="112"/>
      <c r="G372" s="112"/>
      <c r="H372" s="112"/>
      <c r="I372" s="112"/>
      <c r="J372" s="112"/>
      <c r="K372" s="112"/>
      <c r="L372" s="112"/>
      <c r="M372" s="112"/>
      <c r="N372" s="112"/>
      <c r="O372" s="112"/>
      <c r="P372" s="112"/>
      <c r="Q372" s="112"/>
    </row>
    <row r="373" spans="2:17" x14ac:dyDescent="0.2">
      <c r="B373" s="112"/>
      <c r="C373" s="112"/>
      <c r="D373" s="112"/>
      <c r="E373" s="112"/>
      <c r="F373" s="112"/>
      <c r="G373" s="112"/>
      <c r="H373" s="112"/>
      <c r="I373" s="112"/>
      <c r="J373" s="112"/>
      <c r="K373" s="112"/>
      <c r="L373" s="112"/>
      <c r="M373" s="112"/>
      <c r="N373" s="112"/>
      <c r="O373" s="112"/>
      <c r="P373" s="112"/>
      <c r="Q373" s="112"/>
    </row>
    <row r="374" spans="2:17" x14ac:dyDescent="0.2">
      <c r="B374" s="112"/>
      <c r="C374" s="112"/>
      <c r="D374" s="112"/>
      <c r="E374" s="112"/>
      <c r="F374" s="112"/>
      <c r="G374" s="112"/>
      <c r="H374" s="112"/>
      <c r="I374" s="112"/>
      <c r="J374" s="112"/>
      <c r="K374" s="112"/>
      <c r="L374" s="112"/>
      <c r="M374" s="112"/>
      <c r="N374" s="112"/>
      <c r="O374" s="112"/>
      <c r="P374" s="112"/>
      <c r="Q374" s="112"/>
    </row>
    <row r="375" spans="2:17" x14ac:dyDescent="0.2">
      <c r="B375" s="112"/>
      <c r="C375" s="112"/>
      <c r="D375" s="112"/>
      <c r="E375" s="112"/>
      <c r="F375" s="112"/>
      <c r="G375" s="112"/>
      <c r="H375" s="112"/>
      <c r="I375" s="112"/>
      <c r="J375" s="112"/>
      <c r="K375" s="112"/>
      <c r="L375" s="112"/>
      <c r="M375" s="112"/>
      <c r="N375" s="112"/>
      <c r="O375" s="112"/>
      <c r="P375" s="112"/>
      <c r="Q375" s="112"/>
    </row>
    <row r="376" spans="2:17" x14ac:dyDescent="0.2">
      <c r="B376" s="112"/>
      <c r="C376" s="112"/>
      <c r="D376" s="112"/>
      <c r="E376" s="112"/>
      <c r="F376" s="112"/>
      <c r="G376" s="112"/>
      <c r="H376" s="112"/>
      <c r="I376" s="112"/>
      <c r="J376" s="112"/>
      <c r="K376" s="112"/>
      <c r="L376" s="112"/>
      <c r="M376" s="112"/>
      <c r="N376" s="112"/>
      <c r="O376" s="112"/>
      <c r="P376" s="112"/>
      <c r="Q376" s="112"/>
    </row>
    <row r="377" spans="2:17" x14ac:dyDescent="0.2">
      <c r="B377" s="112"/>
      <c r="C377" s="112"/>
      <c r="D377" s="112"/>
      <c r="E377" s="112"/>
      <c r="F377" s="112"/>
      <c r="G377" s="112"/>
      <c r="H377" s="112"/>
      <c r="I377" s="112"/>
      <c r="J377" s="112"/>
      <c r="K377" s="112"/>
      <c r="L377" s="112"/>
      <c r="M377" s="112"/>
      <c r="N377" s="112"/>
      <c r="O377" s="112"/>
      <c r="P377" s="112"/>
      <c r="Q377" s="112"/>
    </row>
    <row r="378" spans="2:17" x14ac:dyDescent="0.2">
      <c r="B378" s="112"/>
      <c r="C378" s="112"/>
      <c r="D378" s="112"/>
      <c r="E378" s="112"/>
      <c r="F378" s="112"/>
      <c r="G378" s="112"/>
      <c r="H378" s="112"/>
      <c r="I378" s="112"/>
      <c r="J378" s="112"/>
      <c r="K378" s="112"/>
      <c r="L378" s="112"/>
      <c r="M378" s="112"/>
      <c r="N378" s="112"/>
      <c r="O378" s="112"/>
      <c r="P378" s="112"/>
      <c r="Q378" s="112"/>
    </row>
    <row r="379" spans="2:17" x14ac:dyDescent="0.2">
      <c r="B379" s="112"/>
      <c r="C379" s="112"/>
      <c r="D379" s="112"/>
      <c r="E379" s="112"/>
      <c r="F379" s="112"/>
      <c r="G379" s="112"/>
      <c r="H379" s="112"/>
      <c r="I379" s="112"/>
      <c r="J379" s="112"/>
      <c r="K379" s="112"/>
      <c r="L379" s="112"/>
      <c r="M379" s="112"/>
      <c r="N379" s="112"/>
      <c r="O379" s="112"/>
      <c r="P379" s="112"/>
      <c r="Q379" s="112"/>
    </row>
    <row r="380" spans="2:17" x14ac:dyDescent="0.2">
      <c r="B380" s="112"/>
      <c r="C380" s="112"/>
      <c r="D380" s="112"/>
      <c r="E380" s="112"/>
      <c r="F380" s="112"/>
      <c r="G380" s="112"/>
      <c r="H380" s="112"/>
      <c r="I380" s="112"/>
      <c r="J380" s="112"/>
      <c r="K380" s="112"/>
      <c r="L380" s="112"/>
      <c r="M380" s="112"/>
      <c r="N380" s="112"/>
      <c r="O380" s="112"/>
      <c r="P380" s="112"/>
      <c r="Q380" s="112"/>
    </row>
    <row r="381" spans="2:17" x14ac:dyDescent="0.2">
      <c r="B381" s="112"/>
      <c r="C381" s="112"/>
      <c r="D381" s="112"/>
      <c r="E381" s="112"/>
      <c r="F381" s="112"/>
      <c r="G381" s="112"/>
      <c r="H381" s="112"/>
      <c r="I381" s="112"/>
      <c r="J381" s="112"/>
      <c r="K381" s="112"/>
      <c r="L381" s="112"/>
      <c r="M381" s="112"/>
      <c r="N381" s="112"/>
      <c r="O381" s="112"/>
      <c r="P381" s="112"/>
      <c r="Q381" s="112"/>
    </row>
    <row r="382" spans="2:17" x14ac:dyDescent="0.2">
      <c r="B382" s="112"/>
      <c r="C382" s="112"/>
      <c r="D382" s="112"/>
      <c r="E382" s="112"/>
      <c r="F382" s="112"/>
      <c r="G382" s="112"/>
      <c r="H382" s="112"/>
      <c r="I382" s="112"/>
      <c r="J382" s="112"/>
      <c r="K382" s="112"/>
      <c r="L382" s="112"/>
      <c r="M382" s="112"/>
      <c r="N382" s="112"/>
      <c r="O382" s="112"/>
      <c r="P382" s="112"/>
      <c r="Q382" s="112"/>
    </row>
    <row r="383" spans="2:17" x14ac:dyDescent="0.2">
      <c r="B383" s="112"/>
      <c r="C383" s="112"/>
      <c r="D383" s="112"/>
      <c r="E383" s="112"/>
      <c r="F383" s="112"/>
      <c r="G383" s="112"/>
      <c r="H383" s="112"/>
      <c r="I383" s="112"/>
      <c r="J383" s="112"/>
      <c r="K383" s="112"/>
      <c r="L383" s="112"/>
      <c r="M383" s="112"/>
      <c r="N383" s="112"/>
      <c r="O383" s="112"/>
      <c r="P383" s="112"/>
      <c r="Q383" s="112"/>
    </row>
    <row r="384" spans="2:17" x14ac:dyDescent="0.2">
      <c r="B384" s="112"/>
      <c r="C384" s="112"/>
      <c r="D384" s="112"/>
      <c r="E384" s="112"/>
      <c r="F384" s="112"/>
      <c r="G384" s="112"/>
      <c r="H384" s="112"/>
      <c r="I384" s="112"/>
      <c r="J384" s="112"/>
      <c r="K384" s="112"/>
      <c r="L384" s="112"/>
      <c r="M384" s="112"/>
      <c r="N384" s="112"/>
      <c r="O384" s="112"/>
      <c r="P384" s="112"/>
      <c r="Q384" s="112"/>
    </row>
    <row r="385" spans="2:17" x14ac:dyDescent="0.2">
      <c r="B385" s="112"/>
      <c r="C385" s="112"/>
      <c r="D385" s="112"/>
      <c r="E385" s="112"/>
      <c r="F385" s="112"/>
      <c r="G385" s="112"/>
      <c r="H385" s="112"/>
      <c r="I385" s="112"/>
      <c r="J385" s="112"/>
      <c r="K385" s="112"/>
      <c r="L385" s="112"/>
      <c r="M385" s="112"/>
      <c r="N385" s="112"/>
      <c r="O385" s="112"/>
      <c r="P385" s="112"/>
      <c r="Q385" s="112"/>
    </row>
    <row r="386" spans="2:17" x14ac:dyDescent="0.2">
      <c r="B386" s="112"/>
      <c r="C386" s="112"/>
      <c r="D386" s="112"/>
      <c r="E386" s="112"/>
      <c r="F386" s="112"/>
      <c r="G386" s="112"/>
      <c r="H386" s="112"/>
      <c r="I386" s="112"/>
      <c r="J386" s="112"/>
      <c r="K386" s="112"/>
      <c r="L386" s="112"/>
      <c r="M386" s="112"/>
      <c r="N386" s="112"/>
      <c r="O386" s="112"/>
      <c r="P386" s="112"/>
      <c r="Q386" s="112"/>
    </row>
    <row r="387" spans="2:17" x14ac:dyDescent="0.2">
      <c r="B387" s="112"/>
      <c r="C387" s="112"/>
      <c r="D387" s="112"/>
      <c r="E387" s="112"/>
      <c r="F387" s="112"/>
      <c r="G387" s="112"/>
      <c r="H387" s="112"/>
      <c r="I387" s="112"/>
      <c r="J387" s="112"/>
      <c r="K387" s="112"/>
      <c r="L387" s="112"/>
      <c r="M387" s="112"/>
      <c r="N387" s="112"/>
      <c r="O387" s="112"/>
      <c r="P387" s="112"/>
      <c r="Q387" s="112"/>
    </row>
    <row r="388" spans="2:17" x14ac:dyDescent="0.2">
      <c r="B388" s="112"/>
      <c r="C388" s="112"/>
      <c r="D388" s="112"/>
      <c r="E388" s="112"/>
      <c r="F388" s="112"/>
      <c r="G388" s="112"/>
      <c r="H388" s="112"/>
      <c r="I388" s="112"/>
      <c r="J388" s="112"/>
      <c r="K388" s="112"/>
      <c r="L388" s="112"/>
      <c r="M388" s="112"/>
      <c r="N388" s="112"/>
      <c r="O388" s="112"/>
      <c r="P388" s="112"/>
      <c r="Q388" s="112"/>
    </row>
    <row r="389" spans="2:17" x14ac:dyDescent="0.2">
      <c r="B389" s="112"/>
      <c r="C389" s="112"/>
      <c r="D389" s="112"/>
      <c r="E389" s="112"/>
      <c r="F389" s="112"/>
      <c r="G389" s="112"/>
      <c r="H389" s="112"/>
      <c r="I389" s="112"/>
      <c r="J389" s="112"/>
      <c r="K389" s="112"/>
      <c r="L389" s="112"/>
      <c r="M389" s="112"/>
      <c r="N389" s="112"/>
      <c r="O389" s="112"/>
      <c r="P389" s="112"/>
      <c r="Q389" s="112"/>
    </row>
    <row r="390" spans="2:17" x14ac:dyDescent="0.2">
      <c r="B390" s="112"/>
      <c r="C390" s="112"/>
      <c r="D390" s="112"/>
      <c r="E390" s="112"/>
      <c r="F390" s="112"/>
      <c r="G390" s="112"/>
      <c r="H390" s="112"/>
      <c r="I390" s="112"/>
      <c r="J390" s="112"/>
      <c r="K390" s="112"/>
      <c r="L390" s="112"/>
      <c r="M390" s="112"/>
      <c r="N390" s="112"/>
      <c r="O390" s="112"/>
      <c r="P390" s="112"/>
      <c r="Q390" s="112"/>
    </row>
    <row r="391" spans="2:17" x14ac:dyDescent="0.2">
      <c r="B391" s="112"/>
      <c r="C391" s="112"/>
      <c r="D391" s="112"/>
      <c r="E391" s="112"/>
      <c r="F391" s="112"/>
      <c r="G391" s="112"/>
      <c r="H391" s="112"/>
      <c r="I391" s="112"/>
      <c r="J391" s="112"/>
      <c r="K391" s="112"/>
      <c r="L391" s="112"/>
      <c r="M391" s="112"/>
      <c r="N391" s="112"/>
      <c r="O391" s="112"/>
      <c r="P391" s="112"/>
      <c r="Q391" s="112"/>
    </row>
    <row r="392" spans="2:17" x14ac:dyDescent="0.2">
      <c r="B392" s="112"/>
      <c r="C392" s="112"/>
      <c r="D392" s="112"/>
      <c r="E392" s="112"/>
      <c r="F392" s="112"/>
      <c r="G392" s="112"/>
      <c r="H392" s="112"/>
      <c r="I392" s="112"/>
      <c r="J392" s="112"/>
      <c r="K392" s="112"/>
      <c r="L392" s="112"/>
      <c r="M392" s="112"/>
      <c r="N392" s="112"/>
      <c r="O392" s="112"/>
      <c r="P392" s="112"/>
      <c r="Q392" s="112"/>
    </row>
    <row r="393" spans="2:17" x14ac:dyDescent="0.2">
      <c r="B393" s="112"/>
      <c r="C393" s="112"/>
      <c r="D393" s="112"/>
      <c r="E393" s="112"/>
      <c r="F393" s="112"/>
      <c r="G393" s="112"/>
      <c r="H393" s="112"/>
      <c r="I393" s="112"/>
      <c r="J393" s="112"/>
      <c r="K393" s="112"/>
      <c r="L393" s="112"/>
      <c r="M393" s="112"/>
      <c r="N393" s="112"/>
      <c r="O393" s="112"/>
      <c r="P393" s="112"/>
      <c r="Q393" s="112"/>
    </row>
    <row r="394" spans="2:17" x14ac:dyDescent="0.2">
      <c r="B394" s="112"/>
      <c r="C394" s="112"/>
      <c r="D394" s="112"/>
      <c r="E394" s="112"/>
      <c r="F394" s="112"/>
      <c r="G394" s="112"/>
      <c r="H394" s="112"/>
      <c r="I394" s="112"/>
      <c r="J394" s="112"/>
      <c r="K394" s="112"/>
      <c r="L394" s="112"/>
      <c r="M394" s="112"/>
      <c r="N394" s="112"/>
      <c r="O394" s="112"/>
      <c r="P394" s="112"/>
      <c r="Q394" s="112"/>
    </row>
    <row r="395" spans="2:17" x14ac:dyDescent="0.2">
      <c r="B395" s="112"/>
      <c r="C395" s="112"/>
      <c r="D395" s="112"/>
      <c r="E395" s="112"/>
      <c r="F395" s="112"/>
      <c r="G395" s="112"/>
      <c r="H395" s="112"/>
      <c r="I395" s="112"/>
      <c r="J395" s="112"/>
      <c r="K395" s="112"/>
      <c r="L395" s="112"/>
      <c r="M395" s="112"/>
      <c r="N395" s="112"/>
      <c r="O395" s="112"/>
      <c r="P395" s="112"/>
      <c r="Q395" s="112"/>
    </row>
    <row r="396" spans="2:17" x14ac:dyDescent="0.2">
      <c r="B396" s="112"/>
      <c r="C396" s="112"/>
      <c r="D396" s="112"/>
      <c r="E396" s="112"/>
      <c r="F396" s="112"/>
      <c r="G396" s="112"/>
      <c r="H396" s="112"/>
      <c r="I396" s="112"/>
      <c r="J396" s="112"/>
      <c r="K396" s="112"/>
      <c r="L396" s="112"/>
      <c r="M396" s="112"/>
      <c r="N396" s="112"/>
      <c r="O396" s="112"/>
      <c r="P396" s="112"/>
      <c r="Q396" s="112"/>
    </row>
    <row r="397" spans="2:17" x14ac:dyDescent="0.2">
      <c r="B397" s="112"/>
      <c r="C397" s="112"/>
      <c r="D397" s="112"/>
      <c r="E397" s="112"/>
      <c r="F397" s="112"/>
      <c r="G397" s="112"/>
      <c r="H397" s="112"/>
      <c r="I397" s="112"/>
      <c r="J397" s="112"/>
      <c r="K397" s="112"/>
      <c r="L397" s="112"/>
      <c r="M397" s="112"/>
      <c r="N397" s="112"/>
      <c r="O397" s="112"/>
      <c r="P397" s="112"/>
      <c r="Q397" s="112"/>
    </row>
    <row r="398" spans="2:17" x14ac:dyDescent="0.2">
      <c r="B398" s="112"/>
      <c r="C398" s="112"/>
      <c r="D398" s="112"/>
      <c r="E398" s="112"/>
      <c r="F398" s="112"/>
      <c r="G398" s="112"/>
      <c r="H398" s="112"/>
      <c r="I398" s="112"/>
      <c r="J398" s="112"/>
      <c r="K398" s="112"/>
      <c r="L398" s="112"/>
      <c r="M398" s="112"/>
      <c r="N398" s="112"/>
      <c r="O398" s="112"/>
      <c r="P398" s="112"/>
      <c r="Q398" s="112"/>
    </row>
    <row r="399" spans="2:17" x14ac:dyDescent="0.2">
      <c r="B399" s="112"/>
      <c r="C399" s="112"/>
      <c r="D399" s="112"/>
      <c r="E399" s="112"/>
      <c r="F399" s="112"/>
      <c r="G399" s="112"/>
      <c r="H399" s="112"/>
      <c r="I399" s="112"/>
      <c r="J399" s="112"/>
      <c r="K399" s="112"/>
      <c r="L399" s="112"/>
      <c r="M399" s="112"/>
      <c r="N399" s="112"/>
      <c r="O399" s="112"/>
      <c r="P399" s="112"/>
      <c r="Q399" s="112"/>
    </row>
    <row r="400" spans="2:17" x14ac:dyDescent="0.2">
      <c r="B400" s="112"/>
      <c r="C400" s="112"/>
      <c r="D400" s="112"/>
      <c r="E400" s="112"/>
      <c r="F400" s="112"/>
      <c r="G400" s="112"/>
      <c r="H400" s="112"/>
      <c r="I400" s="112"/>
      <c r="J400" s="112"/>
      <c r="K400" s="112"/>
      <c r="L400" s="112"/>
      <c r="M400" s="112"/>
      <c r="N400" s="112"/>
      <c r="O400" s="112"/>
      <c r="P400" s="112"/>
      <c r="Q400" s="112"/>
    </row>
    <row r="401" spans="2:17" x14ac:dyDescent="0.2">
      <c r="B401" s="112"/>
      <c r="C401" s="112"/>
      <c r="D401" s="112"/>
      <c r="E401" s="112"/>
      <c r="F401" s="112"/>
      <c r="G401" s="112"/>
      <c r="H401" s="112"/>
      <c r="I401" s="112"/>
      <c r="J401" s="112"/>
      <c r="K401" s="112"/>
      <c r="L401" s="112"/>
      <c r="M401" s="112"/>
      <c r="N401" s="112"/>
      <c r="O401" s="112"/>
      <c r="P401" s="112"/>
      <c r="Q401" s="112"/>
    </row>
    <row r="402" spans="2:17" x14ac:dyDescent="0.2">
      <c r="B402" s="112"/>
      <c r="C402" s="112"/>
      <c r="D402" s="112"/>
      <c r="E402" s="112"/>
      <c r="F402" s="112"/>
      <c r="G402" s="112"/>
      <c r="H402" s="112"/>
      <c r="I402" s="112"/>
      <c r="J402" s="112"/>
      <c r="K402" s="112"/>
      <c r="L402" s="112"/>
      <c r="M402" s="112"/>
      <c r="N402" s="112"/>
      <c r="O402" s="112"/>
      <c r="P402" s="112"/>
      <c r="Q402" s="112"/>
    </row>
    <row r="403" spans="2:17" x14ac:dyDescent="0.2">
      <c r="B403" s="112"/>
      <c r="C403" s="112"/>
      <c r="D403" s="112"/>
      <c r="E403" s="112"/>
      <c r="F403" s="112"/>
      <c r="G403" s="112"/>
      <c r="H403" s="112"/>
      <c r="I403" s="112"/>
      <c r="J403" s="112"/>
      <c r="K403" s="112"/>
      <c r="L403" s="112"/>
      <c r="M403" s="112"/>
      <c r="N403" s="112"/>
      <c r="O403" s="112"/>
      <c r="P403" s="112"/>
      <c r="Q403" s="112"/>
    </row>
    <row r="404" spans="2:17" x14ac:dyDescent="0.2">
      <c r="B404" s="112"/>
      <c r="C404" s="112"/>
      <c r="D404" s="112"/>
      <c r="E404" s="112"/>
      <c r="F404" s="112"/>
      <c r="G404" s="112"/>
      <c r="H404" s="112"/>
      <c r="I404" s="112"/>
      <c r="J404" s="112"/>
      <c r="K404" s="112"/>
      <c r="L404" s="112"/>
      <c r="M404" s="112"/>
      <c r="N404" s="112"/>
      <c r="O404" s="112"/>
      <c r="P404" s="112"/>
      <c r="Q404" s="112"/>
    </row>
    <row r="405" spans="2:17" x14ac:dyDescent="0.2">
      <c r="B405" s="112"/>
      <c r="C405" s="112"/>
      <c r="D405" s="112"/>
      <c r="E405" s="112"/>
      <c r="F405" s="112"/>
      <c r="G405" s="112"/>
      <c r="H405" s="112"/>
      <c r="I405" s="112"/>
      <c r="J405" s="112"/>
      <c r="K405" s="112"/>
      <c r="L405" s="112"/>
      <c r="M405" s="112"/>
      <c r="N405" s="112"/>
      <c r="O405" s="112"/>
      <c r="P405" s="112"/>
      <c r="Q405" s="112"/>
    </row>
    <row r="406" spans="2:17" x14ac:dyDescent="0.2">
      <c r="B406" s="112"/>
      <c r="C406" s="112"/>
      <c r="D406" s="112"/>
      <c r="E406" s="112"/>
      <c r="F406" s="112"/>
      <c r="G406" s="112"/>
      <c r="H406" s="112"/>
      <c r="I406" s="112"/>
      <c r="J406" s="112"/>
      <c r="K406" s="112"/>
      <c r="L406" s="112"/>
      <c r="M406" s="112"/>
      <c r="N406" s="112"/>
      <c r="O406" s="112"/>
      <c r="P406" s="112"/>
      <c r="Q406" s="112"/>
    </row>
    <row r="407" spans="2:17" x14ac:dyDescent="0.2">
      <c r="B407" s="112"/>
      <c r="C407" s="112"/>
      <c r="D407" s="112"/>
      <c r="E407" s="112"/>
      <c r="F407" s="112"/>
      <c r="G407" s="112"/>
      <c r="H407" s="112"/>
      <c r="I407" s="112"/>
      <c r="J407" s="112"/>
      <c r="K407" s="112"/>
      <c r="L407" s="112"/>
      <c r="M407" s="112"/>
      <c r="N407" s="112"/>
      <c r="O407" s="112"/>
      <c r="P407" s="112"/>
      <c r="Q407" s="112"/>
    </row>
    <row r="408" spans="2:17" x14ac:dyDescent="0.2">
      <c r="B408" s="112"/>
      <c r="C408" s="112"/>
      <c r="D408" s="112"/>
      <c r="E408" s="112"/>
      <c r="F408" s="112"/>
      <c r="G408" s="112"/>
      <c r="H408" s="112"/>
      <c r="I408" s="112"/>
      <c r="J408" s="112"/>
      <c r="K408" s="112"/>
      <c r="L408" s="112"/>
      <c r="M408" s="112"/>
      <c r="N408" s="112"/>
      <c r="O408" s="112"/>
      <c r="P408" s="112"/>
      <c r="Q408" s="112"/>
    </row>
    <row r="409" spans="2:17" x14ac:dyDescent="0.2">
      <c r="B409" s="112"/>
      <c r="C409" s="112"/>
      <c r="D409" s="112"/>
      <c r="E409" s="112"/>
      <c r="F409" s="112"/>
      <c r="G409" s="112"/>
      <c r="H409" s="112"/>
      <c r="I409" s="112"/>
      <c r="J409" s="112"/>
      <c r="K409" s="112"/>
      <c r="L409" s="112"/>
      <c r="M409" s="112"/>
      <c r="N409" s="112"/>
      <c r="O409" s="112"/>
      <c r="P409" s="112"/>
      <c r="Q409" s="112"/>
    </row>
    <row r="410" spans="2:17" x14ac:dyDescent="0.2">
      <c r="B410" s="112"/>
      <c r="C410" s="112"/>
      <c r="D410" s="112"/>
      <c r="E410" s="112"/>
      <c r="F410" s="112"/>
      <c r="G410" s="112"/>
      <c r="H410" s="112"/>
      <c r="I410" s="112"/>
      <c r="J410" s="112"/>
      <c r="K410" s="112"/>
      <c r="L410" s="112"/>
      <c r="M410" s="112"/>
      <c r="N410" s="112"/>
      <c r="O410" s="112"/>
      <c r="P410" s="112"/>
      <c r="Q410" s="112"/>
    </row>
    <row r="411" spans="2:17" x14ac:dyDescent="0.2">
      <c r="B411" s="112"/>
      <c r="C411" s="112"/>
      <c r="D411" s="112"/>
      <c r="E411" s="112"/>
      <c r="F411" s="112"/>
      <c r="G411" s="112"/>
      <c r="H411" s="112"/>
      <c r="I411" s="112"/>
      <c r="J411" s="112"/>
      <c r="K411" s="112"/>
      <c r="L411" s="112"/>
      <c r="M411" s="112"/>
      <c r="N411" s="112"/>
      <c r="O411" s="112"/>
      <c r="P411" s="112"/>
      <c r="Q411" s="112"/>
    </row>
    <row r="412" spans="2:17" x14ac:dyDescent="0.2">
      <c r="B412" s="112"/>
      <c r="C412" s="112"/>
      <c r="D412" s="112"/>
      <c r="E412" s="112"/>
      <c r="F412" s="112"/>
      <c r="G412" s="112"/>
      <c r="H412" s="112"/>
      <c r="I412" s="112"/>
      <c r="J412" s="112"/>
      <c r="K412" s="112"/>
      <c r="L412" s="112"/>
      <c r="M412" s="112"/>
      <c r="N412" s="112"/>
      <c r="O412" s="112"/>
      <c r="P412" s="112"/>
      <c r="Q412" s="112"/>
    </row>
    <row r="413" spans="2:17" x14ac:dyDescent="0.2">
      <c r="B413" s="112"/>
      <c r="C413" s="112"/>
      <c r="D413" s="112"/>
      <c r="E413" s="112"/>
      <c r="F413" s="112"/>
      <c r="G413" s="112"/>
      <c r="H413" s="112"/>
      <c r="I413" s="112"/>
      <c r="J413" s="112"/>
      <c r="K413" s="112"/>
      <c r="L413" s="112"/>
      <c r="M413" s="112"/>
      <c r="N413" s="112"/>
      <c r="O413" s="112"/>
      <c r="P413" s="112"/>
      <c r="Q413" s="112"/>
    </row>
    <row r="414" spans="2:17" x14ac:dyDescent="0.2">
      <c r="B414" s="112"/>
      <c r="C414" s="112"/>
      <c r="D414" s="112"/>
      <c r="E414" s="112"/>
      <c r="F414" s="112"/>
      <c r="G414" s="112"/>
      <c r="H414" s="112"/>
      <c r="I414" s="112"/>
      <c r="J414" s="112"/>
      <c r="K414" s="112"/>
      <c r="L414" s="112"/>
      <c r="M414" s="112"/>
      <c r="N414" s="112"/>
      <c r="O414" s="112"/>
      <c r="P414" s="112"/>
      <c r="Q414" s="112"/>
    </row>
    <row r="415" spans="2:17" x14ac:dyDescent="0.2">
      <c r="B415" s="112"/>
      <c r="C415" s="112"/>
      <c r="D415" s="112"/>
      <c r="E415" s="112"/>
      <c r="F415" s="112"/>
      <c r="G415" s="112"/>
      <c r="H415" s="112"/>
      <c r="I415" s="112"/>
      <c r="J415" s="112"/>
      <c r="K415" s="112"/>
      <c r="L415" s="112"/>
      <c r="M415" s="112"/>
      <c r="N415" s="112"/>
      <c r="O415" s="112"/>
      <c r="P415" s="112"/>
      <c r="Q415" s="112"/>
    </row>
    <row r="416" spans="2:17" x14ac:dyDescent="0.2">
      <c r="B416" s="112"/>
      <c r="C416" s="112"/>
      <c r="D416" s="112"/>
      <c r="E416" s="112"/>
      <c r="F416" s="112"/>
      <c r="G416" s="112"/>
      <c r="H416" s="112"/>
      <c r="I416" s="112"/>
      <c r="J416" s="112"/>
      <c r="K416" s="112"/>
      <c r="L416" s="112"/>
      <c r="M416" s="112"/>
      <c r="N416" s="112"/>
      <c r="O416" s="112"/>
      <c r="P416" s="112"/>
      <c r="Q416" s="112"/>
    </row>
    <row r="417" spans="2:17" x14ac:dyDescent="0.2">
      <c r="B417" s="112"/>
      <c r="C417" s="112"/>
      <c r="D417" s="112"/>
      <c r="E417" s="112"/>
      <c r="F417" s="112"/>
      <c r="G417" s="112"/>
      <c r="H417" s="112"/>
      <c r="I417" s="112"/>
      <c r="J417" s="112"/>
      <c r="K417" s="112"/>
      <c r="L417" s="112"/>
      <c r="M417" s="112"/>
      <c r="N417" s="112"/>
      <c r="O417" s="112"/>
      <c r="P417" s="112"/>
      <c r="Q417" s="112"/>
    </row>
    <row r="418" spans="2:17" x14ac:dyDescent="0.2">
      <c r="B418" s="112"/>
      <c r="C418" s="112"/>
      <c r="D418" s="112"/>
      <c r="E418" s="112"/>
      <c r="F418" s="112"/>
      <c r="G418" s="112"/>
      <c r="H418" s="112"/>
      <c r="I418" s="112"/>
      <c r="J418" s="112"/>
      <c r="K418" s="112"/>
      <c r="L418" s="112"/>
      <c r="M418" s="112"/>
      <c r="N418" s="112"/>
      <c r="O418" s="112"/>
      <c r="P418" s="112"/>
      <c r="Q418" s="112"/>
    </row>
    <row r="419" spans="2:17" x14ac:dyDescent="0.2">
      <c r="B419" s="112"/>
      <c r="C419" s="112"/>
      <c r="D419" s="112"/>
      <c r="E419" s="112"/>
      <c r="F419" s="112"/>
      <c r="G419" s="112"/>
      <c r="H419" s="112"/>
      <c r="I419" s="112"/>
      <c r="J419" s="112"/>
      <c r="K419" s="112"/>
      <c r="L419" s="112"/>
      <c r="M419" s="112"/>
      <c r="N419" s="112"/>
      <c r="O419" s="112"/>
      <c r="P419" s="112"/>
      <c r="Q419" s="112"/>
    </row>
    <row r="420" spans="2:17" x14ac:dyDescent="0.2">
      <c r="B420" s="112"/>
      <c r="C420" s="112"/>
      <c r="D420" s="112"/>
      <c r="E420" s="112"/>
      <c r="F420" s="112"/>
      <c r="G420" s="112"/>
      <c r="H420" s="112"/>
      <c r="I420" s="112"/>
      <c r="J420" s="112"/>
      <c r="K420" s="112"/>
      <c r="L420" s="112"/>
      <c r="M420" s="112"/>
      <c r="N420" s="112"/>
      <c r="O420" s="112"/>
      <c r="P420" s="112"/>
      <c r="Q420" s="112"/>
    </row>
    <row r="421" spans="2:17" x14ac:dyDescent="0.2">
      <c r="B421" s="112"/>
      <c r="C421" s="112"/>
      <c r="D421" s="112"/>
      <c r="E421" s="112"/>
      <c r="F421" s="112"/>
      <c r="G421" s="112"/>
      <c r="H421" s="112"/>
      <c r="I421" s="112"/>
      <c r="J421" s="112"/>
      <c r="K421" s="112"/>
      <c r="L421" s="112"/>
      <c r="M421" s="112"/>
      <c r="N421" s="112"/>
      <c r="O421" s="112"/>
      <c r="P421" s="112"/>
      <c r="Q421" s="112"/>
    </row>
    <row r="422" spans="2:17" x14ac:dyDescent="0.2">
      <c r="B422" s="112"/>
      <c r="C422" s="112"/>
      <c r="D422" s="112"/>
      <c r="E422" s="112"/>
      <c r="F422" s="112"/>
      <c r="G422" s="112"/>
      <c r="H422" s="112"/>
      <c r="I422" s="112"/>
      <c r="J422" s="112"/>
      <c r="K422" s="112"/>
      <c r="L422" s="112"/>
      <c r="M422" s="112"/>
      <c r="N422" s="112"/>
      <c r="O422" s="112"/>
      <c r="P422" s="112"/>
      <c r="Q422" s="112"/>
    </row>
    <row r="423" spans="2:17" x14ac:dyDescent="0.2">
      <c r="B423" s="112"/>
      <c r="C423" s="112"/>
      <c r="D423" s="112"/>
      <c r="E423" s="112"/>
      <c r="F423" s="112"/>
      <c r="G423" s="112"/>
      <c r="H423" s="112"/>
      <c r="I423" s="112"/>
      <c r="J423" s="112"/>
      <c r="K423" s="112"/>
      <c r="L423" s="112"/>
      <c r="M423" s="112"/>
      <c r="N423" s="112"/>
      <c r="O423" s="112"/>
      <c r="P423" s="112"/>
      <c r="Q423" s="112"/>
    </row>
    <row r="424" spans="2:17" x14ac:dyDescent="0.2">
      <c r="B424" s="112"/>
      <c r="C424" s="112"/>
      <c r="D424" s="112"/>
      <c r="E424" s="112"/>
      <c r="F424" s="112"/>
      <c r="G424" s="112"/>
      <c r="H424" s="112"/>
      <c r="I424" s="112"/>
      <c r="J424" s="112"/>
      <c r="K424" s="112"/>
      <c r="L424" s="112"/>
      <c r="M424" s="112"/>
      <c r="N424" s="112"/>
      <c r="O424" s="112"/>
      <c r="P424" s="112"/>
      <c r="Q424" s="112"/>
    </row>
    <row r="425" spans="2:17" x14ac:dyDescent="0.2">
      <c r="B425" s="112"/>
      <c r="C425" s="112"/>
      <c r="D425" s="112"/>
      <c r="E425" s="112"/>
      <c r="F425" s="112"/>
      <c r="G425" s="112"/>
      <c r="H425" s="112"/>
      <c r="I425" s="112"/>
      <c r="J425" s="112"/>
      <c r="K425" s="112"/>
      <c r="L425" s="112"/>
      <c r="M425" s="112"/>
      <c r="N425" s="112"/>
      <c r="O425" s="112"/>
      <c r="P425" s="112"/>
      <c r="Q425" s="112"/>
    </row>
    <row r="426" spans="2:17" x14ac:dyDescent="0.2">
      <c r="B426" s="112"/>
      <c r="C426" s="112"/>
      <c r="D426" s="112"/>
      <c r="E426" s="112"/>
      <c r="F426" s="112"/>
      <c r="G426" s="112"/>
      <c r="H426" s="112"/>
      <c r="I426" s="112"/>
      <c r="J426" s="112"/>
      <c r="K426" s="112"/>
      <c r="L426" s="112"/>
      <c r="M426" s="112"/>
      <c r="N426" s="112"/>
      <c r="O426" s="112"/>
      <c r="P426" s="112"/>
      <c r="Q426" s="112"/>
    </row>
    <row r="427" spans="2:17" x14ac:dyDescent="0.2">
      <c r="B427" s="112"/>
      <c r="C427" s="112"/>
      <c r="D427" s="112"/>
      <c r="E427" s="112"/>
      <c r="F427" s="112"/>
      <c r="G427" s="112"/>
      <c r="H427" s="112"/>
      <c r="I427" s="112"/>
      <c r="J427" s="112"/>
      <c r="K427" s="112"/>
      <c r="L427" s="112"/>
      <c r="M427" s="112"/>
      <c r="N427" s="112"/>
      <c r="O427" s="112"/>
      <c r="P427" s="112"/>
      <c r="Q427" s="112"/>
    </row>
    <row r="428" spans="2:17" x14ac:dyDescent="0.2">
      <c r="B428" s="112"/>
      <c r="C428" s="112"/>
      <c r="D428" s="112"/>
      <c r="E428" s="112"/>
      <c r="F428" s="112"/>
      <c r="G428" s="112"/>
      <c r="H428" s="112"/>
      <c r="I428" s="112"/>
      <c r="J428" s="112"/>
      <c r="K428" s="112"/>
      <c r="L428" s="112"/>
      <c r="M428" s="112"/>
      <c r="N428" s="112"/>
      <c r="O428" s="112"/>
      <c r="P428" s="112"/>
      <c r="Q428" s="112"/>
    </row>
    <row r="429" spans="2:17" x14ac:dyDescent="0.2">
      <c r="B429" s="112"/>
      <c r="C429" s="112"/>
      <c r="D429" s="112"/>
      <c r="E429" s="112"/>
      <c r="F429" s="112"/>
      <c r="G429" s="112"/>
      <c r="H429" s="112"/>
      <c r="I429" s="112"/>
      <c r="J429" s="112"/>
      <c r="K429" s="112"/>
      <c r="L429" s="112"/>
      <c r="M429" s="112"/>
      <c r="N429" s="112"/>
      <c r="O429" s="112"/>
      <c r="P429" s="112"/>
      <c r="Q429" s="112"/>
    </row>
    <row r="430" spans="2:17" x14ac:dyDescent="0.2">
      <c r="B430" s="112"/>
      <c r="C430" s="112"/>
      <c r="D430" s="112"/>
      <c r="E430" s="112"/>
      <c r="F430" s="112"/>
      <c r="G430" s="112"/>
      <c r="H430" s="112"/>
      <c r="I430" s="112"/>
      <c r="J430" s="112"/>
      <c r="K430" s="112"/>
      <c r="L430" s="112"/>
      <c r="M430" s="112"/>
      <c r="N430" s="112"/>
      <c r="O430" s="112"/>
      <c r="P430" s="112"/>
      <c r="Q430" s="112"/>
    </row>
    <row r="431" spans="2:17" x14ac:dyDescent="0.2">
      <c r="B431" s="112"/>
      <c r="C431" s="112"/>
      <c r="D431" s="112"/>
      <c r="E431" s="112"/>
      <c r="F431" s="112"/>
      <c r="G431" s="112"/>
      <c r="H431" s="112"/>
      <c r="I431" s="112"/>
      <c r="J431" s="112"/>
      <c r="K431" s="112"/>
      <c r="L431" s="112"/>
      <c r="M431" s="112"/>
      <c r="N431" s="112"/>
      <c r="O431" s="112"/>
      <c r="P431" s="112"/>
      <c r="Q431" s="112"/>
    </row>
    <row r="432" spans="2:17" x14ac:dyDescent="0.2">
      <c r="B432" s="112"/>
      <c r="C432" s="112"/>
      <c r="D432" s="112"/>
      <c r="E432" s="112"/>
      <c r="F432" s="112"/>
      <c r="G432" s="112"/>
      <c r="H432" s="112"/>
      <c r="I432" s="112"/>
      <c r="J432" s="112"/>
      <c r="K432" s="112"/>
      <c r="L432" s="112"/>
      <c r="M432" s="112"/>
      <c r="N432" s="112"/>
      <c r="O432" s="112"/>
      <c r="P432" s="112"/>
      <c r="Q432" s="112"/>
    </row>
    <row r="433" spans="2:17" x14ac:dyDescent="0.2">
      <c r="B433" s="112"/>
      <c r="C433" s="112"/>
      <c r="D433" s="112"/>
      <c r="E433" s="112"/>
      <c r="F433" s="112"/>
      <c r="G433" s="112"/>
      <c r="H433" s="112"/>
      <c r="I433" s="112"/>
      <c r="J433" s="112"/>
      <c r="K433" s="112"/>
      <c r="L433" s="112"/>
      <c r="M433" s="112"/>
      <c r="N433" s="112"/>
      <c r="O433" s="112"/>
      <c r="P433" s="112"/>
      <c r="Q433" s="112"/>
    </row>
    <row r="434" spans="2:17" x14ac:dyDescent="0.2">
      <c r="B434" s="112"/>
      <c r="C434" s="112"/>
      <c r="D434" s="112"/>
      <c r="E434" s="112"/>
      <c r="F434" s="112"/>
      <c r="G434" s="112"/>
      <c r="H434" s="112"/>
      <c r="I434" s="112"/>
      <c r="J434" s="112"/>
      <c r="K434" s="112"/>
      <c r="L434" s="112"/>
      <c r="M434" s="112"/>
      <c r="N434" s="112"/>
      <c r="O434" s="112"/>
      <c r="P434" s="112"/>
      <c r="Q434" s="112"/>
    </row>
    <row r="435" spans="2:17" x14ac:dyDescent="0.2">
      <c r="B435" s="112"/>
      <c r="C435" s="112"/>
      <c r="D435" s="112"/>
      <c r="E435" s="112"/>
      <c r="F435" s="112"/>
      <c r="G435" s="112"/>
      <c r="H435" s="112"/>
      <c r="I435" s="112"/>
      <c r="J435" s="112"/>
      <c r="K435" s="112"/>
      <c r="L435" s="112"/>
      <c r="M435" s="112"/>
      <c r="N435" s="112"/>
      <c r="O435" s="112"/>
      <c r="P435" s="112"/>
      <c r="Q435" s="112"/>
    </row>
    <row r="436" spans="2:17" x14ac:dyDescent="0.2">
      <c r="B436" s="112"/>
      <c r="C436" s="112"/>
      <c r="D436" s="112"/>
      <c r="E436" s="112"/>
      <c r="F436" s="112"/>
      <c r="G436" s="112"/>
      <c r="H436" s="112"/>
      <c r="I436" s="112"/>
      <c r="J436" s="112"/>
      <c r="K436" s="112"/>
      <c r="L436" s="112"/>
      <c r="M436" s="112"/>
      <c r="N436" s="112"/>
      <c r="O436" s="112"/>
      <c r="P436" s="112"/>
      <c r="Q436" s="112"/>
    </row>
    <row r="437" spans="2:17" x14ac:dyDescent="0.2">
      <c r="B437" s="112"/>
      <c r="C437" s="112"/>
      <c r="D437" s="112"/>
      <c r="E437" s="112"/>
      <c r="F437" s="112"/>
      <c r="G437" s="112"/>
      <c r="H437" s="112"/>
      <c r="I437" s="112"/>
      <c r="J437" s="112"/>
      <c r="K437" s="112"/>
      <c r="L437" s="112"/>
      <c r="M437" s="112"/>
      <c r="N437" s="112"/>
      <c r="O437" s="112"/>
      <c r="P437" s="112"/>
      <c r="Q437" s="112"/>
    </row>
    <row r="438" spans="2:17" x14ac:dyDescent="0.2">
      <c r="B438" s="112"/>
      <c r="C438" s="112"/>
      <c r="D438" s="112"/>
      <c r="E438" s="112"/>
      <c r="F438" s="112"/>
      <c r="G438" s="112"/>
      <c r="H438" s="112"/>
      <c r="I438" s="112"/>
      <c r="J438" s="112"/>
      <c r="K438" s="112"/>
      <c r="L438" s="112"/>
      <c r="M438" s="112"/>
      <c r="N438" s="112"/>
      <c r="O438" s="112"/>
      <c r="P438" s="112"/>
      <c r="Q438" s="112"/>
    </row>
    <row r="439" spans="2:17" x14ac:dyDescent="0.2">
      <c r="B439" s="112"/>
      <c r="C439" s="112"/>
      <c r="D439" s="112"/>
      <c r="E439" s="112"/>
      <c r="F439" s="112"/>
      <c r="G439" s="112"/>
      <c r="H439" s="112"/>
      <c r="I439" s="112"/>
      <c r="J439" s="112"/>
      <c r="K439" s="112"/>
      <c r="L439" s="112"/>
      <c r="M439" s="112"/>
      <c r="N439" s="112"/>
      <c r="O439" s="112"/>
      <c r="P439" s="112"/>
      <c r="Q439" s="112"/>
    </row>
    <row r="440" spans="2:17" x14ac:dyDescent="0.2">
      <c r="B440" s="112"/>
      <c r="C440" s="112"/>
      <c r="D440" s="112"/>
      <c r="E440" s="112"/>
      <c r="F440" s="112"/>
      <c r="G440" s="112"/>
      <c r="H440" s="112"/>
      <c r="I440" s="112"/>
      <c r="J440" s="112"/>
      <c r="K440" s="112"/>
      <c r="L440" s="112"/>
      <c r="M440" s="112"/>
      <c r="N440" s="112"/>
      <c r="O440" s="112"/>
      <c r="P440" s="112"/>
      <c r="Q440" s="112"/>
    </row>
    <row r="441" spans="2:17" x14ac:dyDescent="0.2">
      <c r="B441" s="112"/>
      <c r="C441" s="112"/>
      <c r="D441" s="112"/>
      <c r="E441" s="112"/>
      <c r="F441" s="112"/>
      <c r="G441" s="112"/>
      <c r="H441" s="112"/>
      <c r="I441" s="112"/>
      <c r="J441" s="112"/>
      <c r="K441" s="112"/>
      <c r="L441" s="112"/>
      <c r="M441" s="112"/>
      <c r="N441" s="112"/>
      <c r="O441" s="112"/>
      <c r="P441" s="112"/>
      <c r="Q441" s="112"/>
    </row>
    <row r="442" spans="2:17" x14ac:dyDescent="0.2">
      <c r="B442" s="112"/>
      <c r="C442" s="112"/>
      <c r="D442" s="112"/>
      <c r="E442" s="112"/>
      <c r="F442" s="112"/>
      <c r="G442" s="112"/>
      <c r="H442" s="112"/>
      <c r="I442" s="112"/>
      <c r="J442" s="112"/>
      <c r="K442" s="112"/>
      <c r="L442" s="112"/>
      <c r="M442" s="112"/>
      <c r="N442" s="112"/>
      <c r="O442" s="112"/>
      <c r="P442" s="112"/>
      <c r="Q442" s="112"/>
    </row>
    <row r="443" spans="2:17" x14ac:dyDescent="0.2">
      <c r="B443" s="112"/>
      <c r="C443" s="112"/>
      <c r="D443" s="112"/>
      <c r="E443" s="112"/>
      <c r="F443" s="112"/>
      <c r="G443" s="112"/>
      <c r="H443" s="112"/>
      <c r="I443" s="112"/>
      <c r="J443" s="112"/>
      <c r="K443" s="112"/>
      <c r="L443" s="112"/>
      <c r="M443" s="112"/>
      <c r="N443" s="112"/>
      <c r="O443" s="112"/>
      <c r="P443" s="112"/>
      <c r="Q443" s="112"/>
    </row>
    <row r="444" spans="2:17" x14ac:dyDescent="0.2">
      <c r="B444" s="112"/>
      <c r="C444" s="112"/>
      <c r="D444" s="112"/>
      <c r="E444" s="112"/>
      <c r="F444" s="112"/>
      <c r="G444" s="112"/>
      <c r="H444" s="112"/>
      <c r="I444" s="112"/>
      <c r="J444" s="112"/>
      <c r="K444" s="112"/>
      <c r="L444" s="112"/>
      <c r="M444" s="112"/>
      <c r="N444" s="112"/>
      <c r="O444" s="112"/>
      <c r="P444" s="112"/>
      <c r="Q444" s="112"/>
    </row>
    <row r="445" spans="2:17" x14ac:dyDescent="0.2">
      <c r="B445" s="112"/>
      <c r="C445" s="112"/>
      <c r="D445" s="112"/>
      <c r="E445" s="112"/>
      <c r="F445" s="112"/>
      <c r="G445" s="112"/>
      <c r="H445" s="112"/>
      <c r="I445" s="112"/>
      <c r="J445" s="112"/>
      <c r="K445" s="112"/>
      <c r="L445" s="112"/>
      <c r="M445" s="112"/>
      <c r="N445" s="112"/>
      <c r="O445" s="112"/>
      <c r="P445" s="112"/>
      <c r="Q445" s="112"/>
    </row>
    <row r="446" spans="2:17" x14ac:dyDescent="0.2">
      <c r="B446" s="112"/>
      <c r="C446" s="112"/>
      <c r="D446" s="112"/>
      <c r="E446" s="112"/>
      <c r="F446" s="112"/>
      <c r="G446" s="112"/>
      <c r="H446" s="112"/>
      <c r="I446" s="112"/>
      <c r="J446" s="112"/>
      <c r="K446" s="112"/>
      <c r="L446" s="112"/>
      <c r="M446" s="112"/>
      <c r="N446" s="112"/>
      <c r="O446" s="112"/>
      <c r="P446" s="112"/>
      <c r="Q446" s="112"/>
    </row>
    <row r="447" spans="2:17" x14ac:dyDescent="0.2">
      <c r="B447" s="112"/>
      <c r="C447" s="112"/>
      <c r="D447" s="112"/>
      <c r="E447" s="112"/>
      <c r="F447" s="112"/>
      <c r="G447" s="112"/>
      <c r="H447" s="112"/>
      <c r="I447" s="112"/>
      <c r="J447" s="112"/>
      <c r="K447" s="112"/>
      <c r="L447" s="112"/>
      <c r="M447" s="112"/>
      <c r="N447" s="112"/>
      <c r="O447" s="112"/>
      <c r="P447" s="112"/>
      <c r="Q447" s="112"/>
    </row>
    <row r="448" spans="2:17" x14ac:dyDescent="0.2">
      <c r="B448" s="112"/>
      <c r="C448" s="112"/>
      <c r="D448" s="112"/>
      <c r="E448" s="112"/>
      <c r="F448" s="112"/>
      <c r="G448" s="112"/>
      <c r="H448" s="112"/>
      <c r="I448" s="112"/>
      <c r="J448" s="112"/>
      <c r="K448" s="112"/>
      <c r="L448" s="112"/>
      <c r="M448" s="112"/>
      <c r="N448" s="112"/>
      <c r="O448" s="112"/>
      <c r="P448" s="112"/>
      <c r="Q448" s="112"/>
    </row>
    <row r="449" spans="2:17" x14ac:dyDescent="0.2">
      <c r="B449" s="112"/>
      <c r="C449" s="112"/>
      <c r="D449" s="112"/>
      <c r="E449" s="112"/>
      <c r="F449" s="112"/>
      <c r="G449" s="112"/>
      <c r="H449" s="112"/>
      <c r="I449" s="112"/>
      <c r="J449" s="112"/>
      <c r="K449" s="112"/>
      <c r="L449" s="112"/>
      <c r="M449" s="112"/>
      <c r="N449" s="112"/>
      <c r="O449" s="112"/>
      <c r="P449" s="112"/>
      <c r="Q449" s="112"/>
    </row>
    <row r="450" spans="2:17" x14ac:dyDescent="0.2">
      <c r="B450" s="112"/>
      <c r="C450" s="112"/>
      <c r="D450" s="112"/>
      <c r="E450" s="112"/>
      <c r="F450" s="112"/>
      <c r="G450" s="112"/>
      <c r="H450" s="112"/>
      <c r="I450" s="112"/>
      <c r="J450" s="112"/>
      <c r="K450" s="112"/>
      <c r="L450" s="112"/>
      <c r="M450" s="112"/>
      <c r="N450" s="112"/>
      <c r="O450" s="112"/>
      <c r="P450" s="112"/>
      <c r="Q450" s="112"/>
    </row>
    <row r="451" spans="2:17" x14ac:dyDescent="0.2">
      <c r="B451" s="112"/>
      <c r="C451" s="112"/>
      <c r="D451" s="112"/>
      <c r="E451" s="112"/>
      <c r="F451" s="112"/>
      <c r="G451" s="112"/>
      <c r="H451" s="112"/>
      <c r="I451" s="112"/>
      <c r="J451" s="112"/>
      <c r="K451" s="112"/>
      <c r="L451" s="112"/>
      <c r="M451" s="112"/>
      <c r="N451" s="112"/>
      <c r="O451" s="112"/>
      <c r="P451" s="112"/>
      <c r="Q451" s="112"/>
    </row>
    <row r="452" spans="2:17" x14ac:dyDescent="0.2">
      <c r="B452" s="112"/>
      <c r="C452" s="112"/>
      <c r="D452" s="112"/>
      <c r="E452" s="112"/>
      <c r="F452" s="112"/>
      <c r="G452" s="112"/>
      <c r="H452" s="112"/>
      <c r="I452" s="112"/>
      <c r="J452" s="112"/>
      <c r="K452" s="112"/>
      <c r="L452" s="112"/>
      <c r="M452" s="112"/>
      <c r="N452" s="112"/>
      <c r="O452" s="112"/>
      <c r="P452" s="112"/>
      <c r="Q452" s="112"/>
    </row>
    <row r="453" spans="2:17" x14ac:dyDescent="0.2">
      <c r="B453" s="112"/>
      <c r="C453" s="112"/>
      <c r="D453" s="112"/>
      <c r="E453" s="112"/>
      <c r="F453" s="112"/>
      <c r="G453" s="112"/>
      <c r="H453" s="112"/>
      <c r="I453" s="112"/>
      <c r="J453" s="112"/>
      <c r="K453" s="112"/>
      <c r="L453" s="112"/>
      <c r="M453" s="112"/>
      <c r="N453" s="112"/>
      <c r="O453" s="112"/>
      <c r="P453" s="112"/>
      <c r="Q453" s="112"/>
    </row>
    <row r="454" spans="2:17" x14ac:dyDescent="0.2">
      <c r="B454" s="112"/>
      <c r="C454" s="112"/>
      <c r="D454" s="112"/>
      <c r="E454" s="112"/>
      <c r="F454" s="112"/>
      <c r="G454" s="112"/>
      <c r="H454" s="112"/>
      <c r="I454" s="112"/>
      <c r="J454" s="112"/>
      <c r="K454" s="112"/>
      <c r="L454" s="112"/>
      <c r="M454" s="112"/>
      <c r="N454" s="112"/>
      <c r="O454" s="112"/>
      <c r="P454" s="112"/>
      <c r="Q454" s="112"/>
    </row>
    <row r="455" spans="2:17" x14ac:dyDescent="0.2">
      <c r="B455" s="112"/>
      <c r="C455" s="112"/>
      <c r="D455" s="112"/>
      <c r="E455" s="112"/>
      <c r="F455" s="112"/>
      <c r="G455" s="112"/>
      <c r="H455" s="112"/>
      <c r="I455" s="112"/>
      <c r="J455" s="112"/>
      <c r="K455" s="112"/>
      <c r="L455" s="112"/>
      <c r="M455" s="112"/>
      <c r="N455" s="112"/>
      <c r="O455" s="112"/>
      <c r="P455" s="112"/>
      <c r="Q455" s="112"/>
    </row>
    <row r="456" spans="2:17" x14ac:dyDescent="0.2">
      <c r="B456" s="112"/>
      <c r="C456" s="112"/>
      <c r="D456" s="112"/>
      <c r="E456" s="112"/>
      <c r="F456" s="112"/>
      <c r="G456" s="112"/>
      <c r="H456" s="112"/>
      <c r="I456" s="112"/>
      <c r="J456" s="112"/>
      <c r="K456" s="112"/>
      <c r="L456" s="112"/>
      <c r="M456" s="112"/>
      <c r="N456" s="112"/>
      <c r="O456" s="112"/>
      <c r="P456" s="112"/>
      <c r="Q456" s="112"/>
    </row>
    <row r="457" spans="2:17" x14ac:dyDescent="0.2">
      <c r="B457" s="112"/>
      <c r="C457" s="112"/>
      <c r="D457" s="112"/>
      <c r="E457" s="112"/>
      <c r="F457" s="112"/>
      <c r="G457" s="112"/>
      <c r="H457" s="112"/>
      <c r="I457" s="112"/>
      <c r="J457" s="112"/>
      <c r="K457" s="112"/>
      <c r="L457" s="112"/>
      <c r="M457" s="112"/>
      <c r="N457" s="112"/>
      <c r="O457" s="112"/>
      <c r="P457" s="112"/>
      <c r="Q457" s="112"/>
    </row>
    <row r="458" spans="2:17" x14ac:dyDescent="0.2">
      <c r="B458" s="112"/>
      <c r="C458" s="112"/>
      <c r="D458" s="112"/>
      <c r="E458" s="112"/>
      <c r="F458" s="112"/>
      <c r="G458" s="112"/>
      <c r="H458" s="112"/>
      <c r="I458" s="112"/>
      <c r="J458" s="112"/>
      <c r="K458" s="112"/>
      <c r="L458" s="112"/>
      <c r="M458" s="112"/>
      <c r="N458" s="112"/>
      <c r="O458" s="112"/>
      <c r="P458" s="112"/>
      <c r="Q458" s="112"/>
    </row>
    <row r="459" spans="2:17" x14ac:dyDescent="0.2">
      <c r="B459" s="112"/>
      <c r="C459" s="112"/>
      <c r="D459" s="112"/>
      <c r="E459" s="112"/>
      <c r="F459" s="112"/>
      <c r="G459" s="112"/>
      <c r="H459" s="112"/>
      <c r="I459" s="112"/>
      <c r="J459" s="112"/>
      <c r="K459" s="112"/>
      <c r="L459" s="113"/>
      <c r="M459" s="112"/>
      <c r="N459" s="112"/>
      <c r="O459" s="112"/>
      <c r="P459" s="112"/>
      <c r="Q459" s="112"/>
    </row>
    <row r="460" spans="2:17" x14ac:dyDescent="0.2">
      <c r="B460" s="112"/>
      <c r="C460" s="112"/>
      <c r="D460" s="112"/>
      <c r="E460" s="112"/>
      <c r="F460" s="112"/>
      <c r="G460" s="112"/>
      <c r="H460" s="112"/>
      <c r="I460" s="112"/>
      <c r="J460" s="112"/>
      <c r="K460" s="112"/>
      <c r="L460" s="113"/>
      <c r="M460" s="112"/>
      <c r="N460" s="112"/>
      <c r="O460" s="112"/>
      <c r="P460" s="112"/>
      <c r="Q460" s="112"/>
    </row>
    <row r="461" spans="2:17" x14ac:dyDescent="0.2">
      <c r="B461" s="112"/>
      <c r="C461" s="112"/>
      <c r="D461" s="112"/>
      <c r="E461" s="112"/>
      <c r="F461" s="112"/>
      <c r="G461" s="112"/>
      <c r="H461" s="112"/>
      <c r="I461" s="112"/>
      <c r="J461" s="112"/>
      <c r="K461" s="112"/>
      <c r="L461" s="113"/>
      <c r="M461" s="112"/>
      <c r="N461" s="112"/>
      <c r="O461" s="112"/>
      <c r="P461" s="112"/>
      <c r="Q461" s="112"/>
    </row>
    <row r="462" spans="2:17" x14ac:dyDescent="0.2">
      <c r="B462" s="112"/>
      <c r="C462" s="112"/>
      <c r="D462" s="112"/>
      <c r="E462" s="112"/>
      <c r="F462" s="112"/>
      <c r="G462" s="112"/>
      <c r="H462" s="112"/>
      <c r="I462" s="112"/>
      <c r="J462" s="112"/>
      <c r="K462" s="112"/>
      <c r="L462" s="113"/>
      <c r="M462" s="112"/>
      <c r="N462" s="112"/>
      <c r="O462" s="112"/>
      <c r="P462" s="112"/>
      <c r="Q462" s="112"/>
    </row>
    <row r="463" spans="2:17" x14ac:dyDescent="0.2">
      <c r="B463" s="112"/>
      <c r="C463" s="112"/>
      <c r="D463" s="112"/>
      <c r="E463" s="112"/>
      <c r="F463" s="112"/>
      <c r="G463" s="112"/>
      <c r="H463" s="112"/>
      <c r="I463" s="112"/>
      <c r="J463" s="112"/>
      <c r="K463" s="112"/>
      <c r="L463" s="113"/>
      <c r="M463" s="112"/>
      <c r="N463" s="112"/>
      <c r="O463" s="112"/>
      <c r="P463" s="112"/>
      <c r="Q463" s="112"/>
    </row>
    <row r="464" spans="2:17" x14ac:dyDescent="0.2">
      <c r="B464" s="112"/>
      <c r="C464" s="112"/>
      <c r="D464" s="112"/>
      <c r="E464" s="112"/>
      <c r="F464" s="112"/>
      <c r="G464" s="112"/>
      <c r="H464" s="112"/>
      <c r="I464" s="112"/>
      <c r="J464" s="112"/>
      <c r="K464" s="112"/>
      <c r="L464" s="113"/>
      <c r="M464" s="112"/>
      <c r="N464" s="112"/>
      <c r="O464" s="112"/>
      <c r="P464" s="112"/>
      <c r="Q464" s="112"/>
    </row>
    <row r="465" spans="2:17" x14ac:dyDescent="0.2">
      <c r="B465" s="112"/>
      <c r="C465" s="112"/>
      <c r="D465" s="112"/>
      <c r="E465" s="112"/>
      <c r="F465" s="112"/>
      <c r="G465" s="112"/>
      <c r="H465" s="112"/>
      <c r="I465" s="112"/>
      <c r="J465" s="112"/>
      <c r="K465" s="112"/>
      <c r="L465" s="113"/>
      <c r="M465" s="112"/>
      <c r="N465" s="112"/>
      <c r="O465" s="112"/>
      <c r="P465" s="112"/>
      <c r="Q465" s="112"/>
    </row>
    <row r="466" spans="2:17" x14ac:dyDescent="0.2">
      <c r="B466" s="112"/>
      <c r="C466" s="112"/>
      <c r="D466" s="112"/>
      <c r="E466" s="112"/>
      <c r="F466" s="112"/>
      <c r="G466" s="112"/>
      <c r="H466" s="112"/>
      <c r="I466" s="112"/>
      <c r="J466" s="112"/>
      <c r="K466" s="112"/>
      <c r="L466" s="113"/>
      <c r="M466" s="112"/>
      <c r="N466" s="112"/>
      <c r="O466" s="112"/>
      <c r="P466" s="112"/>
      <c r="Q466" s="112"/>
    </row>
    <row r="467" spans="2:17" x14ac:dyDescent="0.2">
      <c r="B467" s="112"/>
      <c r="C467" s="112"/>
      <c r="D467" s="112"/>
      <c r="E467" s="112"/>
      <c r="F467" s="112"/>
      <c r="G467" s="112"/>
      <c r="H467" s="112"/>
      <c r="I467" s="112"/>
      <c r="J467" s="112"/>
      <c r="K467" s="112"/>
      <c r="L467" s="113"/>
      <c r="M467" s="112"/>
      <c r="N467" s="112"/>
      <c r="O467" s="112"/>
      <c r="P467" s="112"/>
      <c r="Q467" s="112"/>
    </row>
    <row r="468" spans="2:17" x14ac:dyDescent="0.2">
      <c r="B468" s="112"/>
      <c r="C468" s="112"/>
      <c r="D468" s="112"/>
      <c r="E468" s="112"/>
      <c r="F468" s="112"/>
      <c r="G468" s="112"/>
      <c r="H468" s="112"/>
      <c r="I468" s="112"/>
      <c r="J468" s="112"/>
      <c r="K468" s="112"/>
      <c r="L468" s="113"/>
      <c r="M468" s="112"/>
      <c r="N468" s="112"/>
      <c r="O468" s="112"/>
      <c r="P468" s="112"/>
      <c r="Q468" s="112"/>
    </row>
    <row r="469" spans="2:17" x14ac:dyDescent="0.2">
      <c r="B469" s="112"/>
      <c r="C469" s="112"/>
      <c r="D469" s="112"/>
      <c r="E469" s="112"/>
      <c r="F469" s="112"/>
      <c r="G469" s="112"/>
      <c r="H469" s="112"/>
      <c r="I469" s="112"/>
      <c r="J469" s="112"/>
      <c r="K469" s="112"/>
      <c r="L469" s="113"/>
      <c r="M469" s="112"/>
      <c r="N469" s="112"/>
      <c r="O469" s="112"/>
      <c r="P469" s="112"/>
      <c r="Q469" s="112"/>
    </row>
    <row r="470" spans="2:17" x14ac:dyDescent="0.2">
      <c r="B470" s="112"/>
      <c r="C470" s="112"/>
      <c r="D470" s="112"/>
      <c r="E470" s="112"/>
      <c r="F470" s="112"/>
      <c r="G470" s="112"/>
      <c r="H470" s="112"/>
      <c r="I470" s="112"/>
      <c r="J470" s="112"/>
      <c r="K470" s="112"/>
      <c r="L470" s="113"/>
      <c r="M470" s="112"/>
      <c r="N470" s="112"/>
      <c r="O470" s="112"/>
      <c r="P470" s="112"/>
      <c r="Q470" s="112"/>
    </row>
    <row r="471" spans="2:17" x14ac:dyDescent="0.2">
      <c r="B471" s="112"/>
      <c r="C471" s="112"/>
      <c r="D471" s="112"/>
      <c r="E471" s="112"/>
      <c r="F471" s="112"/>
      <c r="G471" s="112"/>
      <c r="H471" s="112"/>
      <c r="I471" s="112"/>
      <c r="J471" s="112"/>
      <c r="K471" s="112"/>
      <c r="L471" s="113"/>
      <c r="M471" s="112"/>
      <c r="N471" s="112"/>
      <c r="O471" s="112"/>
      <c r="P471" s="112"/>
      <c r="Q471" s="112"/>
    </row>
    <row r="472" spans="2:17" x14ac:dyDescent="0.2">
      <c r="B472" s="112"/>
      <c r="C472" s="112"/>
      <c r="D472" s="112"/>
      <c r="E472" s="112"/>
      <c r="F472" s="112"/>
      <c r="G472" s="112"/>
      <c r="H472" s="112"/>
      <c r="I472" s="112"/>
      <c r="J472" s="112"/>
      <c r="K472" s="112"/>
      <c r="L472" s="113"/>
      <c r="M472" s="112"/>
      <c r="N472" s="112"/>
      <c r="O472" s="112"/>
      <c r="P472" s="112"/>
      <c r="Q472" s="112"/>
    </row>
    <row r="473" spans="2:17" x14ac:dyDescent="0.2">
      <c r="B473" s="112"/>
      <c r="C473" s="112"/>
      <c r="D473" s="112"/>
      <c r="E473" s="112"/>
      <c r="F473" s="112"/>
      <c r="G473" s="112"/>
      <c r="H473" s="112"/>
      <c r="I473" s="112"/>
      <c r="J473" s="112"/>
      <c r="K473" s="112"/>
      <c r="L473" s="113"/>
      <c r="M473" s="112"/>
      <c r="N473" s="112"/>
      <c r="O473" s="112"/>
      <c r="P473" s="112"/>
      <c r="Q473" s="112"/>
    </row>
    <row r="474" spans="2:17" x14ac:dyDescent="0.2">
      <c r="B474" s="112"/>
      <c r="C474" s="112"/>
      <c r="D474" s="112"/>
      <c r="E474" s="112"/>
      <c r="F474" s="112"/>
      <c r="G474" s="112"/>
      <c r="H474" s="112"/>
      <c r="I474" s="112"/>
      <c r="J474" s="112"/>
      <c r="K474" s="112"/>
      <c r="L474" s="113"/>
      <c r="M474" s="112"/>
      <c r="N474" s="112"/>
      <c r="O474" s="112"/>
      <c r="P474" s="112"/>
      <c r="Q474" s="112"/>
    </row>
    <row r="475" spans="2:17" x14ac:dyDescent="0.2">
      <c r="B475" s="112"/>
      <c r="C475" s="112"/>
      <c r="D475" s="112"/>
      <c r="E475" s="112"/>
      <c r="F475" s="112"/>
      <c r="G475" s="112"/>
      <c r="H475" s="112"/>
      <c r="I475" s="112"/>
      <c r="J475" s="112"/>
      <c r="K475" s="112"/>
      <c r="L475" s="113"/>
      <c r="M475" s="112"/>
      <c r="N475" s="112"/>
      <c r="O475" s="112"/>
      <c r="P475" s="112"/>
      <c r="Q475" s="112"/>
    </row>
    <row r="476" spans="2:17" x14ac:dyDescent="0.2">
      <c r="B476" s="112"/>
      <c r="C476" s="112"/>
      <c r="D476" s="112"/>
      <c r="E476" s="112"/>
      <c r="F476" s="112"/>
      <c r="G476" s="112"/>
      <c r="H476" s="112"/>
      <c r="I476" s="112"/>
      <c r="J476" s="112"/>
      <c r="K476" s="112"/>
      <c r="L476" s="113"/>
      <c r="M476" s="112"/>
      <c r="N476" s="112"/>
      <c r="O476" s="112"/>
      <c r="P476" s="112"/>
      <c r="Q476" s="112"/>
    </row>
    <row r="477" spans="2:17" x14ac:dyDescent="0.2">
      <c r="B477" s="112"/>
      <c r="C477" s="112"/>
      <c r="D477" s="112"/>
      <c r="E477" s="112"/>
      <c r="F477" s="112"/>
      <c r="G477" s="112"/>
      <c r="H477" s="112"/>
      <c r="I477" s="112"/>
      <c r="J477" s="112"/>
      <c r="K477" s="112"/>
      <c r="L477" s="113"/>
      <c r="M477" s="112"/>
      <c r="N477" s="112"/>
      <c r="O477" s="112"/>
      <c r="P477" s="112"/>
      <c r="Q477" s="112"/>
    </row>
    <row r="478" spans="2:17" x14ac:dyDescent="0.2">
      <c r="B478" s="112"/>
      <c r="C478" s="112"/>
      <c r="D478" s="112"/>
      <c r="E478" s="112"/>
      <c r="F478" s="112"/>
      <c r="G478" s="112"/>
      <c r="H478" s="112"/>
      <c r="I478" s="112"/>
      <c r="J478" s="112"/>
      <c r="K478" s="112"/>
      <c r="L478" s="113"/>
      <c r="M478" s="112"/>
      <c r="N478" s="112"/>
      <c r="O478" s="112"/>
      <c r="P478" s="112"/>
      <c r="Q478" s="112"/>
    </row>
    <row r="479" spans="2:17" x14ac:dyDescent="0.2">
      <c r="B479" s="112"/>
      <c r="C479" s="112"/>
      <c r="D479" s="112"/>
      <c r="E479" s="112"/>
      <c r="F479" s="112"/>
      <c r="G479" s="112"/>
      <c r="H479" s="112"/>
      <c r="I479" s="112"/>
      <c r="J479" s="112"/>
      <c r="K479" s="112"/>
      <c r="L479" s="113"/>
      <c r="M479" s="112"/>
      <c r="N479" s="112"/>
      <c r="O479" s="112"/>
      <c r="P479" s="112"/>
      <c r="Q479" s="112"/>
    </row>
    <row r="480" spans="2:17" x14ac:dyDescent="0.2">
      <c r="B480" s="112"/>
      <c r="C480" s="112"/>
      <c r="D480" s="112"/>
      <c r="E480" s="112"/>
      <c r="F480" s="112"/>
      <c r="G480" s="112"/>
      <c r="H480" s="112"/>
      <c r="I480" s="112"/>
      <c r="J480" s="112"/>
      <c r="K480" s="112"/>
      <c r="L480" s="113"/>
      <c r="M480" s="112"/>
      <c r="N480" s="112"/>
      <c r="O480" s="112"/>
      <c r="P480" s="112"/>
      <c r="Q480" s="112"/>
    </row>
    <row r="481" spans="2:17" x14ac:dyDescent="0.2">
      <c r="B481" s="112"/>
      <c r="C481" s="112"/>
      <c r="D481" s="112"/>
      <c r="E481" s="112"/>
      <c r="F481" s="112"/>
      <c r="G481" s="112"/>
      <c r="H481" s="112"/>
      <c r="I481" s="112"/>
      <c r="J481" s="112"/>
      <c r="K481" s="112"/>
      <c r="L481" s="113"/>
      <c r="M481" s="112"/>
      <c r="N481" s="112"/>
      <c r="O481" s="112"/>
      <c r="P481" s="112"/>
      <c r="Q481" s="112"/>
    </row>
    <row r="482" spans="2:17" x14ac:dyDescent="0.2">
      <c r="B482" s="112"/>
      <c r="C482" s="112"/>
      <c r="D482" s="112"/>
      <c r="E482" s="112"/>
      <c r="F482" s="112"/>
      <c r="G482" s="112"/>
      <c r="H482" s="112"/>
      <c r="I482" s="112"/>
      <c r="J482" s="112"/>
      <c r="K482" s="112"/>
      <c r="L482" s="113"/>
      <c r="M482" s="112"/>
      <c r="N482" s="112"/>
      <c r="O482" s="112"/>
      <c r="P482" s="112"/>
      <c r="Q482" s="112"/>
    </row>
    <row r="483" spans="2:17" x14ac:dyDescent="0.2">
      <c r="B483" s="112"/>
      <c r="C483" s="112"/>
      <c r="D483" s="112"/>
      <c r="E483" s="112"/>
      <c r="F483" s="112"/>
      <c r="G483" s="112"/>
      <c r="H483" s="112"/>
      <c r="I483" s="112"/>
      <c r="J483" s="112"/>
      <c r="K483" s="112"/>
      <c r="L483" s="113"/>
      <c r="M483" s="112"/>
      <c r="N483" s="112"/>
      <c r="O483" s="112"/>
      <c r="P483" s="112"/>
      <c r="Q483" s="112"/>
    </row>
    <row r="484" spans="2:17" x14ac:dyDescent="0.2">
      <c r="B484" s="112"/>
      <c r="C484" s="112"/>
      <c r="D484" s="112"/>
      <c r="E484" s="112"/>
      <c r="F484" s="112"/>
      <c r="G484" s="112"/>
      <c r="H484" s="112"/>
      <c r="I484" s="112"/>
      <c r="J484" s="112"/>
      <c r="K484" s="112"/>
      <c r="L484" s="113"/>
      <c r="M484" s="112"/>
      <c r="N484" s="112"/>
      <c r="O484" s="112"/>
      <c r="P484" s="112"/>
      <c r="Q484" s="112"/>
    </row>
    <row r="485" spans="2:17" x14ac:dyDescent="0.2">
      <c r="B485" s="112"/>
      <c r="C485" s="112"/>
      <c r="D485" s="112"/>
      <c r="E485" s="112"/>
      <c r="F485" s="112"/>
      <c r="G485" s="112"/>
      <c r="H485" s="112"/>
      <c r="I485" s="112"/>
      <c r="J485" s="112"/>
      <c r="K485" s="112"/>
      <c r="L485" s="113"/>
      <c r="M485" s="112"/>
      <c r="N485" s="112"/>
      <c r="O485" s="112"/>
      <c r="P485" s="112"/>
      <c r="Q485" s="112"/>
    </row>
    <row r="486" spans="2:17" x14ac:dyDescent="0.2">
      <c r="B486" s="112"/>
      <c r="C486" s="112"/>
      <c r="D486" s="112"/>
      <c r="E486" s="112"/>
      <c r="F486" s="112"/>
      <c r="G486" s="112"/>
      <c r="H486" s="112"/>
      <c r="I486" s="112"/>
      <c r="J486" s="112"/>
      <c r="K486" s="112"/>
      <c r="L486" s="113"/>
      <c r="M486" s="112"/>
      <c r="N486" s="112"/>
      <c r="O486" s="112"/>
      <c r="P486" s="112"/>
      <c r="Q486" s="112"/>
    </row>
    <row r="487" spans="2:17" x14ac:dyDescent="0.2">
      <c r="B487" s="112"/>
      <c r="C487" s="112"/>
      <c r="D487" s="112"/>
      <c r="E487" s="112"/>
      <c r="F487" s="112"/>
      <c r="G487" s="112"/>
      <c r="H487" s="112"/>
      <c r="I487" s="112"/>
      <c r="J487" s="112"/>
      <c r="K487" s="112"/>
      <c r="L487" s="113"/>
      <c r="M487" s="112"/>
      <c r="N487" s="112"/>
      <c r="O487" s="112"/>
      <c r="P487" s="112"/>
      <c r="Q487" s="112"/>
    </row>
    <row r="488" spans="2:17" x14ac:dyDescent="0.2">
      <c r="B488" s="112"/>
      <c r="C488" s="112"/>
      <c r="D488" s="112"/>
      <c r="E488" s="112"/>
      <c r="F488" s="112"/>
      <c r="G488" s="112"/>
      <c r="H488" s="112"/>
      <c r="I488" s="112"/>
      <c r="J488" s="112"/>
      <c r="K488" s="112"/>
      <c r="L488" s="113"/>
      <c r="M488" s="112"/>
      <c r="N488" s="112"/>
      <c r="O488" s="112"/>
      <c r="P488" s="112"/>
      <c r="Q488" s="112"/>
    </row>
    <row r="489" spans="2:17" x14ac:dyDescent="0.2">
      <c r="B489" s="112"/>
      <c r="C489" s="112"/>
      <c r="D489" s="112"/>
      <c r="E489" s="112"/>
      <c r="F489" s="112"/>
      <c r="G489" s="112"/>
      <c r="H489" s="112"/>
      <c r="I489" s="112"/>
      <c r="J489" s="112"/>
      <c r="K489" s="112"/>
      <c r="L489" s="113"/>
      <c r="M489" s="112"/>
      <c r="N489" s="112"/>
      <c r="O489" s="112"/>
      <c r="P489" s="112"/>
      <c r="Q489" s="112"/>
    </row>
    <row r="490" spans="2:17" x14ac:dyDescent="0.2">
      <c r="B490" s="112"/>
      <c r="C490" s="112"/>
      <c r="D490" s="112"/>
      <c r="E490" s="112"/>
      <c r="F490" s="112"/>
      <c r="G490" s="112"/>
      <c r="H490" s="112"/>
      <c r="I490" s="112"/>
      <c r="J490" s="112"/>
      <c r="K490" s="112"/>
      <c r="L490" s="113"/>
      <c r="M490" s="112"/>
      <c r="N490" s="112"/>
      <c r="O490" s="112"/>
      <c r="P490" s="112"/>
      <c r="Q490" s="112"/>
    </row>
    <row r="491" spans="2:17" x14ac:dyDescent="0.2">
      <c r="B491" s="112"/>
      <c r="C491" s="112"/>
      <c r="D491" s="112"/>
      <c r="E491" s="112"/>
      <c r="F491" s="112"/>
      <c r="G491" s="112"/>
      <c r="H491" s="112"/>
      <c r="I491" s="112"/>
      <c r="J491" s="112"/>
      <c r="K491" s="112"/>
      <c r="L491" s="113"/>
      <c r="M491" s="112"/>
      <c r="N491" s="112"/>
      <c r="O491" s="112"/>
      <c r="P491" s="112"/>
      <c r="Q491" s="112"/>
    </row>
    <row r="492" spans="2:17" x14ac:dyDescent="0.2">
      <c r="B492" s="112"/>
      <c r="C492" s="112"/>
      <c r="D492" s="112"/>
      <c r="E492" s="112"/>
      <c r="F492" s="112"/>
      <c r="G492" s="112"/>
      <c r="H492" s="112"/>
      <c r="I492" s="112"/>
      <c r="J492" s="112"/>
      <c r="K492" s="112"/>
      <c r="L492" s="113"/>
      <c r="M492" s="112"/>
      <c r="N492" s="112"/>
      <c r="O492" s="112"/>
      <c r="P492" s="112"/>
      <c r="Q492" s="112"/>
    </row>
    <row r="493" spans="2:17" x14ac:dyDescent="0.2">
      <c r="B493" s="112"/>
      <c r="C493" s="112"/>
      <c r="D493" s="112"/>
      <c r="E493" s="112"/>
      <c r="F493" s="112"/>
      <c r="G493" s="112"/>
      <c r="H493" s="112"/>
      <c r="I493" s="112"/>
      <c r="J493" s="112"/>
      <c r="K493" s="112"/>
      <c r="L493" s="113"/>
      <c r="M493" s="112"/>
      <c r="N493" s="112"/>
      <c r="O493" s="112"/>
      <c r="P493" s="112"/>
      <c r="Q493" s="112"/>
    </row>
    <row r="494" spans="2:17" x14ac:dyDescent="0.2">
      <c r="B494" s="112"/>
      <c r="C494" s="112"/>
      <c r="D494" s="112"/>
      <c r="E494" s="112"/>
      <c r="F494" s="112"/>
      <c r="G494" s="112"/>
      <c r="H494" s="112"/>
      <c r="I494" s="112"/>
      <c r="J494" s="112"/>
      <c r="K494" s="112"/>
      <c r="L494" s="113"/>
      <c r="M494" s="112"/>
      <c r="N494" s="112"/>
      <c r="O494" s="112"/>
      <c r="P494" s="112"/>
      <c r="Q494" s="112"/>
    </row>
    <row r="495" spans="2:17" x14ac:dyDescent="0.2">
      <c r="B495" s="112"/>
      <c r="C495" s="112"/>
      <c r="D495" s="112"/>
      <c r="E495" s="112"/>
      <c r="F495" s="112"/>
      <c r="G495" s="112"/>
      <c r="H495" s="112"/>
      <c r="I495" s="112"/>
      <c r="J495" s="112"/>
      <c r="K495" s="112"/>
      <c r="L495" s="113"/>
      <c r="M495" s="112"/>
      <c r="N495" s="112"/>
      <c r="O495" s="112"/>
      <c r="P495" s="112"/>
      <c r="Q495" s="112"/>
    </row>
    <row r="496" spans="2:17" x14ac:dyDescent="0.2">
      <c r="B496" s="112"/>
      <c r="C496" s="112"/>
      <c r="D496" s="112"/>
      <c r="E496" s="112"/>
      <c r="F496" s="112"/>
      <c r="G496" s="112"/>
      <c r="H496" s="112"/>
      <c r="I496" s="112"/>
      <c r="J496" s="112"/>
      <c r="K496" s="112"/>
      <c r="L496" s="113"/>
      <c r="M496" s="112"/>
      <c r="N496" s="112"/>
      <c r="O496" s="112"/>
      <c r="P496" s="112"/>
      <c r="Q496" s="112"/>
    </row>
    <row r="497" spans="2:17" x14ac:dyDescent="0.2">
      <c r="B497" s="112"/>
      <c r="C497" s="112"/>
      <c r="D497" s="112"/>
      <c r="E497" s="112"/>
      <c r="F497" s="112"/>
      <c r="G497" s="112"/>
      <c r="H497" s="112"/>
      <c r="I497" s="112"/>
      <c r="J497" s="112"/>
      <c r="K497" s="112"/>
      <c r="L497" s="113"/>
      <c r="M497" s="112"/>
      <c r="N497" s="112"/>
      <c r="O497" s="112"/>
      <c r="P497" s="112"/>
      <c r="Q497" s="112"/>
    </row>
    <row r="498" spans="2:17" x14ac:dyDescent="0.2">
      <c r="B498" s="112"/>
      <c r="C498" s="112"/>
      <c r="D498" s="112"/>
      <c r="E498" s="112"/>
      <c r="F498" s="112"/>
      <c r="G498" s="112"/>
      <c r="H498" s="112"/>
      <c r="I498" s="112"/>
      <c r="J498" s="112"/>
      <c r="K498" s="112"/>
      <c r="L498" s="113"/>
      <c r="M498" s="112"/>
      <c r="N498" s="112"/>
      <c r="O498" s="112"/>
      <c r="P498" s="112"/>
      <c r="Q498" s="112"/>
    </row>
    <row r="499" spans="2:17" x14ac:dyDescent="0.2">
      <c r="B499" s="112"/>
      <c r="C499" s="112"/>
      <c r="D499" s="112"/>
      <c r="E499" s="112"/>
      <c r="F499" s="112"/>
      <c r="G499" s="112"/>
      <c r="H499" s="112"/>
      <c r="I499" s="112"/>
      <c r="J499" s="112"/>
      <c r="K499" s="112"/>
      <c r="L499" s="113"/>
      <c r="M499" s="112"/>
      <c r="N499" s="112"/>
      <c r="O499" s="112"/>
      <c r="P499" s="112"/>
      <c r="Q499" s="112"/>
    </row>
    <row r="500" spans="2:17" x14ac:dyDescent="0.2">
      <c r="B500" s="112"/>
      <c r="C500" s="112"/>
      <c r="D500" s="112"/>
      <c r="E500" s="112"/>
      <c r="F500" s="112"/>
      <c r="G500" s="112"/>
      <c r="H500" s="112"/>
      <c r="I500" s="112"/>
      <c r="J500" s="112"/>
      <c r="K500" s="112"/>
      <c r="L500" s="113"/>
      <c r="M500" s="112"/>
      <c r="N500" s="112"/>
      <c r="O500" s="112"/>
      <c r="P500" s="112"/>
      <c r="Q500" s="112"/>
    </row>
    <row r="501" spans="2:17" x14ac:dyDescent="0.2">
      <c r="B501" s="112"/>
      <c r="C501" s="112"/>
      <c r="D501" s="112"/>
      <c r="E501" s="112"/>
      <c r="F501" s="112"/>
      <c r="G501" s="112"/>
      <c r="H501" s="112"/>
      <c r="I501" s="112"/>
      <c r="J501" s="112"/>
      <c r="K501" s="112"/>
      <c r="L501" s="113"/>
      <c r="M501" s="112"/>
      <c r="N501" s="112"/>
      <c r="O501" s="112"/>
      <c r="P501" s="112"/>
      <c r="Q501" s="112"/>
    </row>
    <row r="502" spans="2:17" x14ac:dyDescent="0.2">
      <c r="B502" s="112"/>
      <c r="C502" s="112"/>
      <c r="D502" s="112"/>
      <c r="E502" s="112"/>
      <c r="F502" s="112"/>
      <c r="G502" s="112"/>
      <c r="H502" s="112"/>
      <c r="I502" s="112"/>
      <c r="J502" s="112"/>
      <c r="K502" s="112"/>
      <c r="L502" s="113"/>
      <c r="M502" s="112"/>
      <c r="N502" s="112"/>
      <c r="O502" s="112"/>
      <c r="P502" s="112"/>
      <c r="Q502" s="112"/>
    </row>
    <row r="503" spans="2:17" x14ac:dyDescent="0.2">
      <c r="B503" s="112"/>
      <c r="C503" s="112"/>
      <c r="D503" s="112"/>
      <c r="E503" s="112"/>
      <c r="F503" s="112"/>
      <c r="G503" s="112"/>
      <c r="H503" s="112"/>
      <c r="I503" s="112"/>
      <c r="J503" s="112"/>
      <c r="K503" s="112"/>
      <c r="L503" s="113"/>
      <c r="M503" s="112"/>
      <c r="N503" s="112"/>
      <c r="O503" s="112"/>
      <c r="P503" s="112"/>
      <c r="Q503" s="112"/>
    </row>
    <row r="504" spans="2:17" x14ac:dyDescent="0.2">
      <c r="B504" s="112"/>
      <c r="C504" s="112"/>
      <c r="D504" s="112"/>
      <c r="E504" s="112"/>
      <c r="F504" s="112"/>
      <c r="G504" s="112"/>
      <c r="H504" s="112"/>
      <c r="I504" s="112"/>
      <c r="J504" s="112"/>
      <c r="K504" s="112"/>
      <c r="L504" s="113"/>
      <c r="M504" s="112"/>
      <c r="N504" s="112"/>
      <c r="O504" s="112"/>
      <c r="P504" s="112"/>
      <c r="Q504" s="112"/>
    </row>
    <row r="505" spans="2:17" x14ac:dyDescent="0.2">
      <c r="B505" s="112"/>
      <c r="C505" s="112"/>
      <c r="D505" s="112"/>
      <c r="E505" s="112"/>
      <c r="F505" s="112"/>
      <c r="G505" s="112"/>
      <c r="H505" s="112"/>
      <c r="I505" s="112"/>
      <c r="J505" s="112"/>
      <c r="K505" s="112"/>
      <c r="L505" s="113"/>
      <c r="M505" s="112"/>
      <c r="N505" s="112"/>
      <c r="O505" s="112"/>
      <c r="P505" s="112"/>
      <c r="Q505" s="112"/>
    </row>
    <row r="506" spans="2:17" x14ac:dyDescent="0.2">
      <c r="B506" s="112"/>
      <c r="C506" s="112"/>
      <c r="D506" s="112"/>
      <c r="E506" s="112"/>
      <c r="F506" s="112"/>
      <c r="G506" s="112"/>
      <c r="H506" s="112"/>
      <c r="I506" s="112"/>
      <c r="J506" s="112"/>
      <c r="K506" s="112"/>
      <c r="L506" s="113"/>
      <c r="M506" s="112"/>
      <c r="N506" s="112"/>
      <c r="O506" s="112"/>
      <c r="P506" s="112"/>
      <c r="Q506" s="112"/>
    </row>
    <row r="507" spans="2:17" x14ac:dyDescent="0.2">
      <c r="B507" s="112"/>
      <c r="C507" s="112"/>
      <c r="D507" s="112"/>
      <c r="E507" s="112"/>
      <c r="F507" s="112"/>
      <c r="G507" s="112"/>
      <c r="H507" s="112"/>
      <c r="I507" s="112"/>
      <c r="J507" s="112"/>
      <c r="K507" s="112"/>
      <c r="L507" s="113"/>
      <c r="M507" s="112"/>
      <c r="N507" s="112"/>
      <c r="O507" s="112"/>
      <c r="P507" s="112"/>
      <c r="Q507" s="112"/>
    </row>
    <row r="508" spans="2:17" x14ac:dyDescent="0.2">
      <c r="B508" s="112"/>
      <c r="C508" s="112"/>
      <c r="D508" s="112"/>
      <c r="E508" s="112"/>
      <c r="F508" s="112"/>
      <c r="G508" s="112"/>
      <c r="H508" s="112"/>
      <c r="I508" s="112"/>
      <c r="J508" s="112"/>
      <c r="K508" s="112"/>
      <c r="L508" s="113"/>
      <c r="M508" s="112"/>
      <c r="N508" s="112"/>
      <c r="O508" s="112"/>
      <c r="P508" s="112"/>
      <c r="Q508" s="112"/>
    </row>
    <row r="509" spans="2:17" x14ac:dyDescent="0.2">
      <c r="B509" s="112"/>
      <c r="C509" s="112"/>
      <c r="D509" s="112"/>
      <c r="E509" s="112"/>
      <c r="F509" s="112"/>
      <c r="G509" s="112"/>
      <c r="H509" s="112"/>
      <c r="I509" s="112"/>
      <c r="J509" s="112"/>
      <c r="K509" s="112"/>
      <c r="L509" s="113"/>
      <c r="M509" s="112"/>
      <c r="N509" s="112"/>
      <c r="O509" s="112"/>
      <c r="P509" s="112"/>
      <c r="Q509" s="112"/>
    </row>
    <row r="510" spans="2:17" x14ac:dyDescent="0.2">
      <c r="B510" s="112"/>
      <c r="C510" s="112"/>
      <c r="D510" s="112"/>
      <c r="E510" s="112"/>
      <c r="F510" s="112"/>
      <c r="G510" s="112"/>
      <c r="H510" s="112"/>
      <c r="I510" s="112"/>
      <c r="J510" s="112"/>
      <c r="K510" s="112"/>
      <c r="L510" s="113"/>
      <c r="M510" s="112"/>
      <c r="N510" s="112"/>
      <c r="O510" s="112"/>
      <c r="P510" s="112"/>
      <c r="Q510" s="112"/>
    </row>
    <row r="511" spans="2:17" x14ac:dyDescent="0.2">
      <c r="B511" s="112"/>
      <c r="C511" s="112"/>
      <c r="D511" s="112"/>
      <c r="E511" s="112"/>
      <c r="F511" s="112"/>
      <c r="G511" s="112"/>
      <c r="H511" s="112"/>
      <c r="I511" s="112"/>
      <c r="J511" s="112"/>
      <c r="K511" s="112"/>
      <c r="L511" s="113"/>
      <c r="M511" s="112"/>
      <c r="N511" s="112"/>
      <c r="O511" s="112"/>
      <c r="P511" s="112"/>
      <c r="Q511" s="112"/>
    </row>
    <row r="512" spans="2:17" x14ac:dyDescent="0.2">
      <c r="B512" s="112"/>
      <c r="C512" s="112"/>
      <c r="D512" s="112"/>
      <c r="E512" s="112"/>
      <c r="F512" s="112"/>
      <c r="G512" s="112"/>
      <c r="H512" s="112"/>
      <c r="I512" s="112"/>
      <c r="J512" s="112"/>
      <c r="K512" s="112"/>
      <c r="L512" s="113"/>
      <c r="M512" s="112"/>
      <c r="N512" s="112"/>
      <c r="O512" s="112"/>
      <c r="P512" s="112"/>
      <c r="Q512" s="112"/>
    </row>
    <row r="513" spans="2:17" x14ac:dyDescent="0.2">
      <c r="B513" s="112"/>
      <c r="C513" s="112"/>
      <c r="D513" s="112"/>
      <c r="E513" s="112"/>
      <c r="F513" s="112"/>
      <c r="G513" s="112"/>
      <c r="H513" s="112"/>
      <c r="I513" s="112"/>
      <c r="J513" s="112"/>
      <c r="K513" s="112"/>
      <c r="L513" s="113"/>
      <c r="M513" s="112"/>
      <c r="N513" s="112"/>
      <c r="O513" s="112"/>
      <c r="P513" s="112"/>
      <c r="Q513" s="112"/>
    </row>
    <row r="514" spans="2:17" x14ac:dyDescent="0.2">
      <c r="B514" s="112"/>
      <c r="C514" s="112"/>
      <c r="D514" s="112"/>
      <c r="E514" s="112"/>
      <c r="F514" s="112"/>
      <c r="G514" s="112"/>
      <c r="H514" s="112"/>
      <c r="I514" s="112"/>
      <c r="J514" s="112"/>
      <c r="K514" s="112"/>
      <c r="L514" s="113"/>
      <c r="M514" s="112"/>
      <c r="N514" s="112"/>
      <c r="O514" s="112"/>
      <c r="P514" s="112"/>
      <c r="Q514" s="112"/>
    </row>
    <row r="515" spans="2:17" x14ac:dyDescent="0.2">
      <c r="B515" s="112"/>
      <c r="C515" s="112"/>
      <c r="D515" s="112"/>
      <c r="E515" s="112"/>
      <c r="F515" s="112"/>
      <c r="G515" s="112"/>
      <c r="H515" s="112"/>
      <c r="I515" s="112"/>
      <c r="J515" s="112"/>
      <c r="K515" s="112"/>
      <c r="L515" s="113"/>
      <c r="M515" s="112"/>
      <c r="N515" s="112"/>
      <c r="O515" s="112"/>
      <c r="P515" s="112"/>
      <c r="Q515" s="112"/>
    </row>
    <row r="516" spans="2:17" x14ac:dyDescent="0.2">
      <c r="B516" s="112"/>
      <c r="C516" s="112"/>
      <c r="D516" s="112"/>
      <c r="E516" s="112"/>
      <c r="F516" s="112"/>
      <c r="G516" s="112"/>
      <c r="H516" s="112"/>
      <c r="I516" s="112"/>
      <c r="J516" s="112"/>
      <c r="K516" s="112"/>
      <c r="L516" s="113"/>
      <c r="M516" s="112"/>
      <c r="N516" s="112"/>
      <c r="O516" s="112"/>
      <c r="P516" s="112"/>
      <c r="Q516" s="112"/>
    </row>
    <row r="517" spans="2:17" x14ac:dyDescent="0.2">
      <c r="B517" s="112"/>
      <c r="C517" s="112"/>
      <c r="D517" s="112"/>
      <c r="E517" s="112"/>
      <c r="F517" s="112"/>
      <c r="G517" s="112"/>
      <c r="H517" s="112"/>
      <c r="I517" s="112"/>
      <c r="J517" s="112"/>
      <c r="K517" s="112"/>
      <c r="L517" s="113"/>
      <c r="M517" s="112"/>
      <c r="N517" s="112"/>
      <c r="O517" s="112"/>
      <c r="P517" s="112"/>
      <c r="Q517" s="112"/>
    </row>
    <row r="518" spans="2:17" x14ac:dyDescent="0.2">
      <c r="B518" s="112"/>
      <c r="C518" s="112"/>
      <c r="D518" s="112"/>
      <c r="E518" s="112"/>
      <c r="F518" s="112"/>
      <c r="G518" s="112"/>
      <c r="H518" s="112"/>
      <c r="I518" s="112"/>
      <c r="J518" s="112"/>
      <c r="K518" s="112"/>
      <c r="L518" s="113"/>
      <c r="M518" s="112"/>
      <c r="N518" s="112"/>
      <c r="O518" s="112"/>
      <c r="P518" s="112"/>
      <c r="Q518" s="112"/>
    </row>
    <row r="519" spans="2:17" x14ac:dyDescent="0.2">
      <c r="B519" s="112"/>
      <c r="C519" s="112"/>
      <c r="D519" s="112"/>
      <c r="E519" s="112"/>
      <c r="F519" s="112"/>
      <c r="G519" s="112"/>
      <c r="H519" s="112"/>
      <c r="I519" s="112"/>
      <c r="J519" s="112"/>
      <c r="K519" s="112"/>
      <c r="L519" s="113"/>
      <c r="M519" s="112"/>
      <c r="N519" s="112"/>
      <c r="O519" s="112"/>
      <c r="P519" s="112"/>
      <c r="Q519" s="112"/>
    </row>
    <row r="520" spans="2:17" x14ac:dyDescent="0.2">
      <c r="B520" s="112"/>
      <c r="C520" s="112"/>
      <c r="D520" s="112"/>
      <c r="E520" s="112"/>
      <c r="F520" s="112"/>
      <c r="G520" s="112"/>
      <c r="H520" s="112"/>
      <c r="I520" s="112"/>
      <c r="J520" s="112"/>
      <c r="K520" s="112"/>
      <c r="L520" s="113"/>
      <c r="M520" s="112"/>
      <c r="N520" s="112"/>
      <c r="O520" s="112"/>
      <c r="P520" s="112"/>
      <c r="Q520" s="112"/>
    </row>
    <row r="521" spans="2:17" x14ac:dyDescent="0.2">
      <c r="B521" s="112"/>
      <c r="C521" s="112"/>
      <c r="D521" s="112"/>
      <c r="E521" s="112"/>
      <c r="F521" s="112"/>
      <c r="G521" s="112"/>
      <c r="H521" s="112"/>
      <c r="I521" s="112"/>
      <c r="J521" s="112"/>
      <c r="K521" s="112"/>
      <c r="L521" s="113"/>
      <c r="M521" s="112"/>
      <c r="N521" s="112"/>
      <c r="O521" s="112"/>
      <c r="P521" s="112"/>
      <c r="Q521" s="112"/>
    </row>
    <row r="522" spans="2:17" x14ac:dyDescent="0.2">
      <c r="B522" s="112"/>
      <c r="C522" s="112"/>
      <c r="D522" s="112"/>
      <c r="E522" s="112"/>
      <c r="F522" s="112"/>
      <c r="G522" s="112"/>
      <c r="H522" s="112"/>
      <c r="I522" s="112"/>
      <c r="J522" s="112"/>
      <c r="K522" s="112"/>
      <c r="L522" s="113"/>
      <c r="M522" s="112"/>
      <c r="N522" s="112"/>
      <c r="O522" s="112"/>
      <c r="P522" s="112"/>
      <c r="Q522" s="112"/>
    </row>
    <row r="523" spans="2:17" x14ac:dyDescent="0.2">
      <c r="B523" s="112"/>
      <c r="C523" s="112"/>
      <c r="D523" s="112"/>
      <c r="E523" s="112"/>
      <c r="F523" s="112"/>
      <c r="G523" s="112"/>
      <c r="H523" s="112"/>
      <c r="I523" s="112"/>
      <c r="J523" s="112"/>
      <c r="K523" s="112"/>
      <c r="L523" s="113"/>
      <c r="M523" s="112"/>
      <c r="N523" s="112"/>
      <c r="O523" s="112"/>
      <c r="P523" s="112"/>
      <c r="Q523" s="112"/>
    </row>
    <row r="524" spans="2:17" x14ac:dyDescent="0.2">
      <c r="B524" s="112"/>
      <c r="C524" s="112"/>
      <c r="D524" s="112"/>
      <c r="E524" s="112"/>
      <c r="F524" s="112"/>
      <c r="G524" s="112"/>
      <c r="H524" s="112"/>
      <c r="I524" s="112"/>
      <c r="J524" s="112"/>
      <c r="K524" s="112"/>
      <c r="L524" s="113"/>
      <c r="M524" s="112"/>
      <c r="N524" s="112"/>
      <c r="O524" s="112"/>
      <c r="P524" s="112"/>
      <c r="Q524" s="112"/>
    </row>
    <row r="525" spans="2:17" x14ac:dyDescent="0.2">
      <c r="B525" s="112"/>
      <c r="C525" s="112"/>
      <c r="D525" s="112"/>
      <c r="E525" s="112"/>
      <c r="F525" s="112"/>
      <c r="G525" s="112"/>
      <c r="H525" s="112"/>
      <c r="I525" s="112"/>
      <c r="J525" s="112"/>
      <c r="K525" s="112"/>
      <c r="L525" s="113"/>
      <c r="M525" s="112"/>
      <c r="N525" s="112"/>
      <c r="O525" s="112"/>
      <c r="P525" s="112"/>
      <c r="Q525" s="112"/>
    </row>
    <row r="526" spans="2:17" x14ac:dyDescent="0.2">
      <c r="B526" s="112"/>
      <c r="C526" s="112"/>
      <c r="D526" s="112"/>
      <c r="E526" s="112"/>
      <c r="F526" s="112"/>
      <c r="G526" s="112"/>
      <c r="H526" s="112"/>
      <c r="I526" s="112"/>
      <c r="J526" s="112"/>
      <c r="K526" s="112"/>
      <c r="L526" s="113"/>
      <c r="M526" s="112"/>
      <c r="N526" s="112"/>
      <c r="O526" s="112"/>
      <c r="P526" s="112"/>
      <c r="Q526" s="112"/>
    </row>
    <row r="527" spans="2:17" x14ac:dyDescent="0.2">
      <c r="B527" s="112"/>
      <c r="C527" s="112"/>
      <c r="D527" s="112"/>
      <c r="E527" s="112"/>
      <c r="F527" s="112"/>
      <c r="G527" s="112"/>
      <c r="H527" s="112"/>
      <c r="I527" s="112"/>
      <c r="J527" s="112"/>
      <c r="K527" s="112"/>
      <c r="L527" s="113"/>
      <c r="M527" s="112"/>
      <c r="N527" s="112"/>
      <c r="O527" s="112"/>
      <c r="P527" s="112"/>
      <c r="Q527" s="112"/>
    </row>
    <row r="528" spans="2:17" x14ac:dyDescent="0.2">
      <c r="B528" s="112"/>
      <c r="C528" s="112"/>
      <c r="D528" s="112"/>
      <c r="E528" s="112"/>
      <c r="F528" s="112"/>
      <c r="G528" s="112"/>
      <c r="H528" s="112"/>
      <c r="I528" s="112"/>
      <c r="J528" s="112"/>
      <c r="K528" s="112"/>
      <c r="L528" s="113"/>
      <c r="M528" s="112"/>
      <c r="N528" s="112"/>
      <c r="O528" s="112"/>
      <c r="P528" s="112"/>
      <c r="Q528" s="112"/>
    </row>
    <row r="529" spans="2:17" x14ac:dyDescent="0.2">
      <c r="B529" s="112"/>
      <c r="C529" s="112"/>
      <c r="D529" s="112"/>
      <c r="E529" s="112"/>
      <c r="F529" s="112"/>
      <c r="G529" s="112"/>
      <c r="H529" s="112"/>
      <c r="I529" s="112"/>
      <c r="J529" s="112"/>
      <c r="K529" s="112"/>
      <c r="L529" s="113"/>
      <c r="M529" s="112"/>
      <c r="N529" s="112"/>
      <c r="O529" s="112"/>
      <c r="P529" s="112"/>
      <c r="Q529" s="112"/>
    </row>
    <row r="530" spans="2:17" x14ac:dyDescent="0.2">
      <c r="B530" s="112"/>
      <c r="C530" s="112"/>
      <c r="D530" s="112"/>
      <c r="E530" s="112"/>
      <c r="F530" s="112"/>
      <c r="G530" s="112"/>
      <c r="H530" s="112"/>
      <c r="I530" s="112"/>
      <c r="J530" s="112"/>
      <c r="K530" s="112"/>
      <c r="L530" s="113"/>
      <c r="M530" s="112"/>
      <c r="N530" s="112"/>
      <c r="O530" s="112"/>
      <c r="P530" s="112"/>
      <c r="Q530" s="112"/>
    </row>
    <row r="531" spans="2:17" x14ac:dyDescent="0.2">
      <c r="B531" s="112"/>
      <c r="C531" s="112"/>
      <c r="D531" s="112"/>
      <c r="E531" s="112"/>
      <c r="F531" s="112"/>
      <c r="G531" s="112"/>
      <c r="H531" s="112"/>
      <c r="I531" s="112"/>
      <c r="J531" s="112"/>
      <c r="K531" s="112"/>
      <c r="L531" s="113"/>
      <c r="M531" s="112"/>
      <c r="N531" s="112"/>
      <c r="O531" s="112"/>
      <c r="P531" s="112"/>
      <c r="Q531" s="112"/>
    </row>
    <row r="532" spans="2:17" x14ac:dyDescent="0.2">
      <c r="B532" s="112"/>
      <c r="C532" s="112"/>
      <c r="D532" s="112"/>
      <c r="E532" s="112"/>
      <c r="F532" s="112"/>
      <c r="G532" s="112"/>
      <c r="H532" s="112"/>
      <c r="I532" s="112"/>
      <c r="J532" s="112"/>
      <c r="K532" s="112"/>
      <c r="L532" s="113"/>
      <c r="M532" s="112"/>
      <c r="N532" s="112"/>
      <c r="O532" s="112"/>
      <c r="P532" s="112"/>
      <c r="Q532" s="112"/>
    </row>
    <row r="533" spans="2:17" x14ac:dyDescent="0.2">
      <c r="B533" s="112"/>
      <c r="C533" s="112"/>
      <c r="D533" s="112"/>
      <c r="E533" s="112"/>
      <c r="F533" s="112"/>
      <c r="G533" s="112"/>
      <c r="H533" s="112"/>
      <c r="I533" s="112"/>
      <c r="J533" s="112"/>
      <c r="K533" s="112"/>
      <c r="L533" s="113"/>
      <c r="M533" s="112"/>
      <c r="N533" s="112"/>
      <c r="O533" s="112"/>
      <c r="P533" s="112"/>
      <c r="Q533" s="112"/>
    </row>
    <row r="534" spans="2:17" x14ac:dyDescent="0.2">
      <c r="B534" s="112"/>
      <c r="C534" s="112"/>
      <c r="D534" s="112"/>
      <c r="E534" s="112"/>
      <c r="F534" s="112"/>
      <c r="G534" s="112"/>
      <c r="H534" s="112"/>
      <c r="I534" s="112"/>
      <c r="J534" s="112"/>
      <c r="K534" s="112"/>
      <c r="L534" s="113"/>
      <c r="M534" s="112"/>
      <c r="N534" s="112"/>
      <c r="O534" s="112"/>
      <c r="P534" s="112"/>
      <c r="Q534" s="112"/>
    </row>
    <row r="535" spans="2:17" x14ac:dyDescent="0.2">
      <c r="B535" s="112"/>
      <c r="C535" s="112"/>
      <c r="D535" s="112"/>
      <c r="E535" s="112"/>
      <c r="F535" s="112"/>
      <c r="G535" s="112"/>
      <c r="H535" s="112"/>
      <c r="I535" s="112"/>
      <c r="J535" s="112"/>
      <c r="K535" s="112"/>
      <c r="L535" s="113"/>
      <c r="M535" s="112"/>
      <c r="N535" s="112"/>
      <c r="O535" s="112"/>
      <c r="P535" s="112"/>
      <c r="Q535" s="112"/>
    </row>
    <row r="536" spans="2:17" x14ac:dyDescent="0.2">
      <c r="B536" s="112"/>
      <c r="C536" s="112"/>
      <c r="D536" s="112"/>
      <c r="E536" s="112"/>
      <c r="F536" s="112"/>
      <c r="G536" s="112"/>
      <c r="H536" s="112"/>
      <c r="I536" s="112"/>
      <c r="J536" s="112"/>
      <c r="K536" s="112"/>
      <c r="L536" s="113"/>
      <c r="M536" s="112"/>
      <c r="N536" s="112"/>
      <c r="O536" s="112"/>
      <c r="P536" s="112"/>
      <c r="Q536" s="112"/>
    </row>
    <row r="537" spans="2:17" x14ac:dyDescent="0.2">
      <c r="B537" s="112"/>
      <c r="C537" s="112"/>
      <c r="D537" s="112"/>
      <c r="E537" s="112"/>
      <c r="F537" s="112"/>
      <c r="G537" s="112"/>
      <c r="H537" s="112"/>
      <c r="I537" s="112"/>
      <c r="J537" s="112"/>
      <c r="K537" s="112"/>
      <c r="L537" s="113"/>
      <c r="M537" s="112"/>
      <c r="N537" s="112"/>
      <c r="O537" s="112"/>
      <c r="P537" s="112"/>
      <c r="Q537" s="112"/>
    </row>
    <row r="538" spans="2:17" x14ac:dyDescent="0.2">
      <c r="B538" s="112"/>
      <c r="C538" s="112"/>
      <c r="D538" s="112"/>
      <c r="E538" s="112"/>
      <c r="F538" s="112"/>
      <c r="G538" s="112"/>
      <c r="H538" s="112"/>
      <c r="I538" s="112"/>
      <c r="J538" s="112"/>
      <c r="K538" s="112"/>
      <c r="L538" s="113"/>
      <c r="M538" s="112"/>
      <c r="N538" s="112"/>
      <c r="O538" s="112"/>
      <c r="P538" s="112"/>
      <c r="Q538" s="112"/>
    </row>
    <row r="539" spans="2:17" x14ac:dyDescent="0.2">
      <c r="B539" s="112"/>
      <c r="C539" s="112"/>
      <c r="D539" s="112"/>
      <c r="E539" s="112"/>
      <c r="F539" s="112"/>
      <c r="G539" s="112"/>
      <c r="H539" s="112"/>
      <c r="I539" s="112"/>
      <c r="J539" s="112"/>
      <c r="K539" s="112"/>
      <c r="L539" s="113"/>
      <c r="M539" s="112"/>
      <c r="N539" s="112"/>
      <c r="O539" s="112"/>
      <c r="P539" s="112"/>
      <c r="Q539" s="112"/>
    </row>
    <row r="540" spans="2:17" x14ac:dyDescent="0.2">
      <c r="B540" s="112"/>
      <c r="C540" s="112"/>
      <c r="D540" s="112"/>
      <c r="E540" s="112"/>
      <c r="F540" s="112"/>
      <c r="G540" s="112"/>
      <c r="H540" s="112"/>
      <c r="I540" s="112"/>
      <c r="J540" s="112"/>
      <c r="K540" s="112"/>
      <c r="L540" s="113"/>
      <c r="M540" s="112"/>
      <c r="N540" s="112"/>
      <c r="O540" s="112"/>
      <c r="P540" s="112"/>
      <c r="Q540" s="112"/>
    </row>
    <row r="541" spans="2:17" x14ac:dyDescent="0.2">
      <c r="B541" s="112"/>
      <c r="C541" s="112"/>
      <c r="D541" s="112"/>
      <c r="E541" s="112"/>
      <c r="F541" s="112"/>
      <c r="G541" s="112"/>
      <c r="H541" s="112"/>
      <c r="I541" s="112"/>
      <c r="J541" s="112"/>
      <c r="K541" s="112"/>
      <c r="L541" s="113"/>
      <c r="M541" s="112"/>
      <c r="N541" s="112"/>
      <c r="O541" s="112"/>
      <c r="P541" s="112"/>
      <c r="Q541" s="112"/>
    </row>
    <row r="542" spans="2:17" x14ac:dyDescent="0.2">
      <c r="B542" s="112"/>
      <c r="C542" s="112"/>
      <c r="D542" s="112"/>
      <c r="E542" s="112"/>
      <c r="F542" s="112"/>
      <c r="G542" s="112"/>
      <c r="H542" s="112"/>
      <c r="I542" s="112"/>
      <c r="J542" s="112"/>
      <c r="K542" s="112"/>
      <c r="L542" s="113"/>
      <c r="M542" s="112"/>
      <c r="N542" s="112"/>
      <c r="O542" s="112"/>
      <c r="P542" s="112"/>
      <c r="Q542" s="112"/>
    </row>
    <row r="543" spans="2:17" x14ac:dyDescent="0.2">
      <c r="B543" s="112"/>
      <c r="C543" s="112"/>
      <c r="D543" s="112"/>
      <c r="E543" s="112"/>
      <c r="F543" s="112"/>
      <c r="G543" s="112"/>
      <c r="H543" s="112"/>
      <c r="I543" s="112"/>
      <c r="J543" s="112"/>
      <c r="K543" s="112"/>
      <c r="L543" s="113"/>
      <c r="M543" s="112"/>
      <c r="N543" s="112"/>
      <c r="O543" s="112"/>
      <c r="P543" s="112"/>
      <c r="Q543" s="112"/>
    </row>
    <row r="544" spans="2:17" x14ac:dyDescent="0.2">
      <c r="B544" s="112"/>
      <c r="C544" s="112"/>
      <c r="D544" s="112"/>
      <c r="E544" s="112"/>
      <c r="F544" s="112"/>
      <c r="G544" s="112"/>
      <c r="H544" s="112"/>
      <c r="I544" s="112"/>
      <c r="J544" s="112"/>
      <c r="K544" s="112"/>
      <c r="L544" s="113"/>
      <c r="M544" s="112"/>
      <c r="N544" s="112"/>
      <c r="O544" s="112"/>
      <c r="P544" s="112"/>
      <c r="Q544" s="112"/>
    </row>
    <row r="545" spans="2:17" x14ac:dyDescent="0.2">
      <c r="B545" s="112"/>
      <c r="C545" s="112"/>
      <c r="D545" s="112"/>
      <c r="E545" s="112"/>
      <c r="F545" s="112"/>
      <c r="G545" s="112"/>
      <c r="H545" s="112"/>
      <c r="I545" s="112"/>
      <c r="J545" s="112"/>
      <c r="K545" s="112"/>
      <c r="L545" s="113"/>
      <c r="M545" s="112"/>
      <c r="N545" s="112"/>
      <c r="O545" s="112"/>
      <c r="P545" s="112"/>
      <c r="Q545" s="112"/>
    </row>
    <row r="546" spans="2:17" x14ac:dyDescent="0.2">
      <c r="B546" s="112"/>
      <c r="C546" s="112"/>
      <c r="D546" s="112"/>
      <c r="E546" s="112"/>
      <c r="F546" s="112"/>
      <c r="G546" s="112"/>
      <c r="H546" s="112"/>
      <c r="I546" s="112"/>
      <c r="J546" s="112"/>
      <c r="K546" s="112"/>
      <c r="L546" s="113"/>
      <c r="M546" s="112"/>
      <c r="N546" s="112"/>
      <c r="O546" s="112"/>
      <c r="P546" s="112"/>
      <c r="Q546" s="112"/>
    </row>
    <row r="547" spans="2:17" x14ac:dyDescent="0.2">
      <c r="B547" s="112"/>
      <c r="C547" s="112"/>
      <c r="D547" s="112"/>
      <c r="E547" s="112"/>
      <c r="F547" s="112"/>
      <c r="G547" s="112"/>
      <c r="H547" s="112"/>
      <c r="I547" s="112"/>
      <c r="J547" s="112"/>
      <c r="K547" s="112"/>
      <c r="L547" s="113"/>
      <c r="M547" s="112"/>
      <c r="N547" s="112"/>
      <c r="O547" s="112"/>
      <c r="P547" s="112"/>
      <c r="Q547" s="112"/>
    </row>
    <row r="548" spans="2:17" x14ac:dyDescent="0.2">
      <c r="B548" s="112"/>
      <c r="C548" s="112"/>
      <c r="D548" s="112"/>
      <c r="E548" s="112"/>
      <c r="F548" s="112"/>
      <c r="G548" s="112"/>
      <c r="H548" s="112"/>
      <c r="I548" s="112"/>
      <c r="J548" s="112"/>
      <c r="K548" s="112"/>
      <c r="L548" s="113"/>
      <c r="M548" s="112"/>
      <c r="N548" s="112"/>
      <c r="O548" s="112"/>
      <c r="P548" s="112"/>
      <c r="Q548" s="112"/>
    </row>
    <row r="549" spans="2:17" x14ac:dyDescent="0.2">
      <c r="B549" s="112"/>
      <c r="C549" s="112"/>
      <c r="D549" s="112"/>
      <c r="E549" s="112"/>
      <c r="F549" s="112"/>
      <c r="G549" s="112"/>
      <c r="H549" s="112"/>
      <c r="I549" s="112"/>
      <c r="J549" s="112"/>
      <c r="K549" s="112"/>
      <c r="L549" s="113"/>
      <c r="M549" s="112"/>
      <c r="N549" s="112"/>
      <c r="O549" s="112"/>
      <c r="P549" s="112"/>
      <c r="Q549" s="112"/>
    </row>
    <row r="550" spans="2:17" x14ac:dyDescent="0.2">
      <c r="B550" s="112"/>
      <c r="C550" s="112"/>
      <c r="D550" s="112"/>
      <c r="E550" s="112"/>
      <c r="F550" s="112"/>
      <c r="G550" s="112"/>
      <c r="H550" s="112"/>
      <c r="I550" s="112"/>
      <c r="J550" s="112"/>
      <c r="K550" s="112"/>
      <c r="L550" s="113"/>
      <c r="M550" s="112"/>
      <c r="N550" s="112"/>
      <c r="O550" s="112"/>
      <c r="P550" s="112"/>
      <c r="Q550" s="112"/>
    </row>
    <row r="551" spans="2:17" x14ac:dyDescent="0.2">
      <c r="B551" s="112"/>
      <c r="C551" s="112"/>
      <c r="D551" s="112"/>
      <c r="E551" s="112"/>
      <c r="F551" s="112"/>
      <c r="G551" s="112"/>
      <c r="H551" s="112"/>
      <c r="I551" s="112"/>
      <c r="J551" s="112"/>
      <c r="K551" s="112"/>
      <c r="L551" s="113"/>
      <c r="M551" s="112"/>
      <c r="N551" s="112"/>
      <c r="O551" s="112"/>
      <c r="P551" s="112"/>
      <c r="Q551" s="112"/>
    </row>
    <row r="552" spans="2:17" x14ac:dyDescent="0.2">
      <c r="B552" s="112"/>
      <c r="C552" s="112"/>
      <c r="D552" s="112"/>
      <c r="E552" s="112"/>
      <c r="F552" s="112"/>
      <c r="G552" s="112"/>
      <c r="H552" s="112"/>
      <c r="I552" s="112"/>
      <c r="J552" s="112"/>
      <c r="K552" s="112"/>
      <c r="L552" s="113"/>
      <c r="M552" s="112"/>
      <c r="N552" s="112"/>
      <c r="O552" s="112"/>
      <c r="P552" s="112"/>
      <c r="Q552" s="112"/>
    </row>
    <row r="553" spans="2:17" x14ac:dyDescent="0.2">
      <c r="B553" s="112"/>
      <c r="C553" s="112"/>
      <c r="D553" s="112"/>
      <c r="E553" s="112"/>
      <c r="F553" s="112"/>
      <c r="G553" s="112"/>
      <c r="H553" s="112"/>
      <c r="I553" s="112"/>
      <c r="J553" s="112"/>
      <c r="K553" s="112"/>
      <c r="L553" s="113"/>
      <c r="M553" s="112"/>
      <c r="N553" s="112"/>
      <c r="O553" s="112"/>
      <c r="P553" s="112"/>
      <c r="Q553" s="112"/>
    </row>
    <row r="554" spans="2:17" x14ac:dyDescent="0.2">
      <c r="B554" s="112"/>
      <c r="C554" s="112"/>
      <c r="D554" s="112"/>
      <c r="E554" s="112"/>
      <c r="F554" s="112"/>
      <c r="G554" s="112"/>
      <c r="H554" s="112"/>
      <c r="I554" s="112"/>
      <c r="J554" s="112"/>
      <c r="K554" s="112"/>
      <c r="L554" s="113"/>
      <c r="M554" s="112"/>
      <c r="N554" s="112"/>
      <c r="O554" s="112"/>
      <c r="P554" s="112"/>
      <c r="Q554" s="112"/>
    </row>
    <row r="555" spans="2:17" x14ac:dyDescent="0.2">
      <c r="B555" s="112"/>
      <c r="C555" s="112"/>
      <c r="D555" s="112"/>
      <c r="E555" s="112"/>
      <c r="F555" s="112"/>
      <c r="G555" s="112"/>
      <c r="H555" s="112"/>
      <c r="I555" s="112"/>
      <c r="J555" s="112"/>
      <c r="K555" s="112"/>
      <c r="L555" s="113"/>
      <c r="M555" s="112"/>
      <c r="N555" s="112"/>
      <c r="O555" s="112"/>
      <c r="P555" s="112"/>
      <c r="Q555" s="112"/>
    </row>
    <row r="556" spans="2:17" x14ac:dyDescent="0.2">
      <c r="B556" s="112"/>
      <c r="C556" s="112"/>
      <c r="D556" s="112"/>
      <c r="E556" s="112"/>
      <c r="F556" s="112"/>
      <c r="G556" s="112"/>
      <c r="H556" s="112"/>
      <c r="I556" s="112"/>
      <c r="J556" s="112"/>
      <c r="K556" s="112"/>
      <c r="L556" s="113"/>
      <c r="M556" s="112"/>
      <c r="N556" s="112"/>
      <c r="O556" s="112"/>
      <c r="P556" s="112"/>
      <c r="Q556" s="112"/>
    </row>
    <row r="557" spans="2:17" x14ac:dyDescent="0.2">
      <c r="B557" s="112"/>
      <c r="C557" s="112"/>
      <c r="D557" s="112"/>
      <c r="E557" s="112"/>
      <c r="F557" s="112"/>
      <c r="G557" s="112"/>
      <c r="H557" s="112"/>
      <c r="I557" s="112"/>
      <c r="J557" s="112"/>
      <c r="K557" s="112"/>
      <c r="L557" s="113"/>
      <c r="M557" s="112"/>
      <c r="N557" s="112"/>
      <c r="O557" s="112"/>
      <c r="P557" s="112"/>
      <c r="Q557" s="112"/>
    </row>
    <row r="558" spans="2:17" x14ac:dyDescent="0.2">
      <c r="B558" s="112"/>
      <c r="C558" s="112"/>
      <c r="D558" s="112"/>
      <c r="E558" s="112"/>
      <c r="F558" s="112"/>
      <c r="G558" s="112"/>
      <c r="H558" s="112"/>
      <c r="I558" s="112"/>
      <c r="J558" s="112"/>
      <c r="K558" s="112"/>
      <c r="L558" s="113"/>
      <c r="M558" s="112"/>
      <c r="N558" s="112"/>
      <c r="O558" s="112"/>
      <c r="P558" s="112"/>
      <c r="Q558" s="112"/>
    </row>
    <row r="559" spans="2:17" x14ac:dyDescent="0.2">
      <c r="B559" s="112"/>
      <c r="C559" s="112"/>
      <c r="D559" s="112"/>
      <c r="E559" s="112"/>
      <c r="F559" s="112"/>
      <c r="G559" s="112"/>
      <c r="H559" s="112"/>
      <c r="I559" s="112"/>
      <c r="J559" s="112"/>
      <c r="K559" s="112"/>
      <c r="L559" s="113"/>
      <c r="M559" s="112"/>
      <c r="N559" s="112"/>
      <c r="O559" s="112"/>
      <c r="P559" s="112"/>
      <c r="Q559" s="112"/>
    </row>
    <row r="560" spans="2:17" x14ac:dyDescent="0.2">
      <c r="B560" s="112"/>
      <c r="C560" s="112"/>
      <c r="D560" s="112"/>
      <c r="E560" s="112"/>
      <c r="F560" s="112"/>
      <c r="G560" s="112"/>
      <c r="H560" s="112"/>
      <c r="I560" s="112"/>
      <c r="J560" s="112"/>
      <c r="K560" s="112"/>
      <c r="L560" s="113"/>
      <c r="M560" s="112"/>
      <c r="N560" s="112"/>
      <c r="O560" s="112"/>
      <c r="P560" s="112"/>
      <c r="Q560" s="112"/>
    </row>
    <row r="561" spans="2:17" x14ac:dyDescent="0.2">
      <c r="B561" s="112"/>
      <c r="C561" s="112"/>
      <c r="D561" s="112"/>
      <c r="E561" s="112"/>
      <c r="F561" s="112"/>
      <c r="G561" s="112"/>
      <c r="H561" s="112"/>
      <c r="I561" s="112"/>
      <c r="J561" s="112"/>
      <c r="K561" s="112"/>
      <c r="L561" s="113"/>
      <c r="M561" s="112"/>
      <c r="N561" s="112"/>
      <c r="O561" s="112"/>
      <c r="P561" s="112"/>
      <c r="Q561" s="112"/>
    </row>
    <row r="562" spans="2:17" x14ac:dyDescent="0.2">
      <c r="B562" s="112"/>
      <c r="C562" s="112"/>
      <c r="D562" s="112"/>
      <c r="E562" s="112"/>
      <c r="F562" s="112"/>
      <c r="G562" s="112"/>
      <c r="H562" s="112"/>
      <c r="I562" s="112"/>
      <c r="J562" s="112"/>
      <c r="K562" s="112"/>
      <c r="L562" s="113"/>
      <c r="M562" s="112"/>
      <c r="N562" s="112"/>
      <c r="O562" s="112"/>
      <c r="P562" s="112"/>
      <c r="Q562" s="112"/>
    </row>
    <row r="563" spans="2:17" x14ac:dyDescent="0.2">
      <c r="B563" s="112"/>
      <c r="C563" s="112"/>
      <c r="D563" s="112"/>
      <c r="E563" s="112"/>
      <c r="F563" s="112"/>
      <c r="G563" s="112"/>
      <c r="H563" s="112"/>
      <c r="I563" s="112"/>
      <c r="J563" s="112"/>
      <c r="K563" s="112"/>
      <c r="L563" s="113"/>
      <c r="M563" s="112"/>
      <c r="N563" s="112"/>
      <c r="O563" s="112"/>
      <c r="P563" s="112"/>
      <c r="Q563" s="112"/>
    </row>
    <row r="564" spans="2:17" x14ac:dyDescent="0.2">
      <c r="B564" s="112"/>
      <c r="C564" s="112"/>
      <c r="D564" s="112"/>
      <c r="E564" s="112"/>
      <c r="F564" s="112"/>
      <c r="G564" s="112"/>
      <c r="H564" s="112"/>
      <c r="I564" s="112"/>
      <c r="J564" s="112"/>
      <c r="K564" s="112"/>
      <c r="L564" s="113"/>
      <c r="M564" s="112"/>
      <c r="N564" s="112"/>
      <c r="O564" s="112"/>
      <c r="P564" s="112"/>
      <c r="Q564" s="112"/>
    </row>
    <row r="565" spans="2:17" x14ac:dyDescent="0.2">
      <c r="B565" s="112"/>
      <c r="C565" s="112"/>
      <c r="D565" s="112"/>
      <c r="E565" s="112"/>
      <c r="F565" s="112"/>
      <c r="G565" s="112"/>
      <c r="H565" s="112"/>
      <c r="I565" s="112"/>
      <c r="J565" s="112"/>
      <c r="K565" s="112"/>
      <c r="L565" s="113"/>
      <c r="M565" s="112"/>
      <c r="N565" s="112"/>
      <c r="O565" s="112"/>
      <c r="P565" s="112"/>
      <c r="Q565" s="112"/>
    </row>
    <row r="566" spans="2:17" x14ac:dyDescent="0.2">
      <c r="B566" s="112"/>
      <c r="C566" s="112"/>
      <c r="D566" s="112"/>
      <c r="E566" s="112"/>
      <c r="F566" s="112"/>
      <c r="G566" s="112"/>
      <c r="H566" s="112"/>
      <c r="I566" s="112"/>
      <c r="J566" s="112"/>
      <c r="K566" s="112"/>
      <c r="L566" s="113"/>
      <c r="M566" s="112"/>
      <c r="N566" s="112"/>
      <c r="O566" s="112"/>
      <c r="P566" s="112"/>
      <c r="Q566" s="112"/>
    </row>
    <row r="567" spans="2:17" x14ac:dyDescent="0.2">
      <c r="B567" s="112"/>
      <c r="C567" s="112"/>
      <c r="D567" s="112"/>
      <c r="E567" s="112"/>
      <c r="F567" s="112"/>
      <c r="G567" s="112"/>
      <c r="H567" s="112"/>
      <c r="I567" s="112"/>
      <c r="J567" s="112"/>
      <c r="K567" s="112"/>
      <c r="L567" s="113"/>
      <c r="M567" s="112"/>
      <c r="N567" s="112"/>
      <c r="O567" s="112"/>
      <c r="P567" s="112"/>
      <c r="Q567" s="112"/>
    </row>
    <row r="568" spans="2:17" x14ac:dyDescent="0.2">
      <c r="B568" s="112"/>
      <c r="C568" s="112"/>
      <c r="D568" s="112"/>
      <c r="E568" s="112"/>
      <c r="F568" s="112"/>
      <c r="G568" s="112"/>
      <c r="H568" s="112"/>
      <c r="I568" s="112"/>
      <c r="J568" s="112"/>
      <c r="K568" s="112"/>
      <c r="L568" s="113"/>
      <c r="M568" s="112"/>
      <c r="N568" s="112"/>
      <c r="O568" s="112"/>
      <c r="P568" s="112"/>
      <c r="Q568" s="112"/>
    </row>
    <row r="569" spans="2:17" x14ac:dyDescent="0.2">
      <c r="B569" s="112"/>
      <c r="C569" s="112"/>
      <c r="D569" s="112"/>
      <c r="E569" s="112"/>
      <c r="F569" s="112"/>
      <c r="G569" s="112"/>
      <c r="H569" s="112"/>
      <c r="I569" s="112"/>
      <c r="J569" s="112"/>
      <c r="K569" s="112"/>
      <c r="L569" s="113"/>
      <c r="M569" s="112"/>
      <c r="N569" s="112"/>
      <c r="O569" s="112"/>
      <c r="P569" s="112"/>
      <c r="Q569" s="112"/>
    </row>
    <row r="570" spans="2:17" x14ac:dyDescent="0.2">
      <c r="B570" s="112"/>
      <c r="C570" s="112"/>
      <c r="D570" s="112"/>
      <c r="E570" s="112"/>
      <c r="F570" s="112"/>
      <c r="G570" s="112"/>
      <c r="H570" s="112"/>
      <c r="I570" s="112"/>
      <c r="J570" s="112"/>
      <c r="K570" s="112"/>
      <c r="L570" s="113"/>
      <c r="M570" s="112"/>
      <c r="N570" s="112"/>
      <c r="O570" s="112"/>
      <c r="P570" s="112"/>
      <c r="Q570" s="112"/>
    </row>
    <row r="571" spans="2:17" x14ac:dyDescent="0.2">
      <c r="B571" s="112"/>
      <c r="C571" s="112"/>
      <c r="D571" s="112"/>
      <c r="E571" s="112"/>
      <c r="F571" s="112"/>
      <c r="G571" s="112"/>
      <c r="H571" s="112"/>
      <c r="I571" s="112"/>
      <c r="J571" s="112"/>
      <c r="K571" s="112"/>
      <c r="L571" s="113"/>
      <c r="M571" s="112"/>
      <c r="N571" s="112"/>
      <c r="O571" s="112"/>
      <c r="P571" s="112"/>
      <c r="Q571" s="112"/>
    </row>
    <row r="572" spans="2:17" x14ac:dyDescent="0.2">
      <c r="B572" s="112"/>
      <c r="C572" s="112"/>
      <c r="D572" s="112"/>
      <c r="E572" s="112"/>
      <c r="F572" s="112"/>
      <c r="G572" s="112"/>
      <c r="H572" s="112"/>
      <c r="I572" s="112"/>
      <c r="J572" s="112"/>
      <c r="K572" s="112"/>
      <c r="L572" s="113"/>
      <c r="M572" s="112"/>
      <c r="N572" s="112"/>
      <c r="O572" s="112"/>
      <c r="P572" s="112"/>
      <c r="Q572" s="112"/>
    </row>
    <row r="573" spans="2:17" x14ac:dyDescent="0.2">
      <c r="B573" s="112"/>
      <c r="C573" s="112"/>
      <c r="D573" s="112"/>
      <c r="E573" s="112"/>
      <c r="F573" s="112"/>
      <c r="G573" s="112"/>
      <c r="H573" s="112"/>
      <c r="I573" s="112"/>
      <c r="J573" s="112"/>
      <c r="K573" s="112"/>
      <c r="L573" s="113"/>
      <c r="M573" s="112"/>
      <c r="N573" s="112"/>
      <c r="O573" s="112"/>
      <c r="P573" s="112"/>
      <c r="Q573" s="112"/>
    </row>
    <row r="574" spans="2:17" x14ac:dyDescent="0.2">
      <c r="B574" s="112"/>
      <c r="C574" s="112"/>
      <c r="D574" s="112"/>
      <c r="E574" s="112"/>
      <c r="F574" s="112"/>
      <c r="G574" s="112"/>
      <c r="H574" s="112"/>
      <c r="I574" s="112"/>
      <c r="J574" s="112"/>
      <c r="K574" s="112"/>
      <c r="L574" s="113"/>
      <c r="M574" s="112"/>
      <c r="N574" s="112"/>
      <c r="O574" s="112"/>
      <c r="P574" s="112"/>
      <c r="Q574" s="112"/>
    </row>
    <row r="575" spans="2:17" x14ac:dyDescent="0.2">
      <c r="B575" s="112"/>
      <c r="C575" s="112"/>
      <c r="D575" s="112"/>
      <c r="E575" s="112"/>
      <c r="F575" s="112"/>
      <c r="G575" s="112"/>
      <c r="H575" s="112"/>
      <c r="I575" s="112"/>
      <c r="J575" s="112"/>
      <c r="K575" s="112"/>
      <c r="L575" s="113"/>
      <c r="M575" s="112"/>
      <c r="N575" s="112"/>
      <c r="O575" s="112"/>
      <c r="P575" s="112"/>
      <c r="Q575" s="112"/>
    </row>
    <row r="576" spans="2:17" x14ac:dyDescent="0.2">
      <c r="B576" s="112"/>
      <c r="C576" s="112"/>
      <c r="D576" s="112"/>
      <c r="E576" s="112"/>
      <c r="F576" s="112"/>
      <c r="G576" s="112"/>
      <c r="H576" s="112"/>
      <c r="I576" s="112"/>
      <c r="J576" s="112"/>
      <c r="K576" s="112"/>
      <c r="L576" s="113"/>
      <c r="M576" s="112"/>
      <c r="N576" s="112"/>
      <c r="O576" s="112"/>
      <c r="P576" s="112"/>
      <c r="Q576" s="112"/>
    </row>
    <row r="577" spans="2:17" x14ac:dyDescent="0.2">
      <c r="B577" s="112"/>
      <c r="C577" s="112"/>
      <c r="D577" s="112"/>
      <c r="E577" s="112"/>
      <c r="F577" s="112"/>
      <c r="G577" s="112"/>
      <c r="H577" s="112"/>
      <c r="I577" s="112"/>
      <c r="J577" s="112"/>
      <c r="K577" s="112"/>
      <c r="L577" s="113"/>
      <c r="M577" s="112"/>
      <c r="N577" s="112"/>
      <c r="O577" s="112"/>
      <c r="P577" s="112"/>
      <c r="Q577" s="112"/>
    </row>
    <row r="578" spans="2:17" x14ac:dyDescent="0.2">
      <c r="B578" s="112"/>
      <c r="C578" s="112"/>
      <c r="D578" s="112"/>
      <c r="E578" s="112"/>
      <c r="F578" s="112"/>
      <c r="G578" s="112"/>
      <c r="H578" s="112"/>
      <c r="I578" s="112"/>
      <c r="J578" s="112"/>
      <c r="K578" s="112"/>
      <c r="L578" s="113"/>
      <c r="M578" s="112"/>
      <c r="N578" s="112"/>
      <c r="O578" s="112"/>
      <c r="P578" s="112"/>
      <c r="Q578" s="112"/>
    </row>
    <row r="579" spans="2:17" x14ac:dyDescent="0.2">
      <c r="B579" s="112"/>
      <c r="C579" s="112"/>
      <c r="D579" s="112"/>
      <c r="E579" s="112"/>
      <c r="F579" s="112"/>
      <c r="G579" s="112"/>
      <c r="H579" s="112"/>
      <c r="I579" s="112"/>
      <c r="J579" s="112"/>
      <c r="K579" s="112"/>
      <c r="L579" s="113"/>
      <c r="M579" s="112"/>
      <c r="N579" s="112"/>
      <c r="O579" s="112"/>
      <c r="P579" s="112"/>
      <c r="Q579" s="112"/>
    </row>
    <row r="580" spans="2:17" x14ac:dyDescent="0.2">
      <c r="B580" s="112"/>
      <c r="C580" s="112"/>
      <c r="D580" s="112"/>
      <c r="E580" s="112"/>
      <c r="F580" s="112"/>
      <c r="G580" s="112"/>
      <c r="H580" s="112"/>
      <c r="I580" s="112"/>
      <c r="J580" s="112"/>
      <c r="K580" s="112"/>
      <c r="L580" s="113"/>
      <c r="M580" s="112"/>
      <c r="N580" s="112"/>
      <c r="O580" s="112"/>
      <c r="P580" s="112"/>
      <c r="Q580" s="112"/>
    </row>
    <row r="581" spans="2:17" x14ac:dyDescent="0.2">
      <c r="B581" s="112"/>
      <c r="C581" s="112"/>
      <c r="D581" s="112"/>
      <c r="E581" s="112"/>
      <c r="F581" s="112"/>
      <c r="G581" s="112"/>
      <c r="H581" s="112"/>
      <c r="I581" s="112"/>
      <c r="J581" s="112"/>
      <c r="K581" s="112"/>
      <c r="L581" s="113"/>
      <c r="M581" s="112"/>
      <c r="N581" s="112"/>
      <c r="O581" s="112"/>
      <c r="P581" s="112"/>
      <c r="Q581" s="112"/>
    </row>
    <row r="582" spans="2:17" x14ac:dyDescent="0.2">
      <c r="B582" s="112"/>
      <c r="C582" s="112"/>
      <c r="D582" s="112"/>
      <c r="E582" s="112"/>
      <c r="F582" s="112"/>
      <c r="G582" s="112"/>
      <c r="H582" s="112"/>
      <c r="I582" s="112"/>
      <c r="J582" s="112"/>
      <c r="K582" s="112"/>
      <c r="L582" s="113"/>
      <c r="M582" s="112"/>
      <c r="N582" s="112"/>
      <c r="O582" s="112"/>
      <c r="P582" s="112"/>
      <c r="Q582" s="112"/>
    </row>
    <row r="583" spans="2:17" x14ac:dyDescent="0.2">
      <c r="B583" s="112"/>
      <c r="C583" s="112"/>
      <c r="D583" s="112"/>
      <c r="E583" s="112"/>
      <c r="F583" s="112"/>
      <c r="G583" s="112"/>
      <c r="H583" s="112"/>
      <c r="I583" s="112"/>
      <c r="J583" s="112"/>
      <c r="K583" s="112"/>
      <c r="L583" s="113"/>
      <c r="M583" s="112"/>
      <c r="N583" s="112"/>
      <c r="O583" s="112"/>
      <c r="P583" s="112"/>
      <c r="Q583" s="112"/>
    </row>
    <row r="584" spans="2:17" x14ac:dyDescent="0.2">
      <c r="B584" s="112"/>
      <c r="C584" s="112"/>
      <c r="D584" s="112"/>
      <c r="E584" s="112"/>
      <c r="F584" s="112"/>
      <c r="G584" s="112"/>
      <c r="H584" s="112"/>
      <c r="I584" s="112"/>
      <c r="J584" s="112"/>
      <c r="K584" s="112"/>
      <c r="L584" s="113"/>
      <c r="M584" s="112"/>
      <c r="N584" s="112"/>
      <c r="O584" s="112"/>
      <c r="P584" s="112"/>
      <c r="Q584" s="112"/>
    </row>
    <row r="585" spans="2:17" x14ac:dyDescent="0.2">
      <c r="B585" s="112"/>
      <c r="C585" s="112"/>
      <c r="D585" s="112"/>
      <c r="E585" s="112"/>
      <c r="F585" s="112"/>
      <c r="G585" s="112"/>
      <c r="H585" s="112"/>
      <c r="I585" s="112"/>
      <c r="J585" s="112"/>
      <c r="K585" s="112"/>
      <c r="L585" s="113"/>
      <c r="M585" s="112"/>
      <c r="N585" s="112"/>
      <c r="O585" s="112"/>
      <c r="P585" s="112"/>
      <c r="Q585" s="112"/>
    </row>
    <row r="586" spans="2:17" x14ac:dyDescent="0.2">
      <c r="B586" s="112"/>
      <c r="C586" s="112"/>
      <c r="D586" s="112"/>
      <c r="E586" s="112"/>
      <c r="F586" s="112"/>
      <c r="G586" s="112"/>
      <c r="H586" s="112"/>
      <c r="I586" s="112"/>
      <c r="J586" s="112"/>
      <c r="K586" s="112"/>
      <c r="L586" s="113"/>
      <c r="M586" s="112"/>
      <c r="N586" s="112"/>
      <c r="O586" s="112"/>
      <c r="P586" s="112"/>
      <c r="Q586" s="112"/>
    </row>
    <row r="587" spans="2:17" x14ac:dyDescent="0.2">
      <c r="B587" s="112"/>
      <c r="C587" s="112"/>
      <c r="D587" s="112"/>
      <c r="E587" s="112"/>
      <c r="F587" s="112"/>
      <c r="G587" s="112"/>
      <c r="H587" s="112"/>
      <c r="I587" s="112"/>
      <c r="J587" s="112"/>
      <c r="K587" s="112"/>
      <c r="L587" s="113"/>
      <c r="M587" s="112"/>
      <c r="N587" s="112"/>
      <c r="O587" s="112"/>
      <c r="P587" s="112"/>
      <c r="Q587" s="112"/>
    </row>
    <row r="588" spans="2:17" x14ac:dyDescent="0.2">
      <c r="B588" s="112"/>
      <c r="C588" s="112"/>
      <c r="D588" s="112"/>
      <c r="E588" s="112"/>
      <c r="F588" s="112"/>
      <c r="G588" s="112"/>
      <c r="H588" s="112"/>
      <c r="I588" s="112"/>
      <c r="J588" s="112"/>
      <c r="K588" s="112"/>
      <c r="L588" s="113"/>
      <c r="M588" s="112"/>
      <c r="N588" s="112"/>
      <c r="O588" s="112"/>
      <c r="P588" s="112"/>
      <c r="Q588" s="112"/>
    </row>
    <row r="589" spans="2:17" x14ac:dyDescent="0.2">
      <c r="B589" s="112"/>
      <c r="C589" s="112"/>
      <c r="D589" s="112"/>
      <c r="E589" s="112"/>
      <c r="F589" s="112"/>
      <c r="G589" s="112"/>
      <c r="H589" s="112"/>
      <c r="I589" s="112"/>
      <c r="J589" s="112"/>
      <c r="K589" s="112"/>
      <c r="L589" s="113"/>
      <c r="M589" s="112"/>
      <c r="N589" s="112"/>
      <c r="O589" s="112"/>
      <c r="P589" s="112"/>
      <c r="Q589" s="112"/>
    </row>
    <row r="590" spans="2:17" x14ac:dyDescent="0.2">
      <c r="B590" s="112"/>
      <c r="C590" s="112"/>
      <c r="D590" s="112"/>
      <c r="E590" s="112"/>
      <c r="F590" s="112"/>
      <c r="G590" s="112"/>
      <c r="H590" s="112"/>
      <c r="I590" s="112"/>
      <c r="J590" s="112"/>
      <c r="K590" s="112"/>
      <c r="L590" s="113"/>
      <c r="M590" s="112"/>
      <c r="N590" s="112"/>
      <c r="O590" s="112"/>
      <c r="P590" s="112"/>
      <c r="Q590" s="112"/>
    </row>
    <row r="591" spans="2:17" x14ac:dyDescent="0.2">
      <c r="B591" s="112"/>
      <c r="C591" s="112"/>
      <c r="D591" s="112"/>
      <c r="E591" s="112"/>
      <c r="F591" s="112"/>
      <c r="G591" s="112"/>
      <c r="H591" s="112"/>
      <c r="I591" s="112"/>
      <c r="J591" s="112"/>
      <c r="K591" s="112"/>
      <c r="L591" s="113"/>
      <c r="M591" s="112"/>
      <c r="N591" s="112"/>
      <c r="O591" s="112"/>
      <c r="P591" s="112"/>
      <c r="Q591" s="112"/>
    </row>
    <row r="592" spans="2:17" x14ac:dyDescent="0.2">
      <c r="B592" s="112"/>
      <c r="C592" s="112"/>
      <c r="D592" s="112"/>
      <c r="E592" s="112"/>
      <c r="F592" s="112"/>
      <c r="G592" s="112"/>
      <c r="H592" s="112"/>
      <c r="I592" s="112"/>
      <c r="J592" s="112"/>
      <c r="K592" s="112"/>
      <c r="L592" s="113"/>
      <c r="M592" s="112"/>
      <c r="N592" s="112"/>
      <c r="O592" s="112"/>
      <c r="P592" s="112"/>
      <c r="Q592" s="112"/>
    </row>
    <row r="593" spans="2:17" x14ac:dyDescent="0.2">
      <c r="B593" s="112"/>
      <c r="C593" s="112"/>
      <c r="D593" s="112"/>
      <c r="E593" s="112"/>
      <c r="F593" s="112"/>
      <c r="G593" s="112"/>
      <c r="H593" s="112"/>
      <c r="I593" s="112"/>
      <c r="J593" s="112"/>
      <c r="K593" s="112"/>
      <c r="L593" s="113"/>
      <c r="M593" s="112"/>
      <c r="N593" s="112"/>
      <c r="O593" s="112"/>
      <c r="P593" s="112"/>
      <c r="Q593" s="112"/>
    </row>
    <row r="594" spans="2:17" x14ac:dyDescent="0.2">
      <c r="B594" s="112"/>
      <c r="C594" s="112"/>
      <c r="D594" s="112"/>
      <c r="E594" s="112"/>
      <c r="F594" s="112"/>
      <c r="G594" s="112"/>
      <c r="H594" s="112"/>
      <c r="I594" s="112"/>
      <c r="J594" s="112"/>
      <c r="K594" s="112"/>
      <c r="L594" s="113"/>
      <c r="M594" s="112"/>
      <c r="N594" s="112"/>
      <c r="O594" s="112"/>
      <c r="P594" s="112"/>
      <c r="Q594" s="112"/>
    </row>
    <row r="595" spans="2:17" x14ac:dyDescent="0.2">
      <c r="B595" s="112"/>
      <c r="C595" s="112"/>
      <c r="D595" s="112"/>
      <c r="E595" s="112"/>
      <c r="F595" s="112"/>
      <c r="G595" s="112"/>
      <c r="H595" s="112"/>
      <c r="I595" s="112"/>
      <c r="J595" s="112"/>
      <c r="K595" s="112"/>
      <c r="L595" s="113"/>
      <c r="M595" s="112"/>
      <c r="N595" s="112"/>
      <c r="O595" s="112"/>
      <c r="P595" s="112"/>
      <c r="Q595" s="112"/>
    </row>
    <row r="596" spans="2:17" x14ac:dyDescent="0.2">
      <c r="B596" s="112"/>
      <c r="C596" s="112"/>
      <c r="D596" s="112"/>
      <c r="E596" s="112"/>
      <c r="F596" s="112"/>
      <c r="G596" s="112"/>
      <c r="H596" s="112"/>
      <c r="I596" s="112"/>
      <c r="J596" s="112"/>
      <c r="K596" s="112"/>
      <c r="L596" s="113"/>
      <c r="M596" s="112"/>
      <c r="N596" s="112"/>
      <c r="O596" s="112"/>
      <c r="P596" s="112"/>
      <c r="Q596" s="112"/>
    </row>
    <row r="597" spans="2:17" x14ac:dyDescent="0.2">
      <c r="B597" s="112"/>
      <c r="C597" s="112"/>
      <c r="D597" s="112"/>
      <c r="E597" s="112"/>
      <c r="F597" s="112"/>
      <c r="G597" s="112"/>
      <c r="H597" s="112"/>
      <c r="I597" s="112"/>
      <c r="J597" s="112"/>
      <c r="K597" s="112"/>
      <c r="L597" s="113"/>
      <c r="M597" s="112"/>
      <c r="N597" s="112"/>
      <c r="O597" s="112"/>
      <c r="P597" s="112"/>
      <c r="Q597" s="112"/>
    </row>
    <row r="598" spans="2:17" x14ac:dyDescent="0.2">
      <c r="B598" s="112"/>
      <c r="C598" s="112"/>
      <c r="D598" s="112"/>
      <c r="E598" s="112"/>
      <c r="F598" s="112"/>
      <c r="G598" s="112"/>
      <c r="H598" s="112"/>
      <c r="I598" s="112"/>
      <c r="J598" s="112"/>
      <c r="K598" s="112"/>
      <c r="L598" s="113"/>
      <c r="M598" s="112"/>
      <c r="N598" s="112"/>
      <c r="O598" s="112"/>
      <c r="P598" s="112"/>
      <c r="Q598" s="112"/>
    </row>
    <row r="599" spans="2:17" x14ac:dyDescent="0.2">
      <c r="B599" s="112"/>
      <c r="C599" s="112"/>
      <c r="D599" s="112"/>
      <c r="E599" s="112"/>
      <c r="F599" s="112"/>
      <c r="G599" s="112"/>
      <c r="H599" s="112"/>
      <c r="I599" s="112"/>
      <c r="J599" s="112"/>
      <c r="K599" s="112"/>
      <c r="L599" s="113"/>
      <c r="M599" s="112"/>
      <c r="N599" s="112"/>
      <c r="O599" s="112"/>
      <c r="P599" s="112"/>
      <c r="Q599" s="112"/>
    </row>
    <row r="600" spans="2:17" x14ac:dyDescent="0.2">
      <c r="B600" s="112"/>
      <c r="C600" s="112"/>
      <c r="D600" s="112"/>
      <c r="E600" s="112"/>
      <c r="F600" s="112"/>
      <c r="G600" s="112"/>
      <c r="H600" s="112"/>
      <c r="I600" s="112"/>
      <c r="J600" s="112"/>
      <c r="K600" s="112"/>
      <c r="L600" s="113"/>
      <c r="M600" s="112"/>
      <c r="N600" s="112"/>
      <c r="O600" s="112"/>
      <c r="P600" s="112"/>
      <c r="Q600" s="112"/>
    </row>
    <row r="601" spans="2:17" x14ac:dyDescent="0.2">
      <c r="B601" s="112"/>
      <c r="C601" s="112"/>
      <c r="D601" s="112"/>
      <c r="E601" s="112"/>
      <c r="F601" s="112"/>
      <c r="G601" s="112"/>
      <c r="H601" s="112"/>
      <c r="I601" s="112"/>
      <c r="J601" s="112"/>
      <c r="K601" s="112"/>
      <c r="L601" s="113"/>
      <c r="M601" s="112"/>
      <c r="N601" s="112"/>
      <c r="O601" s="112"/>
      <c r="P601" s="112"/>
      <c r="Q601" s="112"/>
    </row>
    <row r="602" spans="2:17" x14ac:dyDescent="0.2">
      <c r="B602" s="112"/>
      <c r="C602" s="112"/>
      <c r="D602" s="112"/>
      <c r="E602" s="112"/>
      <c r="F602" s="112"/>
      <c r="G602" s="112"/>
      <c r="H602" s="112"/>
      <c r="I602" s="112"/>
      <c r="J602" s="112"/>
      <c r="K602" s="112"/>
      <c r="L602" s="113"/>
      <c r="M602" s="112"/>
      <c r="N602" s="112"/>
      <c r="O602" s="112"/>
      <c r="P602" s="112"/>
      <c r="Q602" s="112"/>
    </row>
    <row r="603" spans="2:17" x14ac:dyDescent="0.2">
      <c r="B603" s="112"/>
      <c r="C603" s="112"/>
      <c r="D603" s="112"/>
      <c r="E603" s="112"/>
      <c r="F603" s="112"/>
      <c r="G603" s="112"/>
      <c r="H603" s="112"/>
      <c r="I603" s="112"/>
      <c r="J603" s="112"/>
      <c r="K603" s="112"/>
      <c r="L603" s="113"/>
      <c r="M603" s="112"/>
      <c r="N603" s="112"/>
      <c r="O603" s="112"/>
      <c r="P603" s="112"/>
      <c r="Q603" s="112"/>
    </row>
    <row r="604" spans="2:17" x14ac:dyDescent="0.2">
      <c r="B604" s="112"/>
      <c r="C604" s="112"/>
      <c r="D604" s="112"/>
      <c r="E604" s="112"/>
      <c r="F604" s="112"/>
      <c r="G604" s="112"/>
      <c r="H604" s="112"/>
      <c r="I604" s="112"/>
      <c r="J604" s="112"/>
      <c r="K604" s="112"/>
      <c r="L604" s="113"/>
      <c r="M604" s="112"/>
      <c r="N604" s="112"/>
      <c r="O604" s="112"/>
      <c r="P604" s="112"/>
      <c r="Q604" s="112"/>
    </row>
    <row r="605" spans="2:17" x14ac:dyDescent="0.2">
      <c r="B605" s="112"/>
      <c r="C605" s="112"/>
      <c r="D605" s="112"/>
      <c r="E605" s="112"/>
      <c r="F605" s="112"/>
      <c r="G605" s="112"/>
      <c r="H605" s="112"/>
      <c r="I605" s="112"/>
      <c r="J605" s="112"/>
      <c r="K605" s="112"/>
      <c r="L605" s="113"/>
      <c r="M605" s="112"/>
      <c r="N605" s="112"/>
      <c r="O605" s="112"/>
      <c r="P605" s="112"/>
      <c r="Q605" s="112"/>
    </row>
    <row r="606" spans="2:17" x14ac:dyDescent="0.2">
      <c r="B606" s="112"/>
      <c r="C606" s="112"/>
      <c r="D606" s="112"/>
      <c r="E606" s="112"/>
      <c r="F606" s="112"/>
      <c r="G606" s="112"/>
      <c r="H606" s="112"/>
      <c r="I606" s="112"/>
      <c r="J606" s="112"/>
      <c r="K606" s="112"/>
      <c r="L606" s="113"/>
      <c r="M606" s="112"/>
      <c r="N606" s="112"/>
      <c r="O606" s="112"/>
      <c r="P606" s="112"/>
      <c r="Q606" s="112"/>
    </row>
    <row r="607" spans="2:17" x14ac:dyDescent="0.2">
      <c r="B607" s="112"/>
      <c r="C607" s="112"/>
      <c r="D607" s="112"/>
      <c r="E607" s="112"/>
      <c r="F607" s="112"/>
      <c r="G607" s="112"/>
      <c r="H607" s="112"/>
      <c r="I607" s="112"/>
      <c r="J607" s="112"/>
      <c r="K607" s="112"/>
      <c r="L607" s="113"/>
      <c r="M607" s="112"/>
      <c r="N607" s="112"/>
      <c r="O607" s="112"/>
      <c r="P607" s="112"/>
      <c r="Q607" s="112"/>
    </row>
    <row r="608" spans="2:17" x14ac:dyDescent="0.2">
      <c r="B608" s="112"/>
      <c r="C608" s="112"/>
      <c r="D608" s="112"/>
      <c r="E608" s="112"/>
      <c r="F608" s="112"/>
      <c r="G608" s="112"/>
      <c r="H608" s="112"/>
      <c r="I608" s="112"/>
      <c r="J608" s="112"/>
      <c r="K608" s="112"/>
      <c r="L608" s="113"/>
      <c r="M608" s="112"/>
      <c r="N608" s="112"/>
      <c r="O608" s="112"/>
      <c r="P608" s="112"/>
      <c r="Q608" s="112"/>
    </row>
    <row r="609" spans="2:17" x14ac:dyDescent="0.2">
      <c r="B609" s="112"/>
      <c r="C609" s="112"/>
      <c r="D609" s="112"/>
      <c r="E609" s="112"/>
      <c r="F609" s="112"/>
      <c r="G609" s="112"/>
      <c r="H609" s="112"/>
      <c r="I609" s="112"/>
      <c r="J609" s="112"/>
      <c r="K609" s="112"/>
      <c r="L609" s="113"/>
      <c r="M609" s="112"/>
      <c r="N609" s="112"/>
      <c r="O609" s="112"/>
      <c r="P609" s="112"/>
      <c r="Q609" s="112"/>
    </row>
    <row r="610" spans="2:17" x14ac:dyDescent="0.2">
      <c r="B610" s="112"/>
      <c r="C610" s="112"/>
      <c r="D610" s="112"/>
      <c r="E610" s="112"/>
      <c r="F610" s="112"/>
      <c r="G610" s="112"/>
      <c r="H610" s="112"/>
      <c r="I610" s="112"/>
      <c r="J610" s="112"/>
      <c r="K610" s="112"/>
      <c r="L610" s="113"/>
      <c r="M610" s="112"/>
      <c r="N610" s="112"/>
      <c r="O610" s="112"/>
      <c r="P610" s="112"/>
      <c r="Q610" s="112"/>
    </row>
    <row r="611" spans="2:17" x14ac:dyDescent="0.2">
      <c r="B611" s="112"/>
      <c r="C611" s="112"/>
      <c r="D611" s="112"/>
      <c r="E611" s="112"/>
      <c r="F611" s="112"/>
      <c r="G611" s="112"/>
      <c r="H611" s="112"/>
      <c r="I611" s="112"/>
      <c r="J611" s="112"/>
      <c r="K611" s="112"/>
      <c r="L611" s="113"/>
      <c r="M611" s="112"/>
      <c r="N611" s="112"/>
      <c r="O611" s="112"/>
      <c r="P611" s="112"/>
      <c r="Q611" s="112"/>
    </row>
    <row r="612" spans="2:17" x14ac:dyDescent="0.2">
      <c r="B612" s="112"/>
      <c r="C612" s="112"/>
      <c r="D612" s="112"/>
      <c r="E612" s="112"/>
      <c r="F612" s="112"/>
      <c r="G612" s="112"/>
      <c r="H612" s="112"/>
      <c r="I612" s="112"/>
      <c r="J612" s="112"/>
      <c r="K612" s="112"/>
      <c r="L612" s="113"/>
      <c r="M612" s="112"/>
      <c r="N612" s="112"/>
      <c r="O612" s="112"/>
      <c r="P612" s="112"/>
      <c r="Q612" s="112"/>
    </row>
    <row r="613" spans="2:17" x14ac:dyDescent="0.2">
      <c r="B613" s="112"/>
      <c r="C613" s="112"/>
      <c r="D613" s="112"/>
      <c r="E613" s="112"/>
      <c r="F613" s="112"/>
      <c r="G613" s="112"/>
      <c r="H613" s="112"/>
      <c r="I613" s="112"/>
      <c r="J613" s="112"/>
      <c r="K613" s="112"/>
      <c r="L613" s="113"/>
      <c r="M613" s="112"/>
      <c r="N613" s="112"/>
      <c r="O613" s="112"/>
      <c r="P613" s="112"/>
      <c r="Q613" s="112"/>
    </row>
    <row r="614" spans="2:17" x14ac:dyDescent="0.2">
      <c r="B614" s="112"/>
      <c r="C614" s="112"/>
      <c r="D614" s="112"/>
      <c r="E614" s="112"/>
      <c r="F614" s="112"/>
      <c r="G614" s="112"/>
      <c r="H614" s="112"/>
      <c r="I614" s="112"/>
      <c r="J614" s="112"/>
      <c r="K614" s="112"/>
      <c r="L614" s="113"/>
      <c r="M614" s="112"/>
      <c r="N614" s="112"/>
      <c r="O614" s="112"/>
      <c r="P614" s="112"/>
      <c r="Q614" s="112"/>
    </row>
    <row r="615" spans="2:17" x14ac:dyDescent="0.2">
      <c r="B615" s="112"/>
      <c r="C615" s="112"/>
      <c r="D615" s="112"/>
      <c r="E615" s="112"/>
      <c r="F615" s="112"/>
      <c r="G615" s="112"/>
      <c r="H615" s="112"/>
      <c r="I615" s="112"/>
      <c r="J615" s="112"/>
      <c r="K615" s="112"/>
      <c r="L615" s="113"/>
      <c r="M615" s="112"/>
      <c r="N615" s="112"/>
      <c r="O615" s="112"/>
      <c r="P615" s="112"/>
      <c r="Q615" s="112"/>
    </row>
    <row r="616" spans="2:17" x14ac:dyDescent="0.2">
      <c r="B616" s="112"/>
      <c r="C616" s="112"/>
      <c r="D616" s="112"/>
      <c r="E616" s="112"/>
      <c r="F616" s="112"/>
      <c r="G616" s="112"/>
      <c r="H616" s="112"/>
      <c r="I616" s="112"/>
      <c r="J616" s="112"/>
      <c r="K616" s="112"/>
      <c r="L616" s="113"/>
      <c r="M616" s="112"/>
      <c r="N616" s="112"/>
      <c r="O616" s="112"/>
      <c r="P616" s="112"/>
      <c r="Q616" s="112"/>
    </row>
    <row r="617" spans="2:17" x14ac:dyDescent="0.2">
      <c r="B617" s="112"/>
      <c r="C617" s="112"/>
      <c r="D617" s="112"/>
      <c r="E617" s="112"/>
      <c r="F617" s="112"/>
      <c r="G617" s="112"/>
      <c r="H617" s="112"/>
      <c r="I617" s="112"/>
      <c r="J617" s="112"/>
      <c r="K617" s="112"/>
      <c r="L617" s="113"/>
      <c r="M617" s="112"/>
      <c r="N617" s="112"/>
      <c r="O617" s="112"/>
      <c r="P617" s="112"/>
      <c r="Q617" s="112"/>
    </row>
    <row r="618" spans="2:17" x14ac:dyDescent="0.2">
      <c r="B618" s="112"/>
      <c r="C618" s="112"/>
      <c r="D618" s="112"/>
      <c r="E618" s="112"/>
      <c r="F618" s="112"/>
      <c r="G618" s="112"/>
      <c r="H618" s="112"/>
      <c r="I618" s="112"/>
      <c r="J618" s="112"/>
      <c r="K618" s="112"/>
      <c r="L618" s="113"/>
      <c r="M618" s="112"/>
      <c r="N618" s="112"/>
      <c r="O618" s="112"/>
      <c r="P618" s="112"/>
      <c r="Q618" s="112"/>
    </row>
    <row r="619" spans="2:17" x14ac:dyDescent="0.2">
      <c r="B619" s="112"/>
      <c r="C619" s="112"/>
      <c r="D619" s="112"/>
      <c r="E619" s="112"/>
      <c r="F619" s="112"/>
      <c r="G619" s="112"/>
      <c r="H619" s="112"/>
      <c r="I619" s="112"/>
      <c r="J619" s="112"/>
      <c r="K619" s="112"/>
      <c r="L619" s="113"/>
      <c r="M619" s="112"/>
      <c r="N619" s="112"/>
      <c r="O619" s="112"/>
      <c r="P619" s="112"/>
      <c r="Q619" s="112"/>
    </row>
    <row r="620" spans="2:17" x14ac:dyDescent="0.2">
      <c r="B620" s="112"/>
      <c r="C620" s="112"/>
      <c r="D620" s="112"/>
      <c r="E620" s="112"/>
      <c r="F620" s="112"/>
      <c r="G620" s="112"/>
      <c r="H620" s="112"/>
      <c r="I620" s="112"/>
      <c r="J620" s="112"/>
      <c r="K620" s="112"/>
      <c r="L620" s="113"/>
      <c r="M620" s="112"/>
      <c r="N620" s="112"/>
      <c r="O620" s="112"/>
      <c r="P620" s="112"/>
      <c r="Q620" s="112"/>
    </row>
    <row r="621" spans="2:17" x14ac:dyDescent="0.2">
      <c r="B621" s="112"/>
      <c r="C621" s="112"/>
      <c r="D621" s="112"/>
      <c r="E621" s="112"/>
      <c r="F621" s="112"/>
      <c r="G621" s="112"/>
      <c r="H621" s="112"/>
      <c r="I621" s="112"/>
      <c r="J621" s="112"/>
      <c r="K621" s="112"/>
      <c r="L621" s="113"/>
      <c r="M621" s="112"/>
      <c r="N621" s="112"/>
      <c r="O621" s="112"/>
      <c r="P621" s="112"/>
      <c r="Q621" s="112"/>
    </row>
    <row r="622" spans="2:17" x14ac:dyDescent="0.2">
      <c r="B622" s="112"/>
      <c r="C622" s="112"/>
      <c r="D622" s="112"/>
      <c r="E622" s="112"/>
      <c r="F622" s="112"/>
      <c r="G622" s="112"/>
      <c r="H622" s="112"/>
      <c r="I622" s="112"/>
      <c r="J622" s="112"/>
      <c r="K622" s="112"/>
      <c r="L622" s="113"/>
      <c r="M622" s="112"/>
      <c r="N622" s="112"/>
      <c r="O622" s="112"/>
      <c r="P622" s="112"/>
      <c r="Q622" s="112"/>
    </row>
    <row r="623" spans="2:17" x14ac:dyDescent="0.2">
      <c r="B623" s="112"/>
      <c r="C623" s="112"/>
      <c r="D623" s="112"/>
      <c r="E623" s="112"/>
      <c r="F623" s="112"/>
      <c r="G623" s="112"/>
      <c r="H623" s="112"/>
      <c r="I623" s="112"/>
      <c r="J623" s="112"/>
      <c r="K623" s="112"/>
      <c r="L623" s="113"/>
      <c r="M623" s="112"/>
      <c r="N623" s="112"/>
      <c r="O623" s="112"/>
      <c r="P623" s="112"/>
      <c r="Q623" s="112"/>
    </row>
    <row r="624" spans="2:17" x14ac:dyDescent="0.2">
      <c r="B624" s="112"/>
      <c r="C624" s="112"/>
      <c r="D624" s="112"/>
      <c r="E624" s="112"/>
      <c r="F624" s="112"/>
      <c r="G624" s="112"/>
      <c r="H624" s="112"/>
      <c r="I624" s="112"/>
      <c r="J624" s="112"/>
      <c r="K624" s="112"/>
      <c r="L624" s="113"/>
      <c r="M624" s="112"/>
      <c r="N624" s="112"/>
      <c r="O624" s="112"/>
      <c r="P624" s="112"/>
      <c r="Q624" s="112"/>
    </row>
    <row r="625" spans="2:17" x14ac:dyDescent="0.2">
      <c r="B625" s="112"/>
      <c r="C625" s="112"/>
      <c r="D625" s="112"/>
      <c r="E625" s="112"/>
      <c r="F625" s="112"/>
      <c r="G625" s="112"/>
      <c r="H625" s="112"/>
      <c r="I625" s="112"/>
      <c r="J625" s="112"/>
      <c r="K625" s="112"/>
      <c r="L625" s="113"/>
      <c r="M625" s="112"/>
      <c r="N625" s="112"/>
      <c r="O625" s="112"/>
      <c r="P625" s="112"/>
      <c r="Q625" s="112"/>
    </row>
    <row r="626" spans="2:17" x14ac:dyDescent="0.2">
      <c r="B626" s="112"/>
      <c r="C626" s="112"/>
      <c r="D626" s="112"/>
      <c r="E626" s="112"/>
      <c r="F626" s="112"/>
      <c r="G626" s="112"/>
      <c r="H626" s="112"/>
      <c r="I626" s="112"/>
      <c r="J626" s="112"/>
      <c r="K626" s="112"/>
      <c r="L626" s="113"/>
      <c r="M626" s="112"/>
      <c r="N626" s="112"/>
      <c r="O626" s="112"/>
      <c r="P626" s="112"/>
      <c r="Q626" s="112"/>
    </row>
    <row r="627" spans="2:17" x14ac:dyDescent="0.2">
      <c r="B627" s="112"/>
      <c r="C627" s="112"/>
      <c r="D627" s="112"/>
      <c r="E627" s="112"/>
      <c r="F627" s="112"/>
      <c r="G627" s="112"/>
      <c r="H627" s="112"/>
      <c r="I627" s="112"/>
      <c r="J627" s="112"/>
      <c r="K627" s="112"/>
      <c r="L627" s="113"/>
      <c r="M627" s="112"/>
      <c r="N627" s="112"/>
      <c r="O627" s="112"/>
      <c r="P627" s="112"/>
      <c r="Q627" s="112"/>
    </row>
    <row r="628" spans="2:17" x14ac:dyDescent="0.2">
      <c r="B628" s="112"/>
      <c r="C628" s="112"/>
      <c r="D628" s="112"/>
      <c r="E628" s="112"/>
      <c r="F628" s="112"/>
      <c r="G628" s="112"/>
      <c r="H628" s="112"/>
      <c r="I628" s="112"/>
      <c r="J628" s="112"/>
      <c r="K628" s="112"/>
      <c r="L628" s="113"/>
      <c r="M628" s="112"/>
      <c r="N628" s="112"/>
      <c r="O628" s="112"/>
      <c r="P628" s="112"/>
      <c r="Q628" s="112"/>
    </row>
    <row r="629" spans="2:17" x14ac:dyDescent="0.2">
      <c r="B629" s="112"/>
      <c r="C629" s="112"/>
      <c r="D629" s="112"/>
      <c r="E629" s="112"/>
      <c r="F629" s="112"/>
      <c r="G629" s="112"/>
      <c r="H629" s="112"/>
      <c r="I629" s="112"/>
      <c r="J629" s="112"/>
      <c r="K629" s="112"/>
      <c r="L629" s="113"/>
      <c r="M629" s="112"/>
      <c r="N629" s="112"/>
      <c r="O629" s="112"/>
      <c r="P629" s="112"/>
      <c r="Q629" s="112"/>
    </row>
    <row r="630" spans="2:17" x14ac:dyDescent="0.2">
      <c r="B630" s="112"/>
      <c r="C630" s="112"/>
      <c r="D630" s="112"/>
      <c r="E630" s="112"/>
      <c r="F630" s="112"/>
      <c r="G630" s="112"/>
      <c r="H630" s="112"/>
      <c r="I630" s="112"/>
      <c r="J630" s="112"/>
      <c r="K630" s="112"/>
      <c r="L630" s="113"/>
      <c r="M630" s="112"/>
      <c r="N630" s="112"/>
      <c r="O630" s="112"/>
      <c r="P630" s="112"/>
      <c r="Q630" s="112"/>
    </row>
    <row r="631" spans="2:17" x14ac:dyDescent="0.2">
      <c r="B631" s="112"/>
      <c r="C631" s="112"/>
      <c r="D631" s="112"/>
      <c r="E631" s="112"/>
      <c r="F631" s="112"/>
      <c r="G631" s="112"/>
      <c r="H631" s="112"/>
      <c r="I631" s="112"/>
      <c r="J631" s="112"/>
      <c r="K631" s="112"/>
      <c r="L631" s="113"/>
      <c r="M631" s="112"/>
      <c r="N631" s="112"/>
      <c r="O631" s="112"/>
      <c r="P631" s="112"/>
      <c r="Q631" s="112"/>
    </row>
    <row r="632" spans="2:17" x14ac:dyDescent="0.2">
      <c r="B632" s="112"/>
      <c r="C632" s="112"/>
      <c r="D632" s="112"/>
      <c r="E632" s="112"/>
      <c r="F632" s="112"/>
      <c r="G632" s="112"/>
      <c r="H632" s="112"/>
      <c r="I632" s="112"/>
      <c r="J632" s="112"/>
      <c r="K632" s="112"/>
      <c r="L632" s="113"/>
      <c r="M632" s="112"/>
      <c r="N632" s="112"/>
      <c r="O632" s="112"/>
      <c r="P632" s="112"/>
      <c r="Q632" s="112"/>
    </row>
    <row r="633" spans="2:17" x14ac:dyDescent="0.2">
      <c r="B633" s="112"/>
      <c r="C633" s="112"/>
      <c r="D633" s="112"/>
      <c r="E633" s="112"/>
      <c r="F633" s="112"/>
      <c r="G633" s="112"/>
      <c r="H633" s="112"/>
      <c r="I633" s="112"/>
      <c r="J633" s="112"/>
      <c r="K633" s="112"/>
      <c r="L633" s="113"/>
      <c r="M633" s="112"/>
      <c r="N633" s="112"/>
      <c r="O633" s="112"/>
      <c r="P633" s="112"/>
      <c r="Q633" s="112"/>
    </row>
    <row r="634" spans="2:17" x14ac:dyDescent="0.2">
      <c r="B634" s="112"/>
      <c r="C634" s="112"/>
      <c r="D634" s="112"/>
      <c r="E634" s="112"/>
      <c r="F634" s="112"/>
      <c r="G634" s="112"/>
      <c r="H634" s="112"/>
      <c r="I634" s="112"/>
      <c r="J634" s="112"/>
      <c r="K634" s="112"/>
      <c r="L634" s="113"/>
      <c r="M634" s="112"/>
      <c r="N634" s="112"/>
      <c r="O634" s="112"/>
      <c r="P634" s="112"/>
      <c r="Q634" s="112"/>
    </row>
    <row r="635" spans="2:17" x14ac:dyDescent="0.2">
      <c r="B635" s="112"/>
      <c r="C635" s="112"/>
      <c r="D635" s="112"/>
      <c r="E635" s="112"/>
      <c r="F635" s="112"/>
      <c r="G635" s="112"/>
      <c r="H635" s="112"/>
      <c r="I635" s="112"/>
      <c r="J635" s="112"/>
      <c r="K635" s="112"/>
      <c r="L635" s="113"/>
      <c r="M635" s="112"/>
      <c r="N635" s="112"/>
      <c r="O635" s="112"/>
      <c r="P635" s="112"/>
      <c r="Q635" s="112"/>
    </row>
    <row r="636" spans="2:17" x14ac:dyDescent="0.2">
      <c r="B636" s="112"/>
      <c r="C636" s="112"/>
      <c r="D636" s="112"/>
      <c r="E636" s="112"/>
      <c r="F636" s="112"/>
      <c r="G636" s="112"/>
      <c r="H636" s="112"/>
      <c r="I636" s="112"/>
      <c r="J636" s="112"/>
      <c r="K636" s="112"/>
      <c r="L636" s="113"/>
      <c r="M636" s="112"/>
      <c r="N636" s="112"/>
      <c r="O636" s="112"/>
      <c r="P636" s="112"/>
      <c r="Q636" s="112"/>
    </row>
    <row r="637" spans="2:17" x14ac:dyDescent="0.2">
      <c r="B637" s="112"/>
      <c r="C637" s="112"/>
      <c r="D637" s="112"/>
      <c r="E637" s="112"/>
      <c r="F637" s="112"/>
      <c r="G637" s="112"/>
      <c r="H637" s="112"/>
      <c r="I637" s="112"/>
      <c r="J637" s="112"/>
      <c r="K637" s="112"/>
      <c r="L637" s="113"/>
      <c r="M637" s="112"/>
      <c r="N637" s="112"/>
      <c r="O637" s="112"/>
      <c r="P637" s="112"/>
      <c r="Q637" s="112"/>
    </row>
    <row r="638" spans="2:17" x14ac:dyDescent="0.2">
      <c r="B638" s="112"/>
      <c r="C638" s="112"/>
      <c r="D638" s="112"/>
      <c r="E638" s="112"/>
      <c r="F638" s="112"/>
      <c r="G638" s="112"/>
      <c r="H638" s="112"/>
      <c r="I638" s="112"/>
      <c r="J638" s="112"/>
      <c r="K638" s="112"/>
      <c r="L638" s="113"/>
      <c r="M638" s="112"/>
      <c r="N638" s="112"/>
      <c r="O638" s="112"/>
      <c r="P638" s="112"/>
      <c r="Q638" s="112"/>
    </row>
    <row r="639" spans="2:17" x14ac:dyDescent="0.2">
      <c r="B639" s="112"/>
      <c r="C639" s="112"/>
      <c r="D639" s="112"/>
      <c r="E639" s="112"/>
      <c r="F639" s="112"/>
      <c r="G639" s="112"/>
      <c r="H639" s="112"/>
      <c r="I639" s="112"/>
      <c r="J639" s="112"/>
      <c r="K639" s="112"/>
      <c r="L639" s="113"/>
      <c r="M639" s="112"/>
      <c r="N639" s="112"/>
      <c r="O639" s="112"/>
      <c r="P639" s="112"/>
      <c r="Q639" s="112"/>
    </row>
    <row r="640" spans="2:17" x14ac:dyDescent="0.2">
      <c r="B640" s="112"/>
      <c r="C640" s="112"/>
      <c r="D640" s="112"/>
      <c r="E640" s="112"/>
      <c r="F640" s="112"/>
      <c r="G640" s="112"/>
      <c r="H640" s="112"/>
      <c r="I640" s="112"/>
      <c r="J640" s="112"/>
      <c r="K640" s="112"/>
      <c r="L640" s="113"/>
      <c r="M640" s="112"/>
      <c r="N640" s="112"/>
      <c r="O640" s="112"/>
      <c r="P640" s="112"/>
      <c r="Q640" s="112"/>
    </row>
    <row r="641" spans="2:17" x14ac:dyDescent="0.2">
      <c r="B641" s="112"/>
      <c r="C641" s="112"/>
      <c r="D641" s="112"/>
      <c r="E641" s="112"/>
      <c r="F641" s="112"/>
      <c r="G641" s="112"/>
      <c r="H641" s="112"/>
      <c r="I641" s="112"/>
      <c r="J641" s="112"/>
      <c r="K641" s="112"/>
      <c r="L641" s="113"/>
      <c r="M641" s="112"/>
      <c r="N641" s="112"/>
      <c r="O641" s="112"/>
      <c r="P641" s="112"/>
      <c r="Q641" s="112"/>
    </row>
    <row r="642" spans="2:17" x14ac:dyDescent="0.2">
      <c r="B642" s="112"/>
      <c r="C642" s="112"/>
      <c r="D642" s="112"/>
      <c r="E642" s="112"/>
      <c r="F642" s="112"/>
      <c r="G642" s="112"/>
      <c r="H642" s="112"/>
      <c r="I642" s="112"/>
      <c r="J642" s="112"/>
      <c r="K642" s="112"/>
      <c r="L642" s="113"/>
      <c r="M642" s="112"/>
      <c r="N642" s="112"/>
      <c r="O642" s="112"/>
      <c r="P642" s="112"/>
      <c r="Q642" s="112"/>
    </row>
    <row r="643" spans="2:17" x14ac:dyDescent="0.2">
      <c r="B643" s="112"/>
      <c r="C643" s="112"/>
      <c r="D643" s="112"/>
      <c r="E643" s="112"/>
      <c r="F643" s="112"/>
      <c r="G643" s="112"/>
      <c r="H643" s="112"/>
      <c r="I643" s="112"/>
      <c r="J643" s="112"/>
      <c r="K643" s="112"/>
      <c r="L643" s="113"/>
      <c r="M643" s="112"/>
      <c r="N643" s="112"/>
      <c r="O643" s="112"/>
      <c r="P643" s="112"/>
      <c r="Q643" s="112"/>
    </row>
    <row r="644" spans="2:17" x14ac:dyDescent="0.2">
      <c r="B644" s="112"/>
      <c r="C644" s="112"/>
      <c r="D644" s="112"/>
      <c r="E644" s="112"/>
      <c r="F644" s="112"/>
      <c r="G644" s="112"/>
      <c r="H644" s="112"/>
      <c r="I644" s="112"/>
      <c r="J644" s="112"/>
      <c r="K644" s="112"/>
      <c r="L644" s="113"/>
      <c r="M644" s="112"/>
      <c r="N644" s="112"/>
      <c r="O644" s="112"/>
      <c r="P644" s="112"/>
      <c r="Q644" s="112"/>
    </row>
    <row r="645" spans="2:17" x14ac:dyDescent="0.2">
      <c r="B645" s="112"/>
      <c r="C645" s="112"/>
      <c r="D645" s="112"/>
      <c r="E645" s="112"/>
      <c r="F645" s="112"/>
      <c r="G645" s="112"/>
      <c r="H645" s="112"/>
      <c r="I645" s="112"/>
      <c r="J645" s="112"/>
      <c r="K645" s="112"/>
      <c r="L645" s="113"/>
      <c r="M645" s="112"/>
      <c r="N645" s="112"/>
      <c r="O645" s="112"/>
      <c r="P645" s="112"/>
      <c r="Q645" s="112"/>
    </row>
    <row r="646" spans="2:17" x14ac:dyDescent="0.2">
      <c r="B646" s="112"/>
      <c r="C646" s="112"/>
      <c r="D646" s="112"/>
      <c r="E646" s="112"/>
      <c r="F646" s="112"/>
      <c r="G646" s="112"/>
      <c r="H646" s="112"/>
      <c r="I646" s="112"/>
      <c r="J646" s="112"/>
      <c r="K646" s="112"/>
      <c r="L646" s="113"/>
      <c r="M646" s="112"/>
      <c r="N646" s="112"/>
      <c r="O646" s="112"/>
      <c r="P646" s="112"/>
      <c r="Q646" s="112"/>
    </row>
    <row r="647" spans="2:17" x14ac:dyDescent="0.2">
      <c r="B647" s="112"/>
      <c r="C647" s="112"/>
      <c r="D647" s="112"/>
      <c r="E647" s="112"/>
      <c r="F647" s="112"/>
      <c r="G647" s="112"/>
      <c r="H647" s="112"/>
      <c r="I647" s="112"/>
      <c r="J647" s="112"/>
      <c r="K647" s="112"/>
      <c r="L647" s="113"/>
      <c r="M647" s="112"/>
      <c r="N647" s="112"/>
      <c r="O647" s="112"/>
      <c r="P647" s="112"/>
      <c r="Q647" s="112"/>
    </row>
    <row r="648" spans="2:17" x14ac:dyDescent="0.2">
      <c r="B648" s="112"/>
      <c r="C648" s="112"/>
      <c r="D648" s="112"/>
      <c r="E648" s="112"/>
      <c r="F648" s="112"/>
      <c r="G648" s="112"/>
      <c r="H648" s="112"/>
      <c r="I648" s="112"/>
      <c r="J648" s="112"/>
      <c r="K648" s="112"/>
      <c r="L648" s="113"/>
      <c r="M648" s="112"/>
      <c r="N648" s="112"/>
      <c r="O648" s="112"/>
      <c r="P648" s="112"/>
      <c r="Q648" s="112"/>
    </row>
    <row r="649" spans="2:17" x14ac:dyDescent="0.2">
      <c r="B649" s="112"/>
      <c r="C649" s="112"/>
      <c r="D649" s="112"/>
      <c r="E649" s="112"/>
      <c r="F649" s="112"/>
      <c r="G649" s="112"/>
      <c r="H649" s="112"/>
      <c r="I649" s="112"/>
      <c r="J649" s="112"/>
      <c r="K649" s="112"/>
      <c r="L649" s="113"/>
      <c r="M649" s="112"/>
      <c r="N649" s="112"/>
      <c r="O649" s="112"/>
      <c r="P649" s="112"/>
      <c r="Q649" s="112"/>
    </row>
    <row r="650" spans="2:17" x14ac:dyDescent="0.2">
      <c r="B650" s="112"/>
      <c r="C650" s="112"/>
      <c r="D650" s="112"/>
      <c r="E650" s="112"/>
      <c r="F650" s="112"/>
      <c r="G650" s="112"/>
      <c r="H650" s="112"/>
      <c r="I650" s="112"/>
      <c r="J650" s="112"/>
      <c r="K650" s="112"/>
      <c r="L650" s="113"/>
      <c r="M650" s="112"/>
      <c r="N650" s="112"/>
      <c r="O650" s="112"/>
      <c r="P650" s="112"/>
      <c r="Q650" s="112"/>
    </row>
    <row r="651" spans="2:17" x14ac:dyDescent="0.2">
      <c r="B651" s="112"/>
      <c r="C651" s="112"/>
      <c r="D651" s="112"/>
      <c r="E651" s="112"/>
      <c r="F651" s="112"/>
      <c r="G651" s="112"/>
      <c r="H651" s="112"/>
      <c r="I651" s="112"/>
      <c r="J651" s="112"/>
      <c r="K651" s="112"/>
      <c r="L651" s="113"/>
      <c r="M651" s="112"/>
      <c r="N651" s="112"/>
      <c r="O651" s="112"/>
      <c r="P651" s="112"/>
      <c r="Q651" s="112"/>
    </row>
    <row r="652" spans="2:17" x14ac:dyDescent="0.2">
      <c r="B652" s="112"/>
      <c r="C652" s="112"/>
      <c r="D652" s="112"/>
      <c r="E652" s="112"/>
      <c r="F652" s="112"/>
      <c r="G652" s="112"/>
      <c r="H652" s="112"/>
      <c r="I652" s="112"/>
      <c r="J652" s="112"/>
      <c r="K652" s="112"/>
      <c r="L652" s="113"/>
      <c r="M652" s="112"/>
      <c r="N652" s="112"/>
      <c r="O652" s="112"/>
      <c r="P652" s="112"/>
      <c r="Q652" s="112"/>
    </row>
    <row r="653" spans="2:17" x14ac:dyDescent="0.2">
      <c r="B653" s="112"/>
      <c r="C653" s="112"/>
      <c r="D653" s="112"/>
      <c r="E653" s="112"/>
      <c r="F653" s="112"/>
      <c r="G653" s="112"/>
      <c r="H653" s="112"/>
      <c r="I653" s="112"/>
      <c r="J653" s="112"/>
      <c r="K653" s="112"/>
      <c r="L653" s="113"/>
      <c r="M653" s="112"/>
      <c r="N653" s="112"/>
      <c r="O653" s="112"/>
      <c r="P653" s="112"/>
      <c r="Q653" s="112"/>
    </row>
    <row r="654" spans="2:17" x14ac:dyDescent="0.2">
      <c r="B654" s="112"/>
      <c r="C654" s="112"/>
      <c r="D654" s="112"/>
      <c r="E654" s="112"/>
      <c r="F654" s="112"/>
      <c r="G654" s="112"/>
      <c r="H654" s="112"/>
      <c r="I654" s="112"/>
      <c r="J654" s="112"/>
      <c r="K654" s="112"/>
      <c r="L654" s="113"/>
      <c r="M654" s="112"/>
      <c r="N654" s="112"/>
      <c r="O654" s="112"/>
      <c r="P654" s="112"/>
      <c r="Q654" s="112"/>
    </row>
    <row r="655" spans="2:17" x14ac:dyDescent="0.2">
      <c r="B655" s="112"/>
      <c r="C655" s="112"/>
      <c r="D655" s="112"/>
      <c r="E655" s="112"/>
      <c r="F655" s="112"/>
      <c r="G655" s="112"/>
      <c r="H655" s="112"/>
      <c r="I655" s="112"/>
      <c r="J655" s="112"/>
      <c r="K655" s="112"/>
      <c r="L655" s="113"/>
      <c r="M655" s="112"/>
      <c r="N655" s="112"/>
      <c r="O655" s="112"/>
      <c r="P655" s="112"/>
      <c r="Q655" s="112"/>
    </row>
    <row r="656" spans="2:17" x14ac:dyDescent="0.2">
      <c r="B656" s="112"/>
      <c r="C656" s="112"/>
      <c r="D656" s="112"/>
      <c r="E656" s="112"/>
      <c r="F656" s="112"/>
      <c r="G656" s="112"/>
      <c r="H656" s="112"/>
      <c r="I656" s="112"/>
      <c r="J656" s="112"/>
      <c r="K656" s="112"/>
      <c r="L656" s="113"/>
      <c r="M656" s="112"/>
      <c r="N656" s="112"/>
      <c r="O656" s="112"/>
      <c r="P656" s="112"/>
      <c r="Q656" s="112"/>
    </row>
    <row r="657" spans="2:17" x14ac:dyDescent="0.2">
      <c r="B657" s="112"/>
      <c r="C657" s="112"/>
      <c r="D657" s="112"/>
      <c r="E657" s="112"/>
      <c r="F657" s="112"/>
      <c r="G657" s="112"/>
      <c r="H657" s="112"/>
      <c r="I657" s="112"/>
      <c r="J657" s="112"/>
      <c r="K657" s="112"/>
      <c r="L657" s="113"/>
      <c r="M657" s="112"/>
      <c r="N657" s="112"/>
      <c r="O657" s="112"/>
      <c r="P657" s="112"/>
      <c r="Q657" s="112"/>
    </row>
    <row r="658" spans="2:17" x14ac:dyDescent="0.2">
      <c r="B658" s="112"/>
      <c r="C658" s="112"/>
      <c r="D658" s="112"/>
      <c r="E658" s="112"/>
      <c r="F658" s="112"/>
      <c r="G658" s="112"/>
      <c r="H658" s="112"/>
      <c r="I658" s="112"/>
      <c r="J658" s="112"/>
      <c r="K658" s="112"/>
      <c r="L658" s="113"/>
      <c r="M658" s="112"/>
      <c r="N658" s="112"/>
      <c r="O658" s="112"/>
      <c r="P658" s="112"/>
      <c r="Q658" s="112"/>
    </row>
    <row r="659" spans="2:17" x14ac:dyDescent="0.2">
      <c r="B659" s="112"/>
      <c r="C659" s="112"/>
      <c r="D659" s="112"/>
      <c r="E659" s="112"/>
      <c r="F659" s="112"/>
      <c r="G659" s="112"/>
      <c r="H659" s="112"/>
      <c r="I659" s="112"/>
      <c r="J659" s="112"/>
      <c r="K659" s="112"/>
      <c r="L659" s="113"/>
      <c r="M659" s="112"/>
      <c r="N659" s="112"/>
      <c r="O659" s="112"/>
      <c r="P659" s="112"/>
      <c r="Q659" s="112"/>
    </row>
    <row r="660" spans="2:17" x14ac:dyDescent="0.2">
      <c r="B660" s="112"/>
      <c r="C660" s="112"/>
      <c r="D660" s="112"/>
      <c r="E660" s="112"/>
      <c r="F660" s="112"/>
      <c r="G660" s="112"/>
      <c r="H660" s="112"/>
      <c r="I660" s="112"/>
      <c r="J660" s="112"/>
      <c r="K660" s="112"/>
      <c r="L660" s="113"/>
      <c r="M660" s="112"/>
      <c r="N660" s="112"/>
      <c r="O660" s="112"/>
      <c r="P660" s="112"/>
      <c r="Q660" s="112"/>
    </row>
    <row r="661" spans="2:17" x14ac:dyDescent="0.2">
      <c r="B661" s="112"/>
      <c r="C661" s="112"/>
      <c r="D661" s="112"/>
      <c r="E661" s="112"/>
      <c r="F661" s="112"/>
      <c r="G661" s="112"/>
      <c r="H661" s="112"/>
      <c r="I661" s="112"/>
      <c r="J661" s="112"/>
      <c r="K661" s="112"/>
      <c r="L661" s="113"/>
      <c r="M661" s="112"/>
      <c r="N661" s="112"/>
      <c r="O661" s="112"/>
      <c r="P661" s="112"/>
      <c r="Q661" s="112"/>
    </row>
    <row r="662" spans="2:17" x14ac:dyDescent="0.2">
      <c r="B662" s="112"/>
      <c r="C662" s="112"/>
      <c r="D662" s="112"/>
      <c r="E662" s="112"/>
      <c r="F662" s="112"/>
      <c r="G662" s="112"/>
      <c r="H662" s="112"/>
      <c r="I662" s="112"/>
      <c r="J662" s="112"/>
      <c r="K662" s="112"/>
      <c r="L662" s="113"/>
      <c r="M662" s="112"/>
      <c r="N662" s="112"/>
      <c r="O662" s="112"/>
      <c r="P662" s="112"/>
      <c r="Q662" s="112"/>
    </row>
    <row r="663" spans="2:17" x14ac:dyDescent="0.2">
      <c r="B663" s="112"/>
      <c r="C663" s="112"/>
      <c r="D663" s="112"/>
      <c r="E663" s="112"/>
      <c r="F663" s="112"/>
      <c r="G663" s="112"/>
      <c r="H663" s="112"/>
      <c r="I663" s="112"/>
      <c r="J663" s="112"/>
      <c r="K663" s="112"/>
      <c r="L663" s="113"/>
      <c r="M663" s="112"/>
      <c r="N663" s="112"/>
      <c r="O663" s="112"/>
      <c r="P663" s="112"/>
      <c r="Q663" s="112"/>
    </row>
    <row r="664" spans="2:17" x14ac:dyDescent="0.2">
      <c r="B664" s="112"/>
      <c r="C664" s="112"/>
      <c r="D664" s="112"/>
      <c r="E664" s="112"/>
      <c r="F664" s="112"/>
      <c r="G664" s="112"/>
      <c r="H664" s="112"/>
      <c r="I664" s="112"/>
      <c r="J664" s="112"/>
      <c r="K664" s="112"/>
      <c r="L664" s="113"/>
      <c r="M664" s="112"/>
      <c r="N664" s="112"/>
      <c r="O664" s="112"/>
      <c r="P664" s="112"/>
      <c r="Q664" s="112"/>
    </row>
    <row r="665" spans="2:17" x14ac:dyDescent="0.2">
      <c r="B665" s="112"/>
      <c r="C665" s="112"/>
      <c r="D665" s="112"/>
      <c r="E665" s="112"/>
      <c r="F665" s="112"/>
      <c r="G665" s="112"/>
      <c r="H665" s="112"/>
      <c r="I665" s="112"/>
      <c r="J665" s="112"/>
      <c r="K665" s="112"/>
      <c r="L665" s="113"/>
      <c r="M665" s="112"/>
      <c r="N665" s="112"/>
      <c r="O665" s="112"/>
      <c r="P665" s="112"/>
      <c r="Q665" s="112"/>
    </row>
    <row r="666" spans="2:17" x14ac:dyDescent="0.2">
      <c r="B666" s="112"/>
      <c r="C666" s="112"/>
      <c r="D666" s="112"/>
      <c r="E666" s="112"/>
      <c r="F666" s="112"/>
      <c r="G666" s="112"/>
      <c r="H666" s="112"/>
      <c r="I666" s="112"/>
      <c r="J666" s="112"/>
      <c r="K666" s="112"/>
      <c r="L666" s="113"/>
      <c r="M666" s="112"/>
      <c r="N666" s="112"/>
      <c r="O666" s="112"/>
      <c r="P666" s="112"/>
      <c r="Q666" s="112"/>
    </row>
    <row r="667" spans="2:17" x14ac:dyDescent="0.2">
      <c r="B667" s="112"/>
      <c r="C667" s="112"/>
      <c r="D667" s="112"/>
      <c r="E667" s="112"/>
      <c r="F667" s="112"/>
      <c r="G667" s="112"/>
      <c r="H667" s="112"/>
      <c r="I667" s="112"/>
      <c r="J667" s="112"/>
      <c r="K667" s="112"/>
      <c r="L667" s="113"/>
      <c r="M667" s="112"/>
      <c r="N667" s="112"/>
      <c r="O667" s="112"/>
      <c r="P667" s="112"/>
      <c r="Q667" s="112"/>
    </row>
    <row r="668" spans="2:17" x14ac:dyDescent="0.2">
      <c r="B668" s="112"/>
      <c r="C668" s="112"/>
      <c r="D668" s="112"/>
      <c r="E668" s="112"/>
      <c r="F668" s="112"/>
      <c r="G668" s="112"/>
      <c r="H668" s="112"/>
      <c r="I668" s="112"/>
      <c r="J668" s="112"/>
      <c r="K668" s="112"/>
      <c r="L668" s="113"/>
      <c r="M668" s="112"/>
      <c r="N668" s="112"/>
      <c r="O668" s="112"/>
      <c r="P668" s="112"/>
      <c r="Q668" s="112"/>
    </row>
    <row r="669" spans="2:17" x14ac:dyDescent="0.2">
      <c r="B669" s="112"/>
      <c r="C669" s="112"/>
      <c r="D669" s="112"/>
      <c r="E669" s="112"/>
      <c r="F669" s="112"/>
      <c r="G669" s="112"/>
      <c r="H669" s="112"/>
      <c r="I669" s="112"/>
      <c r="J669" s="112"/>
      <c r="K669" s="112"/>
      <c r="L669" s="113"/>
      <c r="M669" s="112"/>
      <c r="N669" s="112"/>
      <c r="O669" s="112"/>
      <c r="P669" s="112"/>
      <c r="Q669" s="112"/>
    </row>
    <row r="670" spans="2:17" x14ac:dyDescent="0.2">
      <c r="B670" s="112"/>
      <c r="C670" s="112"/>
      <c r="D670" s="112"/>
      <c r="E670" s="112"/>
      <c r="F670" s="112"/>
      <c r="G670" s="112"/>
      <c r="H670" s="112"/>
      <c r="I670" s="112"/>
      <c r="J670" s="112"/>
      <c r="K670" s="112"/>
      <c r="L670" s="113"/>
      <c r="M670" s="112"/>
      <c r="N670" s="112"/>
      <c r="O670" s="112"/>
      <c r="P670" s="112"/>
      <c r="Q670" s="112"/>
    </row>
    <row r="671" spans="2:17" x14ac:dyDescent="0.2">
      <c r="B671" s="112"/>
      <c r="C671" s="112"/>
      <c r="D671" s="112"/>
      <c r="E671" s="112"/>
      <c r="F671" s="112"/>
      <c r="G671" s="112"/>
      <c r="H671" s="112"/>
      <c r="I671" s="112"/>
      <c r="J671" s="112"/>
      <c r="K671" s="112"/>
      <c r="L671" s="113"/>
      <c r="M671" s="112"/>
      <c r="N671" s="112"/>
      <c r="O671" s="112"/>
      <c r="P671" s="112"/>
      <c r="Q671" s="112"/>
    </row>
    <row r="672" spans="2:17" x14ac:dyDescent="0.2">
      <c r="B672" s="112"/>
      <c r="C672" s="112"/>
      <c r="D672" s="112"/>
      <c r="E672" s="112"/>
      <c r="F672" s="112"/>
      <c r="G672" s="112"/>
      <c r="H672" s="112"/>
      <c r="I672" s="112"/>
      <c r="J672" s="112"/>
      <c r="K672" s="112"/>
      <c r="L672" s="113"/>
      <c r="M672" s="112"/>
      <c r="N672" s="112"/>
      <c r="O672" s="112"/>
      <c r="P672" s="112"/>
      <c r="Q672" s="112"/>
    </row>
    <row r="673" spans="2:17" x14ac:dyDescent="0.2">
      <c r="B673" s="112"/>
      <c r="C673" s="112"/>
      <c r="D673" s="112"/>
      <c r="E673" s="112"/>
      <c r="F673" s="112"/>
      <c r="G673" s="112"/>
      <c r="H673" s="112"/>
      <c r="I673" s="112"/>
      <c r="J673" s="112"/>
      <c r="K673" s="112"/>
      <c r="L673" s="113"/>
      <c r="M673" s="112"/>
      <c r="N673" s="112"/>
      <c r="O673" s="112"/>
      <c r="P673" s="112"/>
      <c r="Q673" s="112"/>
    </row>
    <row r="674" spans="2:17" x14ac:dyDescent="0.2">
      <c r="B674" s="112"/>
      <c r="C674" s="112"/>
      <c r="D674" s="112"/>
      <c r="E674" s="112"/>
      <c r="F674" s="112"/>
      <c r="G674" s="112"/>
      <c r="H674" s="112"/>
      <c r="I674" s="112"/>
      <c r="J674" s="112"/>
      <c r="K674" s="112"/>
      <c r="L674" s="113"/>
      <c r="M674" s="112"/>
      <c r="N674" s="112"/>
      <c r="O674" s="112"/>
      <c r="P674" s="112"/>
      <c r="Q674" s="112"/>
    </row>
    <row r="675" spans="2:17" x14ac:dyDescent="0.2">
      <c r="B675" s="112"/>
      <c r="C675" s="112"/>
      <c r="D675" s="112"/>
      <c r="E675" s="112"/>
      <c r="F675" s="112"/>
      <c r="G675" s="112"/>
      <c r="H675" s="112"/>
      <c r="I675" s="112"/>
      <c r="J675" s="112"/>
      <c r="K675" s="112"/>
      <c r="L675" s="113"/>
      <c r="M675" s="112"/>
      <c r="N675" s="112"/>
      <c r="O675" s="112"/>
      <c r="P675" s="112"/>
      <c r="Q675" s="112"/>
    </row>
    <row r="676" spans="2:17" x14ac:dyDescent="0.2">
      <c r="B676" s="112"/>
      <c r="C676" s="112"/>
      <c r="D676" s="112"/>
      <c r="E676" s="112"/>
      <c r="F676" s="112"/>
      <c r="G676" s="112"/>
      <c r="H676" s="112"/>
      <c r="I676" s="112"/>
      <c r="J676" s="112"/>
      <c r="K676" s="112"/>
      <c r="L676" s="113"/>
      <c r="M676" s="112"/>
      <c r="N676" s="112"/>
      <c r="O676" s="112"/>
      <c r="P676" s="112"/>
      <c r="Q676" s="112"/>
    </row>
    <row r="677" spans="2:17" x14ac:dyDescent="0.2">
      <c r="B677" s="112"/>
      <c r="C677" s="112"/>
      <c r="D677" s="112"/>
      <c r="E677" s="112"/>
      <c r="F677" s="112"/>
      <c r="G677" s="112"/>
      <c r="H677" s="112"/>
      <c r="I677" s="112"/>
      <c r="J677" s="112"/>
      <c r="K677" s="112"/>
      <c r="L677" s="113"/>
      <c r="M677" s="112"/>
      <c r="N677" s="112"/>
      <c r="O677" s="112"/>
      <c r="P677" s="112"/>
      <c r="Q677" s="112"/>
    </row>
    <row r="678" spans="2:17" x14ac:dyDescent="0.2">
      <c r="B678" s="112"/>
      <c r="C678" s="112"/>
      <c r="D678" s="112"/>
      <c r="E678" s="112"/>
      <c r="F678" s="112"/>
      <c r="G678" s="112"/>
      <c r="H678" s="112"/>
      <c r="I678" s="112"/>
      <c r="J678" s="112"/>
      <c r="K678" s="112"/>
      <c r="L678" s="113"/>
      <c r="M678" s="112"/>
      <c r="N678" s="112"/>
      <c r="O678" s="112"/>
      <c r="P678" s="112"/>
      <c r="Q678" s="112"/>
    </row>
    <row r="679" spans="2:17" x14ac:dyDescent="0.2">
      <c r="B679" s="112"/>
      <c r="C679" s="112"/>
      <c r="D679" s="112"/>
      <c r="E679" s="112"/>
      <c r="F679" s="112"/>
      <c r="G679" s="112"/>
      <c r="H679" s="112"/>
      <c r="I679" s="112"/>
      <c r="J679" s="112"/>
      <c r="K679" s="112"/>
      <c r="L679" s="113"/>
      <c r="M679" s="112"/>
      <c r="N679" s="112"/>
      <c r="O679" s="112"/>
      <c r="P679" s="112"/>
      <c r="Q679" s="112"/>
    </row>
    <row r="680" spans="2:17" x14ac:dyDescent="0.2">
      <c r="B680" s="112"/>
      <c r="C680" s="112"/>
      <c r="D680" s="112"/>
      <c r="E680" s="112"/>
      <c r="F680" s="112"/>
      <c r="G680" s="112"/>
      <c r="H680" s="112"/>
      <c r="I680" s="112"/>
      <c r="J680" s="112"/>
      <c r="K680" s="112"/>
      <c r="L680" s="113"/>
      <c r="M680" s="112"/>
      <c r="N680" s="112"/>
      <c r="O680" s="112"/>
      <c r="P680" s="112"/>
      <c r="Q680" s="112"/>
    </row>
    <row r="681" spans="2:17" x14ac:dyDescent="0.2">
      <c r="B681" s="112"/>
      <c r="C681" s="112"/>
      <c r="D681" s="112"/>
      <c r="E681" s="112"/>
      <c r="F681" s="112"/>
      <c r="G681" s="112"/>
      <c r="H681" s="112"/>
      <c r="I681" s="112"/>
      <c r="J681" s="112"/>
      <c r="K681" s="112"/>
      <c r="L681" s="113"/>
      <c r="M681" s="112"/>
      <c r="N681" s="112"/>
      <c r="O681" s="112"/>
      <c r="P681" s="112"/>
      <c r="Q681" s="112"/>
    </row>
    <row r="682" spans="2:17" x14ac:dyDescent="0.2">
      <c r="B682" s="112"/>
      <c r="C682" s="112"/>
      <c r="D682" s="112"/>
      <c r="E682" s="112"/>
      <c r="F682" s="112"/>
      <c r="G682" s="112"/>
      <c r="H682" s="112"/>
      <c r="I682" s="112"/>
      <c r="J682" s="112"/>
      <c r="K682" s="112"/>
      <c r="L682" s="113"/>
      <c r="M682" s="112"/>
      <c r="N682" s="112"/>
      <c r="O682" s="112"/>
      <c r="P682" s="112"/>
      <c r="Q682" s="112"/>
    </row>
    <row r="683" spans="2:17" x14ac:dyDescent="0.2">
      <c r="B683" s="112"/>
      <c r="C683" s="112"/>
      <c r="D683" s="112"/>
      <c r="E683" s="112"/>
      <c r="F683" s="112"/>
      <c r="G683" s="112"/>
      <c r="H683" s="112"/>
      <c r="I683" s="112"/>
      <c r="J683" s="112"/>
      <c r="K683" s="112"/>
      <c r="L683" s="113"/>
      <c r="M683" s="112"/>
      <c r="N683" s="112"/>
      <c r="O683" s="112"/>
      <c r="P683" s="112"/>
      <c r="Q683" s="112"/>
    </row>
    <row r="684" spans="2:17" x14ac:dyDescent="0.2">
      <c r="B684" s="112"/>
      <c r="C684" s="112"/>
      <c r="D684" s="112"/>
      <c r="E684" s="112"/>
      <c r="F684" s="112"/>
      <c r="G684" s="112"/>
      <c r="H684" s="112"/>
      <c r="I684" s="112"/>
      <c r="J684" s="112"/>
      <c r="K684" s="112"/>
      <c r="L684" s="113"/>
      <c r="M684" s="112"/>
      <c r="N684" s="112"/>
      <c r="O684" s="112"/>
      <c r="P684" s="112"/>
      <c r="Q684" s="112"/>
    </row>
    <row r="685" spans="2:17" x14ac:dyDescent="0.2">
      <c r="B685" s="112"/>
      <c r="C685" s="112"/>
      <c r="D685" s="112"/>
      <c r="E685" s="112"/>
      <c r="F685" s="112"/>
      <c r="G685" s="112"/>
      <c r="H685" s="112"/>
      <c r="I685" s="112"/>
      <c r="J685" s="112"/>
      <c r="K685" s="112"/>
      <c r="L685" s="113"/>
      <c r="M685" s="112"/>
      <c r="N685" s="112"/>
      <c r="O685" s="112"/>
      <c r="P685" s="112"/>
      <c r="Q685" s="112"/>
    </row>
    <row r="686" spans="2:17" x14ac:dyDescent="0.2">
      <c r="B686" s="112"/>
      <c r="C686" s="112"/>
      <c r="D686" s="112"/>
      <c r="E686" s="112"/>
      <c r="F686" s="112"/>
      <c r="G686" s="112"/>
      <c r="H686" s="112"/>
      <c r="I686" s="112"/>
      <c r="J686" s="112"/>
      <c r="K686" s="112"/>
      <c r="L686" s="113"/>
      <c r="M686" s="112"/>
      <c r="N686" s="112"/>
      <c r="O686" s="112"/>
      <c r="P686" s="112"/>
      <c r="Q686" s="112"/>
    </row>
    <row r="687" spans="2:17" x14ac:dyDescent="0.2">
      <c r="B687" s="112"/>
      <c r="C687" s="112"/>
      <c r="D687" s="112"/>
      <c r="E687" s="112"/>
      <c r="F687" s="112"/>
      <c r="G687" s="112"/>
      <c r="H687" s="112"/>
      <c r="I687" s="112"/>
      <c r="J687" s="112"/>
      <c r="K687" s="112"/>
      <c r="L687" s="113"/>
      <c r="M687" s="112"/>
      <c r="N687" s="112"/>
      <c r="O687" s="112"/>
      <c r="P687" s="112"/>
      <c r="Q687" s="112"/>
    </row>
    <row r="688" spans="2:17" x14ac:dyDescent="0.2">
      <c r="B688" s="112"/>
      <c r="C688" s="112"/>
      <c r="D688" s="112"/>
      <c r="E688" s="112"/>
      <c r="F688" s="112"/>
      <c r="G688" s="112"/>
      <c r="H688" s="112"/>
      <c r="I688" s="112"/>
      <c r="J688" s="112"/>
      <c r="K688" s="112"/>
      <c r="L688" s="113"/>
      <c r="M688" s="112"/>
      <c r="N688" s="112"/>
      <c r="O688" s="112"/>
      <c r="P688" s="112"/>
      <c r="Q688" s="112"/>
    </row>
    <row r="689" spans="2:17" x14ac:dyDescent="0.2">
      <c r="B689" s="112"/>
      <c r="C689" s="112"/>
      <c r="D689" s="112"/>
      <c r="E689" s="112"/>
      <c r="F689" s="112"/>
      <c r="G689" s="112"/>
      <c r="H689" s="112"/>
      <c r="I689" s="112"/>
      <c r="J689" s="112"/>
      <c r="K689" s="112"/>
      <c r="L689" s="113"/>
      <c r="M689" s="112"/>
      <c r="N689" s="112"/>
      <c r="O689" s="112"/>
      <c r="P689" s="112"/>
      <c r="Q689" s="112"/>
    </row>
    <row r="690" spans="2:17" x14ac:dyDescent="0.2">
      <c r="B690" s="112"/>
      <c r="C690" s="112"/>
      <c r="D690" s="112"/>
      <c r="E690" s="112"/>
      <c r="F690" s="112"/>
      <c r="G690" s="112"/>
      <c r="H690" s="112"/>
      <c r="I690" s="112"/>
      <c r="J690" s="112"/>
      <c r="K690" s="112"/>
      <c r="L690" s="113"/>
      <c r="M690" s="112"/>
      <c r="N690" s="112"/>
      <c r="O690" s="112"/>
      <c r="P690" s="112"/>
      <c r="Q690" s="112"/>
    </row>
    <row r="691" spans="2:17" x14ac:dyDescent="0.2">
      <c r="B691" s="112"/>
      <c r="C691" s="112"/>
      <c r="D691" s="112"/>
      <c r="E691" s="112"/>
      <c r="F691" s="112"/>
      <c r="G691" s="112"/>
      <c r="H691" s="112"/>
      <c r="I691" s="112"/>
      <c r="J691" s="112"/>
      <c r="K691" s="112"/>
      <c r="L691" s="113"/>
      <c r="M691" s="112"/>
      <c r="N691" s="112"/>
      <c r="O691" s="112"/>
      <c r="P691" s="112"/>
      <c r="Q691" s="112"/>
    </row>
    <row r="692" spans="2:17" x14ac:dyDescent="0.2">
      <c r="B692" s="112"/>
      <c r="C692" s="112"/>
      <c r="D692" s="112"/>
      <c r="E692" s="112"/>
      <c r="F692" s="112"/>
      <c r="G692" s="112"/>
      <c r="H692" s="112"/>
      <c r="I692" s="112"/>
      <c r="J692" s="112"/>
      <c r="K692" s="112"/>
      <c r="L692" s="113"/>
      <c r="M692" s="112"/>
      <c r="N692" s="112"/>
      <c r="O692" s="112"/>
      <c r="P692" s="112"/>
      <c r="Q692" s="112"/>
    </row>
    <row r="693" spans="2:17" x14ac:dyDescent="0.2">
      <c r="B693" s="112"/>
      <c r="C693" s="112"/>
      <c r="D693" s="112"/>
      <c r="E693" s="112"/>
      <c r="F693" s="112"/>
      <c r="G693" s="112"/>
      <c r="H693" s="112"/>
      <c r="I693" s="112"/>
      <c r="J693" s="112"/>
      <c r="K693" s="112"/>
      <c r="L693" s="113"/>
      <c r="M693" s="112"/>
      <c r="N693" s="112"/>
      <c r="O693" s="112"/>
      <c r="P693" s="112"/>
      <c r="Q693" s="112"/>
    </row>
    <row r="694" spans="2:17" x14ac:dyDescent="0.2">
      <c r="B694" s="112"/>
      <c r="C694" s="112"/>
      <c r="D694" s="112"/>
      <c r="E694" s="112"/>
      <c r="F694" s="112"/>
      <c r="G694" s="112"/>
      <c r="H694" s="112"/>
      <c r="I694" s="112"/>
      <c r="J694" s="112"/>
      <c r="K694" s="112"/>
      <c r="L694" s="113"/>
      <c r="M694" s="112"/>
      <c r="N694" s="112"/>
      <c r="O694" s="112"/>
      <c r="P694" s="112"/>
      <c r="Q694" s="112"/>
    </row>
    <row r="695" spans="2:17" x14ac:dyDescent="0.2">
      <c r="B695" s="112"/>
      <c r="C695" s="112"/>
      <c r="D695" s="112"/>
      <c r="E695" s="112"/>
      <c r="F695" s="112"/>
      <c r="G695" s="112"/>
      <c r="H695" s="112"/>
      <c r="I695" s="112"/>
      <c r="J695" s="112"/>
      <c r="K695" s="112"/>
      <c r="L695" s="113"/>
      <c r="M695" s="112"/>
      <c r="N695" s="112"/>
      <c r="O695" s="112"/>
      <c r="P695" s="112"/>
      <c r="Q695" s="112"/>
    </row>
    <row r="696" spans="2:17" x14ac:dyDescent="0.2">
      <c r="B696" s="112"/>
      <c r="C696" s="112"/>
      <c r="D696" s="112"/>
      <c r="E696" s="112"/>
      <c r="F696" s="112"/>
      <c r="G696" s="112"/>
      <c r="H696" s="112"/>
      <c r="I696" s="112"/>
      <c r="J696" s="112"/>
      <c r="K696" s="112"/>
      <c r="L696" s="113"/>
      <c r="M696" s="112"/>
      <c r="N696" s="112"/>
      <c r="O696" s="112"/>
      <c r="P696" s="112"/>
      <c r="Q696" s="112"/>
    </row>
    <row r="697" spans="2:17" x14ac:dyDescent="0.2">
      <c r="B697" s="112"/>
      <c r="C697" s="112"/>
      <c r="D697" s="112"/>
      <c r="E697" s="112"/>
      <c r="F697" s="112"/>
      <c r="G697" s="112"/>
      <c r="H697" s="112"/>
      <c r="I697" s="112"/>
      <c r="J697" s="112"/>
      <c r="K697" s="112"/>
      <c r="L697" s="113"/>
      <c r="M697" s="112"/>
      <c r="N697" s="112"/>
      <c r="O697" s="112"/>
      <c r="P697" s="112"/>
      <c r="Q697" s="112"/>
    </row>
    <row r="698" spans="2:17" x14ac:dyDescent="0.2">
      <c r="B698" s="112"/>
      <c r="C698" s="112"/>
      <c r="D698" s="112"/>
      <c r="E698" s="112"/>
      <c r="F698" s="112"/>
      <c r="G698" s="112"/>
      <c r="H698" s="112"/>
      <c r="I698" s="112"/>
      <c r="J698" s="112"/>
      <c r="K698" s="112"/>
      <c r="L698" s="113"/>
      <c r="M698" s="112"/>
      <c r="N698" s="112"/>
      <c r="O698" s="112"/>
      <c r="P698" s="112"/>
      <c r="Q698" s="112"/>
    </row>
    <row r="699" spans="2:17" x14ac:dyDescent="0.2">
      <c r="B699" s="112"/>
      <c r="C699" s="112"/>
      <c r="D699" s="112"/>
      <c r="E699" s="112"/>
      <c r="F699" s="112"/>
      <c r="G699" s="112"/>
      <c r="H699" s="112"/>
      <c r="I699" s="112"/>
      <c r="J699" s="112"/>
      <c r="K699" s="112"/>
      <c r="L699" s="113"/>
      <c r="M699" s="112"/>
      <c r="N699" s="112"/>
      <c r="O699" s="112"/>
      <c r="P699" s="112"/>
      <c r="Q699" s="112"/>
    </row>
    <row r="700" spans="2:17" x14ac:dyDescent="0.2">
      <c r="B700" s="112"/>
      <c r="C700" s="112"/>
      <c r="D700" s="112"/>
      <c r="E700" s="112"/>
      <c r="F700" s="112"/>
      <c r="G700" s="112"/>
      <c r="H700" s="112"/>
      <c r="I700" s="112"/>
      <c r="J700" s="112"/>
      <c r="K700" s="112"/>
      <c r="L700" s="113"/>
      <c r="M700" s="112"/>
      <c r="N700" s="112"/>
      <c r="O700" s="112"/>
      <c r="P700" s="112"/>
      <c r="Q700" s="112"/>
    </row>
    <row r="701" spans="2:17" x14ac:dyDescent="0.2">
      <c r="B701" s="112"/>
      <c r="C701" s="112"/>
      <c r="D701" s="112"/>
      <c r="E701" s="112"/>
      <c r="F701" s="112"/>
      <c r="G701" s="112"/>
      <c r="H701" s="112"/>
      <c r="I701" s="112"/>
      <c r="J701" s="112"/>
      <c r="K701" s="112"/>
      <c r="L701" s="113"/>
      <c r="M701" s="112"/>
      <c r="N701" s="112"/>
      <c r="O701" s="112"/>
      <c r="P701" s="112"/>
      <c r="Q701" s="112"/>
    </row>
    <row r="702" spans="2:17" x14ac:dyDescent="0.2">
      <c r="B702" s="112"/>
      <c r="C702" s="112"/>
      <c r="D702" s="112"/>
      <c r="E702" s="112"/>
      <c r="F702" s="112"/>
      <c r="G702" s="112"/>
      <c r="H702" s="112"/>
      <c r="I702" s="112"/>
      <c r="J702" s="112"/>
      <c r="K702" s="112"/>
      <c r="L702" s="113"/>
      <c r="M702" s="112"/>
      <c r="N702" s="112"/>
      <c r="O702" s="112"/>
      <c r="P702" s="112"/>
      <c r="Q702" s="112"/>
    </row>
    <row r="703" spans="2:17" x14ac:dyDescent="0.2">
      <c r="B703" s="112"/>
      <c r="C703" s="112"/>
      <c r="D703" s="112"/>
      <c r="E703" s="112"/>
      <c r="F703" s="112"/>
      <c r="G703" s="112"/>
      <c r="H703" s="112"/>
      <c r="I703" s="112"/>
      <c r="J703" s="112"/>
      <c r="K703" s="112"/>
      <c r="L703" s="113"/>
      <c r="M703" s="112"/>
      <c r="N703" s="112"/>
      <c r="O703" s="112"/>
      <c r="P703" s="112"/>
      <c r="Q703" s="112"/>
    </row>
    <row r="704" spans="2:17" x14ac:dyDescent="0.2">
      <c r="B704" s="112"/>
      <c r="C704" s="112"/>
      <c r="D704" s="112"/>
      <c r="E704" s="112"/>
      <c r="F704" s="112"/>
      <c r="G704" s="112"/>
      <c r="H704" s="112"/>
      <c r="I704" s="112"/>
      <c r="J704" s="112"/>
      <c r="K704" s="112"/>
      <c r="L704" s="113"/>
      <c r="M704" s="112"/>
      <c r="N704" s="112"/>
      <c r="O704" s="112"/>
      <c r="P704" s="112"/>
      <c r="Q704" s="112"/>
    </row>
    <row r="705" spans="2:17" x14ac:dyDescent="0.2">
      <c r="B705" s="112"/>
      <c r="C705" s="112"/>
      <c r="D705" s="112"/>
      <c r="E705" s="112"/>
      <c r="F705" s="112"/>
      <c r="G705" s="112"/>
      <c r="H705" s="112"/>
      <c r="I705" s="112"/>
      <c r="J705" s="112"/>
      <c r="K705" s="112"/>
      <c r="L705" s="113"/>
      <c r="M705" s="112"/>
      <c r="N705" s="112"/>
      <c r="O705" s="112"/>
      <c r="P705" s="112"/>
      <c r="Q705" s="112"/>
    </row>
    <row r="706" spans="2:17" x14ac:dyDescent="0.2">
      <c r="B706" s="112"/>
      <c r="C706" s="112"/>
      <c r="D706" s="112"/>
      <c r="E706" s="112"/>
      <c r="F706" s="112"/>
      <c r="G706" s="112"/>
      <c r="H706" s="112"/>
      <c r="I706" s="112"/>
      <c r="J706" s="112"/>
      <c r="K706" s="112"/>
      <c r="L706" s="113"/>
      <c r="M706" s="112"/>
      <c r="N706" s="112"/>
      <c r="O706" s="112"/>
      <c r="P706" s="112"/>
      <c r="Q706" s="112"/>
    </row>
    <row r="707" spans="2:17" x14ac:dyDescent="0.2">
      <c r="B707" s="112"/>
      <c r="C707" s="112"/>
      <c r="D707" s="112"/>
      <c r="E707" s="112"/>
      <c r="F707" s="112"/>
      <c r="G707" s="112"/>
      <c r="H707" s="112"/>
      <c r="I707" s="112"/>
      <c r="J707" s="112"/>
      <c r="K707" s="112"/>
      <c r="L707" s="113"/>
      <c r="M707" s="112"/>
      <c r="N707" s="112"/>
      <c r="O707" s="112"/>
      <c r="P707" s="112"/>
      <c r="Q707" s="112"/>
    </row>
    <row r="708" spans="2:17" x14ac:dyDescent="0.2">
      <c r="B708" s="112"/>
      <c r="C708" s="112"/>
      <c r="D708" s="112"/>
      <c r="E708" s="112"/>
      <c r="F708" s="112"/>
      <c r="G708" s="112"/>
      <c r="H708" s="112"/>
      <c r="I708" s="112"/>
      <c r="J708" s="112"/>
      <c r="K708" s="112"/>
      <c r="L708" s="113"/>
      <c r="M708" s="112"/>
      <c r="N708" s="112"/>
      <c r="O708" s="112"/>
      <c r="P708" s="112"/>
      <c r="Q708" s="112"/>
    </row>
    <row r="709" spans="2:17" x14ac:dyDescent="0.2">
      <c r="B709" s="112"/>
      <c r="C709" s="112"/>
      <c r="D709" s="112"/>
      <c r="E709" s="112"/>
      <c r="F709" s="112"/>
      <c r="G709" s="112"/>
      <c r="H709" s="112"/>
      <c r="I709" s="112"/>
      <c r="J709" s="112"/>
      <c r="K709" s="112"/>
      <c r="L709" s="113"/>
      <c r="M709" s="112"/>
      <c r="N709" s="112"/>
      <c r="O709" s="112"/>
      <c r="P709" s="112"/>
      <c r="Q709" s="112"/>
    </row>
    <row r="710" spans="2:17" x14ac:dyDescent="0.2">
      <c r="B710" s="112"/>
      <c r="C710" s="112"/>
      <c r="D710" s="112"/>
      <c r="E710" s="112"/>
      <c r="F710" s="112"/>
      <c r="G710" s="112"/>
      <c r="H710" s="112"/>
      <c r="I710" s="112"/>
      <c r="J710" s="112"/>
      <c r="K710" s="112"/>
      <c r="L710" s="113"/>
      <c r="M710" s="112"/>
      <c r="N710" s="112"/>
      <c r="O710" s="112"/>
      <c r="P710" s="112"/>
      <c r="Q710" s="112"/>
    </row>
    <row r="711" spans="2:17" x14ac:dyDescent="0.2">
      <c r="B711" s="112"/>
      <c r="C711" s="112"/>
      <c r="D711" s="112"/>
      <c r="E711" s="112"/>
      <c r="F711" s="112"/>
      <c r="G711" s="112"/>
      <c r="H711" s="112"/>
      <c r="I711" s="112"/>
      <c r="J711" s="112"/>
      <c r="K711" s="112"/>
      <c r="L711" s="113"/>
      <c r="M711" s="112"/>
      <c r="N711" s="112"/>
      <c r="O711" s="112"/>
      <c r="P711" s="112"/>
      <c r="Q711" s="112"/>
    </row>
    <row r="712" spans="2:17" x14ac:dyDescent="0.2">
      <c r="B712" s="112"/>
      <c r="C712" s="112"/>
      <c r="D712" s="112"/>
      <c r="E712" s="112"/>
      <c r="F712" s="112"/>
      <c r="G712" s="112"/>
      <c r="H712" s="112"/>
      <c r="I712" s="112"/>
      <c r="J712" s="112"/>
      <c r="K712" s="112"/>
      <c r="L712" s="113"/>
      <c r="M712" s="112"/>
      <c r="N712" s="112"/>
      <c r="O712" s="112"/>
      <c r="P712" s="112"/>
      <c r="Q712" s="112"/>
    </row>
    <row r="713" spans="2:17" x14ac:dyDescent="0.2">
      <c r="B713" s="112"/>
      <c r="C713" s="112"/>
      <c r="D713" s="112"/>
      <c r="E713" s="112"/>
      <c r="F713" s="112"/>
      <c r="G713" s="112"/>
      <c r="H713" s="112"/>
      <c r="I713" s="112"/>
      <c r="J713" s="112"/>
      <c r="K713" s="112"/>
      <c r="L713" s="113"/>
      <c r="M713" s="112"/>
      <c r="N713" s="112"/>
      <c r="O713" s="112"/>
      <c r="P713" s="112"/>
      <c r="Q713" s="112"/>
    </row>
    <row r="714" spans="2:17" x14ac:dyDescent="0.2">
      <c r="B714" s="112"/>
      <c r="C714" s="112"/>
      <c r="D714" s="112"/>
      <c r="E714" s="112"/>
      <c r="F714" s="112"/>
      <c r="G714" s="112"/>
      <c r="H714" s="112"/>
      <c r="I714" s="112"/>
      <c r="J714" s="112"/>
      <c r="K714" s="112"/>
      <c r="L714" s="113"/>
      <c r="M714" s="112"/>
      <c r="N714" s="112"/>
      <c r="O714" s="112"/>
      <c r="P714" s="112"/>
      <c r="Q714" s="112"/>
    </row>
    <row r="715" spans="2:17" x14ac:dyDescent="0.2">
      <c r="B715" s="112"/>
      <c r="C715" s="112"/>
      <c r="D715" s="112"/>
      <c r="E715" s="112"/>
      <c r="F715" s="112"/>
      <c r="G715" s="112"/>
      <c r="H715" s="112"/>
      <c r="I715" s="112"/>
      <c r="J715" s="112"/>
      <c r="K715" s="112"/>
      <c r="L715" s="113"/>
      <c r="M715" s="112"/>
      <c r="N715" s="112"/>
      <c r="O715" s="112"/>
      <c r="P715" s="112"/>
      <c r="Q715" s="112"/>
    </row>
    <row r="716" spans="2:17" x14ac:dyDescent="0.2">
      <c r="B716" s="112"/>
      <c r="C716" s="112"/>
      <c r="D716" s="112"/>
      <c r="E716" s="112"/>
      <c r="F716" s="112"/>
      <c r="G716" s="112"/>
      <c r="H716" s="112"/>
      <c r="I716" s="112"/>
      <c r="J716" s="112"/>
      <c r="K716" s="112"/>
      <c r="L716" s="113"/>
      <c r="M716" s="112"/>
      <c r="N716" s="112"/>
      <c r="O716" s="112"/>
      <c r="P716" s="112"/>
      <c r="Q716" s="112"/>
    </row>
    <row r="717" spans="2:17" x14ac:dyDescent="0.2">
      <c r="B717" s="112"/>
      <c r="C717" s="112"/>
      <c r="D717" s="112"/>
      <c r="E717" s="112"/>
      <c r="F717" s="112"/>
      <c r="G717" s="112"/>
      <c r="H717" s="112"/>
      <c r="I717" s="112"/>
      <c r="J717" s="112"/>
      <c r="K717" s="112"/>
      <c r="L717" s="113"/>
      <c r="M717" s="112"/>
      <c r="N717" s="112"/>
      <c r="O717" s="112"/>
      <c r="P717" s="112"/>
      <c r="Q717" s="112"/>
    </row>
    <row r="718" spans="2:17" x14ac:dyDescent="0.2">
      <c r="B718" s="112"/>
      <c r="C718" s="112"/>
      <c r="D718" s="112"/>
      <c r="E718" s="112"/>
      <c r="F718" s="112"/>
      <c r="G718" s="112"/>
      <c r="H718" s="112"/>
      <c r="I718" s="112"/>
      <c r="J718" s="112"/>
      <c r="K718" s="112"/>
      <c r="L718" s="113"/>
      <c r="M718" s="112"/>
      <c r="N718" s="112"/>
      <c r="O718" s="112"/>
      <c r="P718" s="112"/>
      <c r="Q718" s="112"/>
    </row>
    <row r="719" spans="2:17" x14ac:dyDescent="0.2">
      <c r="B719" s="112"/>
      <c r="C719" s="112"/>
      <c r="D719" s="112"/>
      <c r="E719" s="112"/>
      <c r="F719" s="112"/>
      <c r="G719" s="112"/>
      <c r="H719" s="112"/>
      <c r="I719" s="112"/>
      <c r="J719" s="112"/>
      <c r="K719" s="112"/>
      <c r="L719" s="113"/>
      <c r="M719" s="112"/>
      <c r="N719" s="112"/>
      <c r="O719" s="112"/>
      <c r="P719" s="112"/>
      <c r="Q719" s="112"/>
    </row>
    <row r="720" spans="2:17" x14ac:dyDescent="0.2">
      <c r="B720" s="112"/>
      <c r="C720" s="112"/>
      <c r="D720" s="112"/>
      <c r="E720" s="112"/>
      <c r="F720" s="112"/>
      <c r="G720" s="112"/>
      <c r="H720" s="112"/>
      <c r="I720" s="112"/>
      <c r="J720" s="112"/>
      <c r="K720" s="112"/>
      <c r="L720" s="113"/>
      <c r="M720" s="112"/>
      <c r="N720" s="112"/>
      <c r="O720" s="112"/>
      <c r="P720" s="112"/>
      <c r="Q720" s="112"/>
    </row>
    <row r="721" spans="12:12" x14ac:dyDescent="0.2">
      <c r="L721" s="114"/>
    </row>
    <row r="722" spans="12:12" x14ac:dyDescent="0.2">
      <c r="L722" s="114"/>
    </row>
    <row r="723" spans="12:12" x14ac:dyDescent="0.2">
      <c r="L723" s="114"/>
    </row>
    <row r="724" spans="12:12" x14ac:dyDescent="0.2">
      <c r="L724" s="114"/>
    </row>
    <row r="725" spans="12:12" x14ac:dyDescent="0.2">
      <c r="L725" s="114"/>
    </row>
    <row r="726" spans="12:12" x14ac:dyDescent="0.2">
      <c r="L726" s="114"/>
    </row>
    <row r="727" spans="12:12" x14ac:dyDescent="0.2">
      <c r="L727" s="114"/>
    </row>
    <row r="728" spans="12:12" x14ac:dyDescent="0.2">
      <c r="L728" s="114"/>
    </row>
    <row r="729" spans="12:12" x14ac:dyDescent="0.2">
      <c r="L729" s="114"/>
    </row>
    <row r="730" spans="12:12" x14ac:dyDescent="0.2">
      <c r="L730" s="114"/>
    </row>
    <row r="731" spans="12:12" x14ac:dyDescent="0.2">
      <c r="L731" s="114"/>
    </row>
    <row r="732" spans="12:12" x14ac:dyDescent="0.2">
      <c r="L732" s="114"/>
    </row>
    <row r="733" spans="12:12" x14ac:dyDescent="0.2">
      <c r="L733" s="114"/>
    </row>
    <row r="734" spans="12:12" x14ac:dyDescent="0.2">
      <c r="L734" s="114"/>
    </row>
    <row r="735" spans="12:12" x14ac:dyDescent="0.2">
      <c r="L735" s="114"/>
    </row>
    <row r="736" spans="12:12" x14ac:dyDescent="0.2">
      <c r="L736" s="114"/>
    </row>
    <row r="737" spans="12:12" x14ac:dyDescent="0.2">
      <c r="L737" s="114"/>
    </row>
    <row r="738" spans="12:12" x14ac:dyDescent="0.2">
      <c r="L738" s="114"/>
    </row>
    <row r="739" spans="12:12" x14ac:dyDescent="0.2">
      <c r="L739" s="114"/>
    </row>
    <row r="740" spans="12:12" x14ac:dyDescent="0.2">
      <c r="L740" s="114"/>
    </row>
    <row r="741" spans="12:12" x14ac:dyDescent="0.2">
      <c r="L741" s="114"/>
    </row>
    <row r="742" spans="12:12" x14ac:dyDescent="0.2">
      <c r="L742" s="114"/>
    </row>
    <row r="743" spans="12:12" x14ac:dyDescent="0.2">
      <c r="L743" s="114"/>
    </row>
    <row r="744" spans="12:12" x14ac:dyDescent="0.2">
      <c r="L744" s="114"/>
    </row>
    <row r="745" spans="12:12" x14ac:dyDescent="0.2">
      <c r="L745" s="114"/>
    </row>
    <row r="746" spans="12:12" x14ac:dyDescent="0.2">
      <c r="L746" s="114"/>
    </row>
    <row r="747" spans="12:12" x14ac:dyDescent="0.2">
      <c r="L747" s="114"/>
    </row>
    <row r="748" spans="12:12" x14ac:dyDescent="0.2">
      <c r="L748" s="114"/>
    </row>
    <row r="749" spans="12:12" x14ac:dyDescent="0.2">
      <c r="L749" s="114"/>
    </row>
    <row r="750" spans="12:12" x14ac:dyDescent="0.2">
      <c r="L750" s="114"/>
    </row>
    <row r="751" spans="12:12" x14ac:dyDescent="0.2">
      <c r="L751" s="114"/>
    </row>
    <row r="752" spans="12:12" x14ac:dyDescent="0.2">
      <c r="L752" s="114"/>
    </row>
    <row r="753" spans="12:12" x14ac:dyDescent="0.2">
      <c r="L753" s="114"/>
    </row>
    <row r="754" spans="12:12" x14ac:dyDescent="0.2">
      <c r="L754" s="114"/>
    </row>
    <row r="755" spans="12:12" x14ac:dyDescent="0.2">
      <c r="L755" s="114"/>
    </row>
    <row r="756" spans="12:12" x14ac:dyDescent="0.2">
      <c r="L756" s="114"/>
    </row>
    <row r="757" spans="12:12" x14ac:dyDescent="0.2">
      <c r="L757" s="114"/>
    </row>
    <row r="758" spans="12:12" x14ac:dyDescent="0.2">
      <c r="L758" s="114"/>
    </row>
    <row r="759" spans="12:12" x14ac:dyDescent="0.2">
      <c r="L759" s="114"/>
    </row>
    <row r="760" spans="12:12" x14ac:dyDescent="0.2">
      <c r="L760" s="114"/>
    </row>
    <row r="761" spans="12:12" x14ac:dyDescent="0.2">
      <c r="L761" s="114"/>
    </row>
    <row r="762" spans="12:12" x14ac:dyDescent="0.2">
      <c r="L762" s="114"/>
    </row>
    <row r="763" spans="12:12" x14ac:dyDescent="0.2">
      <c r="L763" s="114"/>
    </row>
    <row r="764" spans="12:12" x14ac:dyDescent="0.2">
      <c r="L764" s="114"/>
    </row>
    <row r="765" spans="12:12" x14ac:dyDescent="0.2">
      <c r="L765" s="114"/>
    </row>
    <row r="766" spans="12:12" x14ac:dyDescent="0.2">
      <c r="L766" s="114"/>
    </row>
    <row r="767" spans="12:12" x14ac:dyDescent="0.2">
      <c r="L767" s="114"/>
    </row>
    <row r="768" spans="12:12" x14ac:dyDescent="0.2">
      <c r="L768" s="114"/>
    </row>
    <row r="769" spans="12:12" x14ac:dyDescent="0.2">
      <c r="L769" s="114"/>
    </row>
    <row r="770" spans="12:12" x14ac:dyDescent="0.2">
      <c r="L770" s="114"/>
    </row>
    <row r="771" spans="12:12" x14ac:dyDescent="0.2">
      <c r="L771" s="114"/>
    </row>
    <row r="772" spans="12:12" x14ac:dyDescent="0.2">
      <c r="L772" s="114"/>
    </row>
    <row r="773" spans="12:12" x14ac:dyDescent="0.2">
      <c r="L773" s="114"/>
    </row>
    <row r="774" spans="12:12" x14ac:dyDescent="0.2">
      <c r="L774" s="114"/>
    </row>
    <row r="775" spans="12:12" x14ac:dyDescent="0.2">
      <c r="L775" s="114"/>
    </row>
    <row r="776" spans="12:12" x14ac:dyDescent="0.2">
      <c r="L776" s="114"/>
    </row>
    <row r="777" spans="12:12" x14ac:dyDescent="0.2">
      <c r="L777" s="114"/>
    </row>
    <row r="778" spans="12:12" x14ac:dyDescent="0.2">
      <c r="L778" s="114"/>
    </row>
    <row r="779" spans="12:12" x14ac:dyDescent="0.2">
      <c r="L779" s="114"/>
    </row>
    <row r="780" spans="12:12" x14ac:dyDescent="0.2">
      <c r="L780" s="114"/>
    </row>
    <row r="781" spans="12:12" x14ac:dyDescent="0.2">
      <c r="L781" s="114"/>
    </row>
    <row r="782" spans="12:12" x14ac:dyDescent="0.2">
      <c r="L782" s="114"/>
    </row>
    <row r="783" spans="12:12" x14ac:dyDescent="0.2">
      <c r="L783" s="114"/>
    </row>
    <row r="784" spans="12:12" x14ac:dyDescent="0.2">
      <c r="L784" s="114"/>
    </row>
    <row r="785" spans="12:12" x14ac:dyDescent="0.2">
      <c r="L785" s="114"/>
    </row>
    <row r="786" spans="12:12" x14ac:dyDescent="0.2">
      <c r="L786" s="114"/>
    </row>
    <row r="787" spans="12:12" x14ac:dyDescent="0.2">
      <c r="L787" s="114"/>
    </row>
    <row r="788" spans="12:12" x14ac:dyDescent="0.2">
      <c r="L788" s="114"/>
    </row>
    <row r="789" spans="12:12" x14ac:dyDescent="0.2">
      <c r="L789" s="114"/>
    </row>
    <row r="790" spans="12:12" x14ac:dyDescent="0.2">
      <c r="L790" s="114"/>
    </row>
    <row r="791" spans="12:12" x14ac:dyDescent="0.2">
      <c r="L791" s="114"/>
    </row>
    <row r="792" spans="12:12" x14ac:dyDescent="0.2">
      <c r="L792" s="114"/>
    </row>
    <row r="793" spans="12:12" x14ac:dyDescent="0.2">
      <c r="L793" s="114"/>
    </row>
    <row r="794" spans="12:12" x14ac:dyDescent="0.2">
      <c r="L794" s="114"/>
    </row>
    <row r="795" spans="12:12" x14ac:dyDescent="0.2">
      <c r="L795" s="114"/>
    </row>
    <row r="796" spans="12:12" x14ac:dyDescent="0.2">
      <c r="L796" s="114"/>
    </row>
    <row r="797" spans="12:12" x14ac:dyDescent="0.2">
      <c r="L797" s="114"/>
    </row>
    <row r="798" spans="12:12" x14ac:dyDescent="0.2">
      <c r="L798" s="114"/>
    </row>
    <row r="799" spans="12:12" x14ac:dyDescent="0.2">
      <c r="L799" s="114"/>
    </row>
    <row r="800" spans="12:12" x14ac:dyDescent="0.2">
      <c r="L800" s="114"/>
    </row>
    <row r="801" spans="12:12" x14ac:dyDescent="0.2">
      <c r="L801" s="114"/>
    </row>
    <row r="802" spans="12:12" x14ac:dyDescent="0.2">
      <c r="L802" s="114"/>
    </row>
    <row r="803" spans="12:12" x14ac:dyDescent="0.2">
      <c r="L803" s="114"/>
    </row>
    <row r="804" spans="12:12" x14ac:dyDescent="0.2">
      <c r="L804" s="114"/>
    </row>
    <row r="805" spans="12:12" x14ac:dyDescent="0.2">
      <c r="L805" s="114"/>
    </row>
    <row r="806" spans="12:12" x14ac:dyDescent="0.2">
      <c r="L806" s="114"/>
    </row>
    <row r="807" spans="12:12" x14ac:dyDescent="0.2">
      <c r="L807" s="114"/>
    </row>
    <row r="808" spans="12:12" x14ac:dyDescent="0.2">
      <c r="L808" s="114"/>
    </row>
    <row r="809" spans="12:12" x14ac:dyDescent="0.2">
      <c r="L809" s="114"/>
    </row>
    <row r="810" spans="12:12" x14ac:dyDescent="0.2">
      <c r="L810" s="114"/>
    </row>
    <row r="811" spans="12:12" x14ac:dyDescent="0.2">
      <c r="L811" s="114"/>
    </row>
    <row r="812" spans="12:12" x14ac:dyDescent="0.2">
      <c r="L812" s="114"/>
    </row>
    <row r="813" spans="12:12" x14ac:dyDescent="0.2">
      <c r="L813" s="114"/>
    </row>
    <row r="814" spans="12:12" x14ac:dyDescent="0.2">
      <c r="L814" s="114"/>
    </row>
    <row r="815" spans="12:12" x14ac:dyDescent="0.2">
      <c r="L815" s="114"/>
    </row>
    <row r="816" spans="12:12" x14ac:dyDescent="0.2">
      <c r="L816" s="114"/>
    </row>
    <row r="817" spans="12:12" x14ac:dyDescent="0.2">
      <c r="L817" s="114"/>
    </row>
    <row r="818" spans="12:12" x14ac:dyDescent="0.2">
      <c r="L818" s="114"/>
    </row>
    <row r="819" spans="12:12" x14ac:dyDescent="0.2">
      <c r="L819" s="114"/>
    </row>
    <row r="820" spans="12:12" x14ac:dyDescent="0.2">
      <c r="L820" s="114"/>
    </row>
    <row r="821" spans="12:12" x14ac:dyDescent="0.2">
      <c r="L821" s="114"/>
    </row>
    <row r="822" spans="12:12" x14ac:dyDescent="0.2">
      <c r="L822" s="114"/>
    </row>
    <row r="823" spans="12:12" x14ac:dyDescent="0.2">
      <c r="L823" s="114"/>
    </row>
    <row r="824" spans="12:12" x14ac:dyDescent="0.2">
      <c r="L824" s="114"/>
    </row>
    <row r="825" spans="12:12" x14ac:dyDescent="0.2">
      <c r="L825" s="114"/>
    </row>
    <row r="826" spans="12:12" x14ac:dyDescent="0.2">
      <c r="L826" s="114"/>
    </row>
    <row r="827" spans="12:12" x14ac:dyDescent="0.2">
      <c r="L827" s="114"/>
    </row>
    <row r="828" spans="12:12" x14ac:dyDescent="0.2">
      <c r="L828" s="114"/>
    </row>
    <row r="829" spans="12:12" x14ac:dyDescent="0.2">
      <c r="L829" s="114"/>
    </row>
    <row r="830" spans="12:12" x14ac:dyDescent="0.2">
      <c r="L830" s="114"/>
    </row>
    <row r="831" spans="12:12" x14ac:dyDescent="0.2">
      <c r="L831" s="114"/>
    </row>
    <row r="832" spans="12:12" x14ac:dyDescent="0.2">
      <c r="L832" s="114"/>
    </row>
    <row r="833" spans="12:12" x14ac:dyDescent="0.2">
      <c r="L833" s="114"/>
    </row>
    <row r="834" spans="12:12" x14ac:dyDescent="0.2">
      <c r="L834" s="114"/>
    </row>
    <row r="835" spans="12:12" x14ac:dyDescent="0.2">
      <c r="L835" s="114"/>
    </row>
    <row r="836" spans="12:12" x14ac:dyDescent="0.2">
      <c r="L836" s="114"/>
    </row>
    <row r="837" spans="12:12" x14ac:dyDescent="0.2">
      <c r="L837" s="114"/>
    </row>
    <row r="838" spans="12:12" x14ac:dyDescent="0.2">
      <c r="L838" s="114"/>
    </row>
    <row r="839" spans="12:12" x14ac:dyDescent="0.2">
      <c r="L839" s="114"/>
    </row>
    <row r="840" spans="12:12" x14ac:dyDescent="0.2">
      <c r="L840" s="114"/>
    </row>
    <row r="841" spans="12:12" x14ac:dyDescent="0.2">
      <c r="L841" s="114"/>
    </row>
    <row r="842" spans="12:12" x14ac:dyDescent="0.2">
      <c r="L842" s="114"/>
    </row>
    <row r="843" spans="12:12" x14ac:dyDescent="0.2">
      <c r="L843" s="114"/>
    </row>
    <row r="844" spans="12:12" x14ac:dyDescent="0.2">
      <c r="L844" s="114"/>
    </row>
    <row r="845" spans="12:12" x14ac:dyDescent="0.2">
      <c r="L845" s="114"/>
    </row>
    <row r="846" spans="12:12" x14ac:dyDescent="0.2">
      <c r="L846" s="114"/>
    </row>
    <row r="847" spans="12:12" x14ac:dyDescent="0.2">
      <c r="L847" s="114"/>
    </row>
    <row r="848" spans="12:12" x14ac:dyDescent="0.2">
      <c r="L848" s="114"/>
    </row>
    <row r="849" spans="12:12" x14ac:dyDescent="0.2">
      <c r="L849" s="114"/>
    </row>
    <row r="850" spans="12:12" x14ac:dyDescent="0.2">
      <c r="L850" s="114"/>
    </row>
    <row r="851" spans="12:12" x14ac:dyDescent="0.2">
      <c r="L851" s="114"/>
    </row>
    <row r="852" spans="12:12" x14ac:dyDescent="0.2">
      <c r="L852" s="114"/>
    </row>
    <row r="853" spans="12:12" x14ac:dyDescent="0.2">
      <c r="L853" s="114"/>
    </row>
    <row r="854" spans="12:12" x14ac:dyDescent="0.2">
      <c r="L854" s="114"/>
    </row>
    <row r="855" spans="12:12" x14ac:dyDescent="0.2">
      <c r="L855" s="114"/>
    </row>
    <row r="856" spans="12:12" x14ac:dyDescent="0.2">
      <c r="L856" s="114"/>
    </row>
    <row r="857" spans="12:12" x14ac:dyDescent="0.2">
      <c r="L857" s="114"/>
    </row>
    <row r="858" spans="12:12" x14ac:dyDescent="0.2">
      <c r="L858" s="114"/>
    </row>
    <row r="859" spans="12:12" x14ac:dyDescent="0.2">
      <c r="L859" s="114"/>
    </row>
    <row r="860" spans="12:12" x14ac:dyDescent="0.2">
      <c r="L860" s="114"/>
    </row>
    <row r="861" spans="12:12" x14ac:dyDescent="0.2">
      <c r="L861" s="114"/>
    </row>
    <row r="862" spans="12:12" x14ac:dyDescent="0.2">
      <c r="L862" s="114"/>
    </row>
    <row r="863" spans="12:12" x14ac:dyDescent="0.2">
      <c r="L863" s="114"/>
    </row>
    <row r="864" spans="12:12" x14ac:dyDescent="0.2">
      <c r="L864" s="114"/>
    </row>
    <row r="865" spans="12:12" x14ac:dyDescent="0.2">
      <c r="L865" s="114"/>
    </row>
    <row r="866" spans="12:12" x14ac:dyDescent="0.2">
      <c r="L866" s="114"/>
    </row>
    <row r="867" spans="12:12" x14ac:dyDescent="0.2">
      <c r="L867" s="114"/>
    </row>
    <row r="868" spans="12:12" x14ac:dyDescent="0.2">
      <c r="L868" s="114"/>
    </row>
    <row r="869" spans="12:12" x14ac:dyDescent="0.2">
      <c r="L869" s="114"/>
    </row>
    <row r="870" spans="12:12" x14ac:dyDescent="0.2">
      <c r="L870" s="114"/>
    </row>
    <row r="871" spans="12:12" x14ac:dyDescent="0.2">
      <c r="L871" s="114"/>
    </row>
    <row r="872" spans="12:12" x14ac:dyDescent="0.2">
      <c r="L872" s="114"/>
    </row>
    <row r="873" spans="12:12" x14ac:dyDescent="0.2">
      <c r="L873" s="114"/>
    </row>
    <row r="874" spans="12:12" x14ac:dyDescent="0.2">
      <c r="L874" s="114"/>
    </row>
    <row r="875" spans="12:12" x14ac:dyDescent="0.2">
      <c r="L875" s="114"/>
    </row>
    <row r="876" spans="12:12" x14ac:dyDescent="0.2">
      <c r="L876" s="114"/>
    </row>
    <row r="877" spans="12:12" x14ac:dyDescent="0.2">
      <c r="L877" s="114"/>
    </row>
    <row r="878" spans="12:12" x14ac:dyDescent="0.2">
      <c r="L878" s="114"/>
    </row>
    <row r="879" spans="12:12" x14ac:dyDescent="0.2">
      <c r="L879" s="114"/>
    </row>
    <row r="880" spans="12:12" x14ac:dyDescent="0.2">
      <c r="L880" s="114"/>
    </row>
    <row r="881" spans="12:12" x14ac:dyDescent="0.2">
      <c r="L881" s="114"/>
    </row>
    <row r="882" spans="12:12" x14ac:dyDescent="0.2">
      <c r="L882" s="114"/>
    </row>
    <row r="883" spans="12:12" x14ac:dyDescent="0.2">
      <c r="L883" s="114"/>
    </row>
    <row r="884" spans="12:12" x14ac:dyDescent="0.2">
      <c r="L884" s="114"/>
    </row>
    <row r="885" spans="12:12" x14ac:dyDescent="0.2">
      <c r="L885" s="114"/>
    </row>
    <row r="886" spans="12:12" x14ac:dyDescent="0.2">
      <c r="L886" s="114"/>
    </row>
    <row r="887" spans="12:12" x14ac:dyDescent="0.2">
      <c r="L887" s="114"/>
    </row>
    <row r="888" spans="12:12" x14ac:dyDescent="0.2">
      <c r="L888" s="114"/>
    </row>
    <row r="889" spans="12:12" x14ac:dyDescent="0.2">
      <c r="L889" s="114"/>
    </row>
    <row r="890" spans="12:12" x14ac:dyDescent="0.2">
      <c r="L890" s="114"/>
    </row>
    <row r="891" spans="12:12" x14ac:dyDescent="0.2">
      <c r="L891" s="114"/>
    </row>
    <row r="892" spans="12:12" x14ac:dyDescent="0.2">
      <c r="L892" s="114"/>
    </row>
    <row r="893" spans="12:12" x14ac:dyDescent="0.2">
      <c r="L893" s="114"/>
    </row>
    <row r="894" spans="12:12" x14ac:dyDescent="0.2">
      <c r="L894" s="114"/>
    </row>
    <row r="895" spans="12:12" x14ac:dyDescent="0.2">
      <c r="L895" s="114"/>
    </row>
    <row r="896" spans="12:12" x14ac:dyDescent="0.2">
      <c r="L896" s="114"/>
    </row>
    <row r="897" spans="12:12" x14ac:dyDescent="0.2">
      <c r="L897" s="114"/>
    </row>
    <row r="898" spans="12:12" x14ac:dyDescent="0.2">
      <c r="L898" s="114"/>
    </row>
    <row r="899" spans="12:12" x14ac:dyDescent="0.2">
      <c r="L899" s="114"/>
    </row>
    <row r="900" spans="12:12" x14ac:dyDescent="0.2">
      <c r="L900" s="114"/>
    </row>
    <row r="901" spans="12:12" x14ac:dyDescent="0.2">
      <c r="L901" s="114"/>
    </row>
    <row r="902" spans="12:12" x14ac:dyDescent="0.2">
      <c r="L902" s="114"/>
    </row>
    <row r="903" spans="12:12" x14ac:dyDescent="0.2">
      <c r="L903" s="114"/>
    </row>
    <row r="904" spans="12:12" x14ac:dyDescent="0.2">
      <c r="L904" s="114"/>
    </row>
    <row r="905" spans="12:12" x14ac:dyDescent="0.2">
      <c r="L905" s="114"/>
    </row>
    <row r="906" spans="12:12" x14ac:dyDescent="0.2">
      <c r="L906" s="114"/>
    </row>
    <row r="907" spans="12:12" x14ac:dyDescent="0.2">
      <c r="L907" s="114"/>
    </row>
    <row r="908" spans="12:12" x14ac:dyDescent="0.2">
      <c r="L908" s="114"/>
    </row>
    <row r="909" spans="12:12" x14ac:dyDescent="0.2">
      <c r="L909" s="114"/>
    </row>
    <row r="910" spans="12:12" x14ac:dyDescent="0.2">
      <c r="L910" s="114"/>
    </row>
    <row r="911" spans="12:12" x14ac:dyDescent="0.2">
      <c r="L911" s="114"/>
    </row>
    <row r="912" spans="12:12" x14ac:dyDescent="0.2">
      <c r="L912" s="114"/>
    </row>
    <row r="913" spans="12:12" x14ac:dyDescent="0.2">
      <c r="L913" s="114"/>
    </row>
    <row r="914" spans="12:12" x14ac:dyDescent="0.2">
      <c r="L914" s="114"/>
    </row>
    <row r="915" spans="12:12" x14ac:dyDescent="0.2">
      <c r="L915" s="114"/>
    </row>
    <row r="916" spans="12:12" x14ac:dyDescent="0.2">
      <c r="L916" s="114"/>
    </row>
    <row r="917" spans="12:12" x14ac:dyDescent="0.2">
      <c r="L917" s="114"/>
    </row>
    <row r="918" spans="12:12" x14ac:dyDescent="0.2">
      <c r="L918" s="114"/>
    </row>
    <row r="919" spans="12:12" x14ac:dyDescent="0.2">
      <c r="L919" s="114"/>
    </row>
    <row r="920" spans="12:12" x14ac:dyDescent="0.2">
      <c r="L920" s="114"/>
    </row>
    <row r="921" spans="12:12" x14ac:dyDescent="0.2">
      <c r="L921" s="114"/>
    </row>
    <row r="922" spans="12:12" x14ac:dyDescent="0.2">
      <c r="L922" s="114"/>
    </row>
    <row r="923" spans="12:12" x14ac:dyDescent="0.2">
      <c r="L923" s="114"/>
    </row>
    <row r="924" spans="12:12" x14ac:dyDescent="0.2">
      <c r="L924" s="114"/>
    </row>
    <row r="925" spans="12:12" x14ac:dyDescent="0.2">
      <c r="L925" s="114"/>
    </row>
    <row r="926" spans="12:12" x14ac:dyDescent="0.2">
      <c r="L926" s="114"/>
    </row>
    <row r="927" spans="12:12" x14ac:dyDescent="0.2">
      <c r="L927" s="114"/>
    </row>
    <row r="928" spans="12:12" x14ac:dyDescent="0.2">
      <c r="L928" s="114"/>
    </row>
    <row r="929" spans="12:12" x14ac:dyDescent="0.2">
      <c r="L929" s="114"/>
    </row>
    <row r="930" spans="12:12" x14ac:dyDescent="0.2">
      <c r="L930" s="114"/>
    </row>
    <row r="931" spans="12:12" x14ac:dyDescent="0.2">
      <c r="L931" s="114"/>
    </row>
    <row r="932" spans="12:12" x14ac:dyDescent="0.2">
      <c r="L932" s="114"/>
    </row>
    <row r="933" spans="12:12" x14ac:dyDescent="0.2">
      <c r="L933" s="114"/>
    </row>
    <row r="934" spans="12:12" x14ac:dyDescent="0.2">
      <c r="L934" s="114"/>
    </row>
    <row r="935" spans="12:12" x14ac:dyDescent="0.2">
      <c r="L935" s="114"/>
    </row>
    <row r="936" spans="12:12" x14ac:dyDescent="0.2">
      <c r="L936" s="114"/>
    </row>
    <row r="937" spans="12:12" x14ac:dyDescent="0.2">
      <c r="L937" s="114"/>
    </row>
    <row r="938" spans="12:12" x14ac:dyDescent="0.2">
      <c r="L938" s="114"/>
    </row>
    <row r="939" spans="12:12" x14ac:dyDescent="0.2">
      <c r="L939" s="114"/>
    </row>
    <row r="940" spans="12:12" x14ac:dyDescent="0.2">
      <c r="L940" s="114"/>
    </row>
    <row r="941" spans="12:12" x14ac:dyDescent="0.2">
      <c r="L941" s="114"/>
    </row>
    <row r="942" spans="12:12" x14ac:dyDescent="0.2">
      <c r="L942" s="114"/>
    </row>
    <row r="943" spans="12:12" x14ac:dyDescent="0.2">
      <c r="L943" s="114"/>
    </row>
    <row r="944" spans="12:12" x14ac:dyDescent="0.2">
      <c r="L944" s="114"/>
    </row>
    <row r="945" spans="12:12" x14ac:dyDescent="0.2">
      <c r="L945" s="114"/>
    </row>
    <row r="946" spans="12:12" x14ac:dyDescent="0.2">
      <c r="L946" s="114"/>
    </row>
    <row r="947" spans="12:12" x14ac:dyDescent="0.2">
      <c r="L947" s="114"/>
    </row>
    <row r="948" spans="12:12" x14ac:dyDescent="0.2">
      <c r="L948" s="114"/>
    </row>
    <row r="949" spans="12:12" x14ac:dyDescent="0.2">
      <c r="L949" s="114"/>
    </row>
    <row r="950" spans="12:12" x14ac:dyDescent="0.2">
      <c r="L950" s="114"/>
    </row>
    <row r="951" spans="12:12" x14ac:dyDescent="0.2">
      <c r="L951" s="114"/>
    </row>
    <row r="952" spans="12:12" x14ac:dyDescent="0.2">
      <c r="L952" s="114"/>
    </row>
    <row r="953" spans="12:12" x14ac:dyDescent="0.2">
      <c r="L953" s="114"/>
    </row>
    <row r="954" spans="12:12" x14ac:dyDescent="0.2">
      <c r="L954" s="114"/>
    </row>
    <row r="955" spans="12:12" x14ac:dyDescent="0.2">
      <c r="L955" s="114"/>
    </row>
    <row r="956" spans="12:12" x14ac:dyDescent="0.2">
      <c r="L956" s="114"/>
    </row>
    <row r="957" spans="12:12" x14ac:dyDescent="0.2">
      <c r="L957" s="114"/>
    </row>
    <row r="958" spans="12:12" x14ac:dyDescent="0.2">
      <c r="L958" s="114"/>
    </row>
    <row r="959" spans="12:12" x14ac:dyDescent="0.2">
      <c r="L959" s="114"/>
    </row>
    <row r="960" spans="12:12" x14ac:dyDescent="0.2">
      <c r="L960" s="114"/>
    </row>
    <row r="961" spans="12:12" x14ac:dyDescent="0.2">
      <c r="L961" s="114"/>
    </row>
    <row r="962" spans="12:12" x14ac:dyDescent="0.2">
      <c r="L962" s="114"/>
    </row>
    <row r="963" spans="12:12" x14ac:dyDescent="0.2">
      <c r="L963" s="114"/>
    </row>
    <row r="964" spans="12:12" x14ac:dyDescent="0.2">
      <c r="L964" s="114"/>
    </row>
    <row r="965" spans="12:12" x14ac:dyDescent="0.2">
      <c r="L965" s="114"/>
    </row>
    <row r="966" spans="12:12" x14ac:dyDescent="0.2">
      <c r="L966" s="114"/>
    </row>
    <row r="967" spans="12:12" x14ac:dyDescent="0.2">
      <c r="L967" s="114"/>
    </row>
    <row r="968" spans="12:12" x14ac:dyDescent="0.2">
      <c r="L968" s="114"/>
    </row>
    <row r="969" spans="12:12" x14ac:dyDescent="0.2">
      <c r="L969" s="114"/>
    </row>
    <row r="970" spans="12:12" x14ac:dyDescent="0.2">
      <c r="L970" s="114"/>
    </row>
    <row r="971" spans="12:12" x14ac:dyDescent="0.2">
      <c r="L971" s="114"/>
    </row>
    <row r="972" spans="12:12" x14ac:dyDescent="0.2">
      <c r="L972" s="114"/>
    </row>
    <row r="973" spans="12:12" x14ac:dyDescent="0.2">
      <c r="L973" s="114"/>
    </row>
    <row r="974" spans="12:12" x14ac:dyDescent="0.2">
      <c r="L974" s="114"/>
    </row>
    <row r="975" spans="12:12" x14ac:dyDescent="0.2">
      <c r="L975" s="114"/>
    </row>
    <row r="976" spans="12:12" x14ac:dyDescent="0.2">
      <c r="L976" s="114"/>
    </row>
    <row r="977" spans="12:12" x14ac:dyDescent="0.2">
      <c r="L977" s="114"/>
    </row>
    <row r="978" spans="12:12" x14ac:dyDescent="0.2">
      <c r="L978" s="114"/>
    </row>
    <row r="979" spans="12:12" x14ac:dyDescent="0.2">
      <c r="L979" s="114"/>
    </row>
    <row r="980" spans="12:12" x14ac:dyDescent="0.2">
      <c r="L980" s="114"/>
    </row>
    <row r="981" spans="12:12" x14ac:dyDescent="0.2">
      <c r="L981" s="114"/>
    </row>
    <row r="982" spans="12:12" x14ac:dyDescent="0.2">
      <c r="L982" s="114"/>
    </row>
    <row r="983" spans="12:12" x14ac:dyDescent="0.2">
      <c r="L983" s="114"/>
    </row>
    <row r="984" spans="12:12" x14ac:dyDescent="0.2">
      <c r="L984" s="114"/>
    </row>
    <row r="985" spans="12:12" x14ac:dyDescent="0.2">
      <c r="L985" s="114"/>
    </row>
    <row r="986" spans="12:12" x14ac:dyDescent="0.2">
      <c r="L986" s="114"/>
    </row>
    <row r="987" spans="12:12" x14ac:dyDescent="0.2">
      <c r="L987" s="114"/>
    </row>
    <row r="988" spans="12:12" x14ac:dyDescent="0.2">
      <c r="L988" s="114"/>
    </row>
    <row r="989" spans="12:12" x14ac:dyDescent="0.2">
      <c r="L989" s="114"/>
    </row>
    <row r="990" spans="12:12" x14ac:dyDescent="0.2">
      <c r="L990" s="114"/>
    </row>
    <row r="991" spans="12:12" x14ac:dyDescent="0.2">
      <c r="L991" s="114"/>
    </row>
    <row r="992" spans="12:12" x14ac:dyDescent="0.2">
      <c r="L992" s="114"/>
    </row>
    <row r="993" spans="12:12" x14ac:dyDescent="0.2">
      <c r="L993" s="114"/>
    </row>
    <row r="994" spans="12:12" x14ac:dyDescent="0.2">
      <c r="L994" s="114"/>
    </row>
    <row r="995" spans="12:12" x14ac:dyDescent="0.2">
      <c r="L995" s="114"/>
    </row>
    <row r="996" spans="12:12" x14ac:dyDescent="0.2">
      <c r="L996" s="114"/>
    </row>
    <row r="997" spans="12:12" x14ac:dyDescent="0.2">
      <c r="L997" s="114"/>
    </row>
    <row r="998" spans="12:12" x14ac:dyDescent="0.2">
      <c r="L998" s="114"/>
    </row>
    <row r="999" spans="12:12" x14ac:dyDescent="0.2">
      <c r="L999" s="114"/>
    </row>
    <row r="1000" spans="12:12" x14ac:dyDescent="0.2">
      <c r="L1000" s="114"/>
    </row>
    <row r="1001" spans="12:12" x14ac:dyDescent="0.2">
      <c r="L1001" s="114"/>
    </row>
    <row r="1002" spans="12:12" x14ac:dyDescent="0.2">
      <c r="L1002" s="114"/>
    </row>
    <row r="1003" spans="12:12" x14ac:dyDescent="0.2">
      <c r="L1003" s="114"/>
    </row>
    <row r="1004" spans="12:12" x14ac:dyDescent="0.2">
      <c r="L1004" s="114"/>
    </row>
    <row r="1005" spans="12:12" x14ac:dyDescent="0.2">
      <c r="L1005" s="114"/>
    </row>
    <row r="1006" spans="12:12" x14ac:dyDescent="0.2">
      <c r="L1006" s="114"/>
    </row>
    <row r="1007" spans="12:12" x14ac:dyDescent="0.2">
      <c r="L1007" s="114"/>
    </row>
    <row r="1008" spans="12:12" x14ac:dyDescent="0.2">
      <c r="L1008" s="114"/>
    </row>
    <row r="1009" spans="12:12" x14ac:dyDescent="0.2">
      <c r="L1009" s="114"/>
    </row>
    <row r="1010" spans="12:12" x14ac:dyDescent="0.2">
      <c r="L1010" s="114"/>
    </row>
    <row r="1011" spans="12:12" x14ac:dyDescent="0.2">
      <c r="L1011" s="114"/>
    </row>
    <row r="1012" spans="12:12" x14ac:dyDescent="0.2">
      <c r="L1012" s="114"/>
    </row>
    <row r="1013" spans="12:12" x14ac:dyDescent="0.2">
      <c r="L1013" s="114"/>
    </row>
    <row r="1014" spans="12:12" x14ac:dyDescent="0.2">
      <c r="L1014" s="114"/>
    </row>
    <row r="1015" spans="12:12" x14ac:dyDescent="0.2">
      <c r="L1015" s="114"/>
    </row>
    <row r="1016" spans="12:12" x14ac:dyDescent="0.2">
      <c r="L1016" s="114"/>
    </row>
    <row r="1017" spans="12:12" x14ac:dyDescent="0.2">
      <c r="L1017" s="114"/>
    </row>
    <row r="1018" spans="12:12" x14ac:dyDescent="0.2">
      <c r="L1018" s="114"/>
    </row>
    <row r="1019" spans="12:12" x14ac:dyDescent="0.2">
      <c r="L1019" s="114"/>
    </row>
    <row r="1020" spans="12:12" x14ac:dyDescent="0.2">
      <c r="L1020" s="114"/>
    </row>
    <row r="1021" spans="12:12" x14ac:dyDescent="0.2">
      <c r="L1021" s="114"/>
    </row>
    <row r="1022" spans="12:12" x14ac:dyDescent="0.2">
      <c r="L1022" s="114"/>
    </row>
    <row r="1023" spans="12:12" x14ac:dyDescent="0.2">
      <c r="L1023" s="114"/>
    </row>
    <row r="1024" spans="12:12" x14ac:dyDescent="0.2">
      <c r="L1024" s="114"/>
    </row>
    <row r="1025" spans="12:12" x14ac:dyDescent="0.2">
      <c r="L1025" s="114"/>
    </row>
    <row r="1026" spans="12:12" x14ac:dyDescent="0.2">
      <c r="L1026" s="114"/>
    </row>
    <row r="1027" spans="12:12" x14ac:dyDescent="0.2">
      <c r="L1027" s="114"/>
    </row>
    <row r="1028" spans="12:12" x14ac:dyDescent="0.2">
      <c r="L1028" s="114"/>
    </row>
    <row r="1029" spans="12:12" x14ac:dyDescent="0.2">
      <c r="L1029" s="114"/>
    </row>
    <row r="1030" spans="12:12" x14ac:dyDescent="0.2">
      <c r="L1030" s="114"/>
    </row>
    <row r="1031" spans="12:12" x14ac:dyDescent="0.2">
      <c r="L1031" s="114"/>
    </row>
    <row r="1032" spans="12:12" x14ac:dyDescent="0.2">
      <c r="L1032" s="114"/>
    </row>
    <row r="1033" spans="12:12" x14ac:dyDescent="0.2">
      <c r="L1033" s="114"/>
    </row>
    <row r="1034" spans="12:12" x14ac:dyDescent="0.2">
      <c r="L1034" s="114"/>
    </row>
    <row r="1035" spans="12:12" x14ac:dyDescent="0.2">
      <c r="L1035" s="114"/>
    </row>
    <row r="1036" spans="12:12" x14ac:dyDescent="0.2">
      <c r="L1036" s="114"/>
    </row>
    <row r="1037" spans="12:12" x14ac:dyDescent="0.2">
      <c r="L1037" s="114"/>
    </row>
    <row r="1038" spans="12:12" x14ac:dyDescent="0.2">
      <c r="L1038" s="114"/>
    </row>
    <row r="1039" spans="12:12" x14ac:dyDescent="0.2">
      <c r="L1039" s="114"/>
    </row>
    <row r="1040" spans="12:12" x14ac:dyDescent="0.2">
      <c r="L1040" s="114"/>
    </row>
    <row r="1041" spans="12:12" x14ac:dyDescent="0.2">
      <c r="L1041" s="114"/>
    </row>
    <row r="1042" spans="12:12" x14ac:dyDescent="0.2">
      <c r="L1042" s="114"/>
    </row>
    <row r="1043" spans="12:12" x14ac:dyDescent="0.2">
      <c r="L1043" s="114"/>
    </row>
    <row r="1044" spans="12:12" x14ac:dyDescent="0.2">
      <c r="L1044" s="114"/>
    </row>
    <row r="1045" spans="12:12" x14ac:dyDescent="0.2">
      <c r="L1045" s="114"/>
    </row>
    <row r="1046" spans="12:12" x14ac:dyDescent="0.2">
      <c r="L1046" s="114"/>
    </row>
    <row r="1047" spans="12:12" x14ac:dyDescent="0.2">
      <c r="L1047" s="114"/>
    </row>
    <row r="1048" spans="12:12" x14ac:dyDescent="0.2">
      <c r="L1048" s="114"/>
    </row>
    <row r="1049" spans="12:12" x14ac:dyDescent="0.2">
      <c r="L1049" s="114"/>
    </row>
    <row r="1050" spans="12:12" x14ac:dyDescent="0.2">
      <c r="L1050" s="114"/>
    </row>
    <row r="1051" spans="12:12" x14ac:dyDescent="0.2">
      <c r="L1051" s="114"/>
    </row>
    <row r="1052" spans="12:12" x14ac:dyDescent="0.2">
      <c r="L1052" s="114"/>
    </row>
    <row r="1053" spans="12:12" x14ac:dyDescent="0.2">
      <c r="L1053" s="114"/>
    </row>
    <row r="1054" spans="12:12" x14ac:dyDescent="0.2">
      <c r="L1054" s="114"/>
    </row>
    <row r="1055" spans="12:12" x14ac:dyDescent="0.2">
      <c r="L1055" s="114"/>
    </row>
    <row r="1056" spans="12:12" x14ac:dyDescent="0.2">
      <c r="L1056" s="114"/>
    </row>
    <row r="1057" spans="12:12" x14ac:dyDescent="0.2">
      <c r="L1057" s="114"/>
    </row>
    <row r="1058" spans="12:12" x14ac:dyDescent="0.2">
      <c r="L1058" s="114"/>
    </row>
    <row r="1059" spans="12:12" x14ac:dyDescent="0.2">
      <c r="L1059" s="114"/>
    </row>
    <row r="1060" spans="12:12" x14ac:dyDescent="0.2">
      <c r="L1060" s="114"/>
    </row>
    <row r="1061" spans="12:12" x14ac:dyDescent="0.2">
      <c r="L1061" s="114"/>
    </row>
    <row r="1062" spans="12:12" x14ac:dyDescent="0.2">
      <c r="L1062" s="114"/>
    </row>
    <row r="1063" spans="12:12" x14ac:dyDescent="0.2">
      <c r="L1063" s="114"/>
    </row>
    <row r="1064" spans="12:12" x14ac:dyDescent="0.2">
      <c r="L1064" s="114"/>
    </row>
    <row r="1065" spans="12:12" x14ac:dyDescent="0.2">
      <c r="L1065" s="114"/>
    </row>
    <row r="1066" spans="12:12" x14ac:dyDescent="0.2">
      <c r="L1066" s="114"/>
    </row>
    <row r="1067" spans="12:12" x14ac:dyDescent="0.2">
      <c r="L1067" s="114"/>
    </row>
    <row r="1068" spans="12:12" x14ac:dyDescent="0.2">
      <c r="L1068" s="114"/>
    </row>
    <row r="1069" spans="12:12" x14ac:dyDescent="0.2">
      <c r="L1069" s="114"/>
    </row>
    <row r="1070" spans="12:12" x14ac:dyDescent="0.2">
      <c r="L1070" s="114"/>
    </row>
    <row r="1071" spans="12:12" x14ac:dyDescent="0.2">
      <c r="L1071" s="114"/>
    </row>
    <row r="1072" spans="12:12" x14ac:dyDescent="0.2">
      <c r="L1072" s="114"/>
    </row>
    <row r="1073" spans="12:12" x14ac:dyDescent="0.2">
      <c r="L1073" s="114"/>
    </row>
    <row r="1074" spans="12:12" x14ac:dyDescent="0.2">
      <c r="L1074" s="114"/>
    </row>
    <row r="1075" spans="12:12" x14ac:dyDescent="0.2">
      <c r="L1075" s="114"/>
    </row>
    <row r="1076" spans="12:12" x14ac:dyDescent="0.2">
      <c r="L1076" s="114"/>
    </row>
    <row r="1077" spans="12:12" x14ac:dyDescent="0.2">
      <c r="L1077" s="114"/>
    </row>
    <row r="1078" spans="12:12" x14ac:dyDescent="0.2">
      <c r="L1078" s="114"/>
    </row>
    <row r="1079" spans="12:12" x14ac:dyDescent="0.2">
      <c r="L1079" s="114"/>
    </row>
    <row r="1080" spans="12:12" x14ac:dyDescent="0.2">
      <c r="L1080" s="114"/>
    </row>
    <row r="1081" spans="12:12" x14ac:dyDescent="0.2">
      <c r="L1081" s="114"/>
    </row>
    <row r="1082" spans="12:12" x14ac:dyDescent="0.2">
      <c r="L1082" s="114"/>
    </row>
    <row r="1083" spans="12:12" x14ac:dyDescent="0.2">
      <c r="L1083" s="114"/>
    </row>
    <row r="1084" spans="12:12" x14ac:dyDescent="0.2">
      <c r="L1084" s="114"/>
    </row>
    <row r="1085" spans="12:12" x14ac:dyDescent="0.2">
      <c r="L1085" s="114"/>
    </row>
    <row r="1086" spans="12:12" x14ac:dyDescent="0.2">
      <c r="L1086" s="114"/>
    </row>
    <row r="1087" spans="12:12" x14ac:dyDescent="0.2">
      <c r="L1087" s="114"/>
    </row>
    <row r="1088" spans="12:12" x14ac:dyDescent="0.2">
      <c r="L1088" s="114"/>
    </row>
    <row r="1089" spans="12:12" x14ac:dyDescent="0.2">
      <c r="L1089" s="114"/>
    </row>
    <row r="1090" spans="12:12" x14ac:dyDescent="0.2">
      <c r="L1090" s="114"/>
    </row>
    <row r="1091" spans="12:12" x14ac:dyDescent="0.2">
      <c r="L1091" s="114"/>
    </row>
    <row r="1092" spans="12:12" x14ac:dyDescent="0.2">
      <c r="L1092" s="114"/>
    </row>
    <row r="1093" spans="12:12" x14ac:dyDescent="0.2">
      <c r="L1093" s="114"/>
    </row>
    <row r="1094" spans="12:12" x14ac:dyDescent="0.2">
      <c r="L1094" s="114"/>
    </row>
    <row r="1095" spans="12:12" x14ac:dyDescent="0.2">
      <c r="L1095" s="114"/>
    </row>
    <row r="1096" spans="12:12" x14ac:dyDescent="0.2">
      <c r="L1096" s="114"/>
    </row>
    <row r="1097" spans="12:12" x14ac:dyDescent="0.2">
      <c r="L1097" s="114"/>
    </row>
    <row r="1098" spans="12:12" x14ac:dyDescent="0.2">
      <c r="L1098" s="114"/>
    </row>
    <row r="1099" spans="12:12" x14ac:dyDescent="0.2">
      <c r="L1099" s="114"/>
    </row>
    <row r="1100" spans="12:12" x14ac:dyDescent="0.2">
      <c r="L1100" s="114"/>
    </row>
    <row r="1101" spans="12:12" x14ac:dyDescent="0.2">
      <c r="L1101" s="114"/>
    </row>
    <row r="1102" spans="12:12" x14ac:dyDescent="0.2">
      <c r="L1102" s="114"/>
    </row>
    <row r="1103" spans="12:12" x14ac:dyDescent="0.2">
      <c r="L1103" s="114"/>
    </row>
    <row r="1104" spans="12:12" x14ac:dyDescent="0.2">
      <c r="L1104" s="114"/>
    </row>
    <row r="1105" spans="12:12" x14ac:dyDescent="0.2">
      <c r="L1105" s="114"/>
    </row>
    <row r="1106" spans="12:12" x14ac:dyDescent="0.2">
      <c r="L1106" s="114"/>
    </row>
    <row r="1107" spans="12:12" x14ac:dyDescent="0.2">
      <c r="L1107" s="114"/>
    </row>
    <row r="1108" spans="12:12" x14ac:dyDescent="0.2">
      <c r="L1108" s="114"/>
    </row>
    <row r="1109" spans="12:12" x14ac:dyDescent="0.2">
      <c r="L1109" s="114"/>
    </row>
    <row r="1110" spans="12:12" x14ac:dyDescent="0.2">
      <c r="L1110" s="114"/>
    </row>
    <row r="1111" spans="12:12" x14ac:dyDescent="0.2">
      <c r="L1111" s="114"/>
    </row>
    <row r="1112" spans="12:12" x14ac:dyDescent="0.2">
      <c r="L1112" s="114"/>
    </row>
    <row r="1113" spans="12:12" x14ac:dyDescent="0.2">
      <c r="L1113" s="114"/>
    </row>
    <row r="1114" spans="12:12" x14ac:dyDescent="0.2">
      <c r="L1114" s="114"/>
    </row>
    <row r="1115" spans="12:12" x14ac:dyDescent="0.2">
      <c r="L1115" s="114"/>
    </row>
    <row r="1116" spans="12:12" x14ac:dyDescent="0.2">
      <c r="L1116" s="114"/>
    </row>
    <row r="1117" spans="12:12" x14ac:dyDescent="0.2">
      <c r="L1117" s="114"/>
    </row>
    <row r="1118" spans="12:12" x14ac:dyDescent="0.2">
      <c r="L1118" s="114"/>
    </row>
    <row r="1119" spans="12:12" x14ac:dyDescent="0.2">
      <c r="L1119" s="114"/>
    </row>
    <row r="1120" spans="12:12" x14ac:dyDescent="0.2">
      <c r="L1120" s="114"/>
    </row>
    <row r="1121" spans="12:12" x14ac:dyDescent="0.2">
      <c r="L1121" s="114"/>
    </row>
    <row r="1122" spans="12:12" x14ac:dyDescent="0.2">
      <c r="L1122" s="114"/>
    </row>
    <row r="1123" spans="12:12" x14ac:dyDescent="0.2">
      <c r="L1123" s="114"/>
    </row>
    <row r="1124" spans="12:12" x14ac:dyDescent="0.2">
      <c r="L1124" s="114"/>
    </row>
    <row r="1125" spans="12:12" x14ac:dyDescent="0.2">
      <c r="L1125" s="114"/>
    </row>
    <row r="1126" spans="12:12" x14ac:dyDescent="0.2">
      <c r="L1126" s="114"/>
    </row>
    <row r="1127" spans="12:12" x14ac:dyDescent="0.2">
      <c r="L1127" s="114"/>
    </row>
    <row r="1128" spans="12:12" x14ac:dyDescent="0.2">
      <c r="L1128" s="114"/>
    </row>
    <row r="1129" spans="12:12" x14ac:dyDescent="0.2">
      <c r="L1129" s="114"/>
    </row>
    <row r="1130" spans="12:12" x14ac:dyDescent="0.2">
      <c r="L1130" s="114"/>
    </row>
    <row r="1131" spans="12:12" x14ac:dyDescent="0.2">
      <c r="L1131" s="114"/>
    </row>
    <row r="1132" spans="12:12" x14ac:dyDescent="0.2">
      <c r="L1132" s="114"/>
    </row>
    <row r="1133" spans="12:12" x14ac:dyDescent="0.2">
      <c r="L1133" s="114"/>
    </row>
    <row r="1134" spans="12:12" x14ac:dyDescent="0.2">
      <c r="L1134" s="114"/>
    </row>
    <row r="1135" spans="12:12" x14ac:dyDescent="0.2">
      <c r="L1135" s="114"/>
    </row>
    <row r="1136" spans="12:12" x14ac:dyDescent="0.2">
      <c r="L1136" s="114"/>
    </row>
    <row r="1137" spans="12:12" x14ac:dyDescent="0.2">
      <c r="L1137" s="114"/>
    </row>
    <row r="1138" spans="12:12" x14ac:dyDescent="0.2">
      <c r="L1138" s="114"/>
    </row>
    <row r="1139" spans="12:12" x14ac:dyDescent="0.2">
      <c r="L1139" s="114"/>
    </row>
    <row r="1140" spans="12:12" x14ac:dyDescent="0.2">
      <c r="L1140" s="114"/>
    </row>
    <row r="1141" spans="12:12" x14ac:dyDescent="0.2">
      <c r="L1141" s="114"/>
    </row>
    <row r="1142" spans="12:12" x14ac:dyDescent="0.2">
      <c r="L1142" s="114"/>
    </row>
    <row r="1143" spans="12:12" x14ac:dyDescent="0.2">
      <c r="L1143" s="114"/>
    </row>
    <row r="1144" spans="12:12" x14ac:dyDescent="0.2">
      <c r="L1144" s="114"/>
    </row>
    <row r="1145" spans="12:12" x14ac:dyDescent="0.2">
      <c r="L1145" s="114"/>
    </row>
    <row r="1146" spans="12:12" x14ac:dyDescent="0.2">
      <c r="L1146" s="114"/>
    </row>
    <row r="1147" spans="12:12" x14ac:dyDescent="0.2">
      <c r="L1147" s="114"/>
    </row>
    <row r="1148" spans="12:12" x14ac:dyDescent="0.2">
      <c r="L1148" s="114"/>
    </row>
    <row r="1149" spans="12:12" x14ac:dyDescent="0.2">
      <c r="L1149" s="114"/>
    </row>
    <row r="1150" spans="12:12" x14ac:dyDescent="0.2">
      <c r="L1150" s="114"/>
    </row>
    <row r="1151" spans="12:12" x14ac:dyDescent="0.2">
      <c r="L1151" s="114"/>
    </row>
    <row r="1152" spans="12:12" x14ac:dyDescent="0.2">
      <c r="L1152" s="114"/>
    </row>
    <row r="1153" spans="12:12" x14ac:dyDescent="0.2">
      <c r="L1153" s="114"/>
    </row>
    <row r="1154" spans="12:12" x14ac:dyDescent="0.2">
      <c r="L1154" s="114"/>
    </row>
    <row r="1155" spans="12:12" x14ac:dyDescent="0.2">
      <c r="L1155" s="114"/>
    </row>
    <row r="1156" spans="12:12" x14ac:dyDescent="0.2">
      <c r="L1156" s="114"/>
    </row>
    <row r="1157" spans="12:12" x14ac:dyDescent="0.2">
      <c r="L1157" s="114"/>
    </row>
    <row r="1158" spans="12:12" x14ac:dyDescent="0.2">
      <c r="L1158" s="114"/>
    </row>
    <row r="1159" spans="12:12" x14ac:dyDescent="0.2">
      <c r="L1159" s="114"/>
    </row>
    <row r="1160" spans="12:12" x14ac:dyDescent="0.2">
      <c r="L1160" s="114"/>
    </row>
    <row r="1161" spans="12:12" x14ac:dyDescent="0.2">
      <c r="L1161" s="114"/>
    </row>
    <row r="1162" spans="12:12" x14ac:dyDescent="0.2">
      <c r="L1162" s="114"/>
    </row>
    <row r="1163" spans="12:12" x14ac:dyDescent="0.2">
      <c r="L1163" s="114"/>
    </row>
    <row r="1164" spans="12:12" x14ac:dyDescent="0.2">
      <c r="L1164" s="114"/>
    </row>
    <row r="1165" spans="12:12" x14ac:dyDescent="0.2">
      <c r="L1165" s="114"/>
    </row>
    <row r="1166" spans="12:12" x14ac:dyDescent="0.2">
      <c r="L1166" s="114"/>
    </row>
    <row r="1167" spans="12:12" x14ac:dyDescent="0.2">
      <c r="L1167" s="114"/>
    </row>
    <row r="1168" spans="12:12" x14ac:dyDescent="0.2">
      <c r="L1168" s="114"/>
    </row>
    <row r="1169" spans="12:12" x14ac:dyDescent="0.2">
      <c r="L1169" s="114"/>
    </row>
    <row r="1170" spans="12:12" x14ac:dyDescent="0.2">
      <c r="L1170" s="114"/>
    </row>
    <row r="1171" spans="12:12" x14ac:dyDescent="0.2">
      <c r="L1171" s="114"/>
    </row>
    <row r="1172" spans="12:12" x14ac:dyDescent="0.2">
      <c r="L1172" s="114"/>
    </row>
    <row r="1173" spans="12:12" x14ac:dyDescent="0.2">
      <c r="L1173" s="114"/>
    </row>
    <row r="1174" spans="12:12" x14ac:dyDescent="0.2">
      <c r="L1174" s="114"/>
    </row>
    <row r="1175" spans="12:12" x14ac:dyDescent="0.2">
      <c r="L1175" s="114"/>
    </row>
    <row r="1176" spans="12:12" x14ac:dyDescent="0.2">
      <c r="L1176" s="114"/>
    </row>
    <row r="1177" spans="12:12" x14ac:dyDescent="0.2">
      <c r="L1177" s="114"/>
    </row>
    <row r="1178" spans="12:12" x14ac:dyDescent="0.2">
      <c r="L1178" s="114"/>
    </row>
    <row r="1179" spans="12:12" x14ac:dyDescent="0.2">
      <c r="L1179" s="114"/>
    </row>
    <row r="1180" spans="12:12" x14ac:dyDescent="0.2">
      <c r="L1180" s="114"/>
    </row>
    <row r="1181" spans="12:12" x14ac:dyDescent="0.2">
      <c r="L1181" s="114"/>
    </row>
    <row r="1182" spans="12:12" x14ac:dyDescent="0.2">
      <c r="L1182" s="114"/>
    </row>
    <row r="1183" spans="12:12" x14ac:dyDescent="0.2">
      <c r="L1183" s="114"/>
    </row>
    <row r="1184" spans="12:12" x14ac:dyDescent="0.2">
      <c r="L1184" s="114"/>
    </row>
    <row r="1185" spans="12:12" x14ac:dyDescent="0.2">
      <c r="L1185" s="114"/>
    </row>
    <row r="1186" spans="12:12" x14ac:dyDescent="0.2">
      <c r="L1186" s="114"/>
    </row>
    <row r="1187" spans="12:12" x14ac:dyDescent="0.2">
      <c r="L1187" s="114"/>
    </row>
    <row r="1188" spans="12:12" x14ac:dyDescent="0.2">
      <c r="L1188" s="114"/>
    </row>
    <row r="1189" spans="12:12" x14ac:dyDescent="0.2">
      <c r="L1189" s="114"/>
    </row>
    <row r="1190" spans="12:12" x14ac:dyDescent="0.2">
      <c r="L1190" s="114"/>
    </row>
    <row r="1191" spans="12:12" x14ac:dyDescent="0.2">
      <c r="L1191" s="114"/>
    </row>
    <row r="1192" spans="12:12" x14ac:dyDescent="0.2">
      <c r="L1192" s="114"/>
    </row>
    <row r="1193" spans="12:12" x14ac:dyDescent="0.2">
      <c r="L1193" s="114"/>
    </row>
    <row r="1194" spans="12:12" x14ac:dyDescent="0.2">
      <c r="L1194" s="114"/>
    </row>
    <row r="1195" spans="12:12" x14ac:dyDescent="0.2">
      <c r="L1195" s="114"/>
    </row>
    <row r="1196" spans="12:12" x14ac:dyDescent="0.2">
      <c r="L1196" s="114"/>
    </row>
    <row r="1197" spans="12:12" x14ac:dyDescent="0.2">
      <c r="L1197" s="114"/>
    </row>
    <row r="1198" spans="12:12" x14ac:dyDescent="0.2">
      <c r="L1198" s="114"/>
    </row>
    <row r="1199" spans="12:12" x14ac:dyDescent="0.2">
      <c r="L1199" s="114"/>
    </row>
    <row r="1200" spans="12:12" x14ac:dyDescent="0.2">
      <c r="L1200" s="114"/>
    </row>
    <row r="1201" spans="12:12" x14ac:dyDescent="0.2">
      <c r="L1201" s="114"/>
    </row>
    <row r="1202" spans="12:12" x14ac:dyDescent="0.2">
      <c r="L1202" s="114"/>
    </row>
    <row r="1203" spans="12:12" x14ac:dyDescent="0.2">
      <c r="L1203" s="114"/>
    </row>
    <row r="1204" spans="12:12" x14ac:dyDescent="0.2">
      <c r="L1204" s="114"/>
    </row>
    <row r="1205" spans="12:12" x14ac:dyDescent="0.2">
      <c r="L1205" s="114"/>
    </row>
    <row r="1206" spans="12:12" x14ac:dyDescent="0.2">
      <c r="L1206" s="114"/>
    </row>
    <row r="1207" spans="12:12" x14ac:dyDescent="0.2">
      <c r="L1207" s="114"/>
    </row>
    <row r="1208" spans="12:12" x14ac:dyDescent="0.2">
      <c r="L1208" s="114"/>
    </row>
    <row r="1209" spans="12:12" x14ac:dyDescent="0.2">
      <c r="L1209" s="114"/>
    </row>
    <row r="1210" spans="12:12" x14ac:dyDescent="0.2">
      <c r="L1210" s="114"/>
    </row>
    <row r="1211" spans="12:12" x14ac:dyDescent="0.2">
      <c r="L1211" s="114"/>
    </row>
    <row r="1212" spans="12:12" x14ac:dyDescent="0.2">
      <c r="L1212" s="114"/>
    </row>
    <row r="1213" spans="12:12" x14ac:dyDescent="0.2">
      <c r="L1213" s="114"/>
    </row>
    <row r="1214" spans="12:12" x14ac:dyDescent="0.2">
      <c r="L1214" s="114"/>
    </row>
    <row r="1215" spans="12:12" x14ac:dyDescent="0.2">
      <c r="L1215" s="114"/>
    </row>
    <row r="1216" spans="12:12" x14ac:dyDescent="0.2">
      <c r="L1216" s="114"/>
    </row>
    <row r="1217" spans="12:12" x14ac:dyDescent="0.2">
      <c r="L1217" s="114"/>
    </row>
    <row r="1218" spans="12:12" x14ac:dyDescent="0.2">
      <c r="L1218" s="114"/>
    </row>
    <row r="1219" spans="12:12" x14ac:dyDescent="0.2">
      <c r="L1219" s="114"/>
    </row>
    <row r="1220" spans="12:12" x14ac:dyDescent="0.2">
      <c r="L1220" s="114"/>
    </row>
  </sheetData>
  <sheetProtection algorithmName="SHA-512" hashValue="O3GOoCkPbHqvhe+L2lpGpdo3yLNgt7gZncnTPfqhCpu5Jxz/CLZ6ywfc4Mmam8g6YXO3cZfwWxpLCyI7PZh0NQ==" saltValue="cRjKcUy9kt/ygCQloz5wcg==" spinCount="100000" sheet="1" objects="1" scenarios="1"/>
  <mergeCells count="12">
    <mergeCell ref="Q6:U6"/>
    <mergeCell ref="Q7:U7"/>
    <mergeCell ref="A7:H7"/>
    <mergeCell ref="A1:H1"/>
    <mergeCell ref="A2:H2"/>
    <mergeCell ref="C4:G4"/>
    <mergeCell ref="C5:D5"/>
    <mergeCell ref="J3:N3"/>
    <mergeCell ref="J4:N4"/>
    <mergeCell ref="Q2:U2"/>
    <mergeCell ref="Q3:U3"/>
    <mergeCell ref="Q5:U5"/>
  </mergeCells>
  <pageMargins left="0.23622047244094491" right="0.23622047244094491" top="0.74803149606299213" bottom="0.74803149606299213" header="0" footer="0"/>
  <pageSetup paperSize="9" scale="29" fitToHeight="0" orientation="landscape" r:id="rId1"/>
  <headerFooter>
    <oddFooter>&amp;L&amp;A&amp;CPágina &amp;P de &amp;R&amp;D  &amp;T</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738"/>
  <sheetViews>
    <sheetView showZeros="0" tabSelected="1" topLeftCell="M1" zoomScaleNormal="100" workbookViewId="0">
      <selection activeCell="T1" sqref="A1:U248"/>
    </sheetView>
  </sheetViews>
  <sheetFormatPr defaultColWidth="14.5" defaultRowHeight="12.75" x14ac:dyDescent="0.2"/>
  <cols>
    <col min="1" max="1" width="10.33203125" style="37" customWidth="1"/>
    <col min="2" max="2" width="62.83203125" style="37" customWidth="1"/>
    <col min="3" max="3" width="28.1640625" style="37" customWidth="1"/>
    <col min="4" max="5" width="27.6640625" style="37" customWidth="1"/>
    <col min="6" max="6" width="28.1640625" style="37" customWidth="1"/>
    <col min="7" max="7" width="26.5" style="37" customWidth="1"/>
    <col min="8" max="8" width="26.6640625" style="37" customWidth="1"/>
    <col min="9" max="9" width="28.33203125" style="37" customWidth="1"/>
    <col min="10" max="11" width="27.83203125" style="37" customWidth="1"/>
    <col min="12" max="12" width="28.33203125" style="37" customWidth="1"/>
    <col min="13" max="16" width="29.6640625" style="37" customWidth="1"/>
    <col min="17" max="17" width="19.6640625" style="37" customWidth="1"/>
    <col min="18" max="19" width="29.6640625" style="37" customWidth="1"/>
    <col min="20" max="20" width="9.33203125" style="37" customWidth="1"/>
    <col min="21" max="26" width="8.6640625" style="37" customWidth="1"/>
    <col min="27" max="16384" width="14.5" style="37"/>
  </cols>
  <sheetData>
    <row r="1" spans="1:26" ht="14.25" x14ac:dyDescent="0.2">
      <c r="A1" s="143" t="s">
        <v>25</v>
      </c>
      <c r="B1" s="143"/>
      <c r="C1" s="143"/>
      <c r="D1" s="143"/>
      <c r="E1" s="143"/>
      <c r="F1" s="143"/>
      <c r="G1" s="143"/>
      <c r="H1" s="143"/>
      <c r="I1" s="36"/>
      <c r="J1" s="89"/>
      <c r="K1" s="89"/>
      <c r="L1" s="89"/>
      <c r="M1" s="89"/>
      <c r="N1" s="89"/>
      <c r="O1" s="89"/>
      <c r="P1" s="89"/>
      <c r="Q1" s="89"/>
      <c r="R1" s="97"/>
      <c r="S1" s="89"/>
      <c r="T1" s="89"/>
      <c r="U1" s="89"/>
      <c r="V1" s="36"/>
      <c r="W1" s="36"/>
      <c r="X1" s="36"/>
      <c r="Y1" s="36"/>
      <c r="Z1" s="36"/>
    </row>
    <row r="2" spans="1:26" ht="15" customHeight="1" x14ac:dyDescent="0.25">
      <c r="A2" s="144" t="s">
        <v>30</v>
      </c>
      <c r="B2" s="145"/>
      <c r="C2" s="145"/>
      <c r="D2" s="145"/>
      <c r="E2" s="145"/>
      <c r="F2" s="145"/>
      <c r="G2" s="145"/>
      <c r="H2" s="145"/>
      <c r="I2" s="36"/>
      <c r="J2" s="116"/>
      <c r="K2" s="117"/>
      <c r="L2" s="117"/>
      <c r="M2" s="117"/>
      <c r="N2" s="118"/>
      <c r="O2" s="115" t="s">
        <v>38</v>
      </c>
      <c r="P2" s="115" t="s">
        <v>39</v>
      </c>
      <c r="Q2" s="151" t="s">
        <v>43</v>
      </c>
      <c r="R2" s="152"/>
      <c r="S2" s="152"/>
      <c r="T2" s="152"/>
      <c r="U2" s="152"/>
      <c r="V2" s="36"/>
      <c r="W2" s="36"/>
      <c r="X2" s="36"/>
      <c r="Y2" s="36"/>
      <c r="Z2" s="36"/>
    </row>
    <row r="3" spans="1:26" ht="15.75" x14ac:dyDescent="0.25">
      <c r="A3" s="88"/>
      <c r="B3" s="38"/>
      <c r="C3" s="38"/>
      <c r="D3" s="38"/>
      <c r="E3" s="38"/>
      <c r="F3" s="38"/>
      <c r="G3" s="38"/>
      <c r="H3" s="38"/>
      <c r="I3" s="36"/>
      <c r="J3" s="156" t="s">
        <v>40</v>
      </c>
      <c r="K3" s="157"/>
      <c r="L3" s="157"/>
      <c r="M3" s="157"/>
      <c r="N3" s="158"/>
      <c r="O3" s="115">
        <f>'Pesquisa de Preços'!O3</f>
        <v>0</v>
      </c>
      <c r="P3" s="115" t="str">
        <f>'Pesquisa de Preços'!P3</f>
        <v>X</v>
      </c>
      <c r="Q3" s="151" t="str">
        <f>'Pesquisa de Preços'!Q3:U3</f>
        <v>Mileni Gabrieli Alves de Moraes - Mat. 11979</v>
      </c>
      <c r="R3" s="152"/>
      <c r="S3" s="152"/>
      <c r="T3" s="152"/>
      <c r="U3" s="152"/>
      <c r="V3" s="36"/>
      <c r="W3" s="36"/>
      <c r="X3" s="36"/>
      <c r="Y3" s="36"/>
      <c r="Z3" s="36"/>
    </row>
    <row r="4" spans="1:26" ht="15.75" x14ac:dyDescent="0.25">
      <c r="A4" s="88"/>
      <c r="B4" s="87" t="s">
        <v>35</v>
      </c>
      <c r="C4" s="143" t="str">
        <f>'Pesquisa de Preços'!C4:G4</f>
        <v>SECRETARIA MUNICIPAL DE PLANEJAMENTO E ADMINISTRAÇÃO DE NOVA ANDRADINA - MS</v>
      </c>
      <c r="D4" s="143"/>
      <c r="E4" s="143"/>
      <c r="F4" s="143"/>
      <c r="G4" s="143"/>
      <c r="H4" s="38"/>
      <c r="I4" s="36"/>
      <c r="J4" s="156" t="s">
        <v>42</v>
      </c>
      <c r="K4" s="157"/>
      <c r="L4" s="157"/>
      <c r="M4" s="157"/>
      <c r="N4" s="158"/>
      <c r="O4" s="115" t="str">
        <f>'Pesquisa de Preços'!O4</f>
        <v>X</v>
      </c>
      <c r="P4" s="115">
        <f>'Pesquisa de Preços'!P4</f>
        <v>0</v>
      </c>
      <c r="Q4" s="89"/>
      <c r="R4" s="97"/>
      <c r="S4" s="89"/>
      <c r="T4" s="89"/>
      <c r="U4" s="89"/>
      <c r="V4" s="36"/>
      <c r="W4" s="36"/>
      <c r="X4" s="36"/>
      <c r="Y4" s="36"/>
      <c r="Z4" s="36"/>
    </row>
    <row r="5" spans="1:26" ht="15.75" x14ac:dyDescent="0.2">
      <c r="A5" s="39" t="s">
        <v>32</v>
      </c>
      <c r="B5" s="39" t="s">
        <v>33</v>
      </c>
      <c r="C5" s="155" t="str">
        <f>'Pesquisa de Preços'!$C$5:$D$5</f>
        <v>PM-ADM-2024/03045</v>
      </c>
      <c r="D5" s="155"/>
      <c r="E5" s="40" t="s">
        <v>34</v>
      </c>
      <c r="F5" s="40">
        <f>'Pesquisa de Preços'!$F$5</f>
        <v>0</v>
      </c>
      <c r="G5" s="38"/>
      <c r="H5" s="38"/>
      <c r="I5" s="36"/>
      <c r="J5" s="89"/>
      <c r="K5" s="89"/>
      <c r="L5" s="89"/>
      <c r="M5" s="89"/>
      <c r="N5" s="120" t="s">
        <v>44</v>
      </c>
      <c r="O5" s="119">
        <f>'Pesquisa de Preços'!O5</f>
        <v>45597</v>
      </c>
      <c r="P5" s="89"/>
      <c r="Q5" s="151" t="s">
        <v>43</v>
      </c>
      <c r="R5" s="152"/>
      <c r="S5" s="152"/>
      <c r="T5" s="152"/>
      <c r="U5" s="152"/>
      <c r="V5" s="36"/>
      <c r="W5" s="36"/>
      <c r="X5" s="36"/>
      <c r="Y5" s="36"/>
      <c r="Z5" s="36"/>
    </row>
    <row r="6" spans="1:26" ht="15.75" thickBot="1" x14ac:dyDescent="0.25">
      <c r="I6" s="36"/>
      <c r="J6" s="89"/>
      <c r="K6" s="89"/>
      <c r="L6" s="89"/>
      <c r="M6" s="89"/>
      <c r="N6" s="89"/>
      <c r="O6" s="89"/>
      <c r="P6" s="89"/>
      <c r="Q6" s="151" t="str">
        <f>'Pesquisa de Preços'!Q6:U6</f>
        <v>Luiz Eduardo de Paula Gonçalves</v>
      </c>
      <c r="R6" s="152"/>
      <c r="S6" s="152"/>
      <c r="T6" s="152"/>
      <c r="U6" s="152"/>
      <c r="V6" s="36"/>
      <c r="W6" s="36"/>
      <c r="X6" s="36"/>
      <c r="Y6" s="36"/>
      <c r="Z6" s="36"/>
    </row>
    <row r="7" spans="1:26" ht="26.25" thickBot="1" x14ac:dyDescent="0.25">
      <c r="A7" s="140" t="s">
        <v>26</v>
      </c>
      <c r="B7" s="153"/>
      <c r="C7" s="153"/>
      <c r="D7" s="153"/>
      <c r="E7" s="153"/>
      <c r="F7" s="153"/>
      <c r="G7" s="153"/>
      <c r="H7" s="154"/>
      <c r="I7" s="36"/>
      <c r="J7" s="89"/>
      <c r="K7" s="89"/>
      <c r="L7" s="89"/>
      <c r="M7" s="96"/>
      <c r="N7" s="89"/>
      <c r="O7" s="89"/>
      <c r="P7" s="89"/>
      <c r="Q7" s="139" t="str">
        <f>'Pesquisa de Preços'!Q7:U7</f>
        <v>Secretario(a) Municipal de Saúde</v>
      </c>
      <c r="R7" s="139"/>
      <c r="S7" s="139"/>
      <c r="T7" s="139"/>
      <c r="U7" s="139"/>
      <c r="V7" s="36"/>
      <c r="W7" s="36"/>
      <c r="X7" s="36"/>
      <c r="Y7" s="36"/>
      <c r="Z7" s="36"/>
    </row>
    <row r="8" spans="1:26" ht="60.75" thickBot="1" x14ac:dyDescent="0.25">
      <c r="A8" s="29" t="s">
        <v>0</v>
      </c>
      <c r="B8" s="30" t="s">
        <v>1</v>
      </c>
      <c r="C8" s="31" t="s">
        <v>8</v>
      </c>
      <c r="D8" s="31" t="s">
        <v>8</v>
      </c>
      <c r="E8" s="31" t="s">
        <v>8</v>
      </c>
      <c r="F8" s="31" t="s">
        <v>8</v>
      </c>
      <c r="G8" s="31" t="s">
        <v>8</v>
      </c>
      <c r="H8" s="31" t="s">
        <v>8</v>
      </c>
      <c r="I8" s="31" t="s">
        <v>8</v>
      </c>
      <c r="J8" s="31" t="s">
        <v>8</v>
      </c>
      <c r="K8" s="31" t="s">
        <v>8</v>
      </c>
      <c r="L8" s="32" t="s">
        <v>8</v>
      </c>
      <c r="M8" s="33" t="s">
        <v>9</v>
      </c>
      <c r="N8" s="34" t="s">
        <v>3</v>
      </c>
      <c r="O8" s="34" t="s">
        <v>4</v>
      </c>
      <c r="P8" s="34" t="s">
        <v>5</v>
      </c>
      <c r="Q8" s="34" t="s">
        <v>10</v>
      </c>
      <c r="R8" s="34" t="s">
        <v>11</v>
      </c>
      <c r="S8" s="35" t="s">
        <v>12</v>
      </c>
      <c r="T8" s="41"/>
      <c r="U8" s="41"/>
      <c r="V8" s="41"/>
      <c r="W8" s="41"/>
      <c r="X8" s="41"/>
      <c r="Y8" s="41"/>
      <c r="Z8" s="41"/>
    </row>
    <row r="9" spans="1:26" ht="13.5" thickBot="1" x14ac:dyDescent="0.25">
      <c r="A9" s="42">
        <f>+'Pesquisa de Preços'!A9</f>
        <v>1</v>
      </c>
      <c r="B9" s="43" t="str">
        <f>+'Pesquisa de Preços'!B9</f>
        <v>Esparadrapo impermeável, largura de 10 cm. Rolo c/4,5m</v>
      </c>
      <c r="C9" s="44" t="str">
        <f t="shared" ref="C9:C42" si="0">IF(AND(C535&gt;=M535,C535&lt;=N535,C535&lt;&gt;0),C535,"x")</f>
        <v>x</v>
      </c>
      <c r="D9" s="44">
        <f t="shared" ref="D9:D42" si="1">IF(AND(D535&gt;=M535,D535&lt;=N535,D535&lt;&gt;0),D535,"x")</f>
        <v>9.0399999999999991</v>
      </c>
      <c r="E9" s="44">
        <f t="shared" ref="E9:E42" si="2">IF(AND(E535&gt;=M535,E535&lt;=N535,E535&lt;&gt;0),E535,"x")</f>
        <v>9.17</v>
      </c>
      <c r="F9" s="44">
        <f t="shared" ref="F9:F42" si="3">IF(AND(F535&gt;=M535,F535&lt;=N535,F535&lt;&gt;0),F535,"x")</f>
        <v>9</v>
      </c>
      <c r="G9" s="44" t="str">
        <f t="shared" ref="G9:G42" si="4">IF(AND(G535&gt;=M535,G535&lt;=N535,G535&lt;&gt;0),G535,"x")</f>
        <v>x</v>
      </c>
      <c r="H9" s="44" t="str">
        <f t="shared" ref="H9:H42" si="5">IF(AND(H535&gt;=M535,H535&lt;=N535,H535&lt;&gt;0),H535,"x")</f>
        <v>x</v>
      </c>
      <c r="I9" s="44" t="str">
        <f t="shared" ref="I9:I42" si="6">IF(AND(I535&gt;=M535,I535&lt;=N535,I535&lt;&gt;0),I535,"x")</f>
        <v>x</v>
      </c>
      <c r="J9" s="44" t="str">
        <f t="shared" ref="J9:J42" si="7">IF(AND(J535&gt;=M535,J535&lt;=N535,J535&lt;&gt;0),J535,"x")</f>
        <v>x</v>
      </c>
      <c r="K9" s="44" t="str">
        <f t="shared" ref="K9:K42" si="8">IF(AND(K535&gt;=M535,K535&lt;=N535,K535&lt;&gt;0),K535,"x")</f>
        <v>x</v>
      </c>
      <c r="L9" s="45">
        <f t="shared" ref="L9:L42" si="9">IF(AND(L535&gt;=M535,L535&lt;=N535,L535&lt;&gt;0),L535,"x")</f>
        <v>8.3000000000000007</v>
      </c>
      <c r="M9" s="46">
        <f t="shared" ref="M9" si="10">SUM(C9:L9)/COUNT(C9:L9)</f>
        <v>8.8775000000000013</v>
      </c>
      <c r="N9" s="44">
        <f t="shared" ref="N9" si="11">+M278</f>
        <v>0.46047499999999886</v>
      </c>
      <c r="O9" s="44">
        <f t="shared" ref="O9" si="12">N9/(COUNT(C9:L9)-1)</f>
        <v>0.15349166666666628</v>
      </c>
      <c r="P9" s="44">
        <f t="shared" ref="P9" si="13">SQRT(O9)</f>
        <v>0.39178012541049895</v>
      </c>
      <c r="Q9" s="47">
        <f t="shared" ref="Q9" si="14">((P9/M9)*100)</f>
        <v>4.4131807987665317</v>
      </c>
      <c r="R9" s="48">
        <f t="shared" ref="R9" si="15">IF(Q9&lt;25,M9," ")</f>
        <v>8.8775000000000013</v>
      </c>
      <c r="S9" s="49" t="str">
        <f t="shared" ref="S9" si="16">IF(Q9&gt;25,MEDIAN(C9,D9,E9,F9,G9,H9,I9,J9,K9,L9)," ")</f>
        <v xml:space="preserve"> </v>
      </c>
      <c r="T9" s="50"/>
      <c r="U9" s="36"/>
      <c r="V9" s="36"/>
      <c r="W9" s="36"/>
      <c r="X9" s="36"/>
      <c r="Y9" s="36"/>
      <c r="Z9" s="36"/>
    </row>
    <row r="10" spans="1:26" ht="13.5" thickBot="1" x14ac:dyDescent="0.25">
      <c r="A10" s="51">
        <f>+'Pesquisa de Preços'!A10</f>
        <v>2</v>
      </c>
      <c r="B10" s="52" t="str">
        <f>+'Pesquisa de Preços'!B10</f>
        <v xml:space="preserve">ESFIGMOMANÔMETRO (OBESO) </v>
      </c>
      <c r="C10" s="53" t="str">
        <f t="shared" si="0"/>
        <v>x</v>
      </c>
      <c r="D10" s="53">
        <f t="shared" si="1"/>
        <v>91.3</v>
      </c>
      <c r="E10" s="53">
        <f t="shared" si="2"/>
        <v>92.64</v>
      </c>
      <c r="F10" s="53">
        <f t="shared" si="3"/>
        <v>93.49</v>
      </c>
      <c r="G10" s="53" t="str">
        <f t="shared" si="4"/>
        <v>x</v>
      </c>
      <c r="H10" s="53" t="str">
        <f t="shared" si="5"/>
        <v>x</v>
      </c>
      <c r="I10" s="53" t="str">
        <f t="shared" si="6"/>
        <v>x</v>
      </c>
      <c r="J10" s="53" t="str">
        <f t="shared" si="7"/>
        <v>x</v>
      </c>
      <c r="K10" s="53" t="str">
        <f t="shared" si="8"/>
        <v>x</v>
      </c>
      <c r="L10" s="54">
        <f t="shared" si="9"/>
        <v>87.67</v>
      </c>
      <c r="M10" s="46">
        <f t="shared" ref="M10:M73" si="17">SUM(C10:L10)/COUNT(C10:L10)</f>
        <v>91.275000000000006</v>
      </c>
      <c r="N10" s="44">
        <f t="shared" ref="N10:N73" si="18">+M279</f>
        <v>19.766099999999966</v>
      </c>
      <c r="O10" s="44">
        <f t="shared" ref="O10:O73" si="19">N10/(COUNT(C10:L10)-1)</f>
        <v>6.5886999999999887</v>
      </c>
      <c r="P10" s="44">
        <f t="shared" ref="P10:P73" si="20">SQRT(O10)</f>
        <v>2.5668463140593341</v>
      </c>
      <c r="Q10" s="47">
        <f t="shared" ref="Q10:Q73" si="21">((P10/M10)*100)</f>
        <v>2.8122117929984483</v>
      </c>
      <c r="R10" s="48">
        <f t="shared" ref="R10:R73" si="22">IF(Q10&lt;25,M10," ")</f>
        <v>91.275000000000006</v>
      </c>
      <c r="S10" s="49" t="str">
        <f t="shared" ref="S10:S73" si="23">IF(Q10&gt;25,MEDIAN(C10,D10,E10,F10,G10,H10,I10,J10,K10,L10)," ")</f>
        <v xml:space="preserve"> </v>
      </c>
      <c r="T10" s="50"/>
      <c r="U10" s="36"/>
      <c r="V10" s="36"/>
      <c r="W10" s="36"/>
      <c r="X10" s="36"/>
      <c r="Y10" s="36"/>
      <c r="Z10" s="36"/>
    </row>
    <row r="11" spans="1:26" ht="13.5" thickBot="1" x14ac:dyDescent="0.25">
      <c r="A11" s="51">
        <f>+'Pesquisa de Preços'!A11</f>
        <v>3</v>
      </c>
      <c r="B11" s="52" t="str">
        <f>+'Pesquisa de Preços'!B11</f>
        <v>ESFIGMOMANÔMETRO (INFANTIL)</v>
      </c>
      <c r="C11" s="53" t="str">
        <f t="shared" si="0"/>
        <v>x</v>
      </c>
      <c r="D11" s="53">
        <f t="shared" si="1"/>
        <v>81.239999999999995</v>
      </c>
      <c r="E11" s="53">
        <f t="shared" si="2"/>
        <v>82.43</v>
      </c>
      <c r="F11" s="53">
        <f t="shared" si="3"/>
        <v>83.18</v>
      </c>
      <c r="G11" s="53" t="str">
        <f t="shared" si="4"/>
        <v>x</v>
      </c>
      <c r="H11" s="53" t="str">
        <f t="shared" si="5"/>
        <v>x</v>
      </c>
      <c r="I11" s="53" t="str">
        <f t="shared" si="6"/>
        <v>x</v>
      </c>
      <c r="J11" s="53" t="str">
        <f t="shared" si="7"/>
        <v>x</v>
      </c>
      <c r="K11" s="53" t="str">
        <f t="shared" si="8"/>
        <v>x</v>
      </c>
      <c r="L11" s="54" t="str">
        <f t="shared" si="9"/>
        <v>x</v>
      </c>
      <c r="M11" s="46">
        <f t="shared" si="17"/>
        <v>82.283333333333346</v>
      </c>
      <c r="N11" s="44">
        <f t="shared" si="18"/>
        <v>1.9140666666666915</v>
      </c>
      <c r="O11" s="44">
        <f t="shared" si="19"/>
        <v>0.95703333333334573</v>
      </c>
      <c r="P11" s="44">
        <f t="shared" si="20"/>
        <v>0.97828080494985981</v>
      </c>
      <c r="Q11" s="47">
        <f t="shared" si="21"/>
        <v>1.1889173242250675</v>
      </c>
      <c r="R11" s="48">
        <f t="shared" si="22"/>
        <v>82.283333333333346</v>
      </c>
      <c r="S11" s="49" t="str">
        <f t="shared" si="23"/>
        <v xml:space="preserve"> </v>
      </c>
      <c r="T11" s="36"/>
      <c r="U11" s="36"/>
      <c r="V11" s="36"/>
      <c r="W11" s="36"/>
      <c r="X11" s="36"/>
      <c r="Y11" s="36"/>
      <c r="Z11" s="36"/>
    </row>
    <row r="12" spans="1:26" ht="24.75" thickBot="1" x14ac:dyDescent="0.25">
      <c r="A12" s="51">
        <f>+'Pesquisa de Preços'!A12</f>
        <v>4</v>
      </c>
      <c r="B12" s="52" t="str">
        <f>+'Pesquisa de Preços'!B12</f>
        <v xml:space="preserve">ESCOVA ENDOCEVICAL PARA USO GINECOLÓGICO, DESCARTÁVEL,EMBALAGEM PACOTE COM 100 </v>
      </c>
      <c r="C12" s="53" t="str">
        <f t="shared" si="0"/>
        <v>x</v>
      </c>
      <c r="D12" s="53">
        <f t="shared" si="1"/>
        <v>36.67</v>
      </c>
      <c r="E12" s="53">
        <f t="shared" si="2"/>
        <v>37.21</v>
      </c>
      <c r="F12" s="53">
        <f t="shared" si="3"/>
        <v>37.549999999999997</v>
      </c>
      <c r="G12" s="53" t="str">
        <f t="shared" si="4"/>
        <v>x</v>
      </c>
      <c r="H12" s="53" t="str">
        <f t="shared" si="5"/>
        <v>x</v>
      </c>
      <c r="I12" s="53" t="str">
        <f t="shared" si="6"/>
        <v>x</v>
      </c>
      <c r="J12" s="53" t="str">
        <f t="shared" si="7"/>
        <v>x</v>
      </c>
      <c r="K12" s="53" t="str">
        <f t="shared" si="8"/>
        <v>x</v>
      </c>
      <c r="L12" s="54">
        <f t="shared" si="9"/>
        <v>35.950000000000003</v>
      </c>
      <c r="M12" s="46">
        <f t="shared" si="17"/>
        <v>36.844999999999999</v>
      </c>
      <c r="N12" s="44">
        <f t="shared" si="18"/>
        <v>1.4618999999999911</v>
      </c>
      <c r="O12" s="44">
        <f t="shared" si="19"/>
        <v>0.48729999999999701</v>
      </c>
      <c r="P12" s="44">
        <f t="shared" si="20"/>
        <v>0.69806876452108713</v>
      </c>
      <c r="Q12" s="47">
        <f t="shared" si="21"/>
        <v>1.8946092129762171</v>
      </c>
      <c r="R12" s="48">
        <f t="shared" si="22"/>
        <v>36.844999999999999</v>
      </c>
      <c r="S12" s="49" t="str">
        <f t="shared" si="23"/>
        <v xml:space="preserve"> </v>
      </c>
      <c r="T12" s="36"/>
      <c r="U12" s="36"/>
      <c r="V12" s="36"/>
      <c r="W12" s="36"/>
      <c r="X12" s="36"/>
      <c r="Y12" s="36"/>
      <c r="Z12" s="36"/>
    </row>
    <row r="13" spans="1:26" ht="24.75" thickBot="1" x14ac:dyDescent="0.25">
      <c r="A13" s="55">
        <f>+'Pesquisa de Preços'!A13</f>
        <v>5</v>
      </c>
      <c r="B13" s="56" t="str">
        <f>+'Pesquisa de Preços'!B13</f>
        <v>Equipo para soro micro gotas Látex, com roldana, com comprimento de, no mínimo, 1,20m</v>
      </c>
      <c r="C13" s="53" t="str">
        <f t="shared" si="0"/>
        <v>x</v>
      </c>
      <c r="D13" s="53">
        <f t="shared" si="1"/>
        <v>1.82</v>
      </c>
      <c r="E13" s="53">
        <f t="shared" si="2"/>
        <v>1.84</v>
      </c>
      <c r="F13" s="53">
        <f t="shared" si="3"/>
        <v>1.86</v>
      </c>
      <c r="G13" s="53">
        <f t="shared" si="4"/>
        <v>1.35</v>
      </c>
      <c r="H13" s="53" t="str">
        <f t="shared" si="5"/>
        <v>x</v>
      </c>
      <c r="I13" s="53" t="str">
        <f t="shared" si="6"/>
        <v>x</v>
      </c>
      <c r="J13" s="53" t="str">
        <f t="shared" si="7"/>
        <v>x</v>
      </c>
      <c r="K13" s="53" t="str">
        <f t="shared" si="8"/>
        <v>x</v>
      </c>
      <c r="L13" s="54" t="str">
        <f t="shared" si="9"/>
        <v>x</v>
      </c>
      <c r="M13" s="46">
        <f t="shared" si="17"/>
        <v>1.7175000000000002</v>
      </c>
      <c r="N13" s="44">
        <f t="shared" si="18"/>
        <v>0.18087500000000001</v>
      </c>
      <c r="O13" s="44">
        <f t="shared" si="19"/>
        <v>6.0291666666666667E-2</v>
      </c>
      <c r="P13" s="44">
        <f t="shared" si="20"/>
        <v>0.24554361459151541</v>
      </c>
      <c r="Q13" s="47">
        <f t="shared" si="21"/>
        <v>14.296571446376442</v>
      </c>
      <c r="R13" s="48">
        <f t="shared" si="22"/>
        <v>1.7175000000000002</v>
      </c>
      <c r="S13" s="49" t="str">
        <f t="shared" si="23"/>
        <v xml:space="preserve"> </v>
      </c>
      <c r="T13" s="57"/>
      <c r="U13" s="57"/>
      <c r="V13" s="57"/>
      <c r="W13" s="57"/>
      <c r="X13" s="57"/>
      <c r="Y13" s="57"/>
      <c r="Z13" s="57"/>
    </row>
    <row r="14" spans="1:26" ht="24.75" thickBot="1" x14ac:dyDescent="0.25">
      <c r="A14" s="51">
        <f>+'Pesquisa de Preços'!A14</f>
        <v>6</v>
      </c>
      <c r="B14" s="52" t="str">
        <f>+'Pesquisa de Preços'!B14</f>
        <v>Equipo para soro macro gotas Látex, com roldana, com comprimento de, no mínimo, 1,20m</v>
      </c>
      <c r="C14" s="53" t="str">
        <f t="shared" si="0"/>
        <v>x</v>
      </c>
      <c r="D14" s="53">
        <f t="shared" si="1"/>
        <v>0.63</v>
      </c>
      <c r="E14" s="53">
        <f t="shared" si="2"/>
        <v>0.64</v>
      </c>
      <c r="F14" s="53">
        <f t="shared" si="3"/>
        <v>0.64</v>
      </c>
      <c r="G14" s="53">
        <f t="shared" si="4"/>
        <v>0.67</v>
      </c>
      <c r="H14" s="53" t="str">
        <f t="shared" si="5"/>
        <v>x</v>
      </c>
      <c r="I14" s="53" t="str">
        <f t="shared" si="6"/>
        <v>x</v>
      </c>
      <c r="J14" s="53" t="str">
        <f t="shared" si="7"/>
        <v>x</v>
      </c>
      <c r="K14" s="53" t="str">
        <f t="shared" si="8"/>
        <v>x</v>
      </c>
      <c r="L14" s="54" t="str">
        <f t="shared" si="9"/>
        <v>x</v>
      </c>
      <c r="M14" s="46">
        <f t="shared" si="17"/>
        <v>0.64500000000000002</v>
      </c>
      <c r="N14" s="44">
        <f t="shared" si="18"/>
        <v>9.000000000000016E-4</v>
      </c>
      <c r="O14" s="44">
        <f t="shared" si="19"/>
        <v>3.0000000000000052E-4</v>
      </c>
      <c r="P14" s="44">
        <f t="shared" si="20"/>
        <v>1.7320508075688787E-2</v>
      </c>
      <c r="Q14" s="47">
        <f t="shared" si="21"/>
        <v>2.6853500892540754</v>
      </c>
      <c r="R14" s="48">
        <f t="shared" si="22"/>
        <v>0.64500000000000002</v>
      </c>
      <c r="S14" s="49" t="str">
        <f t="shared" si="23"/>
        <v xml:space="preserve"> </v>
      </c>
      <c r="T14" s="36"/>
      <c r="U14" s="36"/>
      <c r="V14" s="36"/>
      <c r="W14" s="36"/>
      <c r="X14" s="36"/>
      <c r="Y14" s="36"/>
      <c r="Z14" s="36"/>
    </row>
    <row r="15" spans="1:26" ht="24.75" thickBot="1" x14ac:dyDescent="0.25">
      <c r="A15" s="51">
        <f>+'Pesquisa de Preços'!A15</f>
        <v>7</v>
      </c>
      <c r="B15" s="52" t="str">
        <f>+'Pesquisa de Preços'!B15</f>
        <v>Equipo multivia/polifix - Multivia/polifix- Dispositivo para administração de medicamentos/soluções</v>
      </c>
      <c r="C15" s="53" t="str">
        <f t="shared" si="0"/>
        <v>x</v>
      </c>
      <c r="D15" s="53">
        <f t="shared" si="1"/>
        <v>0.52</v>
      </c>
      <c r="E15" s="53">
        <f t="shared" si="2"/>
        <v>0.52</v>
      </c>
      <c r="F15" s="53">
        <f t="shared" si="3"/>
        <v>0.53</v>
      </c>
      <c r="G15" s="53" t="str">
        <f t="shared" si="4"/>
        <v>x</v>
      </c>
      <c r="H15" s="53" t="str">
        <f t="shared" si="5"/>
        <v>x</v>
      </c>
      <c r="I15" s="53" t="str">
        <f t="shared" si="6"/>
        <v>x</v>
      </c>
      <c r="J15" s="53" t="str">
        <f t="shared" si="7"/>
        <v>x</v>
      </c>
      <c r="K15" s="53" t="str">
        <f t="shared" si="8"/>
        <v>x</v>
      </c>
      <c r="L15" s="54">
        <f t="shared" si="9"/>
        <v>0.6</v>
      </c>
      <c r="M15" s="46">
        <f t="shared" si="17"/>
        <v>0.54249999999999998</v>
      </c>
      <c r="N15" s="44">
        <f t="shared" si="18"/>
        <v>4.4749999999999946E-3</v>
      </c>
      <c r="O15" s="44">
        <f t="shared" si="19"/>
        <v>1.4916666666666648E-3</v>
      </c>
      <c r="P15" s="44">
        <f t="shared" si="20"/>
        <v>3.8622100754188197E-2</v>
      </c>
      <c r="Q15" s="47">
        <f t="shared" si="21"/>
        <v>7.1192812450116492</v>
      </c>
      <c r="R15" s="48">
        <f t="shared" si="22"/>
        <v>0.54249999999999998</v>
      </c>
      <c r="S15" s="49" t="str">
        <f t="shared" si="23"/>
        <v xml:space="preserve"> </v>
      </c>
      <c r="T15" s="36"/>
      <c r="U15" s="36"/>
      <c r="V15" s="36"/>
      <c r="W15" s="36"/>
      <c r="X15" s="36"/>
      <c r="Y15" s="36"/>
      <c r="Z15" s="36"/>
    </row>
    <row r="16" spans="1:26" ht="24.75" thickBot="1" x14ac:dyDescent="0.25">
      <c r="A16" s="51">
        <f>+'Pesquisa de Preços'!A16</f>
        <v>8</v>
      </c>
      <c r="B16" s="52" t="str">
        <f>+'Pesquisa de Preços'!B16</f>
        <v>EQUIPO DE ALIMENTAÇÃO ENTERAL - DESCRIÇÃO: Dispositivo de infusão de solução enteral por gravidade através de sondas</v>
      </c>
      <c r="C16" s="53" t="str">
        <f t="shared" si="0"/>
        <v>x</v>
      </c>
      <c r="D16" s="53">
        <f t="shared" si="1"/>
        <v>1.34</v>
      </c>
      <c r="E16" s="53">
        <f t="shared" si="2"/>
        <v>1.36</v>
      </c>
      <c r="F16" s="53">
        <f t="shared" si="3"/>
        <v>1.37</v>
      </c>
      <c r="G16" s="53">
        <f t="shared" si="4"/>
        <v>0.9</v>
      </c>
      <c r="H16" s="53" t="str">
        <f t="shared" si="5"/>
        <v>x</v>
      </c>
      <c r="I16" s="53" t="str">
        <f t="shared" si="6"/>
        <v>x</v>
      </c>
      <c r="J16" s="53" t="str">
        <f t="shared" si="7"/>
        <v>x</v>
      </c>
      <c r="K16" s="53" t="str">
        <f t="shared" si="8"/>
        <v>x</v>
      </c>
      <c r="L16" s="54">
        <f t="shared" si="9"/>
        <v>0.93</v>
      </c>
      <c r="M16" s="46">
        <f t="shared" si="17"/>
        <v>1.1800000000000002</v>
      </c>
      <c r="N16" s="44">
        <f t="shared" si="18"/>
        <v>0.23500000000000007</v>
      </c>
      <c r="O16" s="44">
        <f t="shared" si="19"/>
        <v>5.8750000000000017E-2</v>
      </c>
      <c r="P16" s="44">
        <f t="shared" si="20"/>
        <v>0.24238399287081649</v>
      </c>
      <c r="Q16" s="47">
        <f t="shared" si="21"/>
        <v>20.541016344984445</v>
      </c>
      <c r="R16" s="48">
        <f t="shared" si="22"/>
        <v>1.1800000000000002</v>
      </c>
      <c r="S16" s="49" t="str">
        <f t="shared" si="23"/>
        <v xml:space="preserve"> </v>
      </c>
      <c r="T16" s="36"/>
      <c r="U16" s="36"/>
      <c r="V16" s="36"/>
      <c r="W16" s="36"/>
      <c r="X16" s="36"/>
      <c r="Y16" s="36"/>
      <c r="Z16" s="36"/>
    </row>
    <row r="17" spans="1:26" ht="13.5" thickBot="1" x14ac:dyDescent="0.25">
      <c r="A17" s="51">
        <f>+'Pesquisa de Preços'!A17</f>
        <v>9</v>
      </c>
      <c r="B17" s="52" t="str">
        <f>+'Pesquisa de Preços'!B17</f>
        <v>ELETRODOS DE SILICONE PARA FISIOTERAPIA.</v>
      </c>
      <c r="C17" s="53" t="str">
        <f t="shared" si="0"/>
        <v>x</v>
      </c>
      <c r="D17" s="53">
        <f t="shared" si="1"/>
        <v>105.56</v>
      </c>
      <c r="E17" s="53">
        <f t="shared" si="2"/>
        <v>107.11</v>
      </c>
      <c r="F17" s="53">
        <f t="shared" si="3"/>
        <v>108.08</v>
      </c>
      <c r="G17" s="53">
        <f t="shared" si="4"/>
        <v>104</v>
      </c>
      <c r="H17" s="53" t="str">
        <f t="shared" si="5"/>
        <v>x</v>
      </c>
      <c r="I17" s="53" t="str">
        <f t="shared" si="6"/>
        <v>x</v>
      </c>
      <c r="J17" s="53" t="str">
        <f t="shared" si="7"/>
        <v>x</v>
      </c>
      <c r="K17" s="53" t="str">
        <f t="shared" si="8"/>
        <v>x</v>
      </c>
      <c r="L17" s="54" t="str">
        <f t="shared" si="9"/>
        <v>x</v>
      </c>
      <c r="M17" s="46">
        <f t="shared" si="17"/>
        <v>106.1875</v>
      </c>
      <c r="N17" s="44">
        <f t="shared" si="18"/>
        <v>9.6114749999999898</v>
      </c>
      <c r="O17" s="44">
        <f t="shared" si="19"/>
        <v>3.2038249999999966</v>
      </c>
      <c r="P17" s="44">
        <f t="shared" si="20"/>
        <v>1.7899231827092459</v>
      </c>
      <c r="Q17" s="47">
        <f t="shared" si="21"/>
        <v>1.6856251279192429</v>
      </c>
      <c r="R17" s="48">
        <f t="shared" si="22"/>
        <v>106.1875</v>
      </c>
      <c r="S17" s="49" t="str">
        <f t="shared" si="23"/>
        <v xml:space="preserve"> </v>
      </c>
      <c r="T17" s="36"/>
      <c r="U17" s="36"/>
      <c r="V17" s="36"/>
      <c r="W17" s="36"/>
      <c r="X17" s="36"/>
      <c r="Y17" s="36"/>
      <c r="Z17" s="36"/>
    </row>
    <row r="18" spans="1:26" ht="13.5" thickBot="1" x14ac:dyDescent="0.25">
      <c r="A18" s="51">
        <f>+'Pesquisa de Preços'!A18</f>
        <v>10</v>
      </c>
      <c r="B18" s="52" t="str">
        <f>+'Pesquisa de Preços'!B18</f>
        <v>ELETRODOS AUTO ADESIVOS PARA TENS E FENS 5X9 CM.</v>
      </c>
      <c r="C18" s="53" t="str">
        <f t="shared" si="0"/>
        <v>x</v>
      </c>
      <c r="D18" s="53">
        <f t="shared" si="1"/>
        <v>8.7799999999999994</v>
      </c>
      <c r="E18" s="53">
        <f t="shared" si="2"/>
        <v>8.91</v>
      </c>
      <c r="F18" s="53">
        <f t="shared" si="3"/>
        <v>8.99</v>
      </c>
      <c r="G18" s="53">
        <f t="shared" si="4"/>
        <v>6.48</v>
      </c>
      <c r="H18" s="53" t="str">
        <f t="shared" si="5"/>
        <v>x</v>
      </c>
      <c r="I18" s="53" t="str">
        <f t="shared" si="6"/>
        <v>x</v>
      </c>
      <c r="J18" s="53" t="str">
        <f t="shared" si="7"/>
        <v>x</v>
      </c>
      <c r="K18" s="53" t="str">
        <f t="shared" si="8"/>
        <v>x</v>
      </c>
      <c r="L18" s="54">
        <f t="shared" si="9"/>
        <v>5.5</v>
      </c>
      <c r="M18" s="46">
        <f t="shared" si="17"/>
        <v>7.7319999999999993</v>
      </c>
      <c r="N18" s="44">
        <f t="shared" si="18"/>
        <v>10.617879999999998</v>
      </c>
      <c r="O18" s="44">
        <f t="shared" si="19"/>
        <v>2.6544699999999994</v>
      </c>
      <c r="P18" s="44">
        <f t="shared" si="20"/>
        <v>1.6292544307136314</v>
      </c>
      <c r="Q18" s="47">
        <f t="shared" si="21"/>
        <v>21.07157825547894</v>
      </c>
      <c r="R18" s="48">
        <f t="shared" si="22"/>
        <v>7.7319999999999993</v>
      </c>
      <c r="S18" s="49" t="str">
        <f t="shared" si="23"/>
        <v xml:space="preserve"> </v>
      </c>
      <c r="T18" s="36"/>
      <c r="U18" s="36"/>
      <c r="V18" s="36"/>
      <c r="W18" s="36"/>
      <c r="X18" s="36"/>
      <c r="Y18" s="36"/>
      <c r="Z18" s="36"/>
    </row>
    <row r="19" spans="1:26" ht="13.5" thickBot="1" x14ac:dyDescent="0.25">
      <c r="A19" s="51">
        <f>+'Pesquisa de Preços'!A19</f>
        <v>11</v>
      </c>
      <c r="B19" s="52" t="str">
        <f>+'Pesquisa de Preços'!B19</f>
        <v>Eletrodo descartável tam. adulto para DEA Zoll.</v>
      </c>
      <c r="C19" s="53" t="str">
        <f t="shared" si="0"/>
        <v>x</v>
      </c>
      <c r="D19" s="53">
        <f t="shared" si="1"/>
        <v>533.34</v>
      </c>
      <c r="E19" s="53">
        <f t="shared" si="2"/>
        <v>541.15</v>
      </c>
      <c r="F19" s="53">
        <f t="shared" si="3"/>
        <v>546.08000000000004</v>
      </c>
      <c r="G19" s="53">
        <f t="shared" si="4"/>
        <v>378.8</v>
      </c>
      <c r="H19" s="53" t="str">
        <f t="shared" si="5"/>
        <v>x</v>
      </c>
      <c r="I19" s="53" t="str">
        <f t="shared" si="6"/>
        <v>x</v>
      </c>
      <c r="J19" s="53" t="str">
        <f t="shared" si="7"/>
        <v>x</v>
      </c>
      <c r="K19" s="53" t="str">
        <f t="shared" si="8"/>
        <v>x</v>
      </c>
      <c r="L19" s="54" t="str">
        <f t="shared" si="9"/>
        <v>x</v>
      </c>
      <c r="M19" s="46">
        <f t="shared" si="17"/>
        <v>499.84250000000003</v>
      </c>
      <c r="N19" s="44">
        <f t="shared" si="18"/>
        <v>19617.585275000001</v>
      </c>
      <c r="O19" s="44">
        <f t="shared" si="19"/>
        <v>6539.1950916666674</v>
      </c>
      <c r="P19" s="44">
        <f t="shared" si="20"/>
        <v>80.865289782864608</v>
      </c>
      <c r="Q19" s="47">
        <f t="shared" si="21"/>
        <v>16.17815407510658</v>
      </c>
      <c r="R19" s="48">
        <f t="shared" si="22"/>
        <v>499.84250000000003</v>
      </c>
      <c r="S19" s="49" t="str">
        <f t="shared" si="23"/>
        <v xml:space="preserve"> </v>
      </c>
      <c r="T19" s="36"/>
      <c r="U19" s="36"/>
      <c r="V19" s="36"/>
      <c r="W19" s="36"/>
      <c r="X19" s="36"/>
      <c r="Y19" s="36"/>
      <c r="Z19" s="36"/>
    </row>
    <row r="20" spans="1:26" ht="13.5" thickBot="1" x14ac:dyDescent="0.25">
      <c r="A20" s="51">
        <f>+'Pesquisa de Preços'!A20</f>
        <v>12</v>
      </c>
      <c r="B20" s="52" t="str">
        <f>+'Pesquisa de Preços'!B20</f>
        <v>Eletrodo descartável tam infantil para DEA Zol.</v>
      </c>
      <c r="C20" s="53" t="str">
        <f t="shared" si="0"/>
        <v>x</v>
      </c>
      <c r="D20" s="53">
        <f t="shared" si="1"/>
        <v>533.34</v>
      </c>
      <c r="E20" s="53">
        <f t="shared" si="2"/>
        <v>541.15</v>
      </c>
      <c r="F20" s="53">
        <f t="shared" si="3"/>
        <v>546.08000000000004</v>
      </c>
      <c r="G20" s="53" t="str">
        <f t="shared" si="4"/>
        <v>x</v>
      </c>
      <c r="H20" s="53" t="str">
        <f t="shared" si="5"/>
        <v>x</v>
      </c>
      <c r="I20" s="53" t="str">
        <f t="shared" si="6"/>
        <v>x</v>
      </c>
      <c r="J20" s="53" t="str">
        <f t="shared" si="7"/>
        <v>x</v>
      </c>
      <c r="K20" s="53" t="str">
        <f t="shared" si="8"/>
        <v>x</v>
      </c>
      <c r="L20" s="54">
        <f t="shared" si="9"/>
        <v>444.22</v>
      </c>
      <c r="M20" s="46">
        <f t="shared" si="17"/>
        <v>516.19749999999999</v>
      </c>
      <c r="N20" s="44">
        <f t="shared" si="18"/>
        <v>6990.2168749999992</v>
      </c>
      <c r="O20" s="44">
        <f t="shared" si="19"/>
        <v>2330.0722916666664</v>
      </c>
      <c r="P20" s="44">
        <f t="shared" si="20"/>
        <v>48.270822363687429</v>
      </c>
      <c r="Q20" s="47">
        <f t="shared" si="21"/>
        <v>9.3512313336828292</v>
      </c>
      <c r="R20" s="48">
        <f t="shared" si="22"/>
        <v>516.19749999999999</v>
      </c>
      <c r="S20" s="49" t="str">
        <f t="shared" si="23"/>
        <v xml:space="preserve"> </v>
      </c>
      <c r="T20" s="36"/>
      <c r="U20" s="36"/>
      <c r="V20" s="36"/>
      <c r="W20" s="36"/>
      <c r="X20" s="36"/>
      <c r="Y20" s="36"/>
      <c r="Z20" s="36"/>
    </row>
    <row r="21" spans="1:26" ht="24.75" thickBot="1" x14ac:dyDescent="0.25">
      <c r="A21" s="51">
        <f>+'Pesquisa de Preços'!A21</f>
        <v>13</v>
      </c>
      <c r="B21" s="52" t="str">
        <f>+'Pesquisa de Preços'!B21</f>
        <v>DISPOSITIVO PARA INCONTINENCIA URINARIA Nº 06 - COLETOR DE URINA MASCULINO COM EXTENSAO</v>
      </c>
      <c r="C21" s="53" t="str">
        <f t="shared" si="0"/>
        <v>x</v>
      </c>
      <c r="D21" s="53">
        <f t="shared" si="1"/>
        <v>1.67</v>
      </c>
      <c r="E21" s="53">
        <f t="shared" si="2"/>
        <v>1.7</v>
      </c>
      <c r="F21" s="53">
        <f t="shared" si="3"/>
        <v>1.71</v>
      </c>
      <c r="G21" s="53">
        <f t="shared" si="4"/>
        <v>1.5</v>
      </c>
      <c r="H21" s="53" t="str">
        <f t="shared" si="5"/>
        <v>x</v>
      </c>
      <c r="I21" s="53" t="str">
        <f t="shared" si="6"/>
        <v>x</v>
      </c>
      <c r="J21" s="53" t="str">
        <f t="shared" si="7"/>
        <v>x</v>
      </c>
      <c r="K21" s="53" t="str">
        <f t="shared" si="8"/>
        <v>x</v>
      </c>
      <c r="L21" s="54">
        <f t="shared" si="9"/>
        <v>2.2000000000000002</v>
      </c>
      <c r="M21" s="46">
        <f t="shared" si="17"/>
        <v>1.7560000000000002</v>
      </c>
      <c r="N21" s="44">
        <f t="shared" si="18"/>
        <v>0.27532000000000018</v>
      </c>
      <c r="O21" s="44">
        <f t="shared" si="19"/>
        <v>6.8830000000000044E-2</v>
      </c>
      <c r="P21" s="44">
        <f t="shared" si="20"/>
        <v>0.26235472170326962</v>
      </c>
      <c r="Q21" s="47">
        <f t="shared" si="21"/>
        <v>14.940473901097356</v>
      </c>
      <c r="R21" s="48">
        <f t="shared" si="22"/>
        <v>1.7560000000000002</v>
      </c>
      <c r="S21" s="49" t="str">
        <f t="shared" si="23"/>
        <v xml:space="preserve"> </v>
      </c>
      <c r="T21" s="36"/>
      <c r="U21" s="36"/>
      <c r="V21" s="36"/>
      <c r="W21" s="36"/>
      <c r="X21" s="36"/>
      <c r="Y21" s="36"/>
      <c r="Z21" s="36"/>
    </row>
    <row r="22" spans="1:26" ht="13.5" thickBot="1" x14ac:dyDescent="0.25">
      <c r="A22" s="51">
        <f>+'Pesquisa de Preços'!A22</f>
        <v>14</v>
      </c>
      <c r="B22" s="52" t="str">
        <f>+'Pesquisa de Preços'!B22</f>
        <v xml:space="preserve">DIAFRAGMA/MEMBRANA P/ VENTILADOR PULMONAR </v>
      </c>
      <c r="C22" s="53" t="str">
        <f t="shared" si="0"/>
        <v>x</v>
      </c>
      <c r="D22" s="53">
        <f t="shared" si="1"/>
        <v>94.45</v>
      </c>
      <c r="E22" s="53">
        <f t="shared" si="2"/>
        <v>95.83</v>
      </c>
      <c r="F22" s="53">
        <f t="shared" si="3"/>
        <v>96.71</v>
      </c>
      <c r="G22" s="53">
        <f t="shared" si="4"/>
        <v>73.5</v>
      </c>
      <c r="H22" s="53" t="str">
        <f t="shared" si="5"/>
        <v>x</v>
      </c>
      <c r="I22" s="53" t="str">
        <f t="shared" si="6"/>
        <v>x</v>
      </c>
      <c r="J22" s="53" t="str">
        <f t="shared" si="7"/>
        <v>x</v>
      </c>
      <c r="K22" s="53" t="str">
        <f t="shared" si="8"/>
        <v>x</v>
      </c>
      <c r="L22" s="54" t="str">
        <f t="shared" si="9"/>
        <v>x</v>
      </c>
      <c r="M22" s="46">
        <f t="shared" si="17"/>
        <v>90.122500000000002</v>
      </c>
      <c r="N22" s="44">
        <f t="shared" si="18"/>
        <v>371.00547499999993</v>
      </c>
      <c r="O22" s="44">
        <f t="shared" si="19"/>
        <v>123.66849166666664</v>
      </c>
      <c r="P22" s="44">
        <f t="shared" si="20"/>
        <v>11.120633600054749</v>
      </c>
      <c r="Q22" s="47">
        <f t="shared" si="21"/>
        <v>12.339464173824236</v>
      </c>
      <c r="R22" s="48">
        <f t="shared" si="22"/>
        <v>90.122500000000002</v>
      </c>
      <c r="S22" s="49" t="str">
        <f t="shared" si="23"/>
        <v xml:space="preserve"> </v>
      </c>
      <c r="T22" s="36"/>
      <c r="U22" s="36"/>
      <c r="V22" s="36"/>
      <c r="W22" s="36"/>
      <c r="X22" s="36"/>
      <c r="Y22" s="36"/>
      <c r="Z22" s="36"/>
    </row>
    <row r="23" spans="1:26" ht="13.5" thickBot="1" x14ac:dyDescent="0.25">
      <c r="A23" s="51">
        <f>+'Pesquisa de Preços'!A23</f>
        <v>15</v>
      </c>
      <c r="B23" s="52" t="str">
        <f>+'Pesquisa de Preços'!B23</f>
        <v>DETERGENTE ENZIMATICO - EM EMBALAGEM DE 5000 ML</v>
      </c>
      <c r="C23" s="53" t="str">
        <f t="shared" si="0"/>
        <v>x</v>
      </c>
      <c r="D23" s="53">
        <f t="shared" si="1"/>
        <v>82.23</v>
      </c>
      <c r="E23" s="53">
        <f t="shared" si="2"/>
        <v>83.43</v>
      </c>
      <c r="F23" s="53">
        <f t="shared" si="3"/>
        <v>84.19</v>
      </c>
      <c r="G23" s="53" t="str">
        <f t="shared" si="4"/>
        <v>x</v>
      </c>
      <c r="H23" s="53" t="str">
        <f t="shared" si="5"/>
        <v>x</v>
      </c>
      <c r="I23" s="53" t="str">
        <f t="shared" si="6"/>
        <v>x</v>
      </c>
      <c r="J23" s="53" t="str">
        <f t="shared" si="7"/>
        <v>x</v>
      </c>
      <c r="K23" s="53" t="str">
        <f t="shared" si="8"/>
        <v>x</v>
      </c>
      <c r="L23" s="54" t="str">
        <f t="shared" si="9"/>
        <v>x</v>
      </c>
      <c r="M23" s="46">
        <f t="shared" si="17"/>
        <v>83.283333333333346</v>
      </c>
      <c r="N23" s="44">
        <f t="shared" si="18"/>
        <v>1.9530666666666563</v>
      </c>
      <c r="O23" s="44">
        <f t="shared" si="19"/>
        <v>0.97653333333332815</v>
      </c>
      <c r="P23" s="44">
        <f t="shared" si="20"/>
        <v>0.98819701139667904</v>
      </c>
      <c r="Q23" s="47">
        <f t="shared" si="21"/>
        <v>1.1865483426816237</v>
      </c>
      <c r="R23" s="48">
        <f t="shared" si="22"/>
        <v>83.283333333333346</v>
      </c>
      <c r="S23" s="49" t="str">
        <f t="shared" si="23"/>
        <v xml:space="preserve"> </v>
      </c>
      <c r="T23" s="36"/>
      <c r="U23" s="36"/>
      <c r="V23" s="36"/>
      <c r="W23" s="36"/>
      <c r="X23" s="36"/>
      <c r="Y23" s="36"/>
      <c r="Z23" s="36"/>
    </row>
    <row r="24" spans="1:26" ht="24.75" thickBot="1" x14ac:dyDescent="0.25">
      <c r="A24" s="51">
        <f>+'Pesquisa de Preços'!A24</f>
        <v>16</v>
      </c>
      <c r="B24" s="52" t="str">
        <f>+'Pesquisa de Preços'!B24</f>
        <v>COMPRESSA DE GAZE 13FIOS/CM² DE 7,5X7,5CM FECHADO, 15CM X 30CM ABERTO</v>
      </c>
      <c r="C24" s="53" t="str">
        <f t="shared" si="0"/>
        <v>x</v>
      </c>
      <c r="D24" s="53">
        <f t="shared" si="1"/>
        <v>15.56</v>
      </c>
      <c r="E24" s="53">
        <f t="shared" si="2"/>
        <v>15.79</v>
      </c>
      <c r="F24" s="53">
        <f t="shared" si="3"/>
        <v>15.93</v>
      </c>
      <c r="G24" s="53">
        <f t="shared" si="4"/>
        <v>13.15</v>
      </c>
      <c r="H24" s="53" t="str">
        <f t="shared" si="5"/>
        <v>x</v>
      </c>
      <c r="I24" s="53" t="str">
        <f t="shared" si="6"/>
        <v>x</v>
      </c>
      <c r="J24" s="53" t="str">
        <f t="shared" si="7"/>
        <v>x</v>
      </c>
      <c r="K24" s="53" t="str">
        <f t="shared" si="8"/>
        <v>x</v>
      </c>
      <c r="L24" s="54">
        <f t="shared" si="9"/>
        <v>23.78</v>
      </c>
      <c r="M24" s="46">
        <f t="shared" si="17"/>
        <v>16.842000000000002</v>
      </c>
      <c r="N24" s="44">
        <f t="shared" si="18"/>
        <v>65.348680000000016</v>
      </c>
      <c r="O24" s="44">
        <f t="shared" si="19"/>
        <v>16.337170000000004</v>
      </c>
      <c r="P24" s="44">
        <f t="shared" si="20"/>
        <v>4.041926520856113</v>
      </c>
      <c r="Q24" s="47">
        <f t="shared" si="21"/>
        <v>23.999088711887616</v>
      </c>
      <c r="R24" s="48">
        <f t="shared" si="22"/>
        <v>16.842000000000002</v>
      </c>
      <c r="S24" s="49" t="str">
        <f t="shared" si="23"/>
        <v xml:space="preserve"> </v>
      </c>
      <c r="T24" s="36"/>
      <c r="U24" s="36"/>
      <c r="V24" s="36"/>
      <c r="W24" s="36"/>
      <c r="X24" s="36"/>
      <c r="Y24" s="36"/>
      <c r="Z24" s="36"/>
    </row>
    <row r="25" spans="1:26" ht="24.75" thickBot="1" x14ac:dyDescent="0.25">
      <c r="A25" s="51">
        <f>+'Pesquisa de Preços'!A25</f>
        <v>17</v>
      </c>
      <c r="B25" s="52" t="str">
        <f>+'Pesquisa de Preços'!B25</f>
        <v>Coletor de urina e fezes, estéril, tipo universal. Possuí um reservatório fabricado em plástico PVC transparente</v>
      </c>
      <c r="C25" s="53" t="str">
        <f t="shared" si="0"/>
        <v>x</v>
      </c>
      <c r="D25" s="53">
        <f t="shared" si="1"/>
        <v>0.5</v>
      </c>
      <c r="E25" s="53">
        <f t="shared" si="2"/>
        <v>0.51</v>
      </c>
      <c r="F25" s="53">
        <f t="shared" si="3"/>
        <v>0.52</v>
      </c>
      <c r="G25" s="53" t="str">
        <f t="shared" si="4"/>
        <v>x</v>
      </c>
      <c r="H25" s="53" t="str">
        <f t="shared" si="5"/>
        <v>x</v>
      </c>
      <c r="I25" s="53" t="str">
        <f t="shared" si="6"/>
        <v>x</v>
      </c>
      <c r="J25" s="53" t="str">
        <f t="shared" si="7"/>
        <v>x</v>
      </c>
      <c r="K25" s="53" t="str">
        <f t="shared" si="8"/>
        <v>x</v>
      </c>
      <c r="L25" s="54">
        <f t="shared" si="9"/>
        <v>0.39</v>
      </c>
      <c r="M25" s="46">
        <f t="shared" si="17"/>
        <v>0.48</v>
      </c>
      <c r="N25" s="44">
        <f t="shared" si="18"/>
        <v>1.0999999999999999E-2</v>
      </c>
      <c r="O25" s="44">
        <f t="shared" si="19"/>
        <v>3.6666666666666666E-3</v>
      </c>
      <c r="P25" s="44">
        <f t="shared" si="20"/>
        <v>6.0553007081949835E-2</v>
      </c>
      <c r="Q25" s="47">
        <f t="shared" si="21"/>
        <v>12.61520980873955</v>
      </c>
      <c r="R25" s="48">
        <f t="shared" si="22"/>
        <v>0.48</v>
      </c>
      <c r="S25" s="49" t="str">
        <f t="shared" si="23"/>
        <v xml:space="preserve"> </v>
      </c>
      <c r="T25" s="36"/>
      <c r="U25" s="36"/>
      <c r="V25" s="36"/>
      <c r="W25" s="36"/>
      <c r="X25" s="36"/>
      <c r="Y25" s="36"/>
      <c r="Z25" s="36"/>
    </row>
    <row r="26" spans="1:26" ht="48.75" thickBot="1" x14ac:dyDescent="0.25">
      <c r="A26" s="51">
        <f>+'Pesquisa de Preços'!A26</f>
        <v>18</v>
      </c>
      <c r="B26" s="52" t="str">
        <f>+'Pesquisa de Preços'!B26</f>
        <v>Coletores para materiais perfuro-cortantes. O coletor em papelão é utilizado para o descarte de materiais perfuro cortantes como agulhas, lancetas, vidros em geral, lâminas de bisturi, ampolas e cateter 13L</v>
      </c>
      <c r="C26" s="53" t="str">
        <f t="shared" si="0"/>
        <v>x</v>
      </c>
      <c r="D26" s="53">
        <f t="shared" si="1"/>
        <v>4.33</v>
      </c>
      <c r="E26" s="53">
        <f t="shared" si="2"/>
        <v>4.3899999999999997</v>
      </c>
      <c r="F26" s="53">
        <f t="shared" si="3"/>
        <v>4.43</v>
      </c>
      <c r="G26" s="53" t="str">
        <f t="shared" si="4"/>
        <v>x</v>
      </c>
      <c r="H26" s="53" t="str">
        <f t="shared" si="5"/>
        <v>x</v>
      </c>
      <c r="I26" s="53" t="str">
        <f t="shared" si="6"/>
        <v>x</v>
      </c>
      <c r="J26" s="53" t="str">
        <f t="shared" si="7"/>
        <v>x</v>
      </c>
      <c r="K26" s="53" t="str">
        <f t="shared" si="8"/>
        <v>x</v>
      </c>
      <c r="L26" s="54">
        <f t="shared" si="9"/>
        <v>4.45</v>
      </c>
      <c r="M26" s="46">
        <f t="shared" si="17"/>
        <v>4.3999999999999995</v>
      </c>
      <c r="N26" s="44">
        <f t="shared" si="18"/>
        <v>8.3999999999999977E-3</v>
      </c>
      <c r="O26" s="44">
        <f t="shared" si="19"/>
        <v>2.7999999999999991E-3</v>
      </c>
      <c r="P26" s="44">
        <f t="shared" si="20"/>
        <v>5.2915026221291801E-2</v>
      </c>
      <c r="Q26" s="47">
        <f t="shared" si="21"/>
        <v>1.2026142323020865</v>
      </c>
      <c r="R26" s="48">
        <f t="shared" si="22"/>
        <v>4.3999999999999995</v>
      </c>
      <c r="S26" s="49" t="str">
        <f t="shared" si="23"/>
        <v xml:space="preserve"> </v>
      </c>
      <c r="T26" s="36"/>
      <c r="U26" s="36"/>
      <c r="V26" s="36"/>
      <c r="W26" s="36"/>
      <c r="X26" s="36"/>
      <c r="Y26" s="36"/>
      <c r="Z26" s="36"/>
    </row>
    <row r="27" spans="1:26" ht="13.5" thickBot="1" x14ac:dyDescent="0.25">
      <c r="A27" s="51">
        <f>+'Pesquisa de Preços'!A27</f>
        <v>19</v>
      </c>
      <c r="B27" s="52" t="str">
        <f>+'Pesquisa de Preços'!B27</f>
        <v>COLETE IMOBILIZADOR DORSAL KED INFANTIL</v>
      </c>
      <c r="C27" s="53">
        <f t="shared" si="0"/>
        <v>199.9</v>
      </c>
      <c r="D27" s="53">
        <f t="shared" si="1"/>
        <v>331.12</v>
      </c>
      <c r="E27" s="53">
        <f t="shared" si="2"/>
        <v>335.97</v>
      </c>
      <c r="F27" s="53">
        <f t="shared" si="3"/>
        <v>339.03</v>
      </c>
      <c r="G27" s="53">
        <f t="shared" si="4"/>
        <v>198.4</v>
      </c>
      <c r="H27" s="53" t="str">
        <f t="shared" si="5"/>
        <v>x</v>
      </c>
      <c r="I27" s="53" t="str">
        <f t="shared" si="6"/>
        <v>x</v>
      </c>
      <c r="J27" s="53" t="str">
        <f t="shared" si="7"/>
        <v>x</v>
      </c>
      <c r="K27" s="53" t="str">
        <f t="shared" si="8"/>
        <v>x</v>
      </c>
      <c r="L27" s="54" t="str">
        <f t="shared" si="9"/>
        <v>x</v>
      </c>
      <c r="M27" s="46">
        <f t="shared" si="17"/>
        <v>280.88400000000001</v>
      </c>
      <c r="N27" s="44">
        <f t="shared" si="18"/>
        <v>22301.098919999997</v>
      </c>
      <c r="O27" s="44">
        <f t="shared" si="19"/>
        <v>5575.2747299999992</v>
      </c>
      <c r="P27" s="44">
        <f t="shared" si="20"/>
        <v>74.667762320830263</v>
      </c>
      <c r="Q27" s="47">
        <f t="shared" si="21"/>
        <v>26.583131228845453</v>
      </c>
      <c r="R27" s="48" t="str">
        <f t="shared" si="22"/>
        <v xml:space="preserve"> </v>
      </c>
      <c r="S27" s="49">
        <f t="shared" si="23"/>
        <v>331.12</v>
      </c>
      <c r="T27" s="36"/>
      <c r="U27" s="36"/>
      <c r="V27" s="36"/>
      <c r="W27" s="36"/>
      <c r="X27" s="36"/>
      <c r="Y27" s="36"/>
      <c r="Z27" s="36"/>
    </row>
    <row r="28" spans="1:26" ht="13.5" thickBot="1" x14ac:dyDescent="0.25">
      <c r="A28" s="51">
        <f>+'Pesquisa de Preços'!A28</f>
        <v>20</v>
      </c>
      <c r="B28" s="52" t="str">
        <f>+'Pesquisa de Preços'!B28</f>
        <v>COLETE IMOBILIZADOR DORSAL KED ADULTO</v>
      </c>
      <c r="C28" s="53">
        <f t="shared" si="0"/>
        <v>199.9</v>
      </c>
      <c r="D28" s="53">
        <f t="shared" si="1"/>
        <v>331.12</v>
      </c>
      <c r="E28" s="53">
        <f t="shared" si="2"/>
        <v>335.97</v>
      </c>
      <c r="F28" s="53">
        <f t="shared" si="3"/>
        <v>339.03</v>
      </c>
      <c r="G28" s="53" t="str">
        <f t="shared" si="4"/>
        <v>x</v>
      </c>
      <c r="H28" s="53" t="str">
        <f t="shared" si="5"/>
        <v>x</v>
      </c>
      <c r="I28" s="53" t="str">
        <f t="shared" si="6"/>
        <v>x</v>
      </c>
      <c r="J28" s="53" t="str">
        <f t="shared" si="7"/>
        <v>x</v>
      </c>
      <c r="K28" s="53" t="str">
        <f t="shared" si="8"/>
        <v>x</v>
      </c>
      <c r="L28" s="54">
        <f t="shared" si="9"/>
        <v>198.07</v>
      </c>
      <c r="M28" s="46">
        <f t="shared" si="17"/>
        <v>280.81799999999998</v>
      </c>
      <c r="N28" s="44">
        <f t="shared" si="18"/>
        <v>22355.625480000002</v>
      </c>
      <c r="O28" s="44">
        <f t="shared" si="19"/>
        <v>5588.9063700000006</v>
      </c>
      <c r="P28" s="44">
        <f t="shared" si="20"/>
        <v>74.75898855656088</v>
      </c>
      <c r="Q28" s="47">
        <f t="shared" si="21"/>
        <v>26.621864893475806</v>
      </c>
      <c r="R28" s="48" t="str">
        <f t="shared" si="22"/>
        <v xml:space="preserve"> </v>
      </c>
      <c r="S28" s="49">
        <f t="shared" si="23"/>
        <v>331.12</v>
      </c>
      <c r="T28" s="36"/>
      <c r="U28" s="36"/>
      <c r="V28" s="36"/>
      <c r="W28" s="36"/>
      <c r="X28" s="36"/>
      <c r="Y28" s="36"/>
      <c r="Z28" s="36"/>
    </row>
    <row r="29" spans="1:26" ht="24.75" thickBot="1" x14ac:dyDescent="0.25">
      <c r="A29" s="51">
        <f>+'Pesquisa de Preços'!A29</f>
        <v>21</v>
      </c>
      <c r="B29" s="52" t="str">
        <f>+'Pesquisa de Preços'!B29</f>
        <v>Colar cervical tam PP Revestido com uma espuma macia tipo EVA (Etil Vinil Acetado) especial</v>
      </c>
      <c r="C29" s="53" t="str">
        <f t="shared" si="0"/>
        <v>x</v>
      </c>
      <c r="D29" s="53">
        <f t="shared" si="1"/>
        <v>11.12</v>
      </c>
      <c r="E29" s="53">
        <f t="shared" si="2"/>
        <v>11.28</v>
      </c>
      <c r="F29" s="53">
        <f t="shared" si="3"/>
        <v>11.38</v>
      </c>
      <c r="G29" s="53">
        <f t="shared" si="4"/>
        <v>11.44</v>
      </c>
      <c r="H29" s="53" t="str">
        <f t="shared" si="5"/>
        <v>x</v>
      </c>
      <c r="I29" s="53" t="str">
        <f t="shared" si="6"/>
        <v>x</v>
      </c>
      <c r="J29" s="53" t="str">
        <f t="shared" si="7"/>
        <v>x</v>
      </c>
      <c r="K29" s="53" t="str">
        <f t="shared" si="8"/>
        <v>x</v>
      </c>
      <c r="L29" s="54">
        <f t="shared" si="9"/>
        <v>12.11</v>
      </c>
      <c r="M29" s="46">
        <f t="shared" si="17"/>
        <v>11.465999999999999</v>
      </c>
      <c r="N29" s="44">
        <f t="shared" si="18"/>
        <v>0.57711999999999986</v>
      </c>
      <c r="O29" s="44">
        <f t="shared" si="19"/>
        <v>0.14427999999999996</v>
      </c>
      <c r="P29" s="44">
        <f t="shared" si="20"/>
        <v>0.37984207244590479</v>
      </c>
      <c r="Q29" s="47">
        <f t="shared" si="21"/>
        <v>3.3127688160291715</v>
      </c>
      <c r="R29" s="48">
        <f t="shared" si="22"/>
        <v>11.465999999999999</v>
      </c>
      <c r="S29" s="49" t="str">
        <f t="shared" si="23"/>
        <v xml:space="preserve"> </v>
      </c>
      <c r="T29" s="36"/>
      <c r="U29" s="36"/>
      <c r="V29" s="36"/>
      <c r="W29" s="36"/>
      <c r="X29" s="36"/>
      <c r="Y29" s="36"/>
      <c r="Z29" s="36"/>
    </row>
    <row r="30" spans="1:26" ht="24.75" thickBot="1" x14ac:dyDescent="0.25">
      <c r="A30" s="51">
        <f>+'Pesquisa de Preços'!A30</f>
        <v>22</v>
      </c>
      <c r="B30" s="52" t="str">
        <f>+'Pesquisa de Preços'!B30</f>
        <v>Colar cervical tam P Revestido com uma espuma macia tipo EVA (Etil Vinil Acetado) especial</v>
      </c>
      <c r="C30" s="53" t="str">
        <f t="shared" si="0"/>
        <v>x</v>
      </c>
      <c r="D30" s="53">
        <f t="shared" si="1"/>
        <v>11.12</v>
      </c>
      <c r="E30" s="53">
        <f t="shared" si="2"/>
        <v>11.28</v>
      </c>
      <c r="F30" s="53">
        <f t="shared" si="3"/>
        <v>11.38</v>
      </c>
      <c r="G30" s="53">
        <f t="shared" si="4"/>
        <v>12.15</v>
      </c>
      <c r="H30" s="53" t="str">
        <f t="shared" si="5"/>
        <v>x</v>
      </c>
      <c r="I30" s="53" t="str">
        <f t="shared" si="6"/>
        <v>x</v>
      </c>
      <c r="J30" s="53" t="str">
        <f t="shared" si="7"/>
        <v>x</v>
      </c>
      <c r="K30" s="53" t="str">
        <f t="shared" si="8"/>
        <v>x</v>
      </c>
      <c r="L30" s="54">
        <f t="shared" si="9"/>
        <v>12.85</v>
      </c>
      <c r="M30" s="46">
        <f t="shared" si="17"/>
        <v>11.756</v>
      </c>
      <c r="N30" s="44">
        <f t="shared" si="18"/>
        <v>2.1245200000000004</v>
      </c>
      <c r="O30" s="44">
        <f t="shared" si="19"/>
        <v>0.5311300000000001</v>
      </c>
      <c r="P30" s="44">
        <f t="shared" si="20"/>
        <v>0.72878666288564864</v>
      </c>
      <c r="Q30" s="47">
        <f t="shared" si="21"/>
        <v>6.1992740973600604</v>
      </c>
      <c r="R30" s="48">
        <f t="shared" si="22"/>
        <v>11.756</v>
      </c>
      <c r="S30" s="49" t="str">
        <f t="shared" si="23"/>
        <v xml:space="preserve"> </v>
      </c>
      <c r="T30" s="36"/>
      <c r="U30" s="36"/>
      <c r="V30" s="36"/>
      <c r="W30" s="36"/>
      <c r="X30" s="36"/>
      <c r="Y30" s="36"/>
      <c r="Z30" s="36"/>
    </row>
    <row r="31" spans="1:26" ht="24.75" thickBot="1" x14ac:dyDescent="0.25">
      <c r="A31" s="51">
        <f>+'Pesquisa de Preços'!A31</f>
        <v>23</v>
      </c>
      <c r="B31" s="52" t="str">
        <f>+'Pesquisa de Preços'!B31</f>
        <v>Colar cervical tam M Revestido com uma espuma macia tipo EVA (Etil Vinil Acetado) especial</v>
      </c>
      <c r="C31" s="53" t="str">
        <f t="shared" si="0"/>
        <v>x</v>
      </c>
      <c r="D31" s="53">
        <f t="shared" si="1"/>
        <v>11.12</v>
      </c>
      <c r="E31" s="53">
        <f t="shared" si="2"/>
        <v>11.28</v>
      </c>
      <c r="F31" s="53">
        <f t="shared" si="3"/>
        <v>11.38</v>
      </c>
      <c r="G31" s="53">
        <f t="shared" si="4"/>
        <v>13.24</v>
      </c>
      <c r="H31" s="53" t="str">
        <f t="shared" si="5"/>
        <v>x</v>
      </c>
      <c r="I31" s="53" t="str">
        <f t="shared" si="6"/>
        <v>x</v>
      </c>
      <c r="J31" s="53" t="str">
        <f t="shared" si="7"/>
        <v>x</v>
      </c>
      <c r="K31" s="53" t="str">
        <f t="shared" si="8"/>
        <v>x</v>
      </c>
      <c r="L31" s="54">
        <f t="shared" si="9"/>
        <v>12.6</v>
      </c>
      <c r="M31" s="46">
        <f t="shared" si="17"/>
        <v>11.924000000000001</v>
      </c>
      <c r="N31" s="44">
        <f t="shared" si="18"/>
        <v>3.5459200000000011</v>
      </c>
      <c r="O31" s="44">
        <f t="shared" si="19"/>
        <v>0.88648000000000027</v>
      </c>
      <c r="P31" s="44">
        <f t="shared" si="20"/>
        <v>0.94153066864547763</v>
      </c>
      <c r="Q31" s="47">
        <f t="shared" si="21"/>
        <v>7.8960975230248032</v>
      </c>
      <c r="R31" s="48">
        <f t="shared" si="22"/>
        <v>11.924000000000001</v>
      </c>
      <c r="S31" s="49" t="str">
        <f t="shared" si="23"/>
        <v xml:space="preserve"> </v>
      </c>
      <c r="T31" s="36"/>
      <c r="U31" s="36"/>
      <c r="V31" s="36"/>
      <c r="W31" s="36"/>
      <c r="X31" s="36"/>
      <c r="Y31" s="36"/>
      <c r="Z31" s="36"/>
    </row>
    <row r="32" spans="1:26" ht="24.75" thickBot="1" x14ac:dyDescent="0.25">
      <c r="A32" s="51">
        <f>+'Pesquisa de Preços'!A32</f>
        <v>24</v>
      </c>
      <c r="B32" s="52" t="str">
        <f>+'Pesquisa de Preços'!B32</f>
        <v>Colar cervical tam G Revestido com uma espuma macia tipo EVA (Etil Vinil Acetado) especial</v>
      </c>
      <c r="C32" s="53" t="str">
        <f t="shared" si="0"/>
        <v>x</v>
      </c>
      <c r="D32" s="53">
        <f t="shared" si="1"/>
        <v>11.12</v>
      </c>
      <c r="E32" s="53">
        <f t="shared" si="2"/>
        <v>11.28</v>
      </c>
      <c r="F32" s="53">
        <f t="shared" si="3"/>
        <v>11.38</v>
      </c>
      <c r="G32" s="53">
        <f t="shared" si="4"/>
        <v>13.1</v>
      </c>
      <c r="H32" s="53" t="str">
        <f t="shared" si="5"/>
        <v>x</v>
      </c>
      <c r="I32" s="53" t="str">
        <f t="shared" si="6"/>
        <v>x</v>
      </c>
      <c r="J32" s="53" t="str">
        <f t="shared" si="7"/>
        <v>x</v>
      </c>
      <c r="K32" s="53" t="str">
        <f t="shared" si="8"/>
        <v>x</v>
      </c>
      <c r="L32" s="54">
        <f t="shared" si="9"/>
        <v>14.05</v>
      </c>
      <c r="M32" s="46">
        <f t="shared" si="17"/>
        <v>12.186000000000002</v>
      </c>
      <c r="N32" s="44">
        <f t="shared" si="18"/>
        <v>6.9167200000000033</v>
      </c>
      <c r="O32" s="44">
        <f t="shared" si="19"/>
        <v>1.7291800000000008</v>
      </c>
      <c r="P32" s="44">
        <f t="shared" si="20"/>
        <v>1.3149828896225231</v>
      </c>
      <c r="Q32" s="47">
        <f t="shared" si="21"/>
        <v>10.790931311525709</v>
      </c>
      <c r="R32" s="48">
        <f t="shared" si="22"/>
        <v>12.186000000000002</v>
      </c>
      <c r="S32" s="49" t="str">
        <f t="shared" si="23"/>
        <v xml:space="preserve"> </v>
      </c>
      <c r="T32" s="36"/>
      <c r="U32" s="36"/>
      <c r="V32" s="36"/>
      <c r="W32" s="36"/>
      <c r="X32" s="36"/>
      <c r="Y32" s="36"/>
      <c r="Z32" s="36"/>
    </row>
    <row r="33" spans="1:26" ht="13.5" thickBot="1" x14ac:dyDescent="0.25">
      <c r="A33" s="51">
        <f>+'Pesquisa de Preços'!A33</f>
        <v>25</v>
      </c>
      <c r="B33" s="52" t="str">
        <f>+'Pesquisa de Preços'!B33</f>
        <v>COLAR CERVICAL NEONATAL</v>
      </c>
      <c r="C33" s="53" t="str">
        <f t="shared" si="0"/>
        <v>x</v>
      </c>
      <c r="D33" s="53">
        <f t="shared" si="1"/>
        <v>11.12</v>
      </c>
      <c r="E33" s="53">
        <f t="shared" si="2"/>
        <v>11.28</v>
      </c>
      <c r="F33" s="53">
        <f t="shared" si="3"/>
        <v>11.38</v>
      </c>
      <c r="G33" s="53" t="str">
        <f t="shared" si="4"/>
        <v>x</v>
      </c>
      <c r="H33" s="53" t="str">
        <f t="shared" si="5"/>
        <v>x</v>
      </c>
      <c r="I33" s="53" t="str">
        <f t="shared" si="6"/>
        <v>x</v>
      </c>
      <c r="J33" s="53" t="str">
        <f t="shared" si="7"/>
        <v>x</v>
      </c>
      <c r="K33" s="53" t="str">
        <f t="shared" si="8"/>
        <v>x</v>
      </c>
      <c r="L33" s="54">
        <f t="shared" si="9"/>
        <v>14.19</v>
      </c>
      <c r="M33" s="46">
        <f t="shared" si="17"/>
        <v>11.9925</v>
      </c>
      <c r="N33" s="44">
        <f t="shared" si="18"/>
        <v>6.4730749999999988</v>
      </c>
      <c r="O33" s="44">
        <f t="shared" si="19"/>
        <v>2.1576916666666661</v>
      </c>
      <c r="P33" s="44">
        <f t="shared" si="20"/>
        <v>1.4689083247999741</v>
      </c>
      <c r="Q33" s="47">
        <f t="shared" si="21"/>
        <v>12.24855805545111</v>
      </c>
      <c r="R33" s="48">
        <f t="shared" si="22"/>
        <v>11.9925</v>
      </c>
      <c r="S33" s="49" t="str">
        <f t="shared" si="23"/>
        <v xml:space="preserve"> </v>
      </c>
      <c r="T33" s="36"/>
      <c r="U33" s="36"/>
      <c r="V33" s="36"/>
      <c r="W33" s="36"/>
      <c r="X33" s="36"/>
      <c r="Y33" s="36"/>
      <c r="Z33" s="36"/>
    </row>
    <row r="34" spans="1:26" ht="13.5" thickBot="1" x14ac:dyDescent="0.25">
      <c r="A34" s="51">
        <f>+'Pesquisa de Preços'!A34</f>
        <v>26</v>
      </c>
      <c r="B34" s="52" t="str">
        <f>+'Pesquisa de Preços'!B34</f>
        <v>Cateter Nasal para Oxigênio tipo óculos</v>
      </c>
      <c r="C34" s="53" t="str">
        <f t="shared" si="0"/>
        <v>x</v>
      </c>
      <c r="D34" s="53">
        <f t="shared" si="1"/>
        <v>1.38</v>
      </c>
      <c r="E34" s="53">
        <f t="shared" si="2"/>
        <v>1.4</v>
      </c>
      <c r="F34" s="53">
        <f t="shared" si="3"/>
        <v>1.42</v>
      </c>
      <c r="G34" s="53" t="str">
        <f t="shared" si="4"/>
        <v>x</v>
      </c>
      <c r="H34" s="53" t="str">
        <f t="shared" si="5"/>
        <v>x</v>
      </c>
      <c r="I34" s="53" t="str">
        <f t="shared" si="6"/>
        <v>x</v>
      </c>
      <c r="J34" s="53" t="str">
        <f t="shared" si="7"/>
        <v>x</v>
      </c>
      <c r="K34" s="53" t="str">
        <f t="shared" si="8"/>
        <v>x</v>
      </c>
      <c r="L34" s="54">
        <f t="shared" si="9"/>
        <v>1.1399999999999999</v>
      </c>
      <c r="M34" s="46">
        <f t="shared" si="17"/>
        <v>1.3349999999999997</v>
      </c>
      <c r="N34" s="44">
        <f t="shared" si="18"/>
        <v>5.1500000000000004E-2</v>
      </c>
      <c r="O34" s="44">
        <f t="shared" si="19"/>
        <v>1.7166666666666667E-2</v>
      </c>
      <c r="P34" s="44">
        <f t="shared" si="20"/>
        <v>0.13102162671355697</v>
      </c>
      <c r="Q34" s="47">
        <f t="shared" si="21"/>
        <v>9.8143540609405981</v>
      </c>
      <c r="R34" s="48">
        <f t="shared" si="22"/>
        <v>1.3349999999999997</v>
      </c>
      <c r="S34" s="49" t="str">
        <f t="shared" si="23"/>
        <v xml:space="preserve"> </v>
      </c>
      <c r="T34" s="36"/>
      <c r="U34" s="36"/>
      <c r="V34" s="36"/>
      <c r="W34" s="36"/>
      <c r="X34" s="36"/>
      <c r="Y34" s="36"/>
      <c r="Z34" s="36"/>
    </row>
    <row r="35" spans="1:26" ht="13.5" thickBot="1" x14ac:dyDescent="0.25">
      <c r="A35" s="51">
        <f>+'Pesquisa de Preços'!A35</f>
        <v>27</v>
      </c>
      <c r="B35" s="52" t="str">
        <f>+'Pesquisa de Preços'!B35</f>
        <v xml:space="preserve">Cateter de oxigênio nasal Circuito de tubos de PVC. </v>
      </c>
      <c r="C35" s="53" t="str">
        <f t="shared" si="0"/>
        <v>x</v>
      </c>
      <c r="D35" s="53">
        <f t="shared" si="1"/>
        <v>1.23</v>
      </c>
      <c r="E35" s="53">
        <f t="shared" si="2"/>
        <v>1.25</v>
      </c>
      <c r="F35" s="53">
        <f t="shared" si="3"/>
        <v>1.26</v>
      </c>
      <c r="G35" s="53">
        <f t="shared" si="4"/>
        <v>1.22</v>
      </c>
      <c r="H35" s="53" t="str">
        <f t="shared" si="5"/>
        <v>x</v>
      </c>
      <c r="I35" s="53" t="str">
        <f t="shared" si="6"/>
        <v>x</v>
      </c>
      <c r="J35" s="53" t="str">
        <f t="shared" si="7"/>
        <v>x</v>
      </c>
      <c r="K35" s="53" t="str">
        <f t="shared" si="8"/>
        <v>x</v>
      </c>
      <c r="L35" s="54" t="str">
        <f t="shared" si="9"/>
        <v>x</v>
      </c>
      <c r="M35" s="46">
        <f t="shared" si="17"/>
        <v>1.24</v>
      </c>
      <c r="N35" s="44">
        <f t="shared" si="18"/>
        <v>1.0000000000000018E-3</v>
      </c>
      <c r="O35" s="44">
        <f t="shared" si="19"/>
        <v>3.3333333333333392E-4</v>
      </c>
      <c r="P35" s="44">
        <f t="shared" si="20"/>
        <v>1.8257418583505554E-2</v>
      </c>
      <c r="Q35" s="47">
        <f t="shared" si="21"/>
        <v>1.4723724664117381</v>
      </c>
      <c r="R35" s="48">
        <f t="shared" si="22"/>
        <v>1.24</v>
      </c>
      <c r="S35" s="49" t="str">
        <f t="shared" si="23"/>
        <v xml:space="preserve"> </v>
      </c>
      <c r="T35" s="36"/>
      <c r="U35" s="36"/>
      <c r="V35" s="36"/>
      <c r="W35" s="36"/>
      <c r="X35" s="36"/>
      <c r="Y35" s="36"/>
      <c r="Z35" s="36"/>
    </row>
    <row r="36" spans="1:26" ht="24.75" thickBot="1" x14ac:dyDescent="0.25">
      <c r="A36" s="51">
        <f>+'Pesquisa de Preços'!A36</f>
        <v>28</v>
      </c>
      <c r="B36" s="52" t="str">
        <f>+'Pesquisa de Preços'!B36</f>
        <v>CARDIOCLIPS COLORIDOS PARA ECG CONJ. COM 04 UNIDADES</v>
      </c>
      <c r="C36" s="53" t="str">
        <f t="shared" si="0"/>
        <v>x</v>
      </c>
      <c r="D36" s="53">
        <f t="shared" si="1"/>
        <v>300</v>
      </c>
      <c r="E36" s="53">
        <f t="shared" si="2"/>
        <v>304.39999999999998</v>
      </c>
      <c r="F36" s="53">
        <f t="shared" si="3"/>
        <v>307.17</v>
      </c>
      <c r="G36" s="53" t="str">
        <f t="shared" si="4"/>
        <v>x</v>
      </c>
      <c r="H36" s="53" t="str">
        <f t="shared" si="5"/>
        <v>x</v>
      </c>
      <c r="I36" s="53" t="str">
        <f t="shared" si="6"/>
        <v>x</v>
      </c>
      <c r="J36" s="53" t="str">
        <f t="shared" si="7"/>
        <v>x</v>
      </c>
      <c r="K36" s="53" t="str">
        <f t="shared" si="8"/>
        <v>x</v>
      </c>
      <c r="L36" s="54" t="str">
        <f t="shared" si="9"/>
        <v>x</v>
      </c>
      <c r="M36" s="46">
        <f t="shared" si="17"/>
        <v>303.85666666666663</v>
      </c>
      <c r="N36" s="44">
        <f t="shared" si="18"/>
        <v>26.147266666666745</v>
      </c>
      <c r="O36" s="44">
        <f t="shared" si="19"/>
        <v>13.073633333333373</v>
      </c>
      <c r="P36" s="44">
        <f t="shared" si="20"/>
        <v>3.615747963192868</v>
      </c>
      <c r="Q36" s="47">
        <f t="shared" si="21"/>
        <v>1.1899518292153763</v>
      </c>
      <c r="R36" s="48">
        <f t="shared" si="22"/>
        <v>303.85666666666663</v>
      </c>
      <c r="S36" s="49" t="str">
        <f t="shared" si="23"/>
        <v xml:space="preserve"> </v>
      </c>
      <c r="T36" s="36"/>
      <c r="U36" s="36"/>
      <c r="V36" s="36"/>
      <c r="W36" s="36"/>
      <c r="X36" s="36"/>
      <c r="Y36" s="36"/>
      <c r="Z36" s="36"/>
    </row>
    <row r="37" spans="1:26" ht="13.5" thickBot="1" x14ac:dyDescent="0.25">
      <c r="A37" s="51">
        <f>+'Pesquisa de Preços'!A37</f>
        <v>29</v>
      </c>
      <c r="B37" s="52" t="str">
        <f>+'Pesquisa de Preços'!B37</f>
        <v xml:space="preserve">CAIXA TERMICA DE 32 LITROS - CAIXA TERMICA NA COR AZUL </v>
      </c>
      <c r="C37" s="53" t="str">
        <f t="shared" si="0"/>
        <v>x</v>
      </c>
      <c r="D37" s="53">
        <f t="shared" si="1"/>
        <v>133.34</v>
      </c>
      <c r="E37" s="53">
        <f t="shared" si="2"/>
        <v>135.29</v>
      </c>
      <c r="F37" s="53">
        <f t="shared" si="3"/>
        <v>136.52000000000001</v>
      </c>
      <c r="G37" s="53" t="str">
        <f t="shared" si="4"/>
        <v>x</v>
      </c>
      <c r="H37" s="53" t="str">
        <f t="shared" si="5"/>
        <v>x</v>
      </c>
      <c r="I37" s="53" t="str">
        <f t="shared" si="6"/>
        <v>x</v>
      </c>
      <c r="J37" s="53" t="str">
        <f t="shared" si="7"/>
        <v>x</v>
      </c>
      <c r="K37" s="53" t="str">
        <f t="shared" si="8"/>
        <v>x</v>
      </c>
      <c r="L37" s="54">
        <f t="shared" si="9"/>
        <v>146.83000000000001</v>
      </c>
      <c r="M37" s="46">
        <f t="shared" si="17"/>
        <v>137.995</v>
      </c>
      <c r="N37" s="44">
        <f t="shared" si="18"/>
        <v>109.2189000000002</v>
      </c>
      <c r="O37" s="44">
        <f t="shared" si="19"/>
        <v>36.406300000000066</v>
      </c>
      <c r="P37" s="44">
        <f t="shared" si="20"/>
        <v>6.0337633364261203</v>
      </c>
      <c r="Q37" s="47">
        <f t="shared" si="21"/>
        <v>4.3724506948991779</v>
      </c>
      <c r="R37" s="48">
        <f t="shared" si="22"/>
        <v>137.995</v>
      </c>
      <c r="S37" s="49" t="str">
        <f t="shared" si="23"/>
        <v xml:space="preserve"> </v>
      </c>
      <c r="T37" s="36"/>
      <c r="U37" s="36"/>
      <c r="V37" s="36"/>
      <c r="W37" s="36"/>
      <c r="X37" s="36"/>
      <c r="Y37" s="36"/>
      <c r="Z37" s="36"/>
    </row>
    <row r="38" spans="1:26" ht="24.75" thickBot="1" x14ac:dyDescent="0.25">
      <c r="A38" s="51">
        <f>+'Pesquisa de Preços'!A38</f>
        <v>30</v>
      </c>
      <c r="B38" s="52" t="str">
        <f>+'Pesquisa de Preços'!B38</f>
        <v>Caixa de inox de 20 cm Estojo Liso em Aço Inoxidável; Dimensões: 20 x 10 x 5 cm</v>
      </c>
      <c r="C38" s="53" t="str">
        <f t="shared" si="0"/>
        <v>x</v>
      </c>
      <c r="D38" s="53">
        <f t="shared" si="1"/>
        <v>95.45</v>
      </c>
      <c r="E38" s="53">
        <f t="shared" si="2"/>
        <v>96.85</v>
      </c>
      <c r="F38" s="53">
        <f t="shared" si="3"/>
        <v>97.73</v>
      </c>
      <c r="G38" s="53">
        <f t="shared" si="4"/>
        <v>89.45</v>
      </c>
      <c r="H38" s="53" t="str">
        <f t="shared" si="5"/>
        <v>x</v>
      </c>
      <c r="I38" s="53" t="str">
        <f t="shared" si="6"/>
        <v>x</v>
      </c>
      <c r="J38" s="53" t="str">
        <f t="shared" si="7"/>
        <v>x</v>
      </c>
      <c r="K38" s="53" t="str">
        <f t="shared" si="8"/>
        <v>x</v>
      </c>
      <c r="L38" s="54" t="str">
        <f t="shared" si="9"/>
        <v>x</v>
      </c>
      <c r="M38" s="46">
        <f t="shared" si="17"/>
        <v>94.87</v>
      </c>
      <c r="N38" s="44">
        <f t="shared" si="18"/>
        <v>41.812799999999974</v>
      </c>
      <c r="O38" s="44">
        <f t="shared" si="19"/>
        <v>13.937599999999991</v>
      </c>
      <c r="P38" s="44">
        <f t="shared" si="20"/>
        <v>3.7333095237335989</v>
      </c>
      <c r="Q38" s="47">
        <f t="shared" si="21"/>
        <v>3.9351844879662679</v>
      </c>
      <c r="R38" s="48">
        <f t="shared" si="22"/>
        <v>94.87</v>
      </c>
      <c r="S38" s="49" t="str">
        <f t="shared" si="23"/>
        <v xml:space="preserve"> </v>
      </c>
      <c r="T38" s="36"/>
      <c r="U38" s="36"/>
      <c r="V38" s="36"/>
      <c r="W38" s="36"/>
      <c r="X38" s="36"/>
      <c r="Y38" s="36"/>
      <c r="Z38" s="36"/>
    </row>
    <row r="39" spans="1:26" ht="24.75" thickBot="1" x14ac:dyDescent="0.25">
      <c r="A39" s="51">
        <f>+'Pesquisa de Preços'!A39</f>
        <v>31</v>
      </c>
      <c r="B39" s="52" t="str">
        <f>+'Pesquisa de Preços'!B39</f>
        <v>Caixa coletora 7 litros com divisões internas, bandeja articulada, fecho frontal (para descarte de perfuro- cortantes) na cor branca</v>
      </c>
      <c r="C39" s="53" t="str">
        <f t="shared" si="0"/>
        <v>x</v>
      </c>
      <c r="D39" s="53">
        <f t="shared" si="1"/>
        <v>3.22</v>
      </c>
      <c r="E39" s="53">
        <f t="shared" si="2"/>
        <v>3.26</v>
      </c>
      <c r="F39" s="53">
        <f t="shared" si="3"/>
        <v>3.29</v>
      </c>
      <c r="G39" s="53">
        <f t="shared" si="4"/>
        <v>3.2</v>
      </c>
      <c r="H39" s="53" t="str">
        <f t="shared" si="5"/>
        <v>x</v>
      </c>
      <c r="I39" s="53" t="str">
        <f t="shared" si="6"/>
        <v>x</v>
      </c>
      <c r="J39" s="53" t="str">
        <f t="shared" si="7"/>
        <v>x</v>
      </c>
      <c r="K39" s="53" t="str">
        <f t="shared" si="8"/>
        <v>x</v>
      </c>
      <c r="L39" s="54" t="str">
        <f t="shared" si="9"/>
        <v>x</v>
      </c>
      <c r="M39" s="46">
        <f t="shared" si="17"/>
        <v>3.2424999999999997</v>
      </c>
      <c r="N39" s="44">
        <f t="shared" si="18"/>
        <v>4.8749999999999714E-3</v>
      </c>
      <c r="O39" s="44">
        <f t="shared" si="19"/>
        <v>1.6249999999999904E-3</v>
      </c>
      <c r="P39" s="44">
        <f t="shared" si="20"/>
        <v>4.0311288741492632E-2</v>
      </c>
      <c r="Q39" s="47">
        <f t="shared" si="21"/>
        <v>1.2432163065996187</v>
      </c>
      <c r="R39" s="48">
        <f t="shared" si="22"/>
        <v>3.2424999999999997</v>
      </c>
      <c r="S39" s="49" t="str">
        <f t="shared" si="23"/>
        <v xml:space="preserve"> </v>
      </c>
      <c r="T39" s="36"/>
      <c r="U39" s="36"/>
      <c r="V39" s="36"/>
      <c r="W39" s="36"/>
      <c r="X39" s="36"/>
      <c r="Y39" s="36"/>
      <c r="Z39" s="36"/>
    </row>
    <row r="40" spans="1:26" ht="24.75" thickBot="1" x14ac:dyDescent="0.25">
      <c r="A40" s="51">
        <f>+'Pesquisa de Preços'!A40</f>
        <v>32</v>
      </c>
      <c r="B40" s="52" t="str">
        <f>+'Pesquisa de Preços'!B40</f>
        <v>BRAÇADEIRA APARELHO PRESSÃO OBESO, COM FECHE EM METAL.</v>
      </c>
      <c r="C40" s="53" t="str">
        <f t="shared" si="0"/>
        <v>x</v>
      </c>
      <c r="D40" s="53">
        <f t="shared" si="1"/>
        <v>74.45</v>
      </c>
      <c r="E40" s="53">
        <f t="shared" si="2"/>
        <v>75.540000000000006</v>
      </c>
      <c r="F40" s="53">
        <f t="shared" si="3"/>
        <v>76.23</v>
      </c>
      <c r="G40" s="53" t="str">
        <f t="shared" si="4"/>
        <v>x</v>
      </c>
      <c r="H40" s="53" t="str">
        <f t="shared" si="5"/>
        <v>x</v>
      </c>
      <c r="I40" s="53" t="str">
        <f t="shared" si="6"/>
        <v>x</v>
      </c>
      <c r="J40" s="53" t="str">
        <f t="shared" si="7"/>
        <v>x</v>
      </c>
      <c r="K40" s="53" t="str">
        <f t="shared" si="8"/>
        <v>x</v>
      </c>
      <c r="L40" s="54" t="str">
        <f t="shared" si="9"/>
        <v>x</v>
      </c>
      <c r="M40" s="46">
        <f t="shared" si="17"/>
        <v>75.40666666666668</v>
      </c>
      <c r="N40" s="44">
        <f t="shared" si="18"/>
        <v>1.6108666666666696</v>
      </c>
      <c r="O40" s="44">
        <f t="shared" si="19"/>
        <v>0.80543333333333478</v>
      </c>
      <c r="P40" s="44">
        <f t="shared" si="20"/>
        <v>0.89745937698223133</v>
      </c>
      <c r="Q40" s="47">
        <f t="shared" si="21"/>
        <v>1.1901591950078214</v>
      </c>
      <c r="R40" s="48">
        <f t="shared" si="22"/>
        <v>75.40666666666668</v>
      </c>
      <c r="S40" s="49" t="str">
        <f t="shared" si="23"/>
        <v xml:space="preserve"> </v>
      </c>
      <c r="T40" s="36"/>
      <c r="U40" s="36"/>
      <c r="V40" s="36"/>
      <c r="W40" s="36"/>
      <c r="X40" s="36"/>
      <c r="Y40" s="36"/>
      <c r="Z40" s="36"/>
    </row>
    <row r="41" spans="1:26" ht="24.75" thickBot="1" x14ac:dyDescent="0.25">
      <c r="A41" s="51">
        <f>+'Pesquisa de Preços'!A41</f>
        <v>33</v>
      </c>
      <c r="B41" s="52" t="str">
        <f>+'Pesquisa de Preços'!B41</f>
        <v>BRAÇADEIRA APARELHO PRESSÃO INFANTIL, COM FECHE EM METAL</v>
      </c>
      <c r="C41" s="53" t="str">
        <f t="shared" si="0"/>
        <v>x</v>
      </c>
      <c r="D41" s="53">
        <f t="shared" si="1"/>
        <v>74.45</v>
      </c>
      <c r="E41" s="53">
        <f t="shared" si="2"/>
        <v>75.540000000000006</v>
      </c>
      <c r="F41" s="53">
        <f t="shared" si="3"/>
        <v>76.23</v>
      </c>
      <c r="G41" s="53" t="str">
        <f t="shared" si="4"/>
        <v>x</v>
      </c>
      <c r="H41" s="53" t="str">
        <f t="shared" si="5"/>
        <v>x</v>
      </c>
      <c r="I41" s="53" t="str">
        <f t="shared" si="6"/>
        <v>x</v>
      </c>
      <c r="J41" s="53" t="str">
        <f t="shared" si="7"/>
        <v>x</v>
      </c>
      <c r="K41" s="53" t="str">
        <f t="shared" si="8"/>
        <v>x</v>
      </c>
      <c r="L41" s="54">
        <f t="shared" si="9"/>
        <v>68</v>
      </c>
      <c r="M41" s="46">
        <f t="shared" si="17"/>
        <v>73.555000000000007</v>
      </c>
      <c r="N41" s="44">
        <f t="shared" si="18"/>
        <v>42.754900000000049</v>
      </c>
      <c r="O41" s="44">
        <f t="shared" si="19"/>
        <v>14.25163333333335</v>
      </c>
      <c r="P41" s="44">
        <f t="shared" si="20"/>
        <v>3.775133551721495</v>
      </c>
      <c r="Q41" s="47">
        <f t="shared" si="21"/>
        <v>5.1323955566875057</v>
      </c>
      <c r="R41" s="48">
        <f t="shared" si="22"/>
        <v>73.555000000000007</v>
      </c>
      <c r="S41" s="49" t="str">
        <f t="shared" si="23"/>
        <v xml:space="preserve"> </v>
      </c>
      <c r="T41" s="36"/>
      <c r="U41" s="36"/>
      <c r="V41" s="36"/>
      <c r="W41" s="36"/>
      <c r="X41" s="36"/>
      <c r="Y41" s="36"/>
      <c r="Z41" s="36"/>
    </row>
    <row r="42" spans="1:26" ht="24.75" thickBot="1" x14ac:dyDescent="0.25">
      <c r="A42" s="51">
        <f>+'Pesquisa de Preços'!A42</f>
        <v>34</v>
      </c>
      <c r="B42" s="52" t="str">
        <f>+'Pesquisa de Preços'!B42</f>
        <v>BRAÇADEIRA APARELHO PRESSÃO ADULTO, COM FECHE EM METAL..</v>
      </c>
      <c r="C42" s="53" t="str">
        <f t="shared" si="0"/>
        <v>x</v>
      </c>
      <c r="D42" s="53">
        <f t="shared" si="1"/>
        <v>74.45</v>
      </c>
      <c r="E42" s="53">
        <f t="shared" si="2"/>
        <v>75.540000000000006</v>
      </c>
      <c r="F42" s="53">
        <f t="shared" si="3"/>
        <v>76.23</v>
      </c>
      <c r="G42" s="53" t="str">
        <f t="shared" si="4"/>
        <v>x</v>
      </c>
      <c r="H42" s="53" t="str">
        <f t="shared" si="5"/>
        <v>x</v>
      </c>
      <c r="I42" s="53" t="str">
        <f t="shared" si="6"/>
        <v>x</v>
      </c>
      <c r="J42" s="53" t="str">
        <f t="shared" si="7"/>
        <v>x</v>
      </c>
      <c r="K42" s="53" t="str">
        <f t="shared" si="8"/>
        <v>x</v>
      </c>
      <c r="L42" s="54">
        <f t="shared" si="9"/>
        <v>72</v>
      </c>
      <c r="M42" s="46">
        <f t="shared" si="17"/>
        <v>74.555000000000007</v>
      </c>
      <c r="N42" s="44">
        <f t="shared" si="18"/>
        <v>10.314900000000025</v>
      </c>
      <c r="O42" s="44">
        <f t="shared" si="19"/>
        <v>3.4383000000000083</v>
      </c>
      <c r="P42" s="44">
        <f t="shared" si="20"/>
        <v>1.854265353178991</v>
      </c>
      <c r="Q42" s="47">
        <f t="shared" si="21"/>
        <v>2.4871106608262235</v>
      </c>
      <c r="R42" s="48">
        <f t="shared" si="22"/>
        <v>74.555000000000007</v>
      </c>
      <c r="S42" s="49" t="str">
        <f t="shared" si="23"/>
        <v xml:space="preserve"> </v>
      </c>
      <c r="T42" s="36"/>
      <c r="U42" s="36"/>
      <c r="V42" s="36"/>
      <c r="W42" s="36"/>
      <c r="X42" s="36"/>
      <c r="Y42" s="36"/>
      <c r="Z42" s="36"/>
    </row>
    <row r="43" spans="1:26" ht="24.75" thickBot="1" x14ac:dyDescent="0.25">
      <c r="A43" s="51">
        <f>+'Pesquisa de Preços'!A43</f>
        <v>35</v>
      </c>
      <c r="B43" s="52" t="str">
        <f>+'Pesquisa de Preços'!B43</f>
        <v>BOLSA COLETORA DE URINA, Sistema fechado, com válvula anti-refluxo. Coletor com graduação até 2000ml</v>
      </c>
      <c r="C43" s="53" t="str">
        <f t="shared" ref="C43:C106" si="24">IF(AND(C569&gt;=M569,C569&lt;=N569,C569&lt;&gt;0),C569,"x")</f>
        <v>x</v>
      </c>
      <c r="D43" s="53">
        <f t="shared" ref="D43:D106" si="25">IF(AND(D569&gt;=M569,D569&lt;=N569,D569&lt;&gt;0),D569,"x")</f>
        <v>2.69</v>
      </c>
      <c r="E43" s="53">
        <f t="shared" ref="E43:E106" si="26">IF(AND(E569&gt;=M569,E569&lt;=N569,E569&lt;&gt;0),E569,"x")</f>
        <v>2.73</v>
      </c>
      <c r="F43" s="53">
        <f t="shared" ref="F43:F106" si="27">IF(AND(F569&gt;=M569,F569&lt;=N569,F569&lt;&gt;0),F569,"x")</f>
        <v>2.76</v>
      </c>
      <c r="G43" s="53">
        <f t="shared" ref="G43:G106" si="28">IF(AND(G569&gt;=M569,G569&lt;=N569,G569&lt;&gt;0),G569,"x")</f>
        <v>3.14</v>
      </c>
      <c r="H43" s="53" t="str">
        <f t="shared" ref="H43:H106" si="29">IF(AND(H569&gt;=M569,H569&lt;=N569,H569&lt;&gt;0),H569,"x")</f>
        <v>x</v>
      </c>
      <c r="I43" s="53" t="str">
        <f t="shared" ref="I43:I106" si="30">IF(AND(I569&gt;=M569,I569&lt;=N569,I569&lt;&gt;0),I569,"x")</f>
        <v>x</v>
      </c>
      <c r="J43" s="53" t="str">
        <f t="shared" ref="J43:J106" si="31">IF(AND(J569&gt;=M569,J569&lt;=N569,J569&lt;&gt;0),J569,"x")</f>
        <v>x</v>
      </c>
      <c r="K43" s="53" t="str">
        <f t="shared" ref="K43:K106" si="32">IF(AND(K569&gt;=M569,K569&lt;=N569,K569&lt;&gt;0),K569,"x")</f>
        <v>x</v>
      </c>
      <c r="L43" s="54" t="str">
        <f t="shared" ref="L43:L106" si="33">IF(AND(L569&gt;=M569,L569&lt;=N569,L569&lt;&gt;0),L569,"x")</f>
        <v>x</v>
      </c>
      <c r="M43" s="46">
        <f t="shared" si="17"/>
        <v>2.83</v>
      </c>
      <c r="N43" s="44">
        <f t="shared" si="18"/>
        <v>0.1306000000000001</v>
      </c>
      <c r="O43" s="44">
        <f t="shared" si="19"/>
        <v>4.3533333333333368E-2</v>
      </c>
      <c r="P43" s="44">
        <f t="shared" si="20"/>
        <v>0.20864643139371775</v>
      </c>
      <c r="Q43" s="47">
        <f t="shared" si="21"/>
        <v>7.3726654202727113</v>
      </c>
      <c r="R43" s="48">
        <f t="shared" si="22"/>
        <v>2.83</v>
      </c>
      <c r="S43" s="49" t="str">
        <f t="shared" si="23"/>
        <v xml:space="preserve"> </v>
      </c>
      <c r="T43" s="36"/>
      <c r="U43" s="36"/>
      <c r="V43" s="36"/>
      <c r="W43" s="36"/>
      <c r="X43" s="36"/>
      <c r="Y43" s="36"/>
      <c r="Z43" s="36"/>
    </row>
    <row r="44" spans="1:26" ht="24.75" thickBot="1" x14ac:dyDescent="0.25">
      <c r="A44" s="51">
        <f>+'Pesquisa de Preços'!A44</f>
        <v>36</v>
      </c>
      <c r="B44" s="52" t="str">
        <f>+'Pesquisa de Preços'!B44</f>
        <v>BOLSA COLETORA DE URINA SISTEMA ABERTO 2000ML, GRADUADO COM CORDÃO, PACOTE COM 100 UNIDADES.</v>
      </c>
      <c r="C44" s="53" t="str">
        <f t="shared" si="24"/>
        <v>x</v>
      </c>
      <c r="D44" s="53">
        <f t="shared" si="25"/>
        <v>38.69</v>
      </c>
      <c r="E44" s="53">
        <f t="shared" si="26"/>
        <v>39.46</v>
      </c>
      <c r="F44" s="53">
        <f t="shared" si="27"/>
        <v>39.82</v>
      </c>
      <c r="G44" s="53">
        <f t="shared" si="28"/>
        <v>25.6</v>
      </c>
      <c r="H44" s="53" t="str">
        <f t="shared" si="29"/>
        <v>x</v>
      </c>
      <c r="I44" s="53" t="str">
        <f t="shared" si="30"/>
        <v>x</v>
      </c>
      <c r="J44" s="53" t="str">
        <f t="shared" si="31"/>
        <v>x</v>
      </c>
      <c r="K44" s="53" t="str">
        <f t="shared" si="32"/>
        <v>x</v>
      </c>
      <c r="L44" s="54" t="str">
        <f t="shared" si="33"/>
        <v>x</v>
      </c>
      <c r="M44" s="46">
        <f t="shared" si="17"/>
        <v>35.892499999999998</v>
      </c>
      <c r="N44" s="44">
        <f t="shared" si="18"/>
        <v>141.91387499999996</v>
      </c>
      <c r="O44" s="44">
        <f t="shared" si="19"/>
        <v>47.304624999999987</v>
      </c>
      <c r="P44" s="44">
        <f t="shared" si="20"/>
        <v>6.8778357787897191</v>
      </c>
      <c r="Q44" s="47">
        <f t="shared" si="21"/>
        <v>19.162320202799247</v>
      </c>
      <c r="R44" s="48">
        <f t="shared" si="22"/>
        <v>35.892499999999998</v>
      </c>
      <c r="S44" s="49" t="str">
        <f t="shared" si="23"/>
        <v xml:space="preserve"> </v>
      </c>
      <c r="T44" s="36"/>
      <c r="U44" s="36"/>
      <c r="V44" s="36"/>
      <c r="W44" s="36"/>
      <c r="X44" s="36"/>
      <c r="Y44" s="36"/>
      <c r="Z44" s="36"/>
    </row>
    <row r="45" spans="1:26" ht="24.75" thickBot="1" x14ac:dyDescent="0.25">
      <c r="A45" s="51">
        <f>+'Pesquisa de Preços'!A45</f>
        <v>37</v>
      </c>
      <c r="B45" s="52" t="str">
        <f>+'Pesquisa de Preços'!B45</f>
        <v>BOBINA DE PAPEL TERMO SENSIVEL PARA ULTRASSON UPP-110HG, MEDINDO 110MMX18 METROS</v>
      </c>
      <c r="C45" s="53" t="str">
        <f t="shared" si="24"/>
        <v>x</v>
      </c>
      <c r="D45" s="53">
        <f t="shared" si="25"/>
        <v>150</v>
      </c>
      <c r="E45" s="53">
        <f t="shared" si="26"/>
        <v>152.19999999999999</v>
      </c>
      <c r="F45" s="53">
        <f t="shared" si="27"/>
        <v>153.59</v>
      </c>
      <c r="G45" s="53" t="str">
        <f t="shared" si="28"/>
        <v>x</v>
      </c>
      <c r="H45" s="53" t="str">
        <f t="shared" si="29"/>
        <v>x</v>
      </c>
      <c r="I45" s="53" t="str">
        <f t="shared" si="30"/>
        <v>x</v>
      </c>
      <c r="J45" s="53" t="str">
        <f t="shared" si="31"/>
        <v>x</v>
      </c>
      <c r="K45" s="53" t="str">
        <f t="shared" si="32"/>
        <v>x</v>
      </c>
      <c r="L45" s="54" t="str">
        <f t="shared" si="33"/>
        <v>x</v>
      </c>
      <c r="M45" s="46">
        <f t="shared" si="17"/>
        <v>151.92999999999998</v>
      </c>
      <c r="N45" s="44">
        <f t="shared" si="18"/>
        <v>6.5534000000000052</v>
      </c>
      <c r="O45" s="44">
        <f t="shared" si="19"/>
        <v>3.2767000000000026</v>
      </c>
      <c r="P45" s="44">
        <f t="shared" si="20"/>
        <v>1.8101657382681848</v>
      </c>
      <c r="Q45" s="47">
        <f t="shared" si="21"/>
        <v>1.1914472048102318</v>
      </c>
      <c r="R45" s="48">
        <f t="shared" si="22"/>
        <v>151.92999999999998</v>
      </c>
      <c r="S45" s="49" t="str">
        <f t="shared" si="23"/>
        <v xml:space="preserve"> </v>
      </c>
      <c r="T45" s="36"/>
      <c r="U45" s="36"/>
      <c r="V45" s="36"/>
      <c r="W45" s="36"/>
      <c r="X45" s="36"/>
      <c r="Y45" s="36"/>
      <c r="Z45" s="36"/>
    </row>
    <row r="46" spans="1:26" ht="13.5" thickBot="1" x14ac:dyDescent="0.25">
      <c r="A46" s="51">
        <f>+'Pesquisa de Preços'!A46</f>
        <v>38</v>
      </c>
      <c r="B46" s="52" t="str">
        <f>+'Pesquisa de Preços'!B46</f>
        <v>BOBINA DE PAPEL GRAU CIRURGICO 300MMX100M</v>
      </c>
      <c r="C46" s="53" t="str">
        <f t="shared" si="24"/>
        <v>x</v>
      </c>
      <c r="D46" s="53">
        <f t="shared" si="25"/>
        <v>118.74</v>
      </c>
      <c r="E46" s="53">
        <f t="shared" si="26"/>
        <v>120.48</v>
      </c>
      <c r="F46" s="53">
        <f t="shared" si="27"/>
        <v>121.57</v>
      </c>
      <c r="G46" s="53" t="str">
        <f t="shared" si="28"/>
        <v>x</v>
      </c>
      <c r="H46" s="53" t="str">
        <f t="shared" si="29"/>
        <v>x</v>
      </c>
      <c r="I46" s="53" t="str">
        <f t="shared" si="30"/>
        <v>x</v>
      </c>
      <c r="J46" s="53" t="str">
        <f t="shared" si="31"/>
        <v>x</v>
      </c>
      <c r="K46" s="53" t="str">
        <f t="shared" si="32"/>
        <v>x</v>
      </c>
      <c r="L46" s="54">
        <f t="shared" si="33"/>
        <v>109.75</v>
      </c>
      <c r="M46" s="46">
        <f t="shared" si="17"/>
        <v>117.63499999999999</v>
      </c>
      <c r="N46" s="44">
        <f t="shared" si="18"/>
        <v>86.972499999999968</v>
      </c>
      <c r="O46" s="44">
        <f t="shared" si="19"/>
        <v>28.990833333333324</v>
      </c>
      <c r="P46" s="44">
        <f t="shared" si="20"/>
        <v>5.3843136362338075</v>
      </c>
      <c r="Q46" s="47">
        <f t="shared" si="21"/>
        <v>4.577135747212826</v>
      </c>
      <c r="R46" s="48">
        <f t="shared" si="22"/>
        <v>117.63499999999999</v>
      </c>
      <c r="S46" s="49" t="str">
        <f t="shared" si="23"/>
        <v xml:space="preserve"> </v>
      </c>
      <c r="T46" s="36"/>
      <c r="U46" s="36"/>
      <c r="V46" s="36"/>
      <c r="W46" s="36"/>
      <c r="X46" s="36"/>
      <c r="Y46" s="36"/>
      <c r="Z46" s="36"/>
    </row>
    <row r="47" spans="1:26" ht="13.5" thickBot="1" x14ac:dyDescent="0.25">
      <c r="A47" s="51">
        <f>+'Pesquisa de Preços'!A47</f>
        <v>39</v>
      </c>
      <c r="B47" s="52" t="str">
        <f>+'Pesquisa de Preços'!B47</f>
        <v>BOBINA DE PAPEL GRAU CIRURGICO 200MMX100M</v>
      </c>
      <c r="C47" s="53" t="str">
        <f t="shared" si="24"/>
        <v>x</v>
      </c>
      <c r="D47" s="53">
        <f t="shared" si="25"/>
        <v>79.16</v>
      </c>
      <c r="E47" s="53">
        <f t="shared" si="26"/>
        <v>80.319999999999993</v>
      </c>
      <c r="F47" s="53">
        <f t="shared" si="27"/>
        <v>81.05</v>
      </c>
      <c r="G47" s="53">
        <f t="shared" si="28"/>
        <v>74.95</v>
      </c>
      <c r="H47" s="53" t="str">
        <f t="shared" si="29"/>
        <v>x</v>
      </c>
      <c r="I47" s="53" t="str">
        <f t="shared" si="30"/>
        <v>x</v>
      </c>
      <c r="J47" s="53" t="str">
        <f t="shared" si="31"/>
        <v>x</v>
      </c>
      <c r="K47" s="53" t="str">
        <f t="shared" si="32"/>
        <v>x</v>
      </c>
      <c r="L47" s="54" t="str">
        <f t="shared" si="33"/>
        <v>x</v>
      </c>
      <c r="M47" s="46">
        <f t="shared" si="17"/>
        <v>78.86999999999999</v>
      </c>
      <c r="N47" s="44">
        <f t="shared" si="18"/>
        <v>22.305399999999945</v>
      </c>
      <c r="O47" s="44">
        <f t="shared" si="19"/>
        <v>7.4351333333333152</v>
      </c>
      <c r="P47" s="44">
        <f t="shared" si="20"/>
        <v>2.7267440901803224</v>
      </c>
      <c r="Q47" s="47">
        <f t="shared" si="21"/>
        <v>3.4572639662486657</v>
      </c>
      <c r="R47" s="48">
        <f t="shared" si="22"/>
        <v>78.86999999999999</v>
      </c>
      <c r="S47" s="49" t="str">
        <f t="shared" si="23"/>
        <v xml:space="preserve"> </v>
      </c>
      <c r="T47" s="36"/>
      <c r="U47" s="36"/>
      <c r="V47" s="36"/>
      <c r="W47" s="36"/>
      <c r="X47" s="36"/>
      <c r="Y47" s="36"/>
      <c r="Z47" s="36"/>
    </row>
    <row r="48" spans="1:26" ht="13.5" thickBot="1" x14ac:dyDescent="0.25">
      <c r="A48" s="51">
        <f>+'Pesquisa de Preços'!A48</f>
        <v>40</v>
      </c>
      <c r="B48" s="52" t="str">
        <f>+'Pesquisa de Preços'!B48</f>
        <v>BOBINA DE PAPEL GRAU CIRURGICO 120MMX100M</v>
      </c>
      <c r="C48" s="53" t="str">
        <f t="shared" si="24"/>
        <v>x</v>
      </c>
      <c r="D48" s="53">
        <f t="shared" si="25"/>
        <v>49.9</v>
      </c>
      <c r="E48" s="53">
        <f t="shared" si="26"/>
        <v>50.64</v>
      </c>
      <c r="F48" s="53">
        <f t="shared" si="27"/>
        <v>51.1</v>
      </c>
      <c r="G48" s="53" t="str">
        <f t="shared" si="28"/>
        <v>x</v>
      </c>
      <c r="H48" s="53" t="str">
        <f t="shared" si="29"/>
        <v>x</v>
      </c>
      <c r="I48" s="53" t="str">
        <f t="shared" si="30"/>
        <v>x</v>
      </c>
      <c r="J48" s="53" t="str">
        <f t="shared" si="31"/>
        <v>x</v>
      </c>
      <c r="K48" s="53" t="str">
        <f t="shared" si="32"/>
        <v>x</v>
      </c>
      <c r="L48" s="54">
        <f t="shared" si="33"/>
        <v>51.12</v>
      </c>
      <c r="M48" s="46">
        <f t="shared" si="17"/>
        <v>50.69</v>
      </c>
      <c r="N48" s="44">
        <f t="shared" si="18"/>
        <v>0.97960000000000114</v>
      </c>
      <c r="O48" s="44">
        <f t="shared" si="19"/>
        <v>0.32653333333333373</v>
      </c>
      <c r="P48" s="44">
        <f t="shared" si="20"/>
        <v>0.5714309523759924</v>
      </c>
      <c r="Q48" s="47">
        <f t="shared" si="21"/>
        <v>1.1273050944485943</v>
      </c>
      <c r="R48" s="48">
        <f t="shared" si="22"/>
        <v>50.69</v>
      </c>
      <c r="S48" s="49" t="str">
        <f t="shared" si="23"/>
        <v xml:space="preserve"> </v>
      </c>
      <c r="T48" s="36"/>
      <c r="U48" s="36"/>
      <c r="V48" s="36"/>
      <c r="W48" s="36"/>
      <c r="X48" s="36"/>
      <c r="Y48" s="36"/>
      <c r="Z48" s="36"/>
    </row>
    <row r="49" spans="1:26" ht="48.75" thickBot="1" x14ac:dyDescent="0.25">
      <c r="A49" s="51">
        <f>+'Pesquisa de Preços'!A49</f>
        <v>41</v>
      </c>
      <c r="B49" s="52" t="str">
        <f>+'Pesquisa de Preços'!B49</f>
        <v>BOBINA DE PAPEL GRAU CIRURGICO 10CMX100M PRODUZIDO EM GRAU CIRURGICO E FILME LAMINADO POLIESTER/POLIPROPILENO, COM INDICADOR QUIMICO DE CICLO.</v>
      </c>
      <c r="C49" s="53" t="str">
        <f t="shared" si="24"/>
        <v>x</v>
      </c>
      <c r="D49" s="53">
        <f t="shared" si="25"/>
        <v>40</v>
      </c>
      <c r="E49" s="53">
        <f t="shared" si="26"/>
        <v>40.590000000000003</v>
      </c>
      <c r="F49" s="53">
        <f t="shared" si="27"/>
        <v>40.96</v>
      </c>
      <c r="G49" s="53">
        <f t="shared" si="28"/>
        <v>37.450000000000003</v>
      </c>
      <c r="H49" s="53" t="str">
        <f t="shared" si="29"/>
        <v>x</v>
      </c>
      <c r="I49" s="53" t="str">
        <f t="shared" si="30"/>
        <v>x</v>
      </c>
      <c r="J49" s="53" t="str">
        <f t="shared" si="31"/>
        <v>x</v>
      </c>
      <c r="K49" s="53" t="str">
        <f t="shared" si="32"/>
        <v>x</v>
      </c>
      <c r="L49" s="54" t="str">
        <f t="shared" si="33"/>
        <v>x</v>
      </c>
      <c r="M49" s="46">
        <f t="shared" si="17"/>
        <v>39.75</v>
      </c>
      <c r="N49" s="44">
        <f t="shared" si="18"/>
        <v>7.5221999999999944</v>
      </c>
      <c r="O49" s="44">
        <f t="shared" si="19"/>
        <v>2.5073999999999983</v>
      </c>
      <c r="P49" s="44">
        <f t="shared" si="20"/>
        <v>1.5834771864475972</v>
      </c>
      <c r="Q49" s="47">
        <f t="shared" si="21"/>
        <v>3.9835904061574769</v>
      </c>
      <c r="R49" s="48">
        <f t="shared" si="22"/>
        <v>39.75</v>
      </c>
      <c r="S49" s="49" t="str">
        <f t="shared" si="23"/>
        <v xml:space="preserve"> </v>
      </c>
      <c r="T49" s="36"/>
      <c r="U49" s="36"/>
      <c r="V49" s="36"/>
      <c r="W49" s="36"/>
      <c r="X49" s="36"/>
      <c r="Y49" s="36"/>
      <c r="Z49" s="36"/>
    </row>
    <row r="50" spans="1:26" ht="24.75" thickBot="1" x14ac:dyDescent="0.25">
      <c r="A50" s="51">
        <f>+'Pesquisa de Preços'!A50</f>
        <v>42</v>
      </c>
      <c r="B50" s="52" t="str">
        <f>+'Pesquisa de Preços'!B50</f>
        <v xml:space="preserve">Bisturi descartável nº. 22 Lâminas fabricadas em Aço Carbono e cabos em plástico atóxico Caixa com 100 unidades. </v>
      </c>
      <c r="C50" s="53" t="str">
        <f t="shared" si="24"/>
        <v>x</v>
      </c>
      <c r="D50" s="53">
        <f t="shared" si="25"/>
        <v>336.67</v>
      </c>
      <c r="E50" s="53">
        <f t="shared" si="26"/>
        <v>341.61</v>
      </c>
      <c r="F50" s="53">
        <f t="shared" si="27"/>
        <v>344.71</v>
      </c>
      <c r="G50" s="53" t="str">
        <f t="shared" si="28"/>
        <v>x</v>
      </c>
      <c r="H50" s="53" t="str">
        <f t="shared" si="29"/>
        <v>x</v>
      </c>
      <c r="I50" s="53" t="str">
        <f t="shared" si="30"/>
        <v>x</v>
      </c>
      <c r="J50" s="53" t="str">
        <f t="shared" si="31"/>
        <v>x</v>
      </c>
      <c r="K50" s="53" t="str">
        <f t="shared" si="32"/>
        <v>x</v>
      </c>
      <c r="L50" s="54" t="str">
        <f t="shared" si="33"/>
        <v>x</v>
      </c>
      <c r="M50" s="46">
        <f t="shared" si="17"/>
        <v>340.99666666666667</v>
      </c>
      <c r="N50" s="44">
        <f t="shared" si="18"/>
        <v>32.885066666666397</v>
      </c>
      <c r="O50" s="44">
        <f t="shared" si="19"/>
        <v>16.442533333333198</v>
      </c>
      <c r="P50" s="44">
        <f t="shared" si="20"/>
        <v>4.0549393748036726</v>
      </c>
      <c r="Q50" s="47">
        <f t="shared" si="21"/>
        <v>1.1891434055475631</v>
      </c>
      <c r="R50" s="48">
        <f t="shared" si="22"/>
        <v>340.99666666666667</v>
      </c>
      <c r="S50" s="49" t="str">
        <f t="shared" si="23"/>
        <v xml:space="preserve"> </v>
      </c>
      <c r="T50" s="36"/>
      <c r="U50" s="36"/>
      <c r="V50" s="36"/>
      <c r="W50" s="36"/>
      <c r="X50" s="36"/>
      <c r="Y50" s="36"/>
      <c r="Z50" s="36"/>
    </row>
    <row r="51" spans="1:26" ht="24.75" thickBot="1" x14ac:dyDescent="0.25">
      <c r="A51" s="51">
        <f>+'Pesquisa de Preços'!A51</f>
        <v>43</v>
      </c>
      <c r="B51" s="52" t="str">
        <f>+'Pesquisa de Preços'!B51</f>
        <v xml:space="preserve">Bisturi descartável nº. 15 Lâminas fabricadas em Aço Carbono e cabos em plástico atóxico Caixa com 100 unidades. </v>
      </c>
      <c r="C51" s="53">
        <f t="shared" si="24"/>
        <v>26.45</v>
      </c>
      <c r="D51" s="53">
        <f t="shared" si="25"/>
        <v>336.67</v>
      </c>
      <c r="E51" s="53">
        <f t="shared" si="26"/>
        <v>341.61</v>
      </c>
      <c r="F51" s="53">
        <f t="shared" si="27"/>
        <v>344.71</v>
      </c>
      <c r="G51" s="53">
        <f t="shared" si="28"/>
        <v>47.36</v>
      </c>
      <c r="H51" s="53" t="str">
        <f t="shared" si="29"/>
        <v>x</v>
      </c>
      <c r="I51" s="53" t="str">
        <f t="shared" si="30"/>
        <v>x</v>
      </c>
      <c r="J51" s="53" t="str">
        <f t="shared" si="31"/>
        <v>x</v>
      </c>
      <c r="K51" s="53" t="str">
        <f t="shared" si="32"/>
        <v>x</v>
      </c>
      <c r="L51" s="54">
        <f t="shared" si="33"/>
        <v>23.65</v>
      </c>
      <c r="M51" s="46">
        <f t="shared" si="17"/>
        <v>186.74166666666667</v>
      </c>
      <c r="N51" s="44">
        <f t="shared" si="18"/>
        <v>143136.25928333335</v>
      </c>
      <c r="O51" s="44">
        <f t="shared" si="19"/>
        <v>28627.251856666669</v>
      </c>
      <c r="P51" s="44">
        <f t="shared" si="20"/>
        <v>169.1958978718653</v>
      </c>
      <c r="Q51" s="47">
        <f t="shared" si="21"/>
        <v>90.604256078467742</v>
      </c>
      <c r="R51" s="48" t="str">
        <f t="shared" si="22"/>
        <v xml:space="preserve"> </v>
      </c>
      <c r="S51" s="49">
        <f t="shared" si="23"/>
        <v>192.01499999999999</v>
      </c>
      <c r="T51" s="36"/>
      <c r="U51" s="36"/>
      <c r="V51" s="36"/>
      <c r="W51" s="36"/>
      <c r="X51" s="36"/>
      <c r="Y51" s="36"/>
      <c r="Z51" s="36"/>
    </row>
    <row r="52" spans="1:26" ht="24.75" thickBot="1" x14ac:dyDescent="0.25">
      <c r="A52" s="51">
        <f>+'Pesquisa de Preços'!A52</f>
        <v>44</v>
      </c>
      <c r="B52" s="52" t="str">
        <f>+'Pesquisa de Preços'!B52</f>
        <v>AVENTAL DESCARTAVEL EM MATERIAL TECIDO-NÃO-TECIDO OU TNT</v>
      </c>
      <c r="C52" s="53" t="str">
        <f t="shared" si="24"/>
        <v>x</v>
      </c>
      <c r="D52" s="53">
        <f t="shared" si="25"/>
        <v>8.34</v>
      </c>
      <c r="E52" s="53">
        <f t="shared" si="26"/>
        <v>8.4600000000000009</v>
      </c>
      <c r="F52" s="53">
        <f t="shared" si="27"/>
        <v>8.5399999999999991</v>
      </c>
      <c r="G52" s="53">
        <f t="shared" si="28"/>
        <v>8.5</v>
      </c>
      <c r="H52" s="53" t="str">
        <f t="shared" si="29"/>
        <v>x</v>
      </c>
      <c r="I52" s="53" t="str">
        <f t="shared" si="30"/>
        <v>x</v>
      </c>
      <c r="J52" s="53" t="str">
        <f t="shared" si="31"/>
        <v>x</v>
      </c>
      <c r="K52" s="53" t="str">
        <f t="shared" si="32"/>
        <v>x</v>
      </c>
      <c r="L52" s="54" t="str">
        <f t="shared" si="33"/>
        <v>x</v>
      </c>
      <c r="M52" s="46">
        <f t="shared" si="17"/>
        <v>8.4600000000000009</v>
      </c>
      <c r="N52" s="44">
        <f t="shared" si="18"/>
        <v>2.2399999999999896E-2</v>
      </c>
      <c r="O52" s="44">
        <f t="shared" si="19"/>
        <v>7.4666666666666319E-3</v>
      </c>
      <c r="P52" s="44">
        <f t="shared" si="20"/>
        <v>8.6409875978771269E-2</v>
      </c>
      <c r="Q52" s="47">
        <f t="shared" si="21"/>
        <v>1.0213933330824025</v>
      </c>
      <c r="R52" s="48">
        <f t="shared" si="22"/>
        <v>8.4600000000000009</v>
      </c>
      <c r="S52" s="49" t="str">
        <f t="shared" si="23"/>
        <v xml:space="preserve"> </v>
      </c>
      <c r="T52" s="36"/>
      <c r="U52" s="36"/>
      <c r="V52" s="36"/>
      <c r="W52" s="36"/>
      <c r="X52" s="36"/>
      <c r="Y52" s="36"/>
      <c r="Z52" s="36"/>
    </row>
    <row r="53" spans="1:26" ht="36.75" thickBot="1" x14ac:dyDescent="0.25">
      <c r="A53" s="51">
        <f>+'Pesquisa de Preços'!A53</f>
        <v>45</v>
      </c>
      <c r="B53" s="52" t="str">
        <f>+'Pesquisa de Preços'!B53</f>
        <v>Atadura de crepe, medindo aproximadamente 25 cm de largura x 1,80m (repouso) sendo 4,50 m de comprimento (esticada) cor natural, com 13 fios/cm², 12 unidades</v>
      </c>
      <c r="C53" s="53" t="str">
        <f t="shared" si="24"/>
        <v>x</v>
      </c>
      <c r="D53" s="53">
        <f t="shared" si="25"/>
        <v>15</v>
      </c>
      <c r="E53" s="53">
        <f t="shared" si="26"/>
        <v>15.22</v>
      </c>
      <c r="F53" s="53">
        <f t="shared" si="27"/>
        <v>15.36</v>
      </c>
      <c r="G53" s="53" t="str">
        <f t="shared" si="28"/>
        <v>x</v>
      </c>
      <c r="H53" s="53" t="str">
        <f t="shared" si="29"/>
        <v>x</v>
      </c>
      <c r="I53" s="53" t="str">
        <f t="shared" si="30"/>
        <v>x</v>
      </c>
      <c r="J53" s="53" t="str">
        <f t="shared" si="31"/>
        <v>x</v>
      </c>
      <c r="K53" s="53" t="str">
        <f t="shared" si="32"/>
        <v>x</v>
      </c>
      <c r="L53" s="54">
        <f t="shared" si="33"/>
        <v>10.95</v>
      </c>
      <c r="M53" s="46">
        <f t="shared" si="17"/>
        <v>14.1325</v>
      </c>
      <c r="N53" s="44">
        <f t="shared" si="18"/>
        <v>13.570275000000006</v>
      </c>
      <c r="O53" s="44">
        <f t="shared" si="19"/>
        <v>4.5234250000000022</v>
      </c>
      <c r="P53" s="44">
        <f t="shared" si="20"/>
        <v>2.1268345022591677</v>
      </c>
      <c r="Q53" s="47">
        <f t="shared" si="21"/>
        <v>15.049244664844633</v>
      </c>
      <c r="R53" s="48">
        <f t="shared" si="22"/>
        <v>14.1325</v>
      </c>
      <c r="S53" s="49" t="str">
        <f t="shared" si="23"/>
        <v xml:space="preserve"> </v>
      </c>
      <c r="T53" s="36"/>
      <c r="U53" s="36"/>
      <c r="V53" s="36"/>
      <c r="W53" s="36"/>
      <c r="X53" s="36"/>
      <c r="Y53" s="36"/>
      <c r="Z53" s="36"/>
    </row>
    <row r="54" spans="1:26" ht="36.75" thickBot="1" x14ac:dyDescent="0.25">
      <c r="A54" s="51">
        <f>+'Pesquisa de Preços'!A54</f>
        <v>46</v>
      </c>
      <c r="B54" s="52" t="str">
        <f>+'Pesquisa de Preços'!B54</f>
        <v>Atadura de crepe, medindo aproximadamente 20 cm de largura x 1,80m (repouso) sendo 4,50 m de comprimento (esticada) cor natural, com 13 fios/cm², 12 unidades</v>
      </c>
      <c r="C54" s="53" t="str">
        <f t="shared" si="24"/>
        <v>x</v>
      </c>
      <c r="D54" s="53">
        <f t="shared" si="25"/>
        <v>11.78</v>
      </c>
      <c r="E54" s="53">
        <f t="shared" si="26"/>
        <v>11.96</v>
      </c>
      <c r="F54" s="53">
        <f t="shared" si="27"/>
        <v>12.06</v>
      </c>
      <c r="G54" s="53" t="str">
        <f t="shared" si="28"/>
        <v>x</v>
      </c>
      <c r="H54" s="53" t="str">
        <f t="shared" si="29"/>
        <v>x</v>
      </c>
      <c r="I54" s="53" t="str">
        <f t="shared" si="30"/>
        <v>x</v>
      </c>
      <c r="J54" s="53" t="str">
        <f t="shared" si="31"/>
        <v>x</v>
      </c>
      <c r="K54" s="53" t="str">
        <f t="shared" si="32"/>
        <v>x</v>
      </c>
      <c r="L54" s="54">
        <f t="shared" si="33"/>
        <v>7.32</v>
      </c>
      <c r="M54" s="46">
        <f t="shared" si="17"/>
        <v>10.780000000000001</v>
      </c>
      <c r="N54" s="44">
        <f t="shared" si="18"/>
        <v>16.002400000000002</v>
      </c>
      <c r="O54" s="44">
        <f t="shared" si="19"/>
        <v>5.3341333333333338</v>
      </c>
      <c r="P54" s="44">
        <f t="shared" si="20"/>
        <v>2.3095742753445565</v>
      </c>
      <c r="Q54" s="47">
        <f t="shared" si="21"/>
        <v>21.424622220264901</v>
      </c>
      <c r="R54" s="48">
        <f t="shared" si="22"/>
        <v>10.780000000000001</v>
      </c>
      <c r="S54" s="49" t="str">
        <f t="shared" si="23"/>
        <v xml:space="preserve"> </v>
      </c>
      <c r="T54" s="36"/>
      <c r="U54" s="36"/>
      <c r="V54" s="36"/>
      <c r="W54" s="36"/>
      <c r="X54" s="36"/>
      <c r="Y54" s="36"/>
      <c r="Z54" s="36"/>
    </row>
    <row r="55" spans="1:26" ht="36.75" thickBot="1" x14ac:dyDescent="0.25">
      <c r="A55" s="51">
        <f>+'Pesquisa de Preços'!A55</f>
        <v>47</v>
      </c>
      <c r="B55" s="52" t="str">
        <f>+'Pesquisa de Preços'!B55</f>
        <v>Atadura de crepe, medindo aproximadamente 15 cm de largura x 1,80m (repouso) sendo 4,50 m de comprimento (esticada) cor natural, com 13 fios/cm², 12 UNIDADES</v>
      </c>
      <c r="C55" s="53" t="str">
        <f t="shared" si="24"/>
        <v>x</v>
      </c>
      <c r="D55" s="53">
        <f t="shared" si="25"/>
        <v>8.84</v>
      </c>
      <c r="E55" s="53">
        <f t="shared" si="26"/>
        <v>8.9700000000000006</v>
      </c>
      <c r="F55" s="53">
        <f t="shared" si="27"/>
        <v>9.0500000000000007</v>
      </c>
      <c r="G55" s="53" t="str">
        <f t="shared" si="28"/>
        <v>x</v>
      </c>
      <c r="H55" s="53" t="str">
        <f t="shared" si="29"/>
        <v>x</v>
      </c>
      <c r="I55" s="53" t="str">
        <f t="shared" si="30"/>
        <v>x</v>
      </c>
      <c r="J55" s="53" t="str">
        <f t="shared" si="31"/>
        <v>x</v>
      </c>
      <c r="K55" s="53" t="str">
        <f t="shared" si="32"/>
        <v>x</v>
      </c>
      <c r="L55" s="54">
        <f t="shared" si="33"/>
        <v>7.04</v>
      </c>
      <c r="M55" s="46">
        <f t="shared" si="17"/>
        <v>8.4750000000000014</v>
      </c>
      <c r="N55" s="44">
        <f t="shared" si="18"/>
        <v>2.7681000000000013</v>
      </c>
      <c r="O55" s="44">
        <f t="shared" si="19"/>
        <v>0.92270000000000041</v>
      </c>
      <c r="P55" s="44">
        <f t="shared" si="20"/>
        <v>0.96057274581366314</v>
      </c>
      <c r="Q55" s="47">
        <f t="shared" si="21"/>
        <v>11.334191691016672</v>
      </c>
      <c r="R55" s="48">
        <f t="shared" si="22"/>
        <v>8.4750000000000014</v>
      </c>
      <c r="S55" s="49" t="str">
        <f t="shared" si="23"/>
        <v xml:space="preserve"> </v>
      </c>
      <c r="T55" s="36"/>
      <c r="U55" s="36"/>
      <c r="V55" s="36"/>
      <c r="W55" s="36"/>
      <c r="X55" s="36"/>
      <c r="Y55" s="36"/>
      <c r="Z55" s="36"/>
    </row>
    <row r="56" spans="1:26" ht="36.75" thickBot="1" x14ac:dyDescent="0.25">
      <c r="A56" s="51">
        <f>+'Pesquisa de Preços'!A56</f>
        <v>48</v>
      </c>
      <c r="B56" s="52" t="str">
        <f>+'Pesquisa de Preços'!B56</f>
        <v>Atadura de crepe, medindo aproximadamente 10 cm de largura x 1,80m (repouso) sendo 4,50 m de comprimento (esticada) cor natural, com 13 fios/cm², 12 UNIDADES</v>
      </c>
      <c r="C56" s="53" t="str">
        <f t="shared" si="24"/>
        <v>x</v>
      </c>
      <c r="D56" s="53">
        <f t="shared" si="25"/>
        <v>5.84</v>
      </c>
      <c r="E56" s="53">
        <f t="shared" si="26"/>
        <v>5.92</v>
      </c>
      <c r="F56" s="53">
        <f t="shared" si="27"/>
        <v>5.98</v>
      </c>
      <c r="G56" s="53" t="str">
        <f t="shared" si="28"/>
        <v>x</v>
      </c>
      <c r="H56" s="53" t="str">
        <f t="shared" si="29"/>
        <v>x</v>
      </c>
      <c r="I56" s="53" t="str">
        <f t="shared" si="30"/>
        <v>x</v>
      </c>
      <c r="J56" s="53" t="str">
        <f t="shared" si="31"/>
        <v>x</v>
      </c>
      <c r="K56" s="53" t="str">
        <f t="shared" si="32"/>
        <v>x</v>
      </c>
      <c r="L56" s="54">
        <f t="shared" si="33"/>
        <v>5.3</v>
      </c>
      <c r="M56" s="46">
        <f t="shared" si="17"/>
        <v>5.7600000000000007</v>
      </c>
      <c r="N56" s="44">
        <f t="shared" si="18"/>
        <v>0.29200000000000031</v>
      </c>
      <c r="O56" s="44">
        <f t="shared" si="19"/>
        <v>9.7333333333333438E-2</v>
      </c>
      <c r="P56" s="44">
        <f t="shared" si="20"/>
        <v>0.31198290551460256</v>
      </c>
      <c r="Q56" s="47">
        <f t="shared" si="21"/>
        <v>5.4163698874062938</v>
      </c>
      <c r="R56" s="48">
        <f t="shared" si="22"/>
        <v>5.7600000000000007</v>
      </c>
      <c r="S56" s="49" t="str">
        <f t="shared" si="23"/>
        <v xml:space="preserve"> </v>
      </c>
      <c r="T56" s="36"/>
      <c r="U56" s="36"/>
      <c r="V56" s="36"/>
      <c r="W56" s="36"/>
      <c r="X56" s="36"/>
      <c r="Y56" s="36"/>
      <c r="Z56" s="36"/>
    </row>
    <row r="57" spans="1:26" ht="48.75" thickBot="1" x14ac:dyDescent="0.25">
      <c r="A57" s="51">
        <f>+'Pesquisa de Preços'!A57</f>
        <v>49</v>
      </c>
      <c r="B57" s="52" t="str">
        <f>+'Pesquisa de Preços'!B57</f>
        <v>Ataduras de crepom 13 fios/cm² 12X4,5m Atadura de crepe, medindo aproximadamente 12 cm de largura x  1,80m(repouso) sendo 4,50 m de comprimento (esticada) cor natural, com 13 fios/cm², 12 UNIDADES</v>
      </c>
      <c r="C57" s="53" t="str">
        <f t="shared" si="24"/>
        <v>x</v>
      </c>
      <c r="D57" s="53">
        <f t="shared" si="25"/>
        <v>7.07</v>
      </c>
      <c r="E57" s="53">
        <f t="shared" si="26"/>
        <v>7.18</v>
      </c>
      <c r="F57" s="53">
        <f t="shared" si="27"/>
        <v>7.24</v>
      </c>
      <c r="G57" s="53" t="str">
        <f t="shared" si="28"/>
        <v>x</v>
      </c>
      <c r="H57" s="53" t="str">
        <f t="shared" si="29"/>
        <v>x</v>
      </c>
      <c r="I57" s="53" t="str">
        <f t="shared" si="30"/>
        <v>x</v>
      </c>
      <c r="J57" s="53" t="str">
        <f t="shared" si="31"/>
        <v>x</v>
      </c>
      <c r="K57" s="53" t="str">
        <f t="shared" si="32"/>
        <v>x</v>
      </c>
      <c r="L57" s="54">
        <f t="shared" si="33"/>
        <v>6.11</v>
      </c>
      <c r="M57" s="46">
        <f t="shared" si="17"/>
        <v>6.9</v>
      </c>
      <c r="N57" s="44">
        <f t="shared" si="18"/>
        <v>0.84699999999999964</v>
      </c>
      <c r="O57" s="44">
        <f t="shared" si="19"/>
        <v>0.28233333333333321</v>
      </c>
      <c r="P57" s="44">
        <f t="shared" si="20"/>
        <v>0.53135048069361268</v>
      </c>
      <c r="Q57" s="47">
        <f t="shared" si="21"/>
        <v>7.7007316042552567</v>
      </c>
      <c r="R57" s="48">
        <f t="shared" si="22"/>
        <v>6.9</v>
      </c>
      <c r="S57" s="49" t="str">
        <f t="shared" si="23"/>
        <v xml:space="preserve"> </v>
      </c>
      <c r="T57" s="36"/>
      <c r="U57" s="36"/>
      <c r="V57" s="36"/>
      <c r="W57" s="36"/>
      <c r="X57" s="36"/>
      <c r="Y57" s="36"/>
      <c r="Z57" s="36"/>
    </row>
    <row r="58" spans="1:26" ht="24.75" thickBot="1" x14ac:dyDescent="0.25">
      <c r="A58" s="51">
        <f>+'Pesquisa de Preços'!A58</f>
        <v>50</v>
      </c>
      <c r="B58" s="52" t="str">
        <f>+'Pesquisa de Preços'!B58</f>
        <v>AMOTOLIA DE 250ML BRANCA, CONFECCIONADO EM POLIETILENO</v>
      </c>
      <c r="C58" s="53" t="str">
        <f t="shared" si="24"/>
        <v>x</v>
      </c>
      <c r="D58" s="53">
        <f t="shared" si="25"/>
        <v>3.32</v>
      </c>
      <c r="E58" s="53">
        <f t="shared" si="26"/>
        <v>3.36</v>
      </c>
      <c r="F58" s="53">
        <f t="shared" si="27"/>
        <v>3.4</v>
      </c>
      <c r="G58" s="53">
        <f t="shared" si="28"/>
        <v>2.99</v>
      </c>
      <c r="H58" s="53" t="str">
        <f t="shared" si="29"/>
        <v>x</v>
      </c>
      <c r="I58" s="53" t="str">
        <f t="shared" si="30"/>
        <v>x</v>
      </c>
      <c r="J58" s="53" t="str">
        <f t="shared" si="31"/>
        <v>x</v>
      </c>
      <c r="K58" s="53" t="str">
        <f t="shared" si="32"/>
        <v>x</v>
      </c>
      <c r="L58" s="54">
        <f t="shared" si="33"/>
        <v>2.87</v>
      </c>
      <c r="M58" s="46">
        <f t="shared" si="17"/>
        <v>3.1880000000000002</v>
      </c>
      <c r="N58" s="44">
        <f t="shared" si="18"/>
        <v>0.23227999999999971</v>
      </c>
      <c r="O58" s="44">
        <f t="shared" si="19"/>
        <v>5.8069999999999927E-2</v>
      </c>
      <c r="P58" s="44">
        <f t="shared" si="20"/>
        <v>0.24097717734258556</v>
      </c>
      <c r="Q58" s="47">
        <f t="shared" si="21"/>
        <v>7.5588826017122193</v>
      </c>
      <c r="R58" s="48">
        <f t="shared" si="22"/>
        <v>3.1880000000000002</v>
      </c>
      <c r="S58" s="49" t="str">
        <f t="shared" si="23"/>
        <v xml:space="preserve"> </v>
      </c>
      <c r="T58" s="36"/>
      <c r="U58" s="36"/>
      <c r="V58" s="36"/>
      <c r="W58" s="36"/>
      <c r="X58" s="36"/>
      <c r="Y58" s="36"/>
      <c r="Z58" s="36"/>
    </row>
    <row r="59" spans="1:26" ht="24.75" thickBot="1" x14ac:dyDescent="0.25">
      <c r="A59" s="51">
        <f>+'Pesquisa de Preços'!A59</f>
        <v>51</v>
      </c>
      <c r="B59" s="52" t="str">
        <f>+'Pesquisa de Preços'!B59</f>
        <v>ALGODÃO HIDRÓFILO, 100% ALGODÃO, ROLO NA COR BRANCO COM 500G</v>
      </c>
      <c r="C59" s="53" t="str">
        <f t="shared" si="24"/>
        <v>x</v>
      </c>
      <c r="D59" s="53">
        <f t="shared" si="25"/>
        <v>14.2</v>
      </c>
      <c r="E59" s="53">
        <f t="shared" si="26"/>
        <v>14.41</v>
      </c>
      <c r="F59" s="53">
        <f t="shared" si="27"/>
        <v>14.54</v>
      </c>
      <c r="G59" s="53" t="str">
        <f t="shared" si="28"/>
        <v>x</v>
      </c>
      <c r="H59" s="53" t="str">
        <f t="shared" si="29"/>
        <v>x</v>
      </c>
      <c r="I59" s="53" t="str">
        <f t="shared" si="30"/>
        <v>x</v>
      </c>
      <c r="J59" s="53" t="str">
        <f t="shared" si="31"/>
        <v>x</v>
      </c>
      <c r="K59" s="53" t="str">
        <f t="shared" si="32"/>
        <v>x</v>
      </c>
      <c r="L59" s="54">
        <f t="shared" si="33"/>
        <v>16.36</v>
      </c>
      <c r="M59" s="46">
        <f t="shared" si="17"/>
        <v>14.8775</v>
      </c>
      <c r="N59" s="44">
        <f t="shared" si="18"/>
        <v>2.9892749999999997</v>
      </c>
      <c r="O59" s="44">
        <f t="shared" si="19"/>
        <v>0.99642499999999989</v>
      </c>
      <c r="P59" s="44">
        <f t="shared" si="20"/>
        <v>0.99821089955980735</v>
      </c>
      <c r="Q59" s="47">
        <f t="shared" si="21"/>
        <v>6.709533856896706</v>
      </c>
      <c r="R59" s="48">
        <f t="shared" si="22"/>
        <v>14.8775</v>
      </c>
      <c r="S59" s="49" t="str">
        <f t="shared" si="23"/>
        <v xml:space="preserve"> </v>
      </c>
      <c r="T59" s="36"/>
      <c r="U59" s="36"/>
      <c r="V59" s="36"/>
      <c r="W59" s="36"/>
      <c r="X59" s="36"/>
      <c r="Y59" s="36"/>
      <c r="Z59" s="36"/>
    </row>
    <row r="60" spans="1:26" ht="13.5" thickBot="1" x14ac:dyDescent="0.25">
      <c r="A60" s="51">
        <f>+'Pesquisa de Preços'!A60</f>
        <v>52</v>
      </c>
      <c r="B60" s="52" t="str">
        <f>+'Pesquisa de Preços'!B60</f>
        <v>ALCOOL GEL HIDRATANTE 70º + GLICERINA FR. 250ML</v>
      </c>
      <c r="C60" s="53" t="str">
        <f t="shared" si="24"/>
        <v>x</v>
      </c>
      <c r="D60" s="53">
        <f t="shared" si="25"/>
        <v>12.7</v>
      </c>
      <c r="E60" s="53">
        <f t="shared" si="26"/>
        <v>12.89</v>
      </c>
      <c r="F60" s="53">
        <f t="shared" si="27"/>
        <v>13.01</v>
      </c>
      <c r="G60" s="53" t="str">
        <f t="shared" si="28"/>
        <v>x</v>
      </c>
      <c r="H60" s="53" t="str">
        <f t="shared" si="29"/>
        <v>x</v>
      </c>
      <c r="I60" s="53" t="str">
        <f t="shared" si="30"/>
        <v>x</v>
      </c>
      <c r="J60" s="53" t="str">
        <f t="shared" si="31"/>
        <v>x</v>
      </c>
      <c r="K60" s="53" t="str">
        <f t="shared" si="32"/>
        <v>x</v>
      </c>
      <c r="L60" s="54" t="str">
        <f t="shared" si="33"/>
        <v>x</v>
      </c>
      <c r="M60" s="46">
        <f t="shared" si="17"/>
        <v>12.866666666666667</v>
      </c>
      <c r="N60" s="44">
        <f t="shared" si="18"/>
        <v>4.8866666666666864E-2</v>
      </c>
      <c r="O60" s="44">
        <f t="shared" si="19"/>
        <v>2.4433333333333432E-2</v>
      </c>
      <c r="P60" s="44">
        <f t="shared" si="20"/>
        <v>0.15631165450257839</v>
      </c>
      <c r="Q60" s="47">
        <f t="shared" si="21"/>
        <v>1.2148574184138217</v>
      </c>
      <c r="R60" s="48">
        <f t="shared" si="22"/>
        <v>12.866666666666667</v>
      </c>
      <c r="S60" s="49" t="str">
        <f t="shared" si="23"/>
        <v xml:space="preserve"> </v>
      </c>
      <c r="T60" s="36"/>
      <c r="U60" s="36"/>
      <c r="V60" s="36"/>
      <c r="W60" s="36"/>
      <c r="X60" s="36"/>
      <c r="Y60" s="36"/>
      <c r="Z60" s="36"/>
    </row>
    <row r="61" spans="1:26" ht="24.75" thickBot="1" x14ac:dyDescent="0.25">
      <c r="A61" s="51">
        <f>+'Pesquisa de Preços'!A61</f>
        <v>53</v>
      </c>
      <c r="B61" s="52" t="str">
        <f>+'Pesquisa de Preços'!B61</f>
        <v>ÁLCOOL COMUM 96%, EMBALAGEM EM PVC, CAPACIDADE DE 01 LITRO</v>
      </c>
      <c r="C61" s="53" t="str">
        <f t="shared" si="24"/>
        <v>x</v>
      </c>
      <c r="D61" s="53">
        <f t="shared" si="25"/>
        <v>7.45</v>
      </c>
      <c r="E61" s="53">
        <f t="shared" si="26"/>
        <v>7.56</v>
      </c>
      <c r="F61" s="53">
        <f t="shared" si="27"/>
        <v>7.63</v>
      </c>
      <c r="G61" s="53" t="str">
        <f t="shared" si="28"/>
        <v>x</v>
      </c>
      <c r="H61" s="53" t="str">
        <f t="shared" si="29"/>
        <v>x</v>
      </c>
      <c r="I61" s="53" t="str">
        <f t="shared" si="30"/>
        <v>x</v>
      </c>
      <c r="J61" s="53" t="str">
        <f t="shared" si="31"/>
        <v>x</v>
      </c>
      <c r="K61" s="53" t="str">
        <f t="shared" si="32"/>
        <v>x</v>
      </c>
      <c r="L61" s="54">
        <f t="shared" si="33"/>
        <v>7.9</v>
      </c>
      <c r="M61" s="46">
        <f t="shared" si="17"/>
        <v>7.6349999999999998</v>
      </c>
      <c r="N61" s="44">
        <f t="shared" si="18"/>
        <v>0.11010000000000017</v>
      </c>
      <c r="O61" s="44">
        <f t="shared" si="19"/>
        <v>3.6700000000000059E-2</v>
      </c>
      <c r="P61" s="44">
        <f t="shared" si="20"/>
        <v>0.19157244060668033</v>
      </c>
      <c r="Q61" s="47">
        <f t="shared" si="21"/>
        <v>2.5091347820128398</v>
      </c>
      <c r="R61" s="48">
        <f t="shared" si="22"/>
        <v>7.6349999999999998</v>
      </c>
      <c r="S61" s="49" t="str">
        <f t="shared" si="23"/>
        <v xml:space="preserve"> </v>
      </c>
      <c r="T61" s="36"/>
      <c r="U61" s="36"/>
      <c r="V61" s="36"/>
      <c r="W61" s="36"/>
      <c r="X61" s="36"/>
      <c r="Y61" s="36"/>
      <c r="Z61" s="36"/>
    </row>
    <row r="62" spans="1:26" ht="13.5" thickBot="1" x14ac:dyDescent="0.25">
      <c r="A62" s="51">
        <f>+'Pesquisa de Preços'!A62</f>
        <v>54</v>
      </c>
      <c r="B62" s="52" t="str">
        <f>+'Pesquisa de Preços'!B62</f>
        <v>ÁLCOOL 70%, frasco com 1.000ml</v>
      </c>
      <c r="C62" s="53" t="str">
        <f t="shared" si="24"/>
        <v>x</v>
      </c>
      <c r="D62" s="53">
        <f t="shared" si="25"/>
        <v>5.34</v>
      </c>
      <c r="E62" s="53">
        <f t="shared" si="26"/>
        <v>5.42</v>
      </c>
      <c r="F62" s="53">
        <f t="shared" si="27"/>
        <v>5.47</v>
      </c>
      <c r="G62" s="53" t="str">
        <f t="shared" si="28"/>
        <v>x</v>
      </c>
      <c r="H62" s="53" t="str">
        <f t="shared" si="29"/>
        <v>x</v>
      </c>
      <c r="I62" s="53" t="str">
        <f t="shared" si="30"/>
        <v>x</v>
      </c>
      <c r="J62" s="53" t="str">
        <f t="shared" si="31"/>
        <v>x</v>
      </c>
      <c r="K62" s="53" t="str">
        <f t="shared" si="32"/>
        <v>x</v>
      </c>
      <c r="L62" s="54">
        <f t="shared" si="33"/>
        <v>5.03</v>
      </c>
      <c r="M62" s="46">
        <f t="shared" si="17"/>
        <v>5.3150000000000004</v>
      </c>
      <c r="N62" s="44">
        <f t="shared" si="18"/>
        <v>0.11689999999999975</v>
      </c>
      <c r="O62" s="44">
        <f t="shared" si="19"/>
        <v>3.8966666666666587E-2</v>
      </c>
      <c r="P62" s="44">
        <f t="shared" si="20"/>
        <v>0.19739976359323885</v>
      </c>
      <c r="Q62" s="47">
        <f t="shared" si="21"/>
        <v>3.7140124852914171</v>
      </c>
      <c r="R62" s="48">
        <f t="shared" si="22"/>
        <v>5.3150000000000004</v>
      </c>
      <c r="S62" s="49" t="str">
        <f t="shared" si="23"/>
        <v xml:space="preserve"> </v>
      </c>
      <c r="T62" s="36"/>
      <c r="U62" s="36"/>
      <c r="V62" s="36"/>
      <c r="W62" s="36"/>
      <c r="X62" s="36"/>
      <c r="Y62" s="36"/>
      <c r="Z62" s="36"/>
    </row>
    <row r="63" spans="1:26" ht="24.75" thickBot="1" x14ac:dyDescent="0.25">
      <c r="A63" s="51">
        <f>+'Pesquisa de Preços'!A63</f>
        <v>55</v>
      </c>
      <c r="B63" s="52" t="str">
        <f>+'Pesquisa de Preços'!B63</f>
        <v>AGULHA MULTIPLA PARA COLETA DE SANGUE 25X0,80MM CX C/ 100 UNIDADES</v>
      </c>
      <c r="C63" s="53" t="str">
        <f t="shared" si="24"/>
        <v>x</v>
      </c>
      <c r="D63" s="53">
        <f t="shared" si="25"/>
        <v>20.12</v>
      </c>
      <c r="E63" s="53">
        <f t="shared" si="26"/>
        <v>20.41</v>
      </c>
      <c r="F63" s="53">
        <f t="shared" si="27"/>
        <v>20.6</v>
      </c>
      <c r="G63" s="53">
        <f t="shared" si="28"/>
        <v>25.6</v>
      </c>
      <c r="H63" s="53" t="str">
        <f t="shared" si="29"/>
        <v>x</v>
      </c>
      <c r="I63" s="53" t="str">
        <f t="shared" si="30"/>
        <v>x</v>
      </c>
      <c r="J63" s="53" t="str">
        <f t="shared" si="31"/>
        <v>x</v>
      </c>
      <c r="K63" s="53" t="str">
        <f t="shared" si="32"/>
        <v>x</v>
      </c>
      <c r="L63" s="54">
        <f t="shared" si="33"/>
        <v>24.08</v>
      </c>
      <c r="M63" s="46">
        <f t="shared" si="17"/>
        <v>22.161999999999999</v>
      </c>
      <c r="N63" s="44">
        <f t="shared" si="18"/>
        <v>25.177679999999995</v>
      </c>
      <c r="O63" s="44">
        <f t="shared" si="19"/>
        <v>6.2944199999999988</v>
      </c>
      <c r="P63" s="44">
        <f t="shared" si="20"/>
        <v>2.5088682707547636</v>
      </c>
      <c r="Q63" s="47">
        <f t="shared" si="21"/>
        <v>11.320586006473981</v>
      </c>
      <c r="R63" s="48">
        <f t="shared" si="22"/>
        <v>22.161999999999999</v>
      </c>
      <c r="S63" s="49" t="str">
        <f t="shared" si="23"/>
        <v xml:space="preserve"> </v>
      </c>
      <c r="T63" s="36"/>
      <c r="U63" s="36"/>
      <c r="V63" s="36"/>
      <c r="W63" s="36"/>
      <c r="X63" s="36"/>
      <c r="Y63" s="36"/>
      <c r="Z63" s="36"/>
    </row>
    <row r="64" spans="1:26" ht="24.75" thickBot="1" x14ac:dyDescent="0.25">
      <c r="A64" s="51">
        <f>+'Pesquisa de Preços'!A64</f>
        <v>56</v>
      </c>
      <c r="B64" s="52" t="str">
        <f>+'Pesquisa de Preços'!B64</f>
        <v>AGULHA HIPODÉRMICA DESCARTÁVEL, MATERIAL DE USO ÚNICO, TAMANHO CALIBRE 40 X 12, CX C/ 100 UND</v>
      </c>
      <c r="C64" s="53" t="str">
        <f t="shared" si="24"/>
        <v>x</v>
      </c>
      <c r="D64" s="53">
        <f t="shared" si="25"/>
        <v>6.6</v>
      </c>
      <c r="E64" s="53">
        <f t="shared" si="26"/>
        <v>6.7</v>
      </c>
      <c r="F64" s="53">
        <f t="shared" si="27"/>
        <v>6.76</v>
      </c>
      <c r="G64" s="53">
        <f t="shared" si="28"/>
        <v>6.85</v>
      </c>
      <c r="H64" s="53" t="str">
        <f t="shared" si="29"/>
        <v>x</v>
      </c>
      <c r="I64" s="53" t="str">
        <f t="shared" si="30"/>
        <v>x</v>
      </c>
      <c r="J64" s="53" t="str">
        <f t="shared" si="31"/>
        <v>x</v>
      </c>
      <c r="K64" s="53" t="str">
        <f t="shared" si="32"/>
        <v>x</v>
      </c>
      <c r="L64" s="54">
        <f t="shared" si="33"/>
        <v>7.21</v>
      </c>
      <c r="M64" s="46">
        <f t="shared" si="17"/>
        <v>6.8240000000000007</v>
      </c>
      <c r="N64" s="44">
        <f t="shared" si="18"/>
        <v>0.2193200000000001</v>
      </c>
      <c r="O64" s="44">
        <f t="shared" si="19"/>
        <v>5.4830000000000025E-2</v>
      </c>
      <c r="P64" s="44">
        <f t="shared" si="20"/>
        <v>0.23415806627148258</v>
      </c>
      <c r="Q64" s="47">
        <f t="shared" si="21"/>
        <v>3.4313901856899554</v>
      </c>
      <c r="R64" s="48">
        <f t="shared" si="22"/>
        <v>6.8240000000000007</v>
      </c>
      <c r="S64" s="49" t="str">
        <f t="shared" si="23"/>
        <v xml:space="preserve"> </v>
      </c>
      <c r="T64" s="36"/>
      <c r="U64" s="36"/>
      <c r="V64" s="36"/>
      <c r="W64" s="36"/>
      <c r="X64" s="36"/>
      <c r="Y64" s="36"/>
      <c r="Z64" s="36"/>
    </row>
    <row r="65" spans="1:26" ht="24.75" thickBot="1" x14ac:dyDescent="0.25">
      <c r="A65" s="51">
        <f>+'Pesquisa de Preços'!A65</f>
        <v>57</v>
      </c>
      <c r="B65" s="52" t="str">
        <f>+'Pesquisa de Preços'!B65</f>
        <v xml:space="preserve">AGULHA HIPODÉRMICA DESCARTÁVEL, TAMANHO CALIBRE 30 X 8, CX C/ 100 UND </v>
      </c>
      <c r="C65" s="53" t="str">
        <f t="shared" si="24"/>
        <v>x</v>
      </c>
      <c r="D65" s="53">
        <f t="shared" si="25"/>
        <v>6.6</v>
      </c>
      <c r="E65" s="53">
        <f t="shared" si="26"/>
        <v>6.7</v>
      </c>
      <c r="F65" s="53">
        <f t="shared" si="27"/>
        <v>6.76</v>
      </c>
      <c r="G65" s="53">
        <f t="shared" si="28"/>
        <v>6.2</v>
      </c>
      <c r="H65" s="53" t="str">
        <f t="shared" si="29"/>
        <v>x</v>
      </c>
      <c r="I65" s="53" t="str">
        <f t="shared" si="30"/>
        <v>x</v>
      </c>
      <c r="J65" s="53" t="str">
        <f t="shared" si="31"/>
        <v>x</v>
      </c>
      <c r="K65" s="53" t="str">
        <f t="shared" si="32"/>
        <v>x</v>
      </c>
      <c r="L65" s="54">
        <f t="shared" si="33"/>
        <v>5.72</v>
      </c>
      <c r="M65" s="46">
        <f t="shared" si="17"/>
        <v>6.3959999999999999</v>
      </c>
      <c r="N65" s="44">
        <f t="shared" si="18"/>
        <v>0.76192000000000015</v>
      </c>
      <c r="O65" s="44">
        <f t="shared" si="19"/>
        <v>0.19048000000000004</v>
      </c>
      <c r="P65" s="44">
        <f t="shared" si="20"/>
        <v>0.43644014480796794</v>
      </c>
      <c r="Q65" s="47">
        <f t="shared" si="21"/>
        <v>6.8236420388988108</v>
      </c>
      <c r="R65" s="48">
        <f t="shared" si="22"/>
        <v>6.3959999999999999</v>
      </c>
      <c r="S65" s="49" t="str">
        <f t="shared" si="23"/>
        <v xml:space="preserve"> </v>
      </c>
      <c r="T65" s="36"/>
      <c r="U65" s="36"/>
      <c r="V65" s="36"/>
      <c r="W65" s="36"/>
      <c r="X65" s="36"/>
      <c r="Y65" s="36"/>
      <c r="Z65" s="36"/>
    </row>
    <row r="66" spans="1:26" ht="24.75" thickBot="1" x14ac:dyDescent="0.25">
      <c r="A66" s="51">
        <f>+'Pesquisa de Preços'!A66</f>
        <v>58</v>
      </c>
      <c r="B66" s="52" t="str">
        <f>+'Pesquisa de Preços'!B66</f>
        <v>AGULHA HIPODÉRMICA DESCARTÁVEL, TAMANHO CALIBRE 30 X 7, CX C/ 100 UND</v>
      </c>
      <c r="C66" s="53" t="str">
        <f t="shared" si="24"/>
        <v>x</v>
      </c>
      <c r="D66" s="53">
        <f t="shared" si="25"/>
        <v>6.6</v>
      </c>
      <c r="E66" s="53">
        <f t="shared" si="26"/>
        <v>6.7</v>
      </c>
      <c r="F66" s="53">
        <f t="shared" si="27"/>
        <v>6.76</v>
      </c>
      <c r="G66" s="53">
        <f t="shared" si="28"/>
        <v>6.2</v>
      </c>
      <c r="H66" s="53" t="str">
        <f t="shared" si="29"/>
        <v>x</v>
      </c>
      <c r="I66" s="53" t="str">
        <f t="shared" si="30"/>
        <v>x</v>
      </c>
      <c r="J66" s="53" t="str">
        <f t="shared" si="31"/>
        <v>x</v>
      </c>
      <c r="K66" s="53" t="str">
        <f t="shared" si="32"/>
        <v>x</v>
      </c>
      <c r="L66" s="54">
        <f t="shared" si="33"/>
        <v>5.83</v>
      </c>
      <c r="M66" s="46">
        <f t="shared" si="17"/>
        <v>6.418000000000001</v>
      </c>
      <c r="N66" s="44">
        <f t="shared" si="18"/>
        <v>0.62287999999999966</v>
      </c>
      <c r="O66" s="44">
        <f t="shared" si="19"/>
        <v>0.15571999999999991</v>
      </c>
      <c r="P66" s="44">
        <f t="shared" si="20"/>
        <v>0.39461373518923532</v>
      </c>
      <c r="Q66" s="47">
        <f t="shared" si="21"/>
        <v>6.1485468243882089</v>
      </c>
      <c r="R66" s="48">
        <f t="shared" si="22"/>
        <v>6.418000000000001</v>
      </c>
      <c r="S66" s="49" t="str">
        <f t="shared" si="23"/>
        <v xml:space="preserve"> </v>
      </c>
      <c r="T66" s="36"/>
      <c r="U66" s="36"/>
      <c r="V66" s="36"/>
      <c r="W66" s="36"/>
      <c r="X66" s="36"/>
      <c r="Y66" s="36"/>
      <c r="Z66" s="36"/>
    </row>
    <row r="67" spans="1:26" ht="24.75" thickBot="1" x14ac:dyDescent="0.25">
      <c r="A67" s="51">
        <f>+'Pesquisa de Preços'!A67</f>
        <v>59</v>
      </c>
      <c r="B67" s="52" t="str">
        <f>+'Pesquisa de Preços'!B67</f>
        <v>AGULHA HIPODÉRMICA DESCARTÁVEL, TAMANHO CALIBRE 25 X 7, CX C/ 100 UND</v>
      </c>
      <c r="C67" s="53" t="str">
        <f t="shared" si="24"/>
        <v>x</v>
      </c>
      <c r="D67" s="53">
        <f t="shared" si="25"/>
        <v>6.6</v>
      </c>
      <c r="E67" s="53">
        <f t="shared" si="26"/>
        <v>6.7</v>
      </c>
      <c r="F67" s="53">
        <f t="shared" si="27"/>
        <v>6.76</v>
      </c>
      <c r="G67" s="53">
        <f t="shared" si="28"/>
        <v>6.2</v>
      </c>
      <c r="H67" s="53" t="str">
        <f t="shared" si="29"/>
        <v>x</v>
      </c>
      <c r="I67" s="53" t="str">
        <f t="shared" si="30"/>
        <v>x</v>
      </c>
      <c r="J67" s="53" t="str">
        <f t="shared" si="31"/>
        <v>x</v>
      </c>
      <c r="K67" s="53" t="str">
        <f t="shared" si="32"/>
        <v>x</v>
      </c>
      <c r="L67" s="54">
        <f t="shared" si="33"/>
        <v>6.46</v>
      </c>
      <c r="M67" s="46">
        <f t="shared" si="17"/>
        <v>6.5439999999999996</v>
      </c>
      <c r="N67" s="44">
        <f t="shared" si="18"/>
        <v>0.19951999999999981</v>
      </c>
      <c r="O67" s="44">
        <f t="shared" si="19"/>
        <v>4.9879999999999952E-2</v>
      </c>
      <c r="P67" s="44">
        <f t="shared" si="20"/>
        <v>0.22333830840229796</v>
      </c>
      <c r="Q67" s="47">
        <f t="shared" si="21"/>
        <v>3.4128714609153112</v>
      </c>
      <c r="R67" s="48">
        <f t="shared" si="22"/>
        <v>6.5439999999999996</v>
      </c>
      <c r="S67" s="49" t="str">
        <f t="shared" si="23"/>
        <v xml:space="preserve"> </v>
      </c>
      <c r="T67" s="36"/>
      <c r="U67" s="36"/>
      <c r="V67" s="36"/>
      <c r="W67" s="36"/>
      <c r="X67" s="36"/>
      <c r="Y67" s="36"/>
      <c r="Z67" s="36"/>
    </row>
    <row r="68" spans="1:26" ht="24.75" thickBot="1" x14ac:dyDescent="0.25">
      <c r="A68" s="51">
        <f>+'Pesquisa de Preços'!A68</f>
        <v>60</v>
      </c>
      <c r="B68" s="52" t="str">
        <f>+'Pesquisa de Preços'!B68</f>
        <v>AGULHA HIPODERMICA DESCARTAVEL, TAMANHO CALIBRE 25X06 CX C/ 100 UND</v>
      </c>
      <c r="C68" s="53" t="str">
        <f t="shared" si="24"/>
        <v>x</v>
      </c>
      <c r="D68" s="53">
        <f t="shared" si="25"/>
        <v>6.6</v>
      </c>
      <c r="E68" s="53">
        <f t="shared" si="26"/>
        <v>6.7</v>
      </c>
      <c r="F68" s="53">
        <f t="shared" si="27"/>
        <v>6.76</v>
      </c>
      <c r="G68" s="53">
        <f t="shared" si="28"/>
        <v>6.2</v>
      </c>
      <c r="H68" s="53" t="str">
        <f t="shared" si="29"/>
        <v>x</v>
      </c>
      <c r="I68" s="53" t="str">
        <f t="shared" si="30"/>
        <v>x</v>
      </c>
      <c r="J68" s="53" t="str">
        <f t="shared" si="31"/>
        <v>x</v>
      </c>
      <c r="K68" s="53" t="str">
        <f t="shared" si="32"/>
        <v>x</v>
      </c>
      <c r="L68" s="54">
        <f t="shared" si="33"/>
        <v>6.79</v>
      </c>
      <c r="M68" s="46">
        <f t="shared" si="17"/>
        <v>6.6100000000000012</v>
      </c>
      <c r="N68" s="44">
        <f t="shared" si="18"/>
        <v>0.23119999999999982</v>
      </c>
      <c r="O68" s="44">
        <f t="shared" si="19"/>
        <v>5.7799999999999956E-2</v>
      </c>
      <c r="P68" s="44">
        <f t="shared" si="20"/>
        <v>0.24041630560342606</v>
      </c>
      <c r="Q68" s="47">
        <f t="shared" si="21"/>
        <v>3.6371604478581849</v>
      </c>
      <c r="R68" s="48">
        <f t="shared" si="22"/>
        <v>6.6100000000000012</v>
      </c>
      <c r="S68" s="49" t="str">
        <f t="shared" si="23"/>
        <v xml:space="preserve"> </v>
      </c>
      <c r="T68" s="36"/>
      <c r="U68" s="36"/>
      <c r="V68" s="36"/>
      <c r="W68" s="36"/>
      <c r="X68" s="36"/>
      <c r="Y68" s="36"/>
      <c r="Z68" s="36"/>
    </row>
    <row r="69" spans="1:26" ht="24.75" thickBot="1" x14ac:dyDescent="0.25">
      <c r="A69" s="51">
        <f>+'Pesquisa de Preços'!A69</f>
        <v>61</v>
      </c>
      <c r="B69" s="52" t="str">
        <f>+'Pesquisa de Preços'!B69</f>
        <v>AGULHA HIPODÉRMICA DESCARTÁVEL, TAMANHO CALIBRE 20X5.5 3/4, CX C/ 100 UND</v>
      </c>
      <c r="C69" s="53" t="str">
        <f t="shared" si="24"/>
        <v>x</v>
      </c>
      <c r="D69" s="53">
        <f t="shared" si="25"/>
        <v>6.6</v>
      </c>
      <c r="E69" s="53">
        <f t="shared" si="26"/>
        <v>6.7</v>
      </c>
      <c r="F69" s="53">
        <f t="shared" si="27"/>
        <v>6.76</v>
      </c>
      <c r="G69" s="53">
        <f t="shared" si="28"/>
        <v>6.2</v>
      </c>
      <c r="H69" s="53" t="str">
        <f t="shared" si="29"/>
        <v>x</v>
      </c>
      <c r="I69" s="53" t="str">
        <f t="shared" si="30"/>
        <v>x</v>
      </c>
      <c r="J69" s="53" t="str">
        <f t="shared" si="31"/>
        <v>x</v>
      </c>
      <c r="K69" s="53" t="str">
        <f t="shared" si="32"/>
        <v>x</v>
      </c>
      <c r="L69" s="54">
        <f t="shared" si="33"/>
        <v>5.83</v>
      </c>
      <c r="M69" s="46">
        <f t="shared" si="17"/>
        <v>6.418000000000001</v>
      </c>
      <c r="N69" s="44">
        <f t="shared" si="18"/>
        <v>0.62287999999999966</v>
      </c>
      <c r="O69" s="44">
        <f t="shared" si="19"/>
        <v>0.15571999999999991</v>
      </c>
      <c r="P69" s="44">
        <f t="shared" si="20"/>
        <v>0.39461373518923532</v>
      </c>
      <c r="Q69" s="47">
        <f t="shared" si="21"/>
        <v>6.1485468243882089</v>
      </c>
      <c r="R69" s="48">
        <f t="shared" si="22"/>
        <v>6.418000000000001</v>
      </c>
      <c r="S69" s="49" t="str">
        <f t="shared" si="23"/>
        <v xml:space="preserve"> </v>
      </c>
      <c r="T69" s="36"/>
      <c r="U69" s="36"/>
      <c r="V69" s="36"/>
      <c r="W69" s="36"/>
      <c r="X69" s="36"/>
      <c r="Y69" s="36"/>
      <c r="Z69" s="36"/>
    </row>
    <row r="70" spans="1:26" ht="24.75" thickBot="1" x14ac:dyDescent="0.25">
      <c r="A70" s="51">
        <f>+'Pesquisa de Preços'!A70</f>
        <v>62</v>
      </c>
      <c r="B70" s="52" t="str">
        <f>+'Pesquisa de Preços'!B70</f>
        <v>AGULHA HIPODÉRMICA DESCARTÁVEL, TAMANHO CALIBRE 13 X 4,5, CX C/ 100 UND</v>
      </c>
      <c r="C70" s="53" t="str">
        <f t="shared" si="24"/>
        <v>x</v>
      </c>
      <c r="D70" s="53">
        <f t="shared" si="25"/>
        <v>6.6</v>
      </c>
      <c r="E70" s="53">
        <f t="shared" si="26"/>
        <v>6.7</v>
      </c>
      <c r="F70" s="53">
        <f t="shared" si="27"/>
        <v>6.76</v>
      </c>
      <c r="G70" s="53">
        <f t="shared" si="28"/>
        <v>5</v>
      </c>
      <c r="H70" s="53" t="str">
        <f t="shared" si="29"/>
        <v>x</v>
      </c>
      <c r="I70" s="53" t="str">
        <f t="shared" si="30"/>
        <v>x</v>
      </c>
      <c r="J70" s="53" t="str">
        <f t="shared" si="31"/>
        <v>x</v>
      </c>
      <c r="K70" s="53" t="str">
        <f t="shared" si="32"/>
        <v>x</v>
      </c>
      <c r="L70" s="54">
        <f t="shared" si="33"/>
        <v>6.03</v>
      </c>
      <c r="M70" s="46">
        <f t="shared" si="17"/>
        <v>6.2180000000000009</v>
      </c>
      <c r="N70" s="44">
        <f t="shared" si="18"/>
        <v>2.1908799999999995</v>
      </c>
      <c r="O70" s="44">
        <f t="shared" si="19"/>
        <v>0.54771999999999987</v>
      </c>
      <c r="P70" s="44">
        <f t="shared" si="20"/>
        <v>0.74008107663958</v>
      </c>
      <c r="Q70" s="47">
        <f t="shared" si="21"/>
        <v>11.902236678024765</v>
      </c>
      <c r="R70" s="48">
        <f t="shared" si="22"/>
        <v>6.2180000000000009</v>
      </c>
      <c r="S70" s="49" t="str">
        <f t="shared" si="23"/>
        <v xml:space="preserve"> </v>
      </c>
      <c r="T70" s="36"/>
      <c r="U70" s="36"/>
      <c r="V70" s="36"/>
      <c r="W70" s="36"/>
      <c r="X70" s="36"/>
      <c r="Y70" s="36"/>
      <c r="Z70" s="36"/>
    </row>
    <row r="71" spans="1:26" ht="13.5" thickBot="1" x14ac:dyDescent="0.25">
      <c r="A71" s="51">
        <f>+'Pesquisa de Preços'!A71</f>
        <v>63</v>
      </c>
      <c r="B71" s="52" t="str">
        <f>+'Pesquisa de Preços'!B71</f>
        <v xml:space="preserve">ÁGUA OXIGENADA 10 VOLUMES, FRASCO CONTENDO 1000 ML </v>
      </c>
      <c r="C71" s="53" t="str">
        <f t="shared" si="24"/>
        <v>x</v>
      </c>
      <c r="D71" s="53">
        <f t="shared" si="25"/>
        <v>6.34</v>
      </c>
      <c r="E71" s="53">
        <f t="shared" si="26"/>
        <v>6.43</v>
      </c>
      <c r="F71" s="53">
        <f t="shared" si="27"/>
        <v>6.49</v>
      </c>
      <c r="G71" s="53">
        <f t="shared" si="28"/>
        <v>5.25</v>
      </c>
      <c r="H71" s="53" t="str">
        <f t="shared" si="29"/>
        <v>x</v>
      </c>
      <c r="I71" s="53" t="str">
        <f t="shared" si="30"/>
        <v>x</v>
      </c>
      <c r="J71" s="53" t="str">
        <f t="shared" si="31"/>
        <v>x</v>
      </c>
      <c r="K71" s="53" t="str">
        <f t="shared" si="32"/>
        <v>x</v>
      </c>
      <c r="L71" s="54">
        <f t="shared" si="33"/>
        <v>5.74</v>
      </c>
      <c r="M71" s="46">
        <f t="shared" si="17"/>
        <v>6.05</v>
      </c>
      <c r="N71" s="44">
        <f t="shared" si="18"/>
        <v>1.1581999999999999</v>
      </c>
      <c r="O71" s="44">
        <f t="shared" si="19"/>
        <v>0.28954999999999997</v>
      </c>
      <c r="P71" s="44">
        <f t="shared" si="20"/>
        <v>0.53809850399346026</v>
      </c>
      <c r="Q71" s="47">
        <f t="shared" si="21"/>
        <v>8.8941901486522355</v>
      </c>
      <c r="R71" s="48">
        <f t="shared" si="22"/>
        <v>6.05</v>
      </c>
      <c r="S71" s="49" t="str">
        <f t="shared" si="23"/>
        <v xml:space="preserve"> </v>
      </c>
      <c r="T71" s="36"/>
      <c r="U71" s="36"/>
      <c r="V71" s="36"/>
      <c r="W71" s="36"/>
      <c r="X71" s="36"/>
      <c r="Y71" s="36"/>
      <c r="Z71" s="36"/>
    </row>
    <row r="72" spans="1:26" ht="24.75" thickBot="1" x14ac:dyDescent="0.25">
      <c r="A72" s="51">
        <f>+'Pesquisa de Preços'!A72</f>
        <v>64</v>
      </c>
      <c r="B72" s="52" t="str">
        <f>+'Pesquisa de Preços'!B72</f>
        <v>ABAIXADOR DE LÍNGUA (ESPÁTULA BUCAL), CONFECCIONADO EM MADEIRA LISA</v>
      </c>
      <c r="C72" s="53" t="str">
        <f t="shared" si="24"/>
        <v>x</v>
      </c>
      <c r="D72" s="53">
        <f t="shared" si="25"/>
        <v>6.57</v>
      </c>
      <c r="E72" s="53">
        <f t="shared" si="26"/>
        <v>6.67</v>
      </c>
      <c r="F72" s="53">
        <f t="shared" si="27"/>
        <v>6.73</v>
      </c>
      <c r="G72" s="53" t="str">
        <f t="shared" si="28"/>
        <v>x</v>
      </c>
      <c r="H72" s="53" t="str">
        <f t="shared" si="29"/>
        <v>x</v>
      </c>
      <c r="I72" s="53" t="str">
        <f t="shared" si="30"/>
        <v>x</v>
      </c>
      <c r="J72" s="53" t="str">
        <f t="shared" si="31"/>
        <v>x</v>
      </c>
      <c r="K72" s="53" t="str">
        <f t="shared" si="32"/>
        <v>x</v>
      </c>
      <c r="L72" s="54">
        <f t="shared" si="33"/>
        <v>4.8600000000000003</v>
      </c>
      <c r="M72" s="46">
        <f t="shared" si="17"/>
        <v>6.2074999999999996</v>
      </c>
      <c r="N72" s="44">
        <f t="shared" si="18"/>
        <v>2.4340749999999995</v>
      </c>
      <c r="O72" s="44">
        <f t="shared" si="19"/>
        <v>0.81135833333333318</v>
      </c>
      <c r="P72" s="44">
        <f t="shared" si="20"/>
        <v>0.90075431352468871</v>
      </c>
      <c r="Q72" s="47">
        <f t="shared" si="21"/>
        <v>14.510742062419475</v>
      </c>
      <c r="R72" s="48">
        <f t="shared" si="22"/>
        <v>6.2074999999999996</v>
      </c>
      <c r="S72" s="49" t="str">
        <f t="shared" si="23"/>
        <v xml:space="preserve"> </v>
      </c>
      <c r="T72" s="36"/>
      <c r="U72" s="36"/>
      <c r="V72" s="36"/>
      <c r="W72" s="36"/>
      <c r="X72" s="36"/>
      <c r="Y72" s="36"/>
      <c r="Z72" s="36"/>
    </row>
    <row r="73" spans="1:26" ht="24.75" thickBot="1" x14ac:dyDescent="0.25">
      <c r="A73" s="51">
        <f>+'Pesquisa de Preços'!A73</f>
        <v>65</v>
      </c>
      <c r="B73" s="52" t="str">
        <f>+'Pesquisa de Preços'!B73</f>
        <v>ESPARADRAPO MICROPORE, CONFCCIONADO EM NAYLON VISCOSE, TAMANHO 10CM X 4,5M.</v>
      </c>
      <c r="C73" s="53" t="str">
        <f t="shared" si="24"/>
        <v>x</v>
      </c>
      <c r="D73" s="53">
        <f t="shared" si="25"/>
        <v>6.45</v>
      </c>
      <c r="E73" s="53">
        <f t="shared" si="26"/>
        <v>6.54</v>
      </c>
      <c r="F73" s="53">
        <f t="shared" si="27"/>
        <v>6.6</v>
      </c>
      <c r="G73" s="53">
        <f t="shared" si="28"/>
        <v>5</v>
      </c>
      <c r="H73" s="53" t="str">
        <f t="shared" si="29"/>
        <v>x</v>
      </c>
      <c r="I73" s="53" t="str">
        <f t="shared" si="30"/>
        <v>x</v>
      </c>
      <c r="J73" s="53" t="str">
        <f t="shared" si="31"/>
        <v>x</v>
      </c>
      <c r="K73" s="53" t="str">
        <f t="shared" si="32"/>
        <v>x</v>
      </c>
      <c r="L73" s="54">
        <f t="shared" si="33"/>
        <v>9.35</v>
      </c>
      <c r="M73" s="46">
        <f t="shared" si="17"/>
        <v>6.7879999999999994</v>
      </c>
      <c r="N73" s="44">
        <f t="shared" si="18"/>
        <v>9.9718799999999987</v>
      </c>
      <c r="O73" s="44">
        <f t="shared" si="19"/>
        <v>2.4929699999999997</v>
      </c>
      <c r="P73" s="44">
        <f t="shared" si="20"/>
        <v>1.5789141838618082</v>
      </c>
      <c r="Q73" s="47">
        <f t="shared" si="21"/>
        <v>23.260373952000712</v>
      </c>
      <c r="R73" s="48">
        <f t="shared" si="22"/>
        <v>6.7879999999999994</v>
      </c>
      <c r="S73" s="49" t="str">
        <f t="shared" si="23"/>
        <v xml:space="preserve"> </v>
      </c>
      <c r="T73" s="36"/>
      <c r="U73" s="36"/>
      <c r="V73" s="36"/>
      <c r="W73" s="36"/>
      <c r="X73" s="36"/>
      <c r="Y73" s="36"/>
      <c r="Z73" s="36"/>
    </row>
    <row r="74" spans="1:26" ht="48.75" thickBot="1" x14ac:dyDescent="0.25">
      <c r="A74" s="51">
        <f>+'Pesquisa de Preços'!A74</f>
        <v>66</v>
      </c>
      <c r="B74" s="52" t="str">
        <f>+'Pesquisa de Preços'!B74</f>
        <v>ESPÁTULA DE AIRES, CONFECCIONADO EM MADEIRA LISA, AUSÊNCIA DE FARPAS, DESCARTÁVEL, FORMATO CONVENCIONAL, RESISTENTE A ESTERILIZAÇÃO, EMBALAGEM PACOTE COM 100 UNIDADES</v>
      </c>
      <c r="C74" s="53" t="str">
        <f t="shared" si="24"/>
        <v>x</v>
      </c>
      <c r="D74" s="53">
        <f t="shared" si="25"/>
        <v>11.43</v>
      </c>
      <c r="E74" s="53">
        <f t="shared" si="26"/>
        <v>11.59</v>
      </c>
      <c r="F74" s="53">
        <f t="shared" si="27"/>
        <v>11.7</v>
      </c>
      <c r="G74" s="53" t="str">
        <f t="shared" si="28"/>
        <v>x</v>
      </c>
      <c r="H74" s="53" t="str">
        <f t="shared" si="29"/>
        <v>x</v>
      </c>
      <c r="I74" s="53" t="str">
        <f t="shared" si="30"/>
        <v>x</v>
      </c>
      <c r="J74" s="53" t="str">
        <f t="shared" si="31"/>
        <v>x</v>
      </c>
      <c r="K74" s="53" t="str">
        <f t="shared" si="32"/>
        <v>x</v>
      </c>
      <c r="L74" s="54">
        <f t="shared" si="33"/>
        <v>10.82</v>
      </c>
      <c r="M74" s="46">
        <f t="shared" ref="M74:M137" si="34">SUM(C74:L74)/COUNT(C74:L74)</f>
        <v>11.385</v>
      </c>
      <c r="N74" s="44">
        <f t="shared" ref="N74:N137" si="35">+M343</f>
        <v>0.46249999999999913</v>
      </c>
      <c r="O74" s="44">
        <f t="shared" ref="O74:O137" si="36">N74/(COUNT(C74:L74)-1)</f>
        <v>0.15416666666666637</v>
      </c>
      <c r="P74" s="44">
        <f t="shared" ref="P74:P137" si="37">SQRT(O74)</f>
        <v>0.39264063297965784</v>
      </c>
      <c r="Q74" s="47">
        <f t="shared" ref="Q74:Q137" si="38">((P74/M74)*100)</f>
        <v>3.4487539128648033</v>
      </c>
      <c r="R74" s="48">
        <f t="shared" ref="R74:R137" si="39">IF(Q74&lt;25,M74," ")</f>
        <v>11.385</v>
      </c>
      <c r="S74" s="49" t="str">
        <f t="shared" ref="S74:S137" si="40">IF(Q74&gt;25,MEDIAN(C74,D74,E74,F74,G74,H74,I74,J74,K74,L74)," ")</f>
        <v xml:space="preserve"> </v>
      </c>
      <c r="T74" s="36"/>
      <c r="U74" s="36"/>
      <c r="V74" s="36"/>
      <c r="W74" s="36"/>
      <c r="X74" s="36"/>
      <c r="Y74" s="36"/>
      <c r="Z74" s="36"/>
    </row>
    <row r="75" spans="1:26" ht="36.75" thickBot="1" x14ac:dyDescent="0.25">
      <c r="A75" s="51">
        <f>+'Pesquisa de Preços'!A75</f>
        <v>67</v>
      </c>
      <c r="B75" s="52" t="str">
        <f>+'Pesquisa de Preços'!B75</f>
        <v>ESPECULO VAGINAL GRANDE, Eixo longitudinal da valva: 110mm; Largura perpendicular proximal de 29mm e distal de 32mm; Comprimento total: 170mm</v>
      </c>
      <c r="C75" s="53" t="str">
        <f t="shared" si="24"/>
        <v>x</v>
      </c>
      <c r="D75" s="53">
        <f t="shared" si="25"/>
        <v>1.58</v>
      </c>
      <c r="E75" s="53">
        <f t="shared" si="26"/>
        <v>1.61</v>
      </c>
      <c r="F75" s="53">
        <f t="shared" si="27"/>
        <v>1.62</v>
      </c>
      <c r="G75" s="53" t="str">
        <f t="shared" si="28"/>
        <v>x</v>
      </c>
      <c r="H75" s="53" t="str">
        <f t="shared" si="29"/>
        <v>x</v>
      </c>
      <c r="I75" s="53" t="str">
        <f t="shared" si="30"/>
        <v>x</v>
      </c>
      <c r="J75" s="53" t="str">
        <f t="shared" si="31"/>
        <v>x</v>
      </c>
      <c r="K75" s="53" t="str">
        <f t="shared" si="32"/>
        <v>x</v>
      </c>
      <c r="L75" s="54">
        <f t="shared" si="33"/>
        <v>1.78</v>
      </c>
      <c r="M75" s="46">
        <f t="shared" si="34"/>
        <v>1.6475000000000002</v>
      </c>
      <c r="N75" s="44">
        <f t="shared" si="35"/>
        <v>2.4274999999999984E-2</v>
      </c>
      <c r="O75" s="44">
        <f t="shared" si="36"/>
        <v>8.0916666666666619E-3</v>
      </c>
      <c r="P75" s="44">
        <f t="shared" si="37"/>
        <v>8.995369179009087E-2</v>
      </c>
      <c r="Q75" s="47">
        <f t="shared" si="38"/>
        <v>5.4600116412801736</v>
      </c>
      <c r="R75" s="48">
        <f t="shared" si="39"/>
        <v>1.6475000000000002</v>
      </c>
      <c r="S75" s="49" t="str">
        <f t="shared" si="40"/>
        <v xml:space="preserve"> </v>
      </c>
      <c r="T75" s="36"/>
      <c r="U75" s="36"/>
      <c r="V75" s="36"/>
      <c r="W75" s="36"/>
      <c r="X75" s="36"/>
      <c r="Y75" s="36"/>
      <c r="Z75" s="36"/>
    </row>
    <row r="76" spans="1:26" ht="24.75" thickBot="1" x14ac:dyDescent="0.25">
      <c r="A76" s="51">
        <f>+'Pesquisa de Preços'!A76</f>
        <v>68</v>
      </c>
      <c r="B76" s="52" t="str">
        <f>+'Pesquisa de Preços'!B76</f>
        <v>ESPECULO VAGINAL MEDIO, Eixo longitudinal da valva: 95mm; Largura perpendicular proximal de 25mm e distal de 28mm</v>
      </c>
      <c r="C76" s="53" t="str">
        <f t="shared" si="24"/>
        <v>x</v>
      </c>
      <c r="D76" s="53">
        <f t="shared" si="25"/>
        <v>1.5</v>
      </c>
      <c r="E76" s="53">
        <f t="shared" si="26"/>
        <v>1.53</v>
      </c>
      <c r="F76" s="53">
        <f t="shared" si="27"/>
        <v>1.54</v>
      </c>
      <c r="G76" s="53" t="str">
        <f t="shared" si="28"/>
        <v>x</v>
      </c>
      <c r="H76" s="53" t="str">
        <f t="shared" si="29"/>
        <v>x</v>
      </c>
      <c r="I76" s="53" t="str">
        <f t="shared" si="30"/>
        <v>x</v>
      </c>
      <c r="J76" s="53" t="str">
        <f t="shared" si="31"/>
        <v>x</v>
      </c>
      <c r="K76" s="53" t="str">
        <f t="shared" si="32"/>
        <v>x</v>
      </c>
      <c r="L76" s="54">
        <f t="shared" si="33"/>
        <v>1.7</v>
      </c>
      <c r="M76" s="46">
        <f t="shared" si="34"/>
        <v>1.5675000000000001</v>
      </c>
      <c r="N76" s="44">
        <f t="shared" si="35"/>
        <v>2.4274999999999984E-2</v>
      </c>
      <c r="O76" s="44">
        <f t="shared" si="36"/>
        <v>8.0916666666666619E-3</v>
      </c>
      <c r="P76" s="44">
        <f t="shared" si="37"/>
        <v>8.995369179009087E-2</v>
      </c>
      <c r="Q76" s="47">
        <f t="shared" si="38"/>
        <v>5.7386725224938351</v>
      </c>
      <c r="R76" s="48">
        <f t="shared" si="39"/>
        <v>1.5675000000000001</v>
      </c>
      <c r="S76" s="49" t="str">
        <f t="shared" si="40"/>
        <v xml:space="preserve"> </v>
      </c>
      <c r="T76" s="36"/>
      <c r="U76" s="36"/>
      <c r="V76" s="36"/>
      <c r="W76" s="36"/>
      <c r="X76" s="36"/>
      <c r="Y76" s="36"/>
      <c r="Z76" s="36"/>
    </row>
    <row r="77" spans="1:26" ht="24.75" thickBot="1" x14ac:dyDescent="0.25">
      <c r="A77" s="51">
        <f>+'Pesquisa de Preços'!A77</f>
        <v>69</v>
      </c>
      <c r="B77" s="52" t="str">
        <f>+'Pesquisa de Preços'!B77</f>
        <v>ESPECULO VAGINAL PEQUENO, 80mm; Largura perpendicular proximal e distal de 22mm; Comprimento total: 143mm.</v>
      </c>
      <c r="C77" s="53" t="str">
        <f t="shared" si="24"/>
        <v>x</v>
      </c>
      <c r="D77" s="53">
        <f t="shared" si="25"/>
        <v>1.39</v>
      </c>
      <c r="E77" s="53">
        <f t="shared" si="26"/>
        <v>1.41</v>
      </c>
      <c r="F77" s="53">
        <f t="shared" si="27"/>
        <v>1.43</v>
      </c>
      <c r="G77" s="53" t="str">
        <f t="shared" si="28"/>
        <v>x</v>
      </c>
      <c r="H77" s="53" t="str">
        <f t="shared" si="29"/>
        <v>x</v>
      </c>
      <c r="I77" s="53" t="str">
        <f t="shared" si="30"/>
        <v>x</v>
      </c>
      <c r="J77" s="53" t="str">
        <f t="shared" si="31"/>
        <v>x</v>
      </c>
      <c r="K77" s="53" t="str">
        <f t="shared" si="32"/>
        <v>x</v>
      </c>
      <c r="L77" s="54">
        <f t="shared" si="33"/>
        <v>1.55</v>
      </c>
      <c r="M77" s="46">
        <f t="shared" si="34"/>
        <v>1.4449999999999998</v>
      </c>
      <c r="N77" s="44">
        <f t="shared" si="35"/>
        <v>1.5500000000000028E-2</v>
      </c>
      <c r="O77" s="44">
        <f t="shared" si="36"/>
        <v>5.1666666666666762E-3</v>
      </c>
      <c r="P77" s="44">
        <f t="shared" si="37"/>
        <v>7.1879528842826154E-2</v>
      </c>
      <c r="Q77" s="47">
        <f t="shared" si="38"/>
        <v>4.9743618576350279</v>
      </c>
      <c r="R77" s="48">
        <f t="shared" si="39"/>
        <v>1.4449999999999998</v>
      </c>
      <c r="S77" s="49" t="str">
        <f t="shared" si="40"/>
        <v xml:space="preserve"> </v>
      </c>
      <c r="T77" s="36"/>
      <c r="U77" s="36"/>
      <c r="V77" s="36"/>
      <c r="W77" s="36"/>
      <c r="X77" s="36"/>
      <c r="Y77" s="36"/>
      <c r="Z77" s="36"/>
    </row>
    <row r="78" spans="1:26" ht="48.75" thickBot="1" x14ac:dyDescent="0.25">
      <c r="A78" s="51">
        <f>+'Pesquisa de Preços'!A78</f>
        <v>70</v>
      </c>
      <c r="B78" s="52" t="str">
        <f>+'Pesquisa de Preços'!B78</f>
        <v>Estantes para tubos de ensaio, tipo grade, Fabricada em polipropileno (PP); Alfa numérica; Permite uso em conjunto com banho-maria, estufas e freezer; Capacidade: 40 Tubos de 20-21mm</v>
      </c>
      <c r="C78" s="53" t="str">
        <f t="shared" si="24"/>
        <v>x</v>
      </c>
      <c r="D78" s="53">
        <f t="shared" si="25"/>
        <v>32.119999999999997</v>
      </c>
      <c r="E78" s="53">
        <f t="shared" si="26"/>
        <v>32.590000000000003</v>
      </c>
      <c r="F78" s="53">
        <f t="shared" si="27"/>
        <v>32.880000000000003</v>
      </c>
      <c r="G78" s="53">
        <f t="shared" si="28"/>
        <v>25.2</v>
      </c>
      <c r="H78" s="53" t="str">
        <f t="shared" si="29"/>
        <v>x</v>
      </c>
      <c r="I78" s="53" t="str">
        <f t="shared" si="30"/>
        <v>x</v>
      </c>
      <c r="J78" s="53" t="str">
        <f t="shared" si="31"/>
        <v>x</v>
      </c>
      <c r="K78" s="53" t="str">
        <f t="shared" si="32"/>
        <v>x</v>
      </c>
      <c r="L78" s="54">
        <f t="shared" si="33"/>
        <v>23</v>
      </c>
      <c r="M78" s="46">
        <f t="shared" si="34"/>
        <v>29.158000000000005</v>
      </c>
      <c r="N78" s="44">
        <f t="shared" si="35"/>
        <v>87.992080000000044</v>
      </c>
      <c r="O78" s="44">
        <f t="shared" si="36"/>
        <v>21.998020000000011</v>
      </c>
      <c r="P78" s="44">
        <f t="shared" si="37"/>
        <v>4.6902046863649787</v>
      </c>
      <c r="Q78" s="47">
        <f t="shared" si="38"/>
        <v>16.085481467744625</v>
      </c>
      <c r="R78" s="48">
        <f t="shared" si="39"/>
        <v>29.158000000000005</v>
      </c>
      <c r="S78" s="49" t="str">
        <f t="shared" si="40"/>
        <v xml:space="preserve"> </v>
      </c>
      <c r="T78" s="36"/>
      <c r="U78" s="36"/>
      <c r="V78" s="36"/>
      <c r="W78" s="36"/>
      <c r="X78" s="36"/>
      <c r="Y78" s="36"/>
      <c r="Z78" s="36"/>
    </row>
    <row r="79" spans="1:26" ht="36.75" thickBot="1" x14ac:dyDescent="0.25">
      <c r="A79" s="51">
        <f>+'Pesquisa de Preços'!A79</f>
        <v>71</v>
      </c>
      <c r="B79" s="52" t="str">
        <f>+'Pesquisa de Preços'!B79</f>
        <v>EXERCITADOR RESPIRATÓRIO, INDICADO PARA PRÉ E PÓS  RESPIRATORIO, ATELECTASIAS POLMONARES, ETC. (IGUAL OU SIMILAR AO RESPIRON CLASSIC NC3</v>
      </c>
      <c r="C79" s="53">
        <f t="shared" si="24"/>
        <v>45</v>
      </c>
      <c r="D79" s="53">
        <f t="shared" si="25"/>
        <v>26.66</v>
      </c>
      <c r="E79" s="53">
        <f t="shared" si="26"/>
        <v>27.05</v>
      </c>
      <c r="F79" s="53">
        <f t="shared" si="27"/>
        <v>27.3</v>
      </c>
      <c r="G79" s="53">
        <f t="shared" si="28"/>
        <v>44.2</v>
      </c>
      <c r="H79" s="53" t="str">
        <f t="shared" si="29"/>
        <v>x</v>
      </c>
      <c r="I79" s="53" t="str">
        <f t="shared" si="30"/>
        <v>x</v>
      </c>
      <c r="J79" s="53" t="str">
        <f t="shared" si="31"/>
        <v>x</v>
      </c>
      <c r="K79" s="53" t="str">
        <f t="shared" si="32"/>
        <v>x</v>
      </c>
      <c r="L79" s="54" t="str">
        <f t="shared" si="33"/>
        <v>x</v>
      </c>
      <c r="M79" s="46">
        <f t="shared" si="34"/>
        <v>34.041999999999994</v>
      </c>
      <c r="N79" s="44">
        <f t="shared" si="35"/>
        <v>372.09928000000002</v>
      </c>
      <c r="O79" s="44">
        <f t="shared" si="36"/>
        <v>93.024820000000005</v>
      </c>
      <c r="P79" s="44">
        <f t="shared" si="37"/>
        <v>9.6449375321979147</v>
      </c>
      <c r="Q79" s="47">
        <f t="shared" si="38"/>
        <v>28.332464403377934</v>
      </c>
      <c r="R79" s="48" t="str">
        <f t="shared" si="39"/>
        <v xml:space="preserve"> </v>
      </c>
      <c r="S79" s="49">
        <f t="shared" si="40"/>
        <v>27.3</v>
      </c>
      <c r="T79" s="36"/>
      <c r="U79" s="36"/>
      <c r="V79" s="36"/>
      <c r="W79" s="36"/>
      <c r="X79" s="36"/>
      <c r="Y79" s="36"/>
      <c r="Z79" s="36"/>
    </row>
    <row r="80" spans="1:26" ht="24.75" thickBot="1" x14ac:dyDescent="0.25">
      <c r="A80" s="51">
        <f>+'Pesquisa de Preços'!A80</f>
        <v>72</v>
      </c>
      <c r="B80" s="52" t="str">
        <f>+'Pesquisa de Preços'!B80</f>
        <v>Fio cirúrgico - catgut simples - 3-0 Sutura catgut simples com agulha 3cm 3/8 de círculo com 75cm de comprimento</v>
      </c>
      <c r="C80" s="53" t="str">
        <f t="shared" si="24"/>
        <v>x</v>
      </c>
      <c r="D80" s="53">
        <f t="shared" si="25"/>
        <v>3.57</v>
      </c>
      <c r="E80" s="53">
        <f t="shared" si="26"/>
        <v>3.62</v>
      </c>
      <c r="F80" s="53">
        <f t="shared" si="27"/>
        <v>3.65</v>
      </c>
      <c r="G80" s="53" t="str">
        <f t="shared" si="28"/>
        <v>x</v>
      </c>
      <c r="H80" s="53" t="str">
        <f t="shared" si="29"/>
        <v>x</v>
      </c>
      <c r="I80" s="53" t="str">
        <f t="shared" si="30"/>
        <v>x</v>
      </c>
      <c r="J80" s="53" t="str">
        <f t="shared" si="31"/>
        <v>x</v>
      </c>
      <c r="K80" s="53" t="str">
        <f t="shared" si="32"/>
        <v>x</v>
      </c>
      <c r="L80" s="54">
        <f t="shared" si="33"/>
        <v>3.43</v>
      </c>
      <c r="M80" s="46">
        <f t="shared" si="34"/>
        <v>3.5674999999999999</v>
      </c>
      <c r="N80" s="44">
        <f t="shared" si="35"/>
        <v>2.8474999999999952E-2</v>
      </c>
      <c r="O80" s="44">
        <f t="shared" si="36"/>
        <v>9.49166666666665E-3</v>
      </c>
      <c r="P80" s="44">
        <f t="shared" si="37"/>
        <v>9.7425184971169795E-2</v>
      </c>
      <c r="Q80" s="47">
        <f t="shared" si="38"/>
        <v>2.7309091792899731</v>
      </c>
      <c r="R80" s="48">
        <f t="shared" si="39"/>
        <v>3.5674999999999999</v>
      </c>
      <c r="S80" s="49" t="str">
        <f t="shared" si="40"/>
        <v xml:space="preserve"> </v>
      </c>
      <c r="T80" s="36"/>
      <c r="U80" s="36"/>
      <c r="V80" s="36"/>
      <c r="W80" s="36"/>
      <c r="X80" s="36"/>
      <c r="Y80" s="36"/>
      <c r="Z80" s="36"/>
    </row>
    <row r="81" spans="1:26" ht="24.75" thickBot="1" x14ac:dyDescent="0.25">
      <c r="A81" s="51">
        <f>+'Pesquisa de Preços'!A81</f>
        <v>73</v>
      </c>
      <c r="B81" s="52" t="str">
        <f>+'Pesquisa de Preços'!B81</f>
        <v>Fio cirúrgico - catgut simples - 4-0 Sutura catgut simples com agulha 3cm 3/8 de círculo com 75cm</v>
      </c>
      <c r="C81" s="53" t="str">
        <f t="shared" si="24"/>
        <v>x</v>
      </c>
      <c r="D81" s="53">
        <f t="shared" si="25"/>
        <v>3.57</v>
      </c>
      <c r="E81" s="53">
        <f t="shared" si="26"/>
        <v>3.62</v>
      </c>
      <c r="F81" s="53">
        <f t="shared" si="27"/>
        <v>3.65</v>
      </c>
      <c r="G81" s="53" t="str">
        <f t="shared" si="28"/>
        <v>x</v>
      </c>
      <c r="H81" s="53" t="str">
        <f t="shared" si="29"/>
        <v>x</v>
      </c>
      <c r="I81" s="53" t="str">
        <f t="shared" si="30"/>
        <v>x</v>
      </c>
      <c r="J81" s="53" t="str">
        <f t="shared" si="31"/>
        <v>x</v>
      </c>
      <c r="K81" s="53" t="str">
        <f t="shared" si="32"/>
        <v>x</v>
      </c>
      <c r="L81" s="54">
        <f t="shared" si="33"/>
        <v>3.67</v>
      </c>
      <c r="M81" s="46">
        <f t="shared" si="34"/>
        <v>3.6274999999999999</v>
      </c>
      <c r="N81" s="44">
        <f t="shared" si="35"/>
        <v>5.6750000000000064E-3</v>
      </c>
      <c r="O81" s="44">
        <f t="shared" si="36"/>
        <v>1.8916666666666689E-3</v>
      </c>
      <c r="P81" s="44">
        <f t="shared" si="37"/>
        <v>4.3493294502332989E-2</v>
      </c>
      <c r="Q81" s="47">
        <f t="shared" si="38"/>
        <v>1.1989881323868503</v>
      </c>
      <c r="R81" s="48">
        <f t="shared" si="39"/>
        <v>3.6274999999999999</v>
      </c>
      <c r="S81" s="49" t="str">
        <f t="shared" si="40"/>
        <v xml:space="preserve"> </v>
      </c>
      <c r="T81" s="36"/>
      <c r="U81" s="36"/>
      <c r="V81" s="36"/>
      <c r="W81" s="36"/>
      <c r="X81" s="36"/>
      <c r="Y81" s="36"/>
      <c r="Z81" s="36"/>
    </row>
    <row r="82" spans="1:26" ht="24.75" thickBot="1" x14ac:dyDescent="0.25">
      <c r="A82" s="51">
        <f>+'Pesquisa de Preços'!A82</f>
        <v>74</v>
      </c>
      <c r="B82" s="52" t="str">
        <f>+'Pesquisa de Preços'!B82</f>
        <v>FIO CIRÚRGICO MONONYLON 2-0, COM AGULHA DE 4,0CM E 3/8 CÍRCULO, CILÍNDRICA, CAIXA COM 24 UNIDADES.</v>
      </c>
      <c r="C82" s="53" t="str">
        <f t="shared" si="24"/>
        <v>x</v>
      </c>
      <c r="D82" s="53">
        <f t="shared" si="25"/>
        <v>47.78</v>
      </c>
      <c r="E82" s="53">
        <f t="shared" si="26"/>
        <v>48.48</v>
      </c>
      <c r="F82" s="53">
        <f t="shared" si="27"/>
        <v>48.92</v>
      </c>
      <c r="G82" s="53" t="str">
        <f t="shared" si="28"/>
        <v>x</v>
      </c>
      <c r="H82" s="53" t="str">
        <f t="shared" si="29"/>
        <v>x</v>
      </c>
      <c r="I82" s="53" t="str">
        <f t="shared" si="30"/>
        <v>x</v>
      </c>
      <c r="J82" s="53" t="str">
        <f t="shared" si="31"/>
        <v>x</v>
      </c>
      <c r="K82" s="53" t="str">
        <f t="shared" si="32"/>
        <v>x</v>
      </c>
      <c r="L82" s="54">
        <f t="shared" si="33"/>
        <v>32.29</v>
      </c>
      <c r="M82" s="46">
        <f t="shared" si="34"/>
        <v>44.3675</v>
      </c>
      <c r="N82" s="44">
        <f t="shared" si="35"/>
        <v>195.14907500000004</v>
      </c>
      <c r="O82" s="44">
        <f t="shared" si="36"/>
        <v>65.049691666666675</v>
      </c>
      <c r="P82" s="44">
        <f t="shared" si="37"/>
        <v>8.0653389058778355</v>
      </c>
      <c r="Q82" s="47">
        <f t="shared" si="38"/>
        <v>18.178484038717162</v>
      </c>
      <c r="R82" s="48">
        <f t="shared" si="39"/>
        <v>44.3675</v>
      </c>
      <c r="S82" s="49" t="str">
        <f t="shared" si="40"/>
        <v xml:space="preserve"> </v>
      </c>
      <c r="T82" s="36"/>
      <c r="U82" s="36"/>
      <c r="V82" s="36"/>
      <c r="W82" s="36"/>
      <c r="X82" s="36"/>
      <c r="Y82" s="36"/>
      <c r="Z82" s="36"/>
    </row>
    <row r="83" spans="1:26" ht="24.75" thickBot="1" x14ac:dyDescent="0.25">
      <c r="A83" s="51">
        <f>+'Pesquisa de Preços'!A83</f>
        <v>75</v>
      </c>
      <c r="B83" s="52" t="str">
        <f>+'Pesquisa de Preços'!B83</f>
        <v>FIO CIRÚRGICO MONONYLON 3-0, COM AGULHA DE 4,0CM E 3/8 CÍRCULO, CILÍNDRICA, CAIXA COM 24 UNIDADES.</v>
      </c>
      <c r="C83" s="53" t="str">
        <f t="shared" si="24"/>
        <v>x</v>
      </c>
      <c r="D83" s="53">
        <f t="shared" si="25"/>
        <v>47.78</v>
      </c>
      <c r="E83" s="53">
        <f t="shared" si="26"/>
        <v>48.48</v>
      </c>
      <c r="F83" s="53">
        <f t="shared" si="27"/>
        <v>48.92</v>
      </c>
      <c r="G83" s="53" t="str">
        <f t="shared" si="28"/>
        <v>x</v>
      </c>
      <c r="H83" s="53" t="str">
        <f t="shared" si="29"/>
        <v>x</v>
      </c>
      <c r="I83" s="53" t="str">
        <f t="shared" si="30"/>
        <v>x</v>
      </c>
      <c r="J83" s="53" t="str">
        <f t="shared" si="31"/>
        <v>x</v>
      </c>
      <c r="K83" s="53" t="str">
        <f t="shared" si="32"/>
        <v>x</v>
      </c>
      <c r="L83" s="54" t="str">
        <f t="shared" si="33"/>
        <v>x</v>
      </c>
      <c r="M83" s="46">
        <f t="shared" si="34"/>
        <v>48.393333333333338</v>
      </c>
      <c r="N83" s="44">
        <f t="shared" si="35"/>
        <v>0.66106666666666647</v>
      </c>
      <c r="O83" s="44">
        <f t="shared" si="36"/>
        <v>0.33053333333333323</v>
      </c>
      <c r="P83" s="44">
        <f t="shared" si="37"/>
        <v>0.5749202843293435</v>
      </c>
      <c r="Q83" s="47">
        <f t="shared" si="38"/>
        <v>1.1880154656206299</v>
      </c>
      <c r="R83" s="48">
        <f t="shared" si="39"/>
        <v>48.393333333333338</v>
      </c>
      <c r="S83" s="49" t="str">
        <f t="shared" si="40"/>
        <v xml:space="preserve"> </v>
      </c>
      <c r="T83" s="36"/>
      <c r="U83" s="36"/>
      <c r="V83" s="36"/>
      <c r="W83" s="36"/>
      <c r="X83" s="36"/>
      <c r="Y83" s="36"/>
      <c r="Z83" s="36"/>
    </row>
    <row r="84" spans="1:26" ht="24.75" thickBot="1" x14ac:dyDescent="0.25">
      <c r="A84" s="51">
        <f>+'Pesquisa de Preços'!A84</f>
        <v>76</v>
      </c>
      <c r="B84" s="52" t="str">
        <f>+'Pesquisa de Preços'!B84</f>
        <v>FIO CIRÚRGICO MONONYLON 4-0, COM AGULHA DE 3,5CM E 3/8 CÍRCULO, CILÍNDRICA, CAIXA COM 24 UNIDADES.</v>
      </c>
      <c r="C84" s="53" t="str">
        <f t="shared" si="24"/>
        <v>x</v>
      </c>
      <c r="D84" s="53">
        <f t="shared" si="25"/>
        <v>47.78</v>
      </c>
      <c r="E84" s="53">
        <f t="shared" si="26"/>
        <v>48.48</v>
      </c>
      <c r="F84" s="53">
        <f t="shared" si="27"/>
        <v>48.92</v>
      </c>
      <c r="G84" s="53">
        <f t="shared" si="28"/>
        <v>29.4</v>
      </c>
      <c r="H84" s="53" t="str">
        <f t="shared" si="29"/>
        <v>x</v>
      </c>
      <c r="I84" s="53" t="str">
        <f t="shared" si="30"/>
        <v>x</v>
      </c>
      <c r="J84" s="53" t="str">
        <f t="shared" si="31"/>
        <v>x</v>
      </c>
      <c r="K84" s="53" t="str">
        <f t="shared" si="32"/>
        <v>x</v>
      </c>
      <c r="L84" s="54" t="str">
        <f t="shared" si="33"/>
        <v>x</v>
      </c>
      <c r="M84" s="46">
        <f t="shared" si="34"/>
        <v>43.645000000000003</v>
      </c>
      <c r="N84" s="44">
        <f t="shared" si="35"/>
        <v>271.22110000000004</v>
      </c>
      <c r="O84" s="44">
        <f t="shared" si="36"/>
        <v>90.407033333333345</v>
      </c>
      <c r="P84" s="44">
        <f t="shared" si="37"/>
        <v>9.5082613202064099</v>
      </c>
      <c r="Q84" s="47">
        <f t="shared" si="38"/>
        <v>21.785453821070934</v>
      </c>
      <c r="R84" s="48">
        <f t="shared" si="39"/>
        <v>43.645000000000003</v>
      </c>
      <c r="S84" s="49" t="str">
        <f t="shared" si="40"/>
        <v xml:space="preserve"> </v>
      </c>
      <c r="T84" s="36"/>
      <c r="U84" s="36"/>
      <c r="V84" s="36"/>
      <c r="W84" s="36"/>
      <c r="X84" s="36"/>
      <c r="Y84" s="36"/>
      <c r="Z84" s="36"/>
    </row>
    <row r="85" spans="1:26" ht="24.75" thickBot="1" x14ac:dyDescent="0.25">
      <c r="A85" s="51">
        <f>+'Pesquisa de Preços'!A85</f>
        <v>77</v>
      </c>
      <c r="B85" s="52" t="str">
        <f>+'Pesquisa de Preços'!B85</f>
        <v>FIO CIRÚRGICO MONONYLON 5-0, COM AGULHA DE 4,0CM E 3/8 CÍRCULO, CILÍNDRICA, CAIXA COM 24 UNIDADES.</v>
      </c>
      <c r="C85" s="53" t="str">
        <f t="shared" si="24"/>
        <v>x</v>
      </c>
      <c r="D85" s="53">
        <f t="shared" si="25"/>
        <v>47.78</v>
      </c>
      <c r="E85" s="53">
        <f t="shared" si="26"/>
        <v>48.48</v>
      </c>
      <c r="F85" s="53">
        <f t="shared" si="27"/>
        <v>48.92</v>
      </c>
      <c r="G85" s="53" t="str">
        <f t="shared" si="28"/>
        <v>x</v>
      </c>
      <c r="H85" s="53" t="str">
        <f t="shared" si="29"/>
        <v>x</v>
      </c>
      <c r="I85" s="53" t="str">
        <f t="shared" si="30"/>
        <v>x</v>
      </c>
      <c r="J85" s="53" t="str">
        <f t="shared" si="31"/>
        <v>x</v>
      </c>
      <c r="K85" s="53" t="str">
        <f t="shared" si="32"/>
        <v>x</v>
      </c>
      <c r="L85" s="54" t="str">
        <f t="shared" si="33"/>
        <v>x</v>
      </c>
      <c r="M85" s="46">
        <f t="shared" si="34"/>
        <v>48.393333333333338</v>
      </c>
      <c r="N85" s="44">
        <f t="shared" si="35"/>
        <v>0.66106666666666647</v>
      </c>
      <c r="O85" s="44">
        <f t="shared" si="36"/>
        <v>0.33053333333333323</v>
      </c>
      <c r="P85" s="44">
        <f t="shared" si="37"/>
        <v>0.5749202843293435</v>
      </c>
      <c r="Q85" s="47">
        <f t="shared" si="38"/>
        <v>1.1880154656206299</v>
      </c>
      <c r="R85" s="48">
        <f t="shared" si="39"/>
        <v>48.393333333333338</v>
      </c>
      <c r="S85" s="49" t="str">
        <f t="shared" si="40"/>
        <v xml:space="preserve"> </v>
      </c>
      <c r="T85" s="36"/>
      <c r="U85" s="36"/>
      <c r="V85" s="36"/>
      <c r="W85" s="36"/>
      <c r="X85" s="36"/>
      <c r="Y85" s="36"/>
      <c r="Z85" s="36"/>
    </row>
    <row r="86" spans="1:26" ht="36.75" thickBot="1" x14ac:dyDescent="0.25">
      <c r="A86" s="51">
        <f>+'Pesquisa de Preços'!A86</f>
        <v>78</v>
      </c>
      <c r="B86" s="52" t="str">
        <f>+'Pesquisa de Preços'!B86</f>
        <v>Fio guia para intubação adulto 400mm - Haste flexível com uma esfera na extremidade. Mandris de intubação para adulto de 400 mm de comprimento</v>
      </c>
      <c r="C86" s="53" t="str">
        <f t="shared" si="24"/>
        <v>x</v>
      </c>
      <c r="D86" s="53">
        <f t="shared" si="25"/>
        <v>24.45</v>
      </c>
      <c r="E86" s="53">
        <f t="shared" si="26"/>
        <v>24.81</v>
      </c>
      <c r="F86" s="53">
        <f t="shared" si="27"/>
        <v>25.03</v>
      </c>
      <c r="G86" s="53">
        <f t="shared" si="28"/>
        <v>51.19</v>
      </c>
      <c r="H86" s="53" t="str">
        <f t="shared" si="29"/>
        <v>x</v>
      </c>
      <c r="I86" s="53" t="str">
        <f t="shared" si="30"/>
        <v>x</v>
      </c>
      <c r="J86" s="53" t="str">
        <f t="shared" si="31"/>
        <v>x</v>
      </c>
      <c r="K86" s="53" t="str">
        <f t="shared" si="32"/>
        <v>x</v>
      </c>
      <c r="L86" s="54" t="str">
        <f t="shared" si="33"/>
        <v>x</v>
      </c>
      <c r="M86" s="46">
        <f t="shared" si="34"/>
        <v>31.369999999999997</v>
      </c>
      <c r="N86" s="44">
        <f t="shared" si="35"/>
        <v>523.94799999999987</v>
      </c>
      <c r="O86" s="44">
        <f t="shared" si="36"/>
        <v>174.64933333333329</v>
      </c>
      <c r="P86" s="44">
        <f t="shared" si="37"/>
        <v>13.215495954875598</v>
      </c>
      <c r="Q86" s="47">
        <f t="shared" si="38"/>
        <v>42.127816241235571</v>
      </c>
      <c r="R86" s="48" t="str">
        <f t="shared" si="39"/>
        <v xml:space="preserve"> </v>
      </c>
      <c r="S86" s="49">
        <f t="shared" si="40"/>
        <v>24.92</v>
      </c>
      <c r="T86" s="36"/>
      <c r="U86" s="36"/>
      <c r="V86" s="36"/>
      <c r="W86" s="36"/>
      <c r="X86" s="36"/>
      <c r="Y86" s="36"/>
      <c r="Z86" s="36"/>
    </row>
    <row r="87" spans="1:26" ht="36.75" thickBot="1" x14ac:dyDescent="0.25">
      <c r="A87" s="51">
        <f>+'Pesquisa de Preços'!A87</f>
        <v>79</v>
      </c>
      <c r="B87" s="52" t="str">
        <f>+'Pesquisa de Preços'!B87</f>
        <v xml:space="preserve">Fio guia para intubação infantil 300mm - Haste flexível com uma esfera na extremidade. Mandris de intubação para adulto de 300 mm de comprimento, </v>
      </c>
      <c r="C87" s="53" t="str">
        <f t="shared" si="24"/>
        <v>x</v>
      </c>
      <c r="D87" s="53">
        <f t="shared" si="25"/>
        <v>24.45</v>
      </c>
      <c r="E87" s="53">
        <f t="shared" si="26"/>
        <v>24.81</v>
      </c>
      <c r="F87" s="53">
        <f t="shared" si="27"/>
        <v>25.03</v>
      </c>
      <c r="G87" s="53">
        <f t="shared" si="28"/>
        <v>55</v>
      </c>
      <c r="H87" s="53" t="str">
        <f t="shared" si="29"/>
        <v>x</v>
      </c>
      <c r="I87" s="53" t="str">
        <f t="shared" si="30"/>
        <v>x</v>
      </c>
      <c r="J87" s="53" t="str">
        <f t="shared" si="31"/>
        <v>x</v>
      </c>
      <c r="K87" s="53" t="str">
        <f t="shared" si="32"/>
        <v>x</v>
      </c>
      <c r="L87" s="54" t="str">
        <f t="shared" si="33"/>
        <v>x</v>
      </c>
      <c r="M87" s="46">
        <f t="shared" si="34"/>
        <v>32.322499999999998</v>
      </c>
      <c r="N87" s="44">
        <f t="shared" si="35"/>
        <v>685.86347499999999</v>
      </c>
      <c r="O87" s="44">
        <f t="shared" si="36"/>
        <v>228.62115833333334</v>
      </c>
      <c r="P87" s="44">
        <f t="shared" si="37"/>
        <v>15.120223488207222</v>
      </c>
      <c r="Q87" s="47">
        <f t="shared" si="38"/>
        <v>46.779251259052437</v>
      </c>
      <c r="R87" s="48" t="str">
        <f t="shared" si="39"/>
        <v xml:space="preserve"> </v>
      </c>
      <c r="S87" s="49">
        <f t="shared" si="40"/>
        <v>24.92</v>
      </c>
      <c r="T87" s="36"/>
      <c r="U87" s="36"/>
      <c r="V87" s="36"/>
      <c r="W87" s="36"/>
      <c r="X87" s="36"/>
      <c r="Y87" s="36"/>
      <c r="Z87" s="36"/>
    </row>
    <row r="88" spans="1:26" ht="13.5" thickBot="1" x14ac:dyDescent="0.25">
      <c r="A88" s="51">
        <f>+'Pesquisa de Preços'!A88</f>
        <v>80</v>
      </c>
      <c r="B88" s="52" t="str">
        <f>+'Pesquisa de Preços'!B88</f>
        <v>FITA CREPE 18X50 MM</v>
      </c>
      <c r="C88" s="53" t="str">
        <f t="shared" si="24"/>
        <v>x</v>
      </c>
      <c r="D88" s="53">
        <f t="shared" si="25"/>
        <v>4.1500000000000004</v>
      </c>
      <c r="E88" s="53">
        <f t="shared" si="26"/>
        <v>4.21</v>
      </c>
      <c r="F88" s="53">
        <f t="shared" si="27"/>
        <v>4.25</v>
      </c>
      <c r="G88" s="53">
        <f t="shared" si="28"/>
        <v>3.15</v>
      </c>
      <c r="H88" s="53" t="str">
        <f t="shared" si="29"/>
        <v>x</v>
      </c>
      <c r="I88" s="53" t="str">
        <f t="shared" si="30"/>
        <v>x</v>
      </c>
      <c r="J88" s="53" t="str">
        <f t="shared" si="31"/>
        <v>x</v>
      </c>
      <c r="K88" s="53" t="str">
        <f t="shared" si="32"/>
        <v>x</v>
      </c>
      <c r="L88" s="54">
        <f t="shared" si="33"/>
        <v>2.85</v>
      </c>
      <c r="M88" s="46">
        <f t="shared" si="34"/>
        <v>3.722</v>
      </c>
      <c r="N88" s="44">
        <f t="shared" si="35"/>
        <v>1.7876800000000004</v>
      </c>
      <c r="O88" s="44">
        <f t="shared" si="36"/>
        <v>0.44692000000000009</v>
      </c>
      <c r="P88" s="44">
        <f t="shared" si="37"/>
        <v>0.66852075510039333</v>
      </c>
      <c r="Q88" s="47">
        <f t="shared" si="38"/>
        <v>17.961331410542538</v>
      </c>
      <c r="R88" s="48">
        <f t="shared" si="39"/>
        <v>3.722</v>
      </c>
      <c r="S88" s="49" t="str">
        <f t="shared" si="40"/>
        <v xml:space="preserve"> </v>
      </c>
      <c r="T88" s="36"/>
      <c r="U88" s="36"/>
      <c r="V88" s="36"/>
      <c r="W88" s="36"/>
      <c r="X88" s="36"/>
      <c r="Y88" s="36"/>
      <c r="Z88" s="36"/>
    </row>
    <row r="89" spans="1:26" ht="24.75" thickBot="1" x14ac:dyDescent="0.25">
      <c r="A89" s="51">
        <f>+'Pesquisa de Preços'!A89</f>
        <v>81</v>
      </c>
      <c r="B89" s="52" t="str">
        <f>+'Pesquisa de Preços'!B89</f>
        <v>FITA METRICA PARA AVALIAÇÃO DE MEDIDAS DE 1,50M, COMPOSIÇÃO DE 95% POLIESTER E 5% FIBRA DE VIDRO</v>
      </c>
      <c r="C89" s="53" t="str">
        <f t="shared" si="24"/>
        <v>x</v>
      </c>
      <c r="D89" s="53">
        <f t="shared" si="25"/>
        <v>11.1</v>
      </c>
      <c r="E89" s="53">
        <f t="shared" si="26"/>
        <v>11.27</v>
      </c>
      <c r="F89" s="53">
        <f t="shared" si="27"/>
        <v>11.37</v>
      </c>
      <c r="G89" s="53" t="str">
        <f t="shared" si="28"/>
        <v>x</v>
      </c>
      <c r="H89" s="53" t="str">
        <f t="shared" si="29"/>
        <v>x</v>
      </c>
      <c r="I89" s="53" t="str">
        <f t="shared" si="30"/>
        <v>x</v>
      </c>
      <c r="J89" s="53" t="str">
        <f t="shared" si="31"/>
        <v>x</v>
      </c>
      <c r="K89" s="53" t="str">
        <f t="shared" si="32"/>
        <v>x</v>
      </c>
      <c r="L89" s="54" t="str">
        <f t="shared" si="33"/>
        <v>x</v>
      </c>
      <c r="M89" s="46">
        <f t="shared" si="34"/>
        <v>11.246666666666664</v>
      </c>
      <c r="N89" s="44">
        <f t="shared" si="35"/>
        <v>3.7266666666666559E-2</v>
      </c>
      <c r="O89" s="44">
        <f t="shared" si="36"/>
        <v>1.863333333333328E-2</v>
      </c>
      <c r="P89" s="44">
        <f t="shared" si="37"/>
        <v>0.13650396819628827</v>
      </c>
      <c r="Q89" s="47">
        <f t="shared" si="38"/>
        <v>1.2137282293683014</v>
      </c>
      <c r="R89" s="48">
        <f t="shared" si="39"/>
        <v>11.246666666666664</v>
      </c>
      <c r="S89" s="49" t="str">
        <f t="shared" si="40"/>
        <v xml:space="preserve"> </v>
      </c>
      <c r="T89" s="36"/>
      <c r="U89" s="36"/>
      <c r="V89" s="36"/>
      <c r="W89" s="36"/>
      <c r="X89" s="36"/>
      <c r="Y89" s="36"/>
      <c r="Z89" s="36"/>
    </row>
    <row r="90" spans="1:26" ht="13.5" thickBot="1" x14ac:dyDescent="0.25">
      <c r="A90" s="51">
        <f>+'Pesquisa de Preços'!A90</f>
        <v>82</v>
      </c>
      <c r="B90" s="52" t="str">
        <f>+'Pesquisa de Preços'!B90</f>
        <v xml:space="preserve">FITA MICROPORE 25MMX10M C/ CAPA </v>
      </c>
      <c r="C90" s="53" t="str">
        <f t="shared" si="24"/>
        <v>x</v>
      </c>
      <c r="D90" s="53">
        <f t="shared" si="25"/>
        <v>3.04</v>
      </c>
      <c r="E90" s="53">
        <f t="shared" si="26"/>
        <v>3.08</v>
      </c>
      <c r="F90" s="53">
        <f t="shared" si="27"/>
        <v>3.11</v>
      </c>
      <c r="G90" s="53">
        <f t="shared" si="28"/>
        <v>2.52</v>
      </c>
      <c r="H90" s="53" t="str">
        <f t="shared" si="29"/>
        <v>x</v>
      </c>
      <c r="I90" s="53" t="str">
        <f t="shared" si="30"/>
        <v>x</v>
      </c>
      <c r="J90" s="53" t="str">
        <f t="shared" si="31"/>
        <v>x</v>
      </c>
      <c r="K90" s="53" t="str">
        <f t="shared" si="32"/>
        <v>x</v>
      </c>
      <c r="L90" s="54" t="str">
        <f t="shared" si="33"/>
        <v>x</v>
      </c>
      <c r="M90" s="46">
        <f t="shared" si="34"/>
        <v>2.9375</v>
      </c>
      <c r="N90" s="44">
        <f t="shared" si="35"/>
        <v>0.23487499999999997</v>
      </c>
      <c r="O90" s="44">
        <f t="shared" si="36"/>
        <v>7.8291666666666662E-2</v>
      </c>
      <c r="P90" s="44">
        <f t="shared" si="37"/>
        <v>0.27980648074457937</v>
      </c>
      <c r="Q90" s="47">
        <f t="shared" si="38"/>
        <v>9.5253270040707871</v>
      </c>
      <c r="R90" s="48">
        <f t="shared" si="39"/>
        <v>2.9375</v>
      </c>
      <c r="S90" s="49" t="str">
        <f t="shared" si="40"/>
        <v xml:space="preserve"> </v>
      </c>
      <c r="T90" s="36"/>
      <c r="U90" s="36"/>
      <c r="V90" s="36"/>
      <c r="W90" s="36"/>
      <c r="X90" s="36"/>
      <c r="Y90" s="36"/>
      <c r="Z90" s="36"/>
    </row>
    <row r="91" spans="1:26" ht="13.5" thickBot="1" x14ac:dyDescent="0.25">
      <c r="A91" s="51">
        <f>+'Pesquisa de Preços'!A91</f>
        <v>83</v>
      </c>
      <c r="B91" s="52" t="str">
        <f>+'Pesquisa de Preços'!B91</f>
        <v xml:space="preserve">FRASCO DE ALIMENTAÇÃO 500ML </v>
      </c>
      <c r="C91" s="53" t="str">
        <f t="shared" si="24"/>
        <v>x</v>
      </c>
      <c r="D91" s="53">
        <f t="shared" si="25"/>
        <v>1.63</v>
      </c>
      <c r="E91" s="53">
        <f t="shared" si="26"/>
        <v>1.65</v>
      </c>
      <c r="F91" s="53">
        <f t="shared" si="27"/>
        <v>1.67</v>
      </c>
      <c r="G91" s="53" t="str">
        <f t="shared" si="28"/>
        <v>x</v>
      </c>
      <c r="H91" s="53" t="str">
        <f t="shared" si="29"/>
        <v>x</v>
      </c>
      <c r="I91" s="53" t="str">
        <f t="shared" si="30"/>
        <v>x</v>
      </c>
      <c r="J91" s="53" t="str">
        <f t="shared" si="31"/>
        <v>x</v>
      </c>
      <c r="K91" s="53" t="str">
        <f t="shared" si="32"/>
        <v>x</v>
      </c>
      <c r="L91" s="54" t="str">
        <f t="shared" si="33"/>
        <v>x</v>
      </c>
      <c r="M91" s="46">
        <f t="shared" si="34"/>
        <v>1.6499999999999997</v>
      </c>
      <c r="N91" s="44">
        <f t="shared" si="35"/>
        <v>8.0000000000000145E-4</v>
      </c>
      <c r="O91" s="44">
        <f t="shared" si="36"/>
        <v>4.0000000000000072E-4</v>
      </c>
      <c r="P91" s="44">
        <f t="shared" si="37"/>
        <v>2.0000000000000018E-2</v>
      </c>
      <c r="Q91" s="47">
        <f t="shared" si="38"/>
        <v>1.2121212121212135</v>
      </c>
      <c r="R91" s="48">
        <f t="shared" si="39"/>
        <v>1.6499999999999997</v>
      </c>
      <c r="S91" s="49" t="str">
        <f t="shared" si="40"/>
        <v xml:space="preserve"> </v>
      </c>
      <c r="T91" s="36"/>
      <c r="U91" s="36"/>
      <c r="V91" s="36"/>
      <c r="W91" s="36"/>
      <c r="X91" s="36"/>
      <c r="Y91" s="36"/>
      <c r="Z91" s="36"/>
    </row>
    <row r="92" spans="1:26" ht="24.75" thickBot="1" x14ac:dyDescent="0.25">
      <c r="A92" s="51">
        <f>+'Pesquisa de Preços'!A92</f>
        <v>84</v>
      </c>
      <c r="B92" s="52" t="str">
        <f>+'Pesquisa de Preços'!B92</f>
        <v>Garrote confeccionado em fita em nylon e algodão com trava personalizável injetada em PVC, tamanho adulto</v>
      </c>
      <c r="C92" s="53" t="str">
        <f t="shared" si="24"/>
        <v>x</v>
      </c>
      <c r="D92" s="53">
        <f t="shared" si="25"/>
        <v>5.34</v>
      </c>
      <c r="E92" s="53">
        <f t="shared" si="26"/>
        <v>5.42</v>
      </c>
      <c r="F92" s="53">
        <f t="shared" si="27"/>
        <v>5.47</v>
      </c>
      <c r="G92" s="53">
        <f t="shared" si="28"/>
        <v>6.2</v>
      </c>
      <c r="H92" s="53" t="str">
        <f t="shared" si="29"/>
        <v>x</v>
      </c>
      <c r="I92" s="53" t="str">
        <f t="shared" si="30"/>
        <v>x</v>
      </c>
      <c r="J92" s="53" t="str">
        <f t="shared" si="31"/>
        <v>x</v>
      </c>
      <c r="K92" s="53" t="str">
        <f t="shared" si="32"/>
        <v>x</v>
      </c>
      <c r="L92" s="54" t="str">
        <f t="shared" si="33"/>
        <v>x</v>
      </c>
      <c r="M92" s="46">
        <f t="shared" si="34"/>
        <v>5.6074999999999999</v>
      </c>
      <c r="N92" s="44">
        <f t="shared" si="35"/>
        <v>0.4766750000000004</v>
      </c>
      <c r="O92" s="44">
        <f t="shared" si="36"/>
        <v>0.15889166666666679</v>
      </c>
      <c r="P92" s="44">
        <f t="shared" si="37"/>
        <v>0.39861217576319313</v>
      </c>
      <c r="Q92" s="47">
        <f t="shared" si="38"/>
        <v>7.1085541821345188</v>
      </c>
      <c r="R92" s="48">
        <f t="shared" si="39"/>
        <v>5.6074999999999999</v>
      </c>
      <c r="S92" s="49" t="str">
        <f t="shared" si="40"/>
        <v xml:space="preserve"> </v>
      </c>
      <c r="T92" s="36"/>
      <c r="U92" s="36"/>
      <c r="V92" s="36"/>
      <c r="W92" s="36"/>
      <c r="X92" s="36"/>
      <c r="Y92" s="36"/>
      <c r="Z92" s="36"/>
    </row>
    <row r="93" spans="1:26" ht="24.75" thickBot="1" x14ac:dyDescent="0.25">
      <c r="A93" s="51">
        <f>+'Pesquisa de Preços'!A93</f>
        <v>85</v>
      </c>
      <c r="B93" s="52" t="str">
        <f>+'Pesquisa de Preços'!B93</f>
        <v>Garrote confeccionado em fita em nylon e algodão com trava personalizável injetada em PVC, tamanho adulto infantil.</v>
      </c>
      <c r="C93" s="53" t="str">
        <f t="shared" si="24"/>
        <v>x</v>
      </c>
      <c r="D93" s="53">
        <f t="shared" si="25"/>
        <v>5.34</v>
      </c>
      <c r="E93" s="53">
        <f t="shared" si="26"/>
        <v>5.42</v>
      </c>
      <c r="F93" s="53">
        <f t="shared" si="27"/>
        <v>5.47</v>
      </c>
      <c r="G93" s="53">
        <f t="shared" si="28"/>
        <v>6.2</v>
      </c>
      <c r="H93" s="53" t="str">
        <f t="shared" si="29"/>
        <v>x</v>
      </c>
      <c r="I93" s="53" t="str">
        <f t="shared" si="30"/>
        <v>x</v>
      </c>
      <c r="J93" s="53" t="str">
        <f t="shared" si="31"/>
        <v>x</v>
      </c>
      <c r="K93" s="53" t="str">
        <f t="shared" si="32"/>
        <v>x</v>
      </c>
      <c r="L93" s="54" t="str">
        <f t="shared" si="33"/>
        <v>x</v>
      </c>
      <c r="M93" s="46">
        <f t="shared" si="34"/>
        <v>5.6074999999999999</v>
      </c>
      <c r="N93" s="44">
        <f t="shared" si="35"/>
        <v>0.4766750000000004</v>
      </c>
      <c r="O93" s="44">
        <f t="shared" si="36"/>
        <v>0.15889166666666679</v>
      </c>
      <c r="P93" s="44">
        <f t="shared" si="37"/>
        <v>0.39861217576319313</v>
      </c>
      <c r="Q93" s="47">
        <f t="shared" si="38"/>
        <v>7.1085541821345188</v>
      </c>
      <c r="R93" s="48">
        <f t="shared" si="39"/>
        <v>5.6074999999999999</v>
      </c>
      <c r="S93" s="49" t="str">
        <f t="shared" si="40"/>
        <v xml:space="preserve"> </v>
      </c>
      <c r="T93" s="36"/>
      <c r="U93" s="36"/>
      <c r="V93" s="36"/>
      <c r="W93" s="36"/>
      <c r="X93" s="36"/>
      <c r="Y93" s="36"/>
      <c r="Z93" s="36"/>
    </row>
    <row r="94" spans="1:26" ht="48.75" thickBot="1" x14ac:dyDescent="0.25">
      <c r="A94" s="51">
        <f>+'Pesquisa de Preços'!A94</f>
        <v>86</v>
      </c>
      <c r="B94" s="52" t="str">
        <f>+'Pesquisa de Preços'!B94</f>
        <v xml:space="preserve">Gaze tipo queijo - 13 fios - 91X91 100% Algodão - Não estéreis cinco dobras oito camadas. Recomenda-se sua esterilização em E.T.O., vapor ou raios Gama. Curativos/compressa-de-gaze-tipo-queijo-91x91-13-fios/cm². </v>
      </c>
      <c r="C94" s="53" t="str">
        <f t="shared" si="24"/>
        <v>x</v>
      </c>
      <c r="D94" s="53">
        <f t="shared" si="25"/>
        <v>99.89</v>
      </c>
      <c r="E94" s="53">
        <f t="shared" si="26"/>
        <v>101.36</v>
      </c>
      <c r="F94" s="53">
        <f t="shared" si="27"/>
        <v>102.28</v>
      </c>
      <c r="G94" s="53" t="str">
        <f t="shared" si="28"/>
        <v>x</v>
      </c>
      <c r="H94" s="53" t="str">
        <f t="shared" si="29"/>
        <v>x</v>
      </c>
      <c r="I94" s="53" t="str">
        <f t="shared" si="30"/>
        <v>x</v>
      </c>
      <c r="J94" s="53" t="str">
        <f t="shared" si="31"/>
        <v>x</v>
      </c>
      <c r="K94" s="53" t="str">
        <f t="shared" si="32"/>
        <v>x</v>
      </c>
      <c r="L94" s="54" t="str">
        <f t="shared" si="33"/>
        <v>x</v>
      </c>
      <c r="M94" s="46">
        <f t="shared" si="34"/>
        <v>101.17666666666666</v>
      </c>
      <c r="N94" s="44">
        <f t="shared" si="35"/>
        <v>2.9064666666666676</v>
      </c>
      <c r="O94" s="44">
        <f t="shared" si="36"/>
        <v>1.4532333333333338</v>
      </c>
      <c r="P94" s="44">
        <f t="shared" si="37"/>
        <v>1.2055012788600989</v>
      </c>
      <c r="Q94" s="47">
        <f t="shared" si="38"/>
        <v>1.191481513056468</v>
      </c>
      <c r="R94" s="48">
        <f t="shared" si="39"/>
        <v>101.17666666666666</v>
      </c>
      <c r="S94" s="49" t="str">
        <f t="shared" si="40"/>
        <v xml:space="preserve"> </v>
      </c>
      <c r="T94" s="36"/>
      <c r="U94" s="36"/>
      <c r="V94" s="36"/>
      <c r="W94" s="36"/>
      <c r="X94" s="36"/>
      <c r="Y94" s="36"/>
      <c r="Z94" s="36"/>
    </row>
    <row r="95" spans="1:26" ht="60.75" thickBot="1" x14ac:dyDescent="0.25">
      <c r="A95" s="51">
        <f>+'Pesquisa de Preços'!A95</f>
        <v>87</v>
      </c>
      <c r="B95" s="52" t="str">
        <f>+'Pesquisa de Preços'!B95</f>
        <v>GEL PARA ULTRASONOGRAFIA, INCOLOR, INODORO, NÃO GORDUROSO, UMECTANTE, SOLÚVEL EM ÁGUA E PH NEUTRO, PARA USO COMO MEIO DE CONTATO PARA TRANSMISSÃO ULTRASONICA, ECOGRAFOS E DOPPLERS, EMBALAGEM COM 5KG</v>
      </c>
      <c r="C95" s="53" t="str">
        <f t="shared" si="24"/>
        <v>x</v>
      </c>
      <c r="D95" s="53">
        <f t="shared" si="25"/>
        <v>32.119999999999997</v>
      </c>
      <c r="E95" s="53">
        <f t="shared" si="26"/>
        <v>31.57</v>
      </c>
      <c r="F95" s="53">
        <f t="shared" si="27"/>
        <v>31.86</v>
      </c>
      <c r="G95" s="53" t="str">
        <f t="shared" si="28"/>
        <v>x</v>
      </c>
      <c r="H95" s="53" t="str">
        <f t="shared" si="29"/>
        <v>x</v>
      </c>
      <c r="I95" s="53" t="str">
        <f t="shared" si="30"/>
        <v>x</v>
      </c>
      <c r="J95" s="53" t="str">
        <f t="shared" si="31"/>
        <v>x</v>
      </c>
      <c r="K95" s="53" t="str">
        <f t="shared" si="32"/>
        <v>x</v>
      </c>
      <c r="L95" s="54" t="str">
        <f t="shared" si="33"/>
        <v>x</v>
      </c>
      <c r="M95" s="46">
        <f t="shared" si="34"/>
        <v>31.849999999999998</v>
      </c>
      <c r="N95" s="44">
        <f t="shared" si="35"/>
        <v>0.15139999999999848</v>
      </c>
      <c r="O95" s="44">
        <f t="shared" si="36"/>
        <v>7.569999999999924E-2</v>
      </c>
      <c r="P95" s="44">
        <f t="shared" si="37"/>
        <v>0.2751363298439507</v>
      </c>
      <c r="Q95" s="47">
        <f t="shared" si="38"/>
        <v>0.86385032918037896</v>
      </c>
      <c r="R95" s="48">
        <f t="shared" si="39"/>
        <v>31.849999999999998</v>
      </c>
      <c r="S95" s="49" t="str">
        <f t="shared" si="40"/>
        <v xml:space="preserve"> </v>
      </c>
      <c r="T95" s="36"/>
      <c r="U95" s="36"/>
      <c r="V95" s="36"/>
      <c r="W95" s="36"/>
      <c r="X95" s="36"/>
      <c r="Y95" s="36"/>
      <c r="Z95" s="36"/>
    </row>
    <row r="96" spans="1:26" ht="13.5" thickBot="1" x14ac:dyDescent="0.25">
      <c r="A96" s="51">
        <f>+'Pesquisa de Preços'!A96</f>
        <v>88</v>
      </c>
      <c r="B96" s="52" t="str">
        <f>+'Pesquisa de Preços'!B96</f>
        <v>GLUTARALDEIDO 2% , FRASCO COM 1 LITRO.</v>
      </c>
      <c r="C96" s="53" t="str">
        <f t="shared" si="24"/>
        <v>x</v>
      </c>
      <c r="D96" s="53">
        <f t="shared" si="25"/>
        <v>24.45</v>
      </c>
      <c r="E96" s="53">
        <f t="shared" si="26"/>
        <v>24.81</v>
      </c>
      <c r="F96" s="53">
        <f t="shared" si="27"/>
        <v>25.03</v>
      </c>
      <c r="G96" s="53" t="str">
        <f t="shared" si="28"/>
        <v>x</v>
      </c>
      <c r="H96" s="53" t="str">
        <f t="shared" si="29"/>
        <v>x</v>
      </c>
      <c r="I96" s="53" t="str">
        <f t="shared" si="30"/>
        <v>x</v>
      </c>
      <c r="J96" s="53" t="str">
        <f t="shared" si="31"/>
        <v>x</v>
      </c>
      <c r="K96" s="53" t="str">
        <f t="shared" si="32"/>
        <v>x</v>
      </c>
      <c r="L96" s="54">
        <f t="shared" si="33"/>
        <v>20.68</v>
      </c>
      <c r="M96" s="46">
        <f t="shared" si="34"/>
        <v>23.7425</v>
      </c>
      <c r="N96" s="44">
        <f t="shared" si="35"/>
        <v>12.676675000000001</v>
      </c>
      <c r="O96" s="44">
        <f t="shared" si="36"/>
        <v>4.2255583333333337</v>
      </c>
      <c r="P96" s="44">
        <f t="shared" si="37"/>
        <v>2.0556162903940352</v>
      </c>
      <c r="Q96" s="47">
        <f t="shared" si="38"/>
        <v>8.6579605786839426</v>
      </c>
      <c r="R96" s="48">
        <f t="shared" si="39"/>
        <v>23.7425</v>
      </c>
      <c r="S96" s="49" t="str">
        <f t="shared" si="40"/>
        <v xml:space="preserve"> </v>
      </c>
      <c r="T96" s="36"/>
      <c r="U96" s="36"/>
      <c r="V96" s="36"/>
      <c r="W96" s="36"/>
      <c r="X96" s="36"/>
      <c r="Y96" s="36"/>
      <c r="Z96" s="36"/>
    </row>
    <row r="97" spans="1:26" ht="36.75" thickBot="1" x14ac:dyDescent="0.25">
      <c r="A97" s="51">
        <f>+'Pesquisa de Preços'!A97</f>
        <v>89</v>
      </c>
      <c r="B97" s="52" t="str">
        <f>+'Pesquisa de Preços'!B97</f>
        <v>HISTEROMETRO 28 CM RETO Jogo de cânulas de Guedel (adulto e infantil) tam. 0 - 5 - Fabricadas em  PVC flexível e polipropileno.</v>
      </c>
      <c r="C97" s="53" t="str">
        <f t="shared" si="24"/>
        <v>x</v>
      </c>
      <c r="D97" s="53">
        <f t="shared" si="25"/>
        <v>73.17</v>
      </c>
      <c r="E97" s="53">
        <f t="shared" si="26"/>
        <v>74.239999999999995</v>
      </c>
      <c r="F97" s="53">
        <f t="shared" si="27"/>
        <v>74.92</v>
      </c>
      <c r="G97" s="53">
        <f t="shared" si="28"/>
        <v>72.37</v>
      </c>
      <c r="H97" s="53" t="str">
        <f t="shared" si="29"/>
        <v>x</v>
      </c>
      <c r="I97" s="53" t="str">
        <f t="shared" si="30"/>
        <v>x</v>
      </c>
      <c r="J97" s="53" t="str">
        <f t="shared" si="31"/>
        <v>x</v>
      </c>
      <c r="K97" s="53" t="str">
        <f t="shared" si="32"/>
        <v>x</v>
      </c>
      <c r="L97" s="54">
        <f t="shared" si="33"/>
        <v>75.680000000000007</v>
      </c>
      <c r="M97" s="46">
        <f t="shared" si="34"/>
        <v>74.075999999999993</v>
      </c>
      <c r="N97" s="44">
        <f t="shared" si="35"/>
        <v>7.043320000000004</v>
      </c>
      <c r="O97" s="44">
        <f t="shared" si="36"/>
        <v>1.760830000000001</v>
      </c>
      <c r="P97" s="44">
        <f t="shared" si="37"/>
        <v>1.3269626972903199</v>
      </c>
      <c r="Q97" s="47">
        <f t="shared" si="38"/>
        <v>1.7913530661622119</v>
      </c>
      <c r="R97" s="48">
        <f t="shared" si="39"/>
        <v>74.075999999999993</v>
      </c>
      <c r="S97" s="49" t="str">
        <f t="shared" si="40"/>
        <v xml:space="preserve"> </v>
      </c>
      <c r="T97" s="36"/>
      <c r="U97" s="36"/>
      <c r="V97" s="36"/>
      <c r="W97" s="36"/>
      <c r="X97" s="36"/>
      <c r="Y97" s="36"/>
      <c r="Z97" s="36"/>
    </row>
    <row r="98" spans="1:26" ht="120.75" thickBot="1" x14ac:dyDescent="0.25">
      <c r="A98" s="51">
        <f>+'Pesquisa de Preços'!A98</f>
        <v>90</v>
      </c>
      <c r="B98" s="52" t="str">
        <f>+'Pesquisa de Preços'!B98</f>
        <v>Jogo de cânulas de Guedel (adulto e infantil) tam. 0 - 5 - Fabricadas em PVC flexível e polipropileno.
Tamanho: 0; Tamanho Interno do Orifício: 9,6mm x 4,9mm; Comprimento: 6cm. Tamanho: 1; Tamanho Interno do Orifício: 9,8mmX5,1mm; Comprimento: 7cm. Tamanho: 2; Tamanho Interno do Orifício: 10mm x 5,2mm; Comprimento: 8 cm. Tamanho: 3; Tamanho Interno do Orifício: 11,4mmX5,2mm; Comprimento: 9,5cm. Tamanho: 4; Tamanho Interno do Orifício: 11,6mmX6,2mm; Comprimento: 12cm. Tamanho: 5; Tamanho Interno do Orifício: 16mmX8,6mm; Comprimento: 12,5cm.</v>
      </c>
      <c r="C98" s="53">
        <f t="shared" si="24"/>
        <v>19.899999999999999</v>
      </c>
      <c r="D98" s="53">
        <f t="shared" si="25"/>
        <v>20</v>
      </c>
      <c r="E98" s="53">
        <f t="shared" si="26"/>
        <v>20.3</v>
      </c>
      <c r="F98" s="53">
        <f t="shared" si="27"/>
        <v>20.48</v>
      </c>
      <c r="G98" s="53">
        <f t="shared" si="28"/>
        <v>14.18</v>
      </c>
      <c r="H98" s="53" t="str">
        <f t="shared" si="29"/>
        <v>x</v>
      </c>
      <c r="I98" s="53" t="str">
        <f t="shared" si="30"/>
        <v>x</v>
      </c>
      <c r="J98" s="53" t="str">
        <f t="shared" si="31"/>
        <v>x</v>
      </c>
      <c r="K98" s="53" t="str">
        <f t="shared" si="32"/>
        <v>x</v>
      </c>
      <c r="L98" s="54" t="str">
        <f t="shared" si="33"/>
        <v>x</v>
      </c>
      <c r="M98" s="46">
        <f t="shared" si="34"/>
        <v>18.972000000000001</v>
      </c>
      <c r="N98" s="44">
        <f t="shared" si="35"/>
        <v>28.918880000000005</v>
      </c>
      <c r="O98" s="44">
        <f t="shared" si="36"/>
        <v>7.2297200000000013</v>
      </c>
      <c r="P98" s="44">
        <f t="shared" si="37"/>
        <v>2.6888138648854074</v>
      </c>
      <c r="Q98" s="47">
        <f t="shared" si="38"/>
        <v>14.172537765577731</v>
      </c>
      <c r="R98" s="48">
        <f t="shared" si="39"/>
        <v>18.972000000000001</v>
      </c>
      <c r="S98" s="49" t="str">
        <f t="shared" si="40"/>
        <v xml:space="preserve"> </v>
      </c>
      <c r="T98" s="36"/>
      <c r="U98" s="36"/>
      <c r="V98" s="36"/>
      <c r="W98" s="36"/>
      <c r="X98" s="36"/>
      <c r="Y98" s="36"/>
      <c r="Z98" s="36"/>
    </row>
    <row r="99" spans="1:26" ht="36.75" thickBot="1" x14ac:dyDescent="0.25">
      <c r="A99" s="51">
        <f>+'Pesquisa de Preços'!A99</f>
        <v>91</v>
      </c>
      <c r="B99" s="52" t="str">
        <f>+'Pesquisa de Preços'!B99</f>
        <v>Lacre plástico tipo espinha de peixe - Tamanho: 16 cm Matéria-prima: Polietileno Tipo: Espinha de peixe, Lacre que diferencia dos demais por possuir três travas de segurança</v>
      </c>
      <c r="C99" s="53" t="str">
        <f t="shared" si="24"/>
        <v>x</v>
      </c>
      <c r="D99" s="53">
        <f t="shared" si="25"/>
        <v>0.69</v>
      </c>
      <c r="E99" s="53">
        <f t="shared" si="26"/>
        <v>0.7</v>
      </c>
      <c r="F99" s="53">
        <f t="shared" si="27"/>
        <v>0.71</v>
      </c>
      <c r="G99" s="53">
        <f t="shared" si="28"/>
        <v>0.31</v>
      </c>
      <c r="H99" s="53" t="str">
        <f t="shared" si="29"/>
        <v>x</v>
      </c>
      <c r="I99" s="53" t="str">
        <f t="shared" si="30"/>
        <v>x</v>
      </c>
      <c r="J99" s="53" t="str">
        <f t="shared" si="31"/>
        <v>x</v>
      </c>
      <c r="K99" s="53" t="str">
        <f t="shared" si="32"/>
        <v>x</v>
      </c>
      <c r="L99" s="54" t="str">
        <f t="shared" si="33"/>
        <v>x</v>
      </c>
      <c r="M99" s="46">
        <f t="shared" si="34"/>
        <v>0.60249999999999992</v>
      </c>
      <c r="N99" s="44">
        <f t="shared" si="35"/>
        <v>0.11427499999999999</v>
      </c>
      <c r="O99" s="44">
        <f t="shared" si="36"/>
        <v>3.8091666666666663E-2</v>
      </c>
      <c r="P99" s="44">
        <f t="shared" si="37"/>
        <v>0.19517086531208153</v>
      </c>
      <c r="Q99" s="47">
        <f t="shared" si="38"/>
        <v>32.39350461611312</v>
      </c>
      <c r="R99" s="48" t="str">
        <f t="shared" si="39"/>
        <v xml:space="preserve"> </v>
      </c>
      <c r="S99" s="49">
        <f t="shared" si="40"/>
        <v>0.69499999999999995</v>
      </c>
      <c r="T99" s="36"/>
      <c r="U99" s="36"/>
      <c r="V99" s="36"/>
      <c r="W99" s="36"/>
      <c r="X99" s="36"/>
      <c r="Y99" s="36"/>
      <c r="Z99" s="36"/>
    </row>
    <row r="100" spans="1:26" ht="24.75" thickBot="1" x14ac:dyDescent="0.25">
      <c r="A100" s="51">
        <f>+'Pesquisa de Preços'!A100</f>
        <v>92</v>
      </c>
      <c r="B100" s="52" t="str">
        <f>+'Pesquisa de Preços'!B100</f>
        <v>LAMINA PARA BISTURI Nº 24 EM AÇO INOXIDAVEL COM 100 LAMINAS EMBALADAS INDIVIDUALMENTE E ESTERILIZADAS.</v>
      </c>
      <c r="C100" s="53" t="str">
        <f t="shared" si="24"/>
        <v>x</v>
      </c>
      <c r="D100" s="53">
        <f t="shared" si="25"/>
        <v>27.23</v>
      </c>
      <c r="E100" s="53">
        <f t="shared" si="26"/>
        <v>27.63</v>
      </c>
      <c r="F100" s="53">
        <f t="shared" si="27"/>
        <v>27.88</v>
      </c>
      <c r="G100" s="53">
        <f t="shared" si="28"/>
        <v>24.24</v>
      </c>
      <c r="H100" s="53" t="str">
        <f t="shared" si="29"/>
        <v>x</v>
      </c>
      <c r="I100" s="53" t="str">
        <f t="shared" si="30"/>
        <v>x</v>
      </c>
      <c r="J100" s="53" t="str">
        <f t="shared" si="31"/>
        <v>x</v>
      </c>
      <c r="K100" s="53" t="str">
        <f t="shared" si="32"/>
        <v>x</v>
      </c>
      <c r="L100" s="54" t="str">
        <f t="shared" si="33"/>
        <v>x</v>
      </c>
      <c r="M100" s="46">
        <f t="shared" si="34"/>
        <v>26.744999999999997</v>
      </c>
      <c r="N100" s="44">
        <f t="shared" si="35"/>
        <v>8.581700000000005</v>
      </c>
      <c r="O100" s="44">
        <f t="shared" si="36"/>
        <v>2.8605666666666685</v>
      </c>
      <c r="P100" s="44">
        <f t="shared" si="37"/>
        <v>1.6913209827429767</v>
      </c>
      <c r="Q100" s="47">
        <f t="shared" si="38"/>
        <v>6.3238772957299574</v>
      </c>
      <c r="R100" s="48">
        <f t="shared" si="39"/>
        <v>26.744999999999997</v>
      </c>
      <c r="S100" s="49" t="str">
        <f t="shared" si="40"/>
        <v xml:space="preserve"> </v>
      </c>
      <c r="T100" s="36"/>
      <c r="U100" s="36"/>
      <c r="V100" s="36"/>
      <c r="W100" s="36"/>
      <c r="X100" s="36"/>
      <c r="Y100" s="36"/>
      <c r="Z100" s="36"/>
    </row>
    <row r="101" spans="1:26" ht="13.5" thickBot="1" x14ac:dyDescent="0.25">
      <c r="A101" s="51">
        <f>+'Pesquisa de Preços'!A101</f>
        <v>93</v>
      </c>
      <c r="B101" s="52" t="str">
        <f>+'Pesquisa de Preços'!B101</f>
        <v>LAMINA PARA MICROSCOPIA FOSCA CX COM 50 UNIDADES</v>
      </c>
      <c r="C101" s="53" t="str">
        <f t="shared" si="24"/>
        <v>x</v>
      </c>
      <c r="D101" s="53">
        <f t="shared" si="25"/>
        <v>7.23</v>
      </c>
      <c r="E101" s="53">
        <f t="shared" si="26"/>
        <v>7.33</v>
      </c>
      <c r="F101" s="53">
        <f t="shared" si="27"/>
        <v>7.4</v>
      </c>
      <c r="G101" s="53">
        <f t="shared" si="28"/>
        <v>5.85</v>
      </c>
      <c r="H101" s="53" t="str">
        <f t="shared" si="29"/>
        <v>x</v>
      </c>
      <c r="I101" s="53" t="str">
        <f t="shared" si="30"/>
        <v>x</v>
      </c>
      <c r="J101" s="53" t="str">
        <f t="shared" si="31"/>
        <v>x</v>
      </c>
      <c r="K101" s="53" t="str">
        <f t="shared" si="32"/>
        <v>x</v>
      </c>
      <c r="L101" s="54">
        <f t="shared" si="33"/>
        <v>5.56</v>
      </c>
      <c r="M101" s="46">
        <f t="shared" si="34"/>
        <v>6.6740000000000013</v>
      </c>
      <c r="N101" s="44">
        <f t="shared" si="35"/>
        <v>3.1865200000000025</v>
      </c>
      <c r="O101" s="44">
        <f t="shared" si="36"/>
        <v>0.79663000000000062</v>
      </c>
      <c r="P101" s="44">
        <f t="shared" si="37"/>
        <v>0.89254131557032168</v>
      </c>
      <c r="Q101" s="47">
        <f t="shared" si="38"/>
        <v>13.373408983672782</v>
      </c>
      <c r="R101" s="48">
        <f t="shared" si="39"/>
        <v>6.6740000000000013</v>
      </c>
      <c r="S101" s="49" t="str">
        <f t="shared" si="40"/>
        <v xml:space="preserve"> </v>
      </c>
      <c r="T101" s="36"/>
      <c r="U101" s="36"/>
      <c r="V101" s="36"/>
      <c r="W101" s="36"/>
      <c r="X101" s="36"/>
      <c r="Y101" s="36"/>
      <c r="Z101" s="36"/>
    </row>
    <row r="102" spans="1:26" ht="24.75" thickBot="1" x14ac:dyDescent="0.25">
      <c r="A102" s="51">
        <f>+'Pesquisa de Preços'!A102</f>
        <v>94</v>
      </c>
      <c r="B102" s="52" t="str">
        <f>+'Pesquisa de Preços'!B102</f>
        <v>LAMPADAS HALOGENEA PARA OTOSCOPIO MD_OMNI 3000 2,5V, K.228</v>
      </c>
      <c r="C102" s="53" t="str">
        <f t="shared" si="24"/>
        <v>x</v>
      </c>
      <c r="D102" s="53">
        <f t="shared" si="25"/>
        <v>244.34</v>
      </c>
      <c r="E102" s="53">
        <f t="shared" si="26"/>
        <v>247.92</v>
      </c>
      <c r="F102" s="53">
        <f t="shared" si="27"/>
        <v>250.18</v>
      </c>
      <c r="G102" s="53" t="str">
        <f t="shared" si="28"/>
        <v>x</v>
      </c>
      <c r="H102" s="53" t="str">
        <f t="shared" si="29"/>
        <v>x</v>
      </c>
      <c r="I102" s="53" t="str">
        <f t="shared" si="30"/>
        <v>x</v>
      </c>
      <c r="J102" s="53" t="str">
        <f t="shared" si="31"/>
        <v>x</v>
      </c>
      <c r="K102" s="53" t="str">
        <f t="shared" si="32"/>
        <v>x</v>
      </c>
      <c r="L102" s="54">
        <f t="shared" si="33"/>
        <v>220</v>
      </c>
      <c r="M102" s="46">
        <f t="shared" si="34"/>
        <v>240.61</v>
      </c>
      <c r="N102" s="44">
        <f t="shared" si="35"/>
        <v>583.7059999999999</v>
      </c>
      <c r="O102" s="44">
        <f t="shared" si="36"/>
        <v>194.56866666666664</v>
      </c>
      <c r="P102" s="44">
        <f t="shared" si="37"/>
        <v>13.948787283010185</v>
      </c>
      <c r="Q102" s="47">
        <f t="shared" si="38"/>
        <v>5.7972599987574016</v>
      </c>
      <c r="R102" s="48">
        <f t="shared" si="39"/>
        <v>240.61</v>
      </c>
      <c r="S102" s="49" t="str">
        <f t="shared" si="40"/>
        <v xml:space="preserve"> </v>
      </c>
      <c r="T102" s="36"/>
      <c r="U102" s="36"/>
      <c r="V102" s="36"/>
      <c r="W102" s="36"/>
      <c r="X102" s="36"/>
      <c r="Y102" s="36"/>
      <c r="Z102" s="36"/>
    </row>
    <row r="103" spans="1:26" ht="60.75" thickBot="1" x14ac:dyDescent="0.25">
      <c r="A103" s="51">
        <f>+'Pesquisa de Preços'!A103</f>
        <v>95</v>
      </c>
      <c r="B103" s="52" t="str">
        <f>+'Pesquisa de Preços'!B103</f>
        <v>Lanterna clínica - Lâmpada com luz halógena, extremamente brilhante e branca possibilita ver a cor verdadeira dos tecidos para uma rápida e efetiva avaliação de reflexos da pupila. Características: - Construído em metal sólido e durável; - Uso de pilhas alcalinas; - Lâmpada halógena 2,5 V (07600-U)</v>
      </c>
      <c r="C103" s="53" t="str">
        <f t="shared" si="24"/>
        <v>x</v>
      </c>
      <c r="D103" s="53">
        <f t="shared" si="25"/>
        <v>87.14</v>
      </c>
      <c r="E103" s="53">
        <f t="shared" si="26"/>
        <v>88.42</v>
      </c>
      <c r="F103" s="53">
        <f t="shared" si="27"/>
        <v>89.22</v>
      </c>
      <c r="G103" s="53" t="str">
        <f t="shared" si="28"/>
        <v>x</v>
      </c>
      <c r="H103" s="53" t="str">
        <f t="shared" si="29"/>
        <v>x</v>
      </c>
      <c r="I103" s="53" t="str">
        <f t="shared" si="30"/>
        <v>x</v>
      </c>
      <c r="J103" s="53" t="str">
        <f t="shared" si="31"/>
        <v>x</v>
      </c>
      <c r="K103" s="53" t="str">
        <f t="shared" si="32"/>
        <v>x</v>
      </c>
      <c r="L103" s="54" t="str">
        <f t="shared" si="33"/>
        <v>x</v>
      </c>
      <c r="M103" s="46">
        <f t="shared" si="34"/>
        <v>88.259999999999991</v>
      </c>
      <c r="N103" s="44">
        <f t="shared" si="35"/>
        <v>2.2015999999999973</v>
      </c>
      <c r="O103" s="44">
        <f t="shared" si="36"/>
        <v>1.1007999999999987</v>
      </c>
      <c r="P103" s="44">
        <f t="shared" si="37"/>
        <v>1.0491901638883194</v>
      </c>
      <c r="Q103" s="47">
        <f t="shared" si="38"/>
        <v>1.1887493359260362</v>
      </c>
      <c r="R103" s="48">
        <f t="shared" si="39"/>
        <v>88.259999999999991</v>
      </c>
      <c r="S103" s="49" t="str">
        <f t="shared" si="40"/>
        <v xml:space="preserve"> </v>
      </c>
      <c r="T103" s="36"/>
      <c r="U103" s="36"/>
      <c r="V103" s="36"/>
      <c r="W103" s="36"/>
      <c r="X103" s="36"/>
      <c r="Y103" s="36"/>
      <c r="Z103" s="36"/>
    </row>
    <row r="104" spans="1:26" ht="48.75" thickBot="1" x14ac:dyDescent="0.25">
      <c r="A104" s="51">
        <f>+'Pesquisa de Preços'!A104</f>
        <v>96</v>
      </c>
      <c r="B104" s="52" t="str">
        <f>+'Pesquisa de Preços'!B104</f>
        <v>Laringoscópio com lâmina (adulto e infantil)- Laringoscópio com iluminação fibra ótica Laminas retas em aço inox n.º 00, 0, 1, 2, 3, 4, 5 - Laminas curvas em aço inox n.º 00, 0, 1, 2, 3, 4, 5. Bolsas para acondicionamento dos aparelhos</v>
      </c>
      <c r="C104" s="53" t="str">
        <f t="shared" si="24"/>
        <v>x</v>
      </c>
      <c r="D104" s="53">
        <f t="shared" si="25"/>
        <v>1561.2</v>
      </c>
      <c r="E104" s="53">
        <f t="shared" si="26"/>
        <v>1584.09</v>
      </c>
      <c r="F104" s="53">
        <f t="shared" si="27"/>
        <v>1598.5</v>
      </c>
      <c r="G104" s="53" t="str">
        <f t="shared" si="28"/>
        <v>x</v>
      </c>
      <c r="H104" s="53" t="str">
        <f t="shared" si="29"/>
        <v>x</v>
      </c>
      <c r="I104" s="53" t="str">
        <f t="shared" si="30"/>
        <v>x</v>
      </c>
      <c r="J104" s="53" t="str">
        <f t="shared" si="31"/>
        <v>x</v>
      </c>
      <c r="K104" s="53" t="str">
        <f t="shared" si="32"/>
        <v>x</v>
      </c>
      <c r="L104" s="54">
        <f t="shared" si="33"/>
        <v>1403.71</v>
      </c>
      <c r="M104" s="46">
        <f t="shared" si="34"/>
        <v>1536.875</v>
      </c>
      <c r="N104" s="44">
        <f t="shared" si="35"/>
        <v>24351.519699999983</v>
      </c>
      <c r="O104" s="44">
        <f t="shared" si="36"/>
        <v>8117.1732333333275</v>
      </c>
      <c r="P104" s="44">
        <f t="shared" si="37"/>
        <v>90.095356336124937</v>
      </c>
      <c r="Q104" s="47">
        <f t="shared" si="38"/>
        <v>5.8622436005611993</v>
      </c>
      <c r="R104" s="48">
        <f t="shared" si="39"/>
        <v>1536.875</v>
      </c>
      <c r="S104" s="49" t="str">
        <f t="shared" si="40"/>
        <v xml:space="preserve"> </v>
      </c>
      <c r="T104" s="36"/>
      <c r="U104" s="36"/>
      <c r="V104" s="36"/>
      <c r="W104" s="36"/>
      <c r="X104" s="36"/>
      <c r="Y104" s="36"/>
      <c r="Z104" s="36"/>
    </row>
    <row r="105" spans="1:26" ht="24.75" thickBot="1" x14ac:dyDescent="0.25">
      <c r="A105" s="51">
        <f>+'Pesquisa de Preços'!A105</f>
        <v>97</v>
      </c>
      <c r="B105" s="52" t="str">
        <f>+'Pesquisa de Preços'!B105</f>
        <v>LENÇOL 150 FIOS 100% ALGODAO COR BRANCA, PARA MACA HOSPITALAR.</v>
      </c>
      <c r="C105" s="53" t="str">
        <f t="shared" si="24"/>
        <v>x</v>
      </c>
      <c r="D105" s="53">
        <f t="shared" si="25"/>
        <v>49.99</v>
      </c>
      <c r="E105" s="53">
        <f t="shared" si="26"/>
        <v>50.73</v>
      </c>
      <c r="F105" s="53">
        <f t="shared" si="27"/>
        <v>51.19</v>
      </c>
      <c r="G105" s="53" t="str">
        <f t="shared" si="28"/>
        <v>x</v>
      </c>
      <c r="H105" s="53" t="str">
        <f t="shared" si="29"/>
        <v>x</v>
      </c>
      <c r="I105" s="53" t="str">
        <f t="shared" si="30"/>
        <v>x</v>
      </c>
      <c r="J105" s="53" t="str">
        <f t="shared" si="31"/>
        <v>x</v>
      </c>
      <c r="K105" s="53" t="str">
        <f t="shared" si="32"/>
        <v>x</v>
      </c>
      <c r="L105" s="54" t="str">
        <f t="shared" si="33"/>
        <v>x</v>
      </c>
      <c r="M105" s="46">
        <f t="shared" si="34"/>
        <v>50.636666666666663</v>
      </c>
      <c r="N105" s="44">
        <f t="shared" si="35"/>
        <v>0.73306666666666098</v>
      </c>
      <c r="O105" s="44">
        <f t="shared" si="36"/>
        <v>0.36653333333333049</v>
      </c>
      <c r="P105" s="44">
        <f t="shared" si="37"/>
        <v>0.60541996443240165</v>
      </c>
      <c r="Q105" s="47">
        <f t="shared" si="38"/>
        <v>1.1956157549188369</v>
      </c>
      <c r="R105" s="48">
        <f t="shared" si="39"/>
        <v>50.636666666666663</v>
      </c>
      <c r="S105" s="49" t="str">
        <f t="shared" si="40"/>
        <v xml:space="preserve"> </v>
      </c>
      <c r="T105" s="36"/>
      <c r="U105" s="36"/>
      <c r="V105" s="36"/>
      <c r="W105" s="36"/>
      <c r="X105" s="36"/>
      <c r="Y105" s="36"/>
      <c r="Z105" s="36"/>
    </row>
    <row r="106" spans="1:26" ht="36.75" thickBot="1" x14ac:dyDescent="0.25">
      <c r="A106" s="51">
        <f>+'Pesquisa de Preços'!A106</f>
        <v>98</v>
      </c>
      <c r="B106" s="52" t="str">
        <f>+'Pesquisa de Preços'!B106</f>
        <v>LENÇOL DE PAPEL HOSPITALAR CAIXA COM 10 ROLOS - Produto não estéril uso único, produto ecologicamente correto 100% fibras naturais; na cor branca 50cmx50m</v>
      </c>
      <c r="C106" s="53" t="str">
        <f t="shared" si="24"/>
        <v>x</v>
      </c>
      <c r="D106" s="53">
        <f t="shared" si="25"/>
        <v>74.78</v>
      </c>
      <c r="E106" s="53">
        <f t="shared" si="26"/>
        <v>75.88</v>
      </c>
      <c r="F106" s="53">
        <f t="shared" si="27"/>
        <v>76.569999999999993</v>
      </c>
      <c r="G106" s="53" t="str">
        <f t="shared" si="28"/>
        <v>x</v>
      </c>
      <c r="H106" s="53" t="str">
        <f t="shared" si="29"/>
        <v>x</v>
      </c>
      <c r="I106" s="53" t="str">
        <f t="shared" si="30"/>
        <v>x</v>
      </c>
      <c r="J106" s="53" t="str">
        <f t="shared" si="31"/>
        <v>x</v>
      </c>
      <c r="K106" s="53" t="str">
        <f t="shared" si="32"/>
        <v>x</v>
      </c>
      <c r="L106" s="54">
        <f t="shared" si="33"/>
        <v>56.23</v>
      </c>
      <c r="M106" s="46">
        <f t="shared" si="34"/>
        <v>70.864999999999995</v>
      </c>
      <c r="N106" s="44">
        <f t="shared" si="35"/>
        <v>287.20769999999999</v>
      </c>
      <c r="O106" s="44">
        <f t="shared" si="36"/>
        <v>95.735900000000001</v>
      </c>
      <c r="P106" s="44">
        <f t="shared" si="37"/>
        <v>9.784472392520712</v>
      </c>
      <c r="Q106" s="47">
        <f t="shared" si="38"/>
        <v>13.807200158781786</v>
      </c>
      <c r="R106" s="48">
        <f t="shared" si="39"/>
        <v>70.864999999999995</v>
      </c>
      <c r="S106" s="49" t="str">
        <f t="shared" si="40"/>
        <v xml:space="preserve"> </v>
      </c>
      <c r="T106" s="36"/>
      <c r="U106" s="36"/>
      <c r="V106" s="36"/>
      <c r="W106" s="36"/>
      <c r="X106" s="36"/>
      <c r="Y106" s="36"/>
      <c r="Z106" s="36"/>
    </row>
    <row r="107" spans="1:26" ht="48.75" thickBot="1" x14ac:dyDescent="0.25">
      <c r="A107" s="51">
        <f>+'Pesquisa de Preços'!A107</f>
        <v>99</v>
      </c>
      <c r="B107" s="52" t="str">
        <f>+'Pesquisa de Preços'!B107</f>
        <v>LENÇOL DE PAPEL HOSPITALAR CAIXA COM 10 ROLOS - Produto não estéril uso único, produto ecologicamente correto 100% fibras naturais; na cor branca, com registro no ministério da saúde. Medida por rolo 70cmx50m</v>
      </c>
      <c r="C107" s="53" t="str">
        <f t="shared" ref="C107:C170" si="41">IF(AND(C633&gt;=M633,C633&lt;=N633,C633&lt;&gt;0),C633,"x")</f>
        <v>x</v>
      </c>
      <c r="D107" s="53">
        <f t="shared" ref="D107:D170" si="42">IF(AND(D633&gt;=M633,D633&lt;=N633,D633&lt;&gt;0),D633,"x")</f>
        <v>100.45</v>
      </c>
      <c r="E107" s="53">
        <f t="shared" ref="E107:E170" si="43">IF(AND(E633&gt;=M633,E633&lt;=N633,E633&lt;&gt;0),E633,"x")</f>
        <v>101.92</v>
      </c>
      <c r="F107" s="53">
        <f t="shared" ref="F107:F170" si="44">IF(AND(F633&gt;=M633,F633&lt;=N633,F633&lt;&gt;0),F633,"x")</f>
        <v>102.85</v>
      </c>
      <c r="G107" s="53" t="str">
        <f t="shared" ref="G107:G170" si="45">IF(AND(G633&gt;=M633,G633&lt;=N633,G633&lt;&gt;0),G633,"x")</f>
        <v>x</v>
      </c>
      <c r="H107" s="53" t="str">
        <f t="shared" ref="H107:H170" si="46">IF(AND(H633&gt;=M633,H633&lt;=N633,H633&lt;&gt;0),H633,"x")</f>
        <v>x</v>
      </c>
      <c r="I107" s="53" t="str">
        <f t="shared" ref="I107:I170" si="47">IF(AND(I633&gt;=M633,I633&lt;=N633,I633&lt;&gt;0),I633,"x")</f>
        <v>x</v>
      </c>
      <c r="J107" s="53" t="str">
        <f t="shared" ref="J107:J170" si="48">IF(AND(J633&gt;=M633,J633&lt;=N633,J633&lt;&gt;0),J633,"x")</f>
        <v>x</v>
      </c>
      <c r="K107" s="53" t="str">
        <f t="shared" ref="K107:K170" si="49">IF(AND(K633&gt;=M633,K633&lt;=N633,K633&lt;&gt;0),K633,"x")</f>
        <v>x</v>
      </c>
      <c r="L107" s="54" t="str">
        <f t="shared" ref="L107:L170" si="50">IF(AND(L633&gt;=M633,L633&lt;=N633,L633&lt;&gt;0),L633,"x")</f>
        <v>x</v>
      </c>
      <c r="M107" s="46">
        <f t="shared" si="34"/>
        <v>101.74000000000001</v>
      </c>
      <c r="N107" s="44">
        <f t="shared" si="35"/>
        <v>2.9285999999999808</v>
      </c>
      <c r="O107" s="44">
        <f t="shared" si="36"/>
        <v>1.4642999999999904</v>
      </c>
      <c r="P107" s="44">
        <f t="shared" si="37"/>
        <v>1.2100826418059183</v>
      </c>
      <c r="Q107" s="47">
        <f t="shared" si="38"/>
        <v>1.1893873027382722</v>
      </c>
      <c r="R107" s="48">
        <f t="shared" si="39"/>
        <v>101.74000000000001</v>
      </c>
      <c r="S107" s="49" t="str">
        <f t="shared" si="40"/>
        <v xml:space="preserve"> </v>
      </c>
      <c r="T107" s="36"/>
      <c r="U107" s="36"/>
      <c r="V107" s="36"/>
      <c r="W107" s="36"/>
      <c r="X107" s="36"/>
      <c r="Y107" s="36"/>
      <c r="Z107" s="36"/>
    </row>
    <row r="108" spans="1:26" ht="48.75" thickBot="1" x14ac:dyDescent="0.25">
      <c r="A108" s="51">
        <f>+'Pesquisa de Preços'!A108</f>
        <v>100</v>
      </c>
      <c r="B108" s="52" t="str">
        <f>+'Pesquisa de Preços'!B108</f>
        <v>Luva descartável (estéril) tam. 6.5, Luva cirúrgica estéril descartável. Espessura média: 0,21 mm Comprimento: 28 cm Lubrificação: Sem pó Esterilização: Raios Gama ou Feixes de Elétron Apresentação: embalagem estéril contendo 50 pares</v>
      </c>
      <c r="C108" s="53" t="str">
        <f t="shared" si="41"/>
        <v>x</v>
      </c>
      <c r="D108" s="53">
        <f t="shared" si="42"/>
        <v>50</v>
      </c>
      <c r="E108" s="53">
        <f t="shared" si="43"/>
        <v>50.74</v>
      </c>
      <c r="F108" s="53">
        <f t="shared" si="44"/>
        <v>51.2</v>
      </c>
      <c r="G108" s="53">
        <f t="shared" si="45"/>
        <v>45</v>
      </c>
      <c r="H108" s="53" t="str">
        <f t="shared" si="46"/>
        <v>x</v>
      </c>
      <c r="I108" s="53" t="str">
        <f t="shared" si="47"/>
        <v>x</v>
      </c>
      <c r="J108" s="53" t="str">
        <f t="shared" si="48"/>
        <v>x</v>
      </c>
      <c r="K108" s="53" t="str">
        <f t="shared" si="49"/>
        <v>x</v>
      </c>
      <c r="L108" s="54" t="str">
        <f t="shared" si="50"/>
        <v>x</v>
      </c>
      <c r="M108" s="46">
        <f t="shared" si="34"/>
        <v>49.234999999999999</v>
      </c>
      <c r="N108" s="44">
        <f t="shared" si="35"/>
        <v>24.646700000000017</v>
      </c>
      <c r="O108" s="44">
        <f t="shared" si="36"/>
        <v>8.2155666666666729</v>
      </c>
      <c r="P108" s="44">
        <f t="shared" si="37"/>
        <v>2.8662809818066814</v>
      </c>
      <c r="Q108" s="47">
        <f t="shared" si="38"/>
        <v>5.8216329477133772</v>
      </c>
      <c r="R108" s="48">
        <f t="shared" si="39"/>
        <v>49.234999999999999</v>
      </c>
      <c r="S108" s="49" t="str">
        <f t="shared" si="40"/>
        <v xml:space="preserve"> </v>
      </c>
      <c r="T108" s="36"/>
      <c r="U108" s="36"/>
      <c r="V108" s="36"/>
      <c r="W108" s="36"/>
      <c r="X108" s="36"/>
      <c r="Y108" s="36"/>
      <c r="Z108" s="36"/>
    </row>
    <row r="109" spans="1:26" ht="48.75" thickBot="1" x14ac:dyDescent="0.25">
      <c r="A109" s="51">
        <f>+'Pesquisa de Preços'!A109</f>
        <v>101</v>
      </c>
      <c r="B109" s="52" t="str">
        <f>+'Pesquisa de Preços'!B109</f>
        <v>Luva Descartável (estéril) tam. 7.0, Luva cirúrgica estéril descartável. Espessura média: 0,21 mm Comprimento: 28 cm Lubrificação: Sem pó Esterilização: Raios Gama ou Feixes de Elétron Apresentação: embalagem estéril contendo 1 par.</v>
      </c>
      <c r="C109" s="53" t="str">
        <f t="shared" si="41"/>
        <v>x</v>
      </c>
      <c r="D109" s="53">
        <f t="shared" si="42"/>
        <v>1</v>
      </c>
      <c r="E109" s="53">
        <f t="shared" si="43"/>
        <v>1.2</v>
      </c>
      <c r="F109" s="53">
        <f t="shared" si="44"/>
        <v>1.1399999999999999</v>
      </c>
      <c r="G109" s="53">
        <f t="shared" si="45"/>
        <v>0.95</v>
      </c>
      <c r="H109" s="53" t="str">
        <f t="shared" si="46"/>
        <v>x</v>
      </c>
      <c r="I109" s="53" t="str">
        <f t="shared" si="47"/>
        <v>x</v>
      </c>
      <c r="J109" s="53" t="str">
        <f t="shared" si="48"/>
        <v>x</v>
      </c>
      <c r="K109" s="53" t="str">
        <f t="shared" si="49"/>
        <v>x</v>
      </c>
      <c r="L109" s="54">
        <f t="shared" si="50"/>
        <v>1.82</v>
      </c>
      <c r="M109" s="46">
        <f t="shared" si="34"/>
        <v>1.222</v>
      </c>
      <c r="N109" s="44">
        <f t="shared" si="35"/>
        <v>0.48808000000000007</v>
      </c>
      <c r="O109" s="44">
        <f t="shared" si="36"/>
        <v>0.12202000000000002</v>
      </c>
      <c r="P109" s="44">
        <f t="shared" si="37"/>
        <v>0.34931361267491423</v>
      </c>
      <c r="Q109" s="47">
        <f t="shared" si="38"/>
        <v>28.58540201922375</v>
      </c>
      <c r="R109" s="48" t="str">
        <f t="shared" si="39"/>
        <v xml:space="preserve"> </v>
      </c>
      <c r="S109" s="49">
        <f t="shared" si="40"/>
        <v>1.1399999999999999</v>
      </c>
      <c r="T109" s="36"/>
      <c r="U109" s="36"/>
      <c r="V109" s="36"/>
      <c r="W109" s="36"/>
      <c r="X109" s="36"/>
      <c r="Y109" s="36"/>
      <c r="Z109" s="36"/>
    </row>
    <row r="110" spans="1:26" ht="48.75" thickBot="1" x14ac:dyDescent="0.25">
      <c r="A110" s="51">
        <f>+'Pesquisa de Preços'!A110</f>
        <v>102</v>
      </c>
      <c r="B110" s="52" t="str">
        <f>+'Pesquisa de Preços'!B110</f>
        <v>Luva Descartável (estéril) tam. 7.5 - Luva cirúrgica estéril descartável. Espessura média: 0,21 mm Comprimento: 28 cm Lubrificação: Sem pó Esterilização: Raios Gama ou Feixes de Elétron Apresentação: Pct estéril contendo 50 pares.</v>
      </c>
      <c r="C110" s="53" t="str">
        <f t="shared" si="41"/>
        <v>x</v>
      </c>
      <c r="D110" s="53">
        <f t="shared" si="42"/>
        <v>50</v>
      </c>
      <c r="E110" s="53">
        <f t="shared" si="43"/>
        <v>50.74</v>
      </c>
      <c r="F110" s="53">
        <f t="shared" si="44"/>
        <v>51.2</v>
      </c>
      <c r="G110" s="53">
        <f t="shared" si="45"/>
        <v>45</v>
      </c>
      <c r="H110" s="53" t="str">
        <f t="shared" si="46"/>
        <v>x</v>
      </c>
      <c r="I110" s="53" t="str">
        <f t="shared" si="47"/>
        <v>x</v>
      </c>
      <c r="J110" s="53" t="str">
        <f t="shared" si="48"/>
        <v>x</v>
      </c>
      <c r="K110" s="53" t="str">
        <f t="shared" si="49"/>
        <v>x</v>
      </c>
      <c r="L110" s="54" t="str">
        <f t="shared" si="50"/>
        <v>x</v>
      </c>
      <c r="M110" s="46">
        <f t="shared" si="34"/>
        <v>49.234999999999999</v>
      </c>
      <c r="N110" s="44">
        <f t="shared" si="35"/>
        <v>24.646700000000017</v>
      </c>
      <c r="O110" s="44">
        <f t="shared" si="36"/>
        <v>8.2155666666666729</v>
      </c>
      <c r="P110" s="44">
        <f t="shared" si="37"/>
        <v>2.8662809818066814</v>
      </c>
      <c r="Q110" s="47">
        <f t="shared" si="38"/>
        <v>5.8216329477133772</v>
      </c>
      <c r="R110" s="48">
        <f t="shared" si="39"/>
        <v>49.234999999999999</v>
      </c>
      <c r="S110" s="49" t="str">
        <f t="shared" si="40"/>
        <v xml:space="preserve"> </v>
      </c>
      <c r="T110" s="36"/>
      <c r="U110" s="36"/>
      <c r="V110" s="36"/>
      <c r="W110" s="36"/>
      <c r="X110" s="36"/>
      <c r="Y110" s="36"/>
      <c r="Z110" s="36"/>
    </row>
    <row r="111" spans="1:26" ht="48.75" thickBot="1" x14ac:dyDescent="0.25">
      <c r="A111" s="51">
        <f>+'Pesquisa de Preços'!A111</f>
        <v>103</v>
      </c>
      <c r="B111" s="52" t="str">
        <f>+'Pesquisa de Preços'!B111</f>
        <v>Luva Descartável (estéril) tam. 8.0 - Luva cirúrgica estéril descartável. Espessura média: 0,21 mm Comprimento: 28 cm Lubrificação: Sem pó Esterilização: Raios Gama ou Feixes de Elétron Apresentação: Pct estéril contendo 50 pares</v>
      </c>
      <c r="C111" s="53" t="str">
        <f t="shared" si="41"/>
        <v>x</v>
      </c>
      <c r="D111" s="53">
        <f t="shared" si="42"/>
        <v>50</v>
      </c>
      <c r="E111" s="53">
        <f t="shared" si="43"/>
        <v>50.74</v>
      </c>
      <c r="F111" s="53">
        <f t="shared" si="44"/>
        <v>51.2</v>
      </c>
      <c r="G111" s="53">
        <f t="shared" si="45"/>
        <v>45</v>
      </c>
      <c r="H111" s="53" t="str">
        <f t="shared" si="46"/>
        <v>x</v>
      </c>
      <c r="I111" s="53" t="str">
        <f t="shared" si="47"/>
        <v>x</v>
      </c>
      <c r="J111" s="53" t="str">
        <f t="shared" si="48"/>
        <v>x</v>
      </c>
      <c r="K111" s="53" t="str">
        <f t="shared" si="49"/>
        <v>x</v>
      </c>
      <c r="L111" s="54">
        <f t="shared" si="50"/>
        <v>34.93</v>
      </c>
      <c r="M111" s="46">
        <f t="shared" si="34"/>
        <v>46.374000000000002</v>
      </c>
      <c r="N111" s="44">
        <f t="shared" si="35"/>
        <v>188.35312000000005</v>
      </c>
      <c r="O111" s="44">
        <f t="shared" si="36"/>
        <v>47.088280000000012</v>
      </c>
      <c r="P111" s="44">
        <f t="shared" si="37"/>
        <v>6.8620900606156443</v>
      </c>
      <c r="Q111" s="47">
        <f t="shared" si="38"/>
        <v>14.797278778228412</v>
      </c>
      <c r="R111" s="48">
        <f t="shared" si="39"/>
        <v>46.374000000000002</v>
      </c>
      <c r="S111" s="49" t="str">
        <f t="shared" si="40"/>
        <v xml:space="preserve"> </v>
      </c>
      <c r="T111" s="36"/>
      <c r="U111" s="36"/>
      <c r="V111" s="36"/>
      <c r="W111" s="36"/>
      <c r="X111" s="36"/>
      <c r="Y111" s="36"/>
      <c r="Z111" s="36"/>
    </row>
    <row r="112" spans="1:26" ht="13.5" thickBot="1" x14ac:dyDescent="0.25">
      <c r="A112" s="51">
        <f>+'Pesquisa de Preços'!A112</f>
        <v>104</v>
      </c>
      <c r="B112" s="52" t="str">
        <f>+'Pesquisa de Preços'!B112</f>
        <v>LUVA NITRICA SEM PÓ TAMANHO G, CX COM 100 UNIDADES.</v>
      </c>
      <c r="C112" s="53" t="str">
        <f t="shared" si="41"/>
        <v>x</v>
      </c>
      <c r="D112" s="53">
        <f t="shared" si="42"/>
        <v>15.73</v>
      </c>
      <c r="E112" s="53">
        <f t="shared" si="43"/>
        <v>15.96</v>
      </c>
      <c r="F112" s="53">
        <f t="shared" si="44"/>
        <v>16.100000000000001</v>
      </c>
      <c r="G112" s="53" t="str">
        <f t="shared" si="45"/>
        <v>x</v>
      </c>
      <c r="H112" s="53" t="str">
        <f t="shared" si="46"/>
        <v>x</v>
      </c>
      <c r="I112" s="53" t="str">
        <f t="shared" si="47"/>
        <v>x</v>
      </c>
      <c r="J112" s="53" t="str">
        <f t="shared" si="48"/>
        <v>x</v>
      </c>
      <c r="K112" s="53" t="str">
        <f t="shared" si="49"/>
        <v>x</v>
      </c>
      <c r="L112" s="54" t="str">
        <f t="shared" si="50"/>
        <v>x</v>
      </c>
      <c r="M112" s="46">
        <f t="shared" si="34"/>
        <v>15.930000000000001</v>
      </c>
      <c r="N112" s="44">
        <f t="shared" si="35"/>
        <v>6.9800000000000362E-2</v>
      </c>
      <c r="O112" s="44">
        <f t="shared" si="36"/>
        <v>3.4900000000000181E-2</v>
      </c>
      <c r="P112" s="44">
        <f t="shared" si="37"/>
        <v>0.18681541692269452</v>
      </c>
      <c r="Q112" s="47">
        <f t="shared" si="38"/>
        <v>1.1727270365517546</v>
      </c>
      <c r="R112" s="48">
        <f t="shared" si="39"/>
        <v>15.930000000000001</v>
      </c>
      <c r="S112" s="49" t="str">
        <f t="shared" si="40"/>
        <v xml:space="preserve"> </v>
      </c>
      <c r="T112" s="36"/>
      <c r="U112" s="36"/>
      <c r="V112" s="36"/>
      <c r="W112" s="36"/>
      <c r="X112" s="36"/>
      <c r="Y112" s="36"/>
      <c r="Z112" s="36"/>
    </row>
    <row r="113" spans="1:26" ht="13.5" thickBot="1" x14ac:dyDescent="0.25">
      <c r="A113" s="51">
        <f>+'Pesquisa de Preços'!A113</f>
        <v>105</v>
      </c>
      <c r="B113" s="52" t="str">
        <f>+'Pesquisa de Preços'!B113</f>
        <v>LUVA NITRICA SEM PÓ TAMANHO M, CX COM 100 UNIDADES</v>
      </c>
      <c r="C113" s="53" t="str">
        <f t="shared" si="41"/>
        <v>x</v>
      </c>
      <c r="D113" s="53">
        <f t="shared" si="42"/>
        <v>15.73</v>
      </c>
      <c r="E113" s="53">
        <f t="shared" si="43"/>
        <v>15.96</v>
      </c>
      <c r="F113" s="53">
        <f t="shared" si="44"/>
        <v>16.100000000000001</v>
      </c>
      <c r="G113" s="53">
        <f t="shared" si="45"/>
        <v>11.2</v>
      </c>
      <c r="H113" s="53" t="str">
        <f t="shared" si="46"/>
        <v>x</v>
      </c>
      <c r="I113" s="53" t="str">
        <f t="shared" si="47"/>
        <v>x</v>
      </c>
      <c r="J113" s="53" t="str">
        <f t="shared" si="48"/>
        <v>x</v>
      </c>
      <c r="K113" s="53" t="str">
        <f t="shared" si="49"/>
        <v>x</v>
      </c>
      <c r="L113" s="54">
        <f t="shared" si="50"/>
        <v>29</v>
      </c>
      <c r="M113" s="46">
        <f t="shared" si="34"/>
        <v>17.598000000000003</v>
      </c>
      <c r="N113" s="44">
        <f t="shared" si="35"/>
        <v>179.35648</v>
      </c>
      <c r="O113" s="44">
        <f t="shared" si="36"/>
        <v>44.839120000000001</v>
      </c>
      <c r="P113" s="44">
        <f t="shared" si="37"/>
        <v>6.6962019085448734</v>
      </c>
      <c r="Q113" s="47">
        <f t="shared" si="38"/>
        <v>38.050925721927904</v>
      </c>
      <c r="R113" s="48" t="str">
        <f t="shared" si="39"/>
        <v xml:space="preserve"> </v>
      </c>
      <c r="S113" s="49">
        <f t="shared" si="40"/>
        <v>15.96</v>
      </c>
      <c r="T113" s="36"/>
      <c r="U113" s="36"/>
      <c r="V113" s="36"/>
      <c r="W113" s="36"/>
      <c r="X113" s="36"/>
      <c r="Y113" s="36"/>
      <c r="Z113" s="36"/>
    </row>
    <row r="114" spans="1:26" ht="13.5" thickBot="1" x14ac:dyDescent="0.25">
      <c r="A114" s="51">
        <f>+'Pesquisa de Preços'!A114</f>
        <v>106</v>
      </c>
      <c r="B114" s="52" t="str">
        <f>+'Pesquisa de Preços'!B114</f>
        <v>LUVA NITRICA SEM PÓ TAMANHO P, CX COM 100 UNIDADES.</v>
      </c>
      <c r="C114" s="53" t="str">
        <f t="shared" si="41"/>
        <v>x</v>
      </c>
      <c r="D114" s="53">
        <f t="shared" si="42"/>
        <v>15.73</v>
      </c>
      <c r="E114" s="53">
        <f t="shared" si="43"/>
        <v>15.96</v>
      </c>
      <c r="F114" s="53">
        <f t="shared" si="44"/>
        <v>16.100000000000001</v>
      </c>
      <c r="G114" s="53">
        <f t="shared" si="45"/>
        <v>11.2</v>
      </c>
      <c r="H114" s="53" t="str">
        <f t="shared" si="46"/>
        <v>x</v>
      </c>
      <c r="I114" s="53" t="str">
        <f t="shared" si="47"/>
        <v>x</v>
      </c>
      <c r="J114" s="53" t="str">
        <f t="shared" si="48"/>
        <v>x</v>
      </c>
      <c r="K114" s="53" t="str">
        <f t="shared" si="49"/>
        <v>x</v>
      </c>
      <c r="L114" s="54">
        <f t="shared" si="50"/>
        <v>19.239999999999998</v>
      </c>
      <c r="M114" s="46">
        <f t="shared" si="34"/>
        <v>15.646000000000001</v>
      </c>
      <c r="N114" s="44">
        <f t="shared" si="35"/>
        <v>32.995519999999999</v>
      </c>
      <c r="O114" s="44">
        <f t="shared" si="36"/>
        <v>8.2488799999999998</v>
      </c>
      <c r="P114" s="44">
        <f t="shared" si="37"/>
        <v>2.8720863496768336</v>
      </c>
      <c r="Q114" s="47">
        <f t="shared" si="38"/>
        <v>18.356681258320549</v>
      </c>
      <c r="R114" s="48">
        <f t="shared" si="39"/>
        <v>15.646000000000001</v>
      </c>
      <c r="S114" s="49" t="str">
        <f t="shared" si="40"/>
        <v xml:space="preserve"> </v>
      </c>
      <c r="T114" s="36"/>
      <c r="U114" s="36"/>
      <c r="V114" s="36"/>
      <c r="W114" s="36"/>
      <c r="X114" s="36"/>
      <c r="Y114" s="36"/>
      <c r="Z114" s="36"/>
    </row>
    <row r="115" spans="1:26" ht="24.75" thickBot="1" x14ac:dyDescent="0.25">
      <c r="A115" s="51">
        <f>+'Pesquisa de Preços'!A115</f>
        <v>107</v>
      </c>
      <c r="B115" s="52" t="str">
        <f>+'Pesquisa de Preços'!B115</f>
        <v xml:space="preserve">LUVA PARA PROCEDIMENTO TAMANHO GRANDE (G) - CX COM 100 UNID </v>
      </c>
      <c r="C115" s="53" t="str">
        <f t="shared" si="41"/>
        <v>x</v>
      </c>
      <c r="D115" s="53">
        <f t="shared" si="42"/>
        <v>19.45</v>
      </c>
      <c r="E115" s="53">
        <f t="shared" si="43"/>
        <v>19.73</v>
      </c>
      <c r="F115" s="53">
        <f t="shared" si="44"/>
        <v>19.91</v>
      </c>
      <c r="G115" s="53" t="str">
        <f t="shared" si="45"/>
        <v>x</v>
      </c>
      <c r="H115" s="53" t="str">
        <f t="shared" si="46"/>
        <v>x</v>
      </c>
      <c r="I115" s="53" t="str">
        <f t="shared" si="47"/>
        <v>x</v>
      </c>
      <c r="J115" s="53" t="str">
        <f t="shared" si="48"/>
        <v>x</v>
      </c>
      <c r="K115" s="53" t="str">
        <f t="shared" si="49"/>
        <v>x</v>
      </c>
      <c r="L115" s="54">
        <f t="shared" si="50"/>
        <v>20</v>
      </c>
      <c r="M115" s="46">
        <f t="shared" si="34"/>
        <v>19.772500000000001</v>
      </c>
      <c r="N115" s="44">
        <f t="shared" si="35"/>
        <v>0.17647500000000046</v>
      </c>
      <c r="O115" s="44">
        <f t="shared" si="36"/>
        <v>5.8825000000000155E-2</v>
      </c>
      <c r="P115" s="44">
        <f t="shared" si="37"/>
        <v>0.24253865671269839</v>
      </c>
      <c r="Q115" s="47">
        <f t="shared" si="38"/>
        <v>1.2266463862065919</v>
      </c>
      <c r="R115" s="48">
        <f t="shared" si="39"/>
        <v>19.772500000000001</v>
      </c>
      <c r="S115" s="49" t="str">
        <f t="shared" si="40"/>
        <v xml:space="preserve"> </v>
      </c>
      <c r="T115" s="36"/>
      <c r="U115" s="36"/>
      <c r="V115" s="36"/>
      <c r="W115" s="36"/>
      <c r="X115" s="36"/>
      <c r="Y115" s="36"/>
      <c r="Z115" s="36"/>
    </row>
    <row r="116" spans="1:26" ht="60.75" thickBot="1" x14ac:dyDescent="0.25">
      <c r="A116" s="51">
        <f>+'Pesquisa de Preços'!A116</f>
        <v>108</v>
      </c>
      <c r="B116" s="52" t="str">
        <f>+'Pesquisa de Preços'!B116</f>
        <v>LUVA PARA PROCEDIMENTO TAMANHO MÉDIO (M)-CX C/ 100 UNID - Descartável, não estéril, confeccionada em látex natural, ambidestra, punhos longos, com bainha, formato anatômico, alta sensibilidade tátil, boa elasticidade e resistência, isenta de quaisquer defeitos, lubrificados com pó bioabsorvível</v>
      </c>
      <c r="C116" s="53" t="str">
        <f t="shared" si="41"/>
        <v>x</v>
      </c>
      <c r="D116" s="53">
        <f t="shared" si="42"/>
        <v>19.45</v>
      </c>
      <c r="E116" s="53">
        <f t="shared" si="43"/>
        <v>19.73</v>
      </c>
      <c r="F116" s="53">
        <f t="shared" si="44"/>
        <v>19.91</v>
      </c>
      <c r="G116" s="53" t="str">
        <f t="shared" si="45"/>
        <v>x</v>
      </c>
      <c r="H116" s="53" t="str">
        <f t="shared" si="46"/>
        <v>x</v>
      </c>
      <c r="I116" s="53" t="str">
        <f t="shared" si="47"/>
        <v>x</v>
      </c>
      <c r="J116" s="53" t="str">
        <f t="shared" si="48"/>
        <v>x</v>
      </c>
      <c r="K116" s="53" t="str">
        <f t="shared" si="49"/>
        <v>x</v>
      </c>
      <c r="L116" s="54">
        <f t="shared" si="50"/>
        <v>21.6</v>
      </c>
      <c r="M116" s="46">
        <f t="shared" si="34"/>
        <v>20.172499999999999</v>
      </c>
      <c r="N116" s="44">
        <f t="shared" si="35"/>
        <v>2.8244750000000045</v>
      </c>
      <c r="O116" s="44">
        <f t="shared" si="36"/>
        <v>0.94149166666666817</v>
      </c>
      <c r="P116" s="44">
        <f t="shared" si="37"/>
        <v>0.97030493488731062</v>
      </c>
      <c r="Q116" s="47">
        <f t="shared" si="38"/>
        <v>4.8100380958597633</v>
      </c>
      <c r="R116" s="48">
        <f t="shared" si="39"/>
        <v>20.172499999999999</v>
      </c>
      <c r="S116" s="49" t="str">
        <f t="shared" si="40"/>
        <v xml:space="preserve"> </v>
      </c>
      <c r="T116" s="36"/>
      <c r="U116" s="36"/>
      <c r="V116" s="36"/>
      <c r="W116" s="36"/>
      <c r="X116" s="36"/>
      <c r="Y116" s="36"/>
      <c r="Z116" s="36"/>
    </row>
    <row r="117" spans="1:26" ht="60.75" thickBot="1" x14ac:dyDescent="0.25">
      <c r="A117" s="51">
        <f>+'Pesquisa de Preços'!A117</f>
        <v>109</v>
      </c>
      <c r="B117" s="52" t="str">
        <f>+'Pesquisa de Preços'!B117</f>
        <v>LUVA PARA PROCEDIMENTO TAMANHO PEQUENO (EP)-CX C/ 100 UNID - Descartável, não estéril, confeccionada em látex natural, ambidestra, punhos longos, com bainha, formato anatômico, alta sensibilidade tátil, boa elasticidade e resistência, isenta de quaisquer defeitos, lubrificados com pó bioabsorvível.</v>
      </c>
      <c r="C117" s="53" t="str">
        <f t="shared" si="41"/>
        <v>x</v>
      </c>
      <c r="D117" s="53">
        <f t="shared" si="42"/>
        <v>19.45</v>
      </c>
      <c r="E117" s="53">
        <f t="shared" si="43"/>
        <v>19.73</v>
      </c>
      <c r="F117" s="53">
        <f t="shared" si="44"/>
        <v>19.91</v>
      </c>
      <c r="G117" s="53" t="str">
        <f t="shared" si="45"/>
        <v>x</v>
      </c>
      <c r="H117" s="53" t="str">
        <f t="shared" si="46"/>
        <v>x</v>
      </c>
      <c r="I117" s="53" t="str">
        <f t="shared" si="47"/>
        <v>x</v>
      </c>
      <c r="J117" s="53" t="str">
        <f t="shared" si="48"/>
        <v>x</v>
      </c>
      <c r="K117" s="53" t="str">
        <f t="shared" si="49"/>
        <v>x</v>
      </c>
      <c r="L117" s="54">
        <f t="shared" si="50"/>
        <v>22.27</v>
      </c>
      <c r="M117" s="46">
        <f t="shared" si="34"/>
        <v>20.34</v>
      </c>
      <c r="N117" s="44">
        <f t="shared" si="35"/>
        <v>5.073999999999999</v>
      </c>
      <c r="O117" s="44">
        <f t="shared" si="36"/>
        <v>1.6913333333333329</v>
      </c>
      <c r="P117" s="44">
        <f t="shared" si="37"/>
        <v>1.3005127194046711</v>
      </c>
      <c r="Q117" s="47">
        <f t="shared" si="38"/>
        <v>6.3938678436807823</v>
      </c>
      <c r="R117" s="48">
        <f t="shared" si="39"/>
        <v>20.34</v>
      </c>
      <c r="S117" s="49" t="str">
        <f t="shared" si="40"/>
        <v xml:space="preserve"> </v>
      </c>
      <c r="T117" s="36"/>
      <c r="U117" s="36"/>
      <c r="V117" s="36"/>
      <c r="W117" s="36"/>
      <c r="X117" s="36"/>
      <c r="Y117" s="36"/>
      <c r="Z117" s="36"/>
    </row>
    <row r="118" spans="1:26" ht="60.75" thickBot="1" x14ac:dyDescent="0.25">
      <c r="A118" s="51">
        <f>+'Pesquisa de Preços'!A118</f>
        <v>110</v>
      </c>
      <c r="B118" s="52" t="str">
        <f>+'Pesquisa de Preços'!B118</f>
        <v>LUVA PARA PROCEDIMENTO TAMANHO PEQUENO (P)-CX C/ 100 UNID - Descartável, não estéril, confeccionada em látex natural, ambidestra, punhos longos, com bainha, formato anatômico, alta sensibilidade tátil, boa elasticidade e resistência, isenta de quaisquer defeitos, lubrificados com pó bioabsorvível</v>
      </c>
      <c r="C118" s="53" t="str">
        <f t="shared" si="41"/>
        <v>x</v>
      </c>
      <c r="D118" s="53">
        <f t="shared" si="42"/>
        <v>19.45</v>
      </c>
      <c r="E118" s="53">
        <f t="shared" si="43"/>
        <v>19.73</v>
      </c>
      <c r="F118" s="53">
        <f t="shared" si="44"/>
        <v>19.91</v>
      </c>
      <c r="G118" s="53" t="str">
        <f t="shared" si="45"/>
        <v>x</v>
      </c>
      <c r="H118" s="53" t="str">
        <f t="shared" si="46"/>
        <v>x</v>
      </c>
      <c r="I118" s="53" t="str">
        <f t="shared" si="47"/>
        <v>x</v>
      </c>
      <c r="J118" s="53" t="str">
        <f t="shared" si="48"/>
        <v>x</v>
      </c>
      <c r="K118" s="53" t="str">
        <f t="shared" si="49"/>
        <v>x</v>
      </c>
      <c r="L118" s="54">
        <f t="shared" si="50"/>
        <v>22.27</v>
      </c>
      <c r="M118" s="46">
        <f t="shared" si="34"/>
        <v>20.34</v>
      </c>
      <c r="N118" s="44">
        <f t="shared" si="35"/>
        <v>5.073999999999999</v>
      </c>
      <c r="O118" s="44">
        <f t="shared" si="36"/>
        <v>1.6913333333333329</v>
      </c>
      <c r="P118" s="44">
        <f t="shared" si="37"/>
        <v>1.3005127194046711</v>
      </c>
      <c r="Q118" s="47">
        <f t="shared" si="38"/>
        <v>6.3938678436807823</v>
      </c>
      <c r="R118" s="48">
        <f t="shared" si="39"/>
        <v>20.34</v>
      </c>
      <c r="S118" s="49" t="str">
        <f t="shared" si="40"/>
        <v xml:space="preserve"> </v>
      </c>
      <c r="T118" s="36"/>
      <c r="U118" s="36"/>
      <c r="V118" s="36"/>
      <c r="W118" s="36"/>
      <c r="X118" s="36"/>
      <c r="Y118" s="36"/>
      <c r="Z118" s="36"/>
    </row>
    <row r="119" spans="1:26" ht="36.75" thickBot="1" x14ac:dyDescent="0.25">
      <c r="A119" s="51">
        <f>+'Pesquisa de Preços'!A119</f>
        <v>111</v>
      </c>
      <c r="B119" s="52" t="str">
        <f>+'Pesquisa de Preços'!B119</f>
        <v>MANGUITO P/ APARELHO DE PRESSÃO ADULTO DE DUAS VIAS CONFECCIONADO EM PVC, EM MATERIAL QUE NÃO SE DETERIORA COM CALOR</v>
      </c>
      <c r="C119" s="53" t="str">
        <f t="shared" si="41"/>
        <v>x</v>
      </c>
      <c r="D119" s="53">
        <f t="shared" si="42"/>
        <v>38.89</v>
      </c>
      <c r="E119" s="53">
        <f t="shared" si="43"/>
        <v>39.46</v>
      </c>
      <c r="F119" s="53">
        <f t="shared" si="44"/>
        <v>39.82</v>
      </c>
      <c r="G119" s="53" t="str">
        <f t="shared" si="45"/>
        <v>x</v>
      </c>
      <c r="H119" s="53" t="str">
        <f t="shared" si="46"/>
        <v>x</v>
      </c>
      <c r="I119" s="53" t="str">
        <f t="shared" si="47"/>
        <v>x</v>
      </c>
      <c r="J119" s="53" t="str">
        <f t="shared" si="48"/>
        <v>x</v>
      </c>
      <c r="K119" s="53" t="str">
        <f t="shared" si="49"/>
        <v>x</v>
      </c>
      <c r="L119" s="54">
        <f t="shared" si="50"/>
        <v>40.33</v>
      </c>
      <c r="M119" s="46">
        <f t="shared" si="34"/>
        <v>39.625</v>
      </c>
      <c r="N119" s="44">
        <f t="shared" si="35"/>
        <v>1.1024999999999965</v>
      </c>
      <c r="O119" s="44">
        <f t="shared" si="36"/>
        <v>0.36749999999999883</v>
      </c>
      <c r="P119" s="44">
        <f t="shared" si="37"/>
        <v>0.60621778264910609</v>
      </c>
      <c r="Q119" s="47">
        <f t="shared" si="38"/>
        <v>1.5298871486412771</v>
      </c>
      <c r="R119" s="48">
        <f t="shared" si="39"/>
        <v>39.625</v>
      </c>
      <c r="S119" s="49" t="str">
        <f t="shared" si="40"/>
        <v xml:space="preserve"> </v>
      </c>
      <c r="T119" s="36"/>
      <c r="U119" s="36"/>
      <c r="V119" s="36"/>
      <c r="W119" s="36"/>
      <c r="X119" s="36"/>
      <c r="Y119" s="36"/>
      <c r="Z119" s="36"/>
    </row>
    <row r="120" spans="1:26" ht="36.75" thickBot="1" x14ac:dyDescent="0.25">
      <c r="A120" s="51">
        <f>+'Pesquisa de Preços'!A120</f>
        <v>112</v>
      </c>
      <c r="B120" s="52" t="str">
        <f>+'Pesquisa de Preços'!B120</f>
        <v>MANGUITO P/ APARELHO DE PRESSÃO INFANTIL, DE DUAS VIAS, CONFECCINADO EM PVC, EM MATERIAL QUE NÃO SE DETERIORA COM CALOR</v>
      </c>
      <c r="C120" s="53" t="str">
        <f t="shared" si="41"/>
        <v>x</v>
      </c>
      <c r="D120" s="53">
        <f t="shared" si="42"/>
        <v>38.89</v>
      </c>
      <c r="E120" s="53">
        <f t="shared" si="43"/>
        <v>39.46</v>
      </c>
      <c r="F120" s="53">
        <f t="shared" si="44"/>
        <v>39.82</v>
      </c>
      <c r="G120" s="53" t="str">
        <f t="shared" si="45"/>
        <v>x</v>
      </c>
      <c r="H120" s="53" t="str">
        <f t="shared" si="46"/>
        <v>x</v>
      </c>
      <c r="I120" s="53" t="str">
        <f t="shared" si="47"/>
        <v>x</v>
      </c>
      <c r="J120" s="53" t="str">
        <f t="shared" si="48"/>
        <v>x</v>
      </c>
      <c r="K120" s="53" t="str">
        <f t="shared" si="49"/>
        <v>x</v>
      </c>
      <c r="L120" s="54">
        <f t="shared" si="50"/>
        <v>27.19</v>
      </c>
      <c r="M120" s="46">
        <f t="shared" si="34"/>
        <v>36.339999999999996</v>
      </c>
      <c r="N120" s="44">
        <f t="shared" si="35"/>
        <v>112.06979999999999</v>
      </c>
      <c r="O120" s="44">
        <f t="shared" si="36"/>
        <v>37.356599999999993</v>
      </c>
      <c r="P120" s="44">
        <f t="shared" si="37"/>
        <v>6.1120045811501154</v>
      </c>
      <c r="Q120" s="47">
        <f t="shared" si="38"/>
        <v>16.818944912355853</v>
      </c>
      <c r="R120" s="48">
        <f t="shared" si="39"/>
        <v>36.339999999999996</v>
      </c>
      <c r="S120" s="49" t="str">
        <f t="shared" si="40"/>
        <v xml:space="preserve"> </v>
      </c>
      <c r="T120" s="36"/>
      <c r="U120" s="36"/>
      <c r="V120" s="36"/>
      <c r="W120" s="36"/>
      <c r="X120" s="36"/>
      <c r="Y120" s="36"/>
      <c r="Z120" s="36"/>
    </row>
    <row r="121" spans="1:26" ht="36.75" thickBot="1" x14ac:dyDescent="0.25">
      <c r="A121" s="51">
        <f>+'Pesquisa de Preços'!A121</f>
        <v>113</v>
      </c>
      <c r="B121" s="52" t="str">
        <f>+'Pesquisa de Preços'!B121</f>
        <v>MANGUITO P/ APARELHO DE PRESSÃO OBESO DE DUAS VIAS CONFECCIONADO EM PVC, EM MATERIAL QUE NÃO SE DETERIORA COM CALOR</v>
      </c>
      <c r="C121" s="53">
        <f t="shared" si="41"/>
        <v>50.22</v>
      </c>
      <c r="D121" s="53">
        <f t="shared" si="42"/>
        <v>50</v>
      </c>
      <c r="E121" s="53">
        <f t="shared" si="43"/>
        <v>50.74</v>
      </c>
      <c r="F121" s="53">
        <f t="shared" si="44"/>
        <v>51.2</v>
      </c>
      <c r="G121" s="53" t="str">
        <f t="shared" si="45"/>
        <v>x</v>
      </c>
      <c r="H121" s="53" t="str">
        <f t="shared" si="46"/>
        <v>x</v>
      </c>
      <c r="I121" s="53" t="str">
        <f t="shared" si="47"/>
        <v>x</v>
      </c>
      <c r="J121" s="53" t="str">
        <f t="shared" si="48"/>
        <v>x</v>
      </c>
      <c r="K121" s="53" t="str">
        <f t="shared" si="49"/>
        <v>x</v>
      </c>
      <c r="L121" s="54">
        <f t="shared" si="50"/>
        <v>33.72</v>
      </c>
      <c r="M121" s="46">
        <f t="shared" si="34"/>
        <v>47.176000000000002</v>
      </c>
      <c r="N121" s="44">
        <f t="shared" si="35"/>
        <v>227.19952000000006</v>
      </c>
      <c r="O121" s="44">
        <f t="shared" si="36"/>
        <v>56.799880000000016</v>
      </c>
      <c r="P121" s="44">
        <f t="shared" si="37"/>
        <v>7.5365695113891187</v>
      </c>
      <c r="Q121" s="47">
        <f t="shared" si="38"/>
        <v>15.975431387546884</v>
      </c>
      <c r="R121" s="48">
        <f t="shared" si="39"/>
        <v>47.176000000000002</v>
      </c>
      <c r="S121" s="49" t="str">
        <f t="shared" si="40"/>
        <v xml:space="preserve"> </v>
      </c>
      <c r="T121" s="36"/>
      <c r="U121" s="36"/>
      <c r="V121" s="36"/>
      <c r="W121" s="36"/>
      <c r="X121" s="36"/>
      <c r="Y121" s="36"/>
      <c r="Z121" s="36"/>
    </row>
    <row r="122" spans="1:26" ht="48.75" thickBot="1" x14ac:dyDescent="0.25">
      <c r="A122" s="51">
        <f>+'Pesquisa de Preços'!A122</f>
        <v>114</v>
      </c>
      <c r="B122" s="52" t="str">
        <f>+'Pesquisa de Preços'!B122</f>
        <v>Manta Térmica Aluminizada - Manta Térmica Aluminizada, Produzida em polietileno aluminizado, Não Deforma, A Prova d`água, Reflete o calor externo mantendo o calor interno, Tamanho: Comprimento: 2,10m. Largura: 1,40m.</v>
      </c>
      <c r="C122" s="53" t="str">
        <f t="shared" si="41"/>
        <v>x</v>
      </c>
      <c r="D122" s="53">
        <f t="shared" si="42"/>
        <v>7</v>
      </c>
      <c r="E122" s="53">
        <f t="shared" si="43"/>
        <v>7.11</v>
      </c>
      <c r="F122" s="53">
        <f t="shared" si="44"/>
        <v>7.17</v>
      </c>
      <c r="G122" s="53">
        <f t="shared" si="45"/>
        <v>7.28</v>
      </c>
      <c r="H122" s="53" t="str">
        <f t="shared" si="46"/>
        <v>x</v>
      </c>
      <c r="I122" s="53" t="str">
        <f t="shared" si="47"/>
        <v>x</v>
      </c>
      <c r="J122" s="53" t="str">
        <f t="shared" si="48"/>
        <v>x</v>
      </c>
      <c r="K122" s="53" t="str">
        <f t="shared" si="49"/>
        <v>x</v>
      </c>
      <c r="L122" s="54">
        <f t="shared" si="50"/>
        <v>7.56</v>
      </c>
      <c r="M122" s="46">
        <f t="shared" si="34"/>
        <v>7.2240000000000011</v>
      </c>
      <c r="N122" s="44">
        <f t="shared" si="35"/>
        <v>0.1821199999999997</v>
      </c>
      <c r="O122" s="44">
        <f t="shared" si="36"/>
        <v>4.5529999999999925E-2</v>
      </c>
      <c r="P122" s="44">
        <f t="shared" si="37"/>
        <v>0.21337759957408819</v>
      </c>
      <c r="Q122" s="47">
        <f t="shared" si="38"/>
        <v>2.9537319985338892</v>
      </c>
      <c r="R122" s="48">
        <f t="shared" si="39"/>
        <v>7.2240000000000011</v>
      </c>
      <c r="S122" s="49" t="str">
        <f t="shared" si="40"/>
        <v xml:space="preserve"> </v>
      </c>
      <c r="T122" s="36"/>
      <c r="U122" s="36"/>
      <c r="V122" s="36"/>
      <c r="W122" s="36"/>
      <c r="X122" s="36"/>
      <c r="Y122" s="36"/>
      <c r="Z122" s="36"/>
    </row>
    <row r="123" spans="1:26" ht="60.75" thickBot="1" x14ac:dyDescent="0.25">
      <c r="A123" s="51">
        <f>+'Pesquisa de Preços'!A123</f>
        <v>115</v>
      </c>
      <c r="B123" s="52" t="str">
        <f>+'Pesquisa de Preços'!B123</f>
        <v xml:space="preserve">Máscara Cirúrgica Descartável Tripla c/ Elástico Cx 50und - Material 100% Polipropileno Hipoalérgica, Hidrorepelente, Não Inflamável, Clipe nasal revestido e de fácil ajuste ELÁSTICO (p/ fixar atrás das aurículas), TRIPLA CAMADA: Composta por 2 camadas externas de TNT 20 g/m² </v>
      </c>
      <c r="C123" s="53" t="str">
        <f t="shared" si="41"/>
        <v>x</v>
      </c>
      <c r="D123" s="53">
        <f t="shared" si="42"/>
        <v>3.34</v>
      </c>
      <c r="E123" s="53">
        <f t="shared" si="43"/>
        <v>3.39</v>
      </c>
      <c r="F123" s="53">
        <f t="shared" si="44"/>
        <v>3.42</v>
      </c>
      <c r="G123" s="53">
        <f t="shared" si="45"/>
        <v>4.17</v>
      </c>
      <c r="H123" s="53" t="str">
        <f t="shared" si="46"/>
        <v>x</v>
      </c>
      <c r="I123" s="53" t="str">
        <f t="shared" si="47"/>
        <v>x</v>
      </c>
      <c r="J123" s="53" t="str">
        <f t="shared" si="48"/>
        <v>x</v>
      </c>
      <c r="K123" s="53" t="str">
        <f t="shared" si="49"/>
        <v>x</v>
      </c>
      <c r="L123" s="54">
        <f t="shared" si="50"/>
        <v>7.14</v>
      </c>
      <c r="M123" s="46">
        <f t="shared" si="34"/>
        <v>4.2919999999999998</v>
      </c>
      <c r="N123" s="44">
        <f t="shared" si="35"/>
        <v>10.606279999999998</v>
      </c>
      <c r="O123" s="44">
        <f t="shared" si="36"/>
        <v>2.6515699999999995</v>
      </c>
      <c r="P123" s="44">
        <f t="shared" si="37"/>
        <v>1.6283642098744371</v>
      </c>
      <c r="Q123" s="47">
        <f t="shared" si="38"/>
        <v>37.939520267344761</v>
      </c>
      <c r="R123" s="48" t="str">
        <f t="shared" si="39"/>
        <v xml:space="preserve"> </v>
      </c>
      <c r="S123" s="49">
        <f t="shared" si="40"/>
        <v>3.42</v>
      </c>
      <c r="T123" s="36"/>
      <c r="U123" s="36"/>
      <c r="V123" s="36"/>
      <c r="W123" s="36"/>
      <c r="X123" s="36"/>
      <c r="Y123" s="36"/>
      <c r="Z123" s="36"/>
    </row>
    <row r="124" spans="1:26" ht="13.5" thickBot="1" x14ac:dyDescent="0.25">
      <c r="A124" s="51">
        <f>+'Pesquisa de Preços'!A124</f>
        <v>116</v>
      </c>
      <c r="B124" s="52" t="str">
        <f>+'Pesquisa de Preços'!B124</f>
        <v>Máscara com Reservatório adulto p/ nebulizador</v>
      </c>
      <c r="C124" s="53">
        <f t="shared" si="41"/>
        <v>12</v>
      </c>
      <c r="D124" s="53">
        <f t="shared" si="42"/>
        <v>11.12</v>
      </c>
      <c r="E124" s="53">
        <f t="shared" si="43"/>
        <v>11.28</v>
      </c>
      <c r="F124" s="53">
        <f t="shared" si="44"/>
        <v>11.38</v>
      </c>
      <c r="G124" s="53" t="str">
        <f t="shared" si="45"/>
        <v>x</v>
      </c>
      <c r="H124" s="53" t="str">
        <f t="shared" si="46"/>
        <v>x</v>
      </c>
      <c r="I124" s="53" t="str">
        <f t="shared" si="47"/>
        <v>x</v>
      </c>
      <c r="J124" s="53" t="str">
        <f t="shared" si="48"/>
        <v>x</v>
      </c>
      <c r="K124" s="53" t="str">
        <f t="shared" si="49"/>
        <v>x</v>
      </c>
      <c r="L124" s="54">
        <f t="shared" si="50"/>
        <v>10.220000000000001</v>
      </c>
      <c r="M124" s="46">
        <f t="shared" si="34"/>
        <v>11.2</v>
      </c>
      <c r="N124" s="44">
        <f t="shared" si="35"/>
        <v>1.6455999999999991</v>
      </c>
      <c r="O124" s="44">
        <f t="shared" si="36"/>
        <v>0.41139999999999977</v>
      </c>
      <c r="P124" s="44">
        <f t="shared" si="37"/>
        <v>0.64140470843298292</v>
      </c>
      <c r="Q124" s="47">
        <f t="shared" si="38"/>
        <v>5.7268277538659191</v>
      </c>
      <c r="R124" s="48">
        <f t="shared" si="39"/>
        <v>11.2</v>
      </c>
      <c r="S124" s="49" t="str">
        <f t="shared" si="40"/>
        <v xml:space="preserve"> </v>
      </c>
      <c r="T124" s="36"/>
      <c r="U124" s="36"/>
      <c r="V124" s="36"/>
      <c r="W124" s="36"/>
      <c r="X124" s="36"/>
      <c r="Y124" s="36"/>
      <c r="Z124" s="36"/>
    </row>
    <row r="125" spans="1:26" ht="13.5" thickBot="1" x14ac:dyDescent="0.25">
      <c r="A125" s="51">
        <f>+'Pesquisa de Preços'!A125</f>
        <v>117</v>
      </c>
      <c r="B125" s="52" t="str">
        <f>+'Pesquisa de Preços'!B125</f>
        <v>Máscara com Reservatório infantil p/ nebulizador</v>
      </c>
      <c r="C125" s="53">
        <f t="shared" si="41"/>
        <v>12</v>
      </c>
      <c r="D125" s="53">
        <f t="shared" si="42"/>
        <v>11.12</v>
      </c>
      <c r="E125" s="53">
        <f t="shared" si="43"/>
        <v>11.28</v>
      </c>
      <c r="F125" s="53">
        <f t="shared" si="44"/>
        <v>11.38</v>
      </c>
      <c r="G125" s="53" t="str">
        <f t="shared" si="45"/>
        <v>x</v>
      </c>
      <c r="H125" s="53" t="str">
        <f t="shared" si="46"/>
        <v>x</v>
      </c>
      <c r="I125" s="53" t="str">
        <f t="shared" si="47"/>
        <v>x</v>
      </c>
      <c r="J125" s="53" t="str">
        <f t="shared" si="48"/>
        <v>x</v>
      </c>
      <c r="K125" s="53" t="str">
        <f t="shared" si="49"/>
        <v>x</v>
      </c>
      <c r="L125" s="54">
        <f t="shared" si="50"/>
        <v>9.1999999999999993</v>
      </c>
      <c r="M125" s="46">
        <f t="shared" si="34"/>
        <v>10.996</v>
      </c>
      <c r="N125" s="44">
        <f t="shared" si="35"/>
        <v>4.4771200000000029</v>
      </c>
      <c r="O125" s="44">
        <f t="shared" si="36"/>
        <v>1.1192800000000007</v>
      </c>
      <c r="P125" s="44">
        <f t="shared" si="37"/>
        <v>1.0579603017126875</v>
      </c>
      <c r="Q125" s="47">
        <f t="shared" si="38"/>
        <v>9.6213195863285517</v>
      </c>
      <c r="R125" s="48">
        <f t="shared" si="39"/>
        <v>10.996</v>
      </c>
      <c r="S125" s="49" t="str">
        <f t="shared" si="40"/>
        <v xml:space="preserve"> </v>
      </c>
      <c r="T125" s="36"/>
      <c r="U125" s="36"/>
      <c r="V125" s="36"/>
      <c r="W125" s="36"/>
      <c r="X125" s="36"/>
      <c r="Y125" s="36"/>
      <c r="Z125" s="36"/>
    </row>
    <row r="126" spans="1:26" ht="96.75" thickBot="1" x14ac:dyDescent="0.25">
      <c r="A126" s="51">
        <f>+'Pesquisa de Preços'!A126</f>
        <v>118</v>
      </c>
      <c r="B126" s="52" t="str">
        <f>+'Pesquisa de Preços'!B126</f>
        <v>Máscara de oxigênio adulto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126" s="53" t="str">
        <f t="shared" si="41"/>
        <v>x</v>
      </c>
      <c r="D126" s="53">
        <f t="shared" si="42"/>
        <v>6.94</v>
      </c>
      <c r="E126" s="53">
        <f t="shared" si="43"/>
        <v>7.04</v>
      </c>
      <c r="F126" s="53">
        <f t="shared" si="44"/>
        <v>7.1</v>
      </c>
      <c r="G126" s="53">
        <f t="shared" si="45"/>
        <v>8.7799999999999994</v>
      </c>
      <c r="H126" s="53" t="str">
        <f t="shared" si="46"/>
        <v>x</v>
      </c>
      <c r="I126" s="53" t="str">
        <f t="shared" si="47"/>
        <v>x</v>
      </c>
      <c r="J126" s="53" t="str">
        <f t="shared" si="48"/>
        <v>x</v>
      </c>
      <c r="K126" s="53" t="str">
        <f t="shared" si="49"/>
        <v>x</v>
      </c>
      <c r="L126" s="54">
        <f t="shared" si="50"/>
        <v>10.45</v>
      </c>
      <c r="M126" s="46">
        <f t="shared" si="34"/>
        <v>8.0620000000000012</v>
      </c>
      <c r="N126" s="44">
        <f t="shared" si="35"/>
        <v>9.4468799999999948</v>
      </c>
      <c r="O126" s="44">
        <f t="shared" si="36"/>
        <v>2.3617199999999987</v>
      </c>
      <c r="P126" s="44">
        <f t="shared" si="37"/>
        <v>1.5367888599283894</v>
      </c>
      <c r="Q126" s="47">
        <f t="shared" si="38"/>
        <v>19.062129247437227</v>
      </c>
      <c r="R126" s="48">
        <f t="shared" si="39"/>
        <v>8.0620000000000012</v>
      </c>
      <c r="S126" s="49" t="str">
        <f t="shared" si="40"/>
        <v xml:space="preserve"> </v>
      </c>
      <c r="T126" s="36"/>
      <c r="U126" s="36"/>
      <c r="V126" s="36"/>
      <c r="W126" s="36"/>
      <c r="X126" s="36"/>
      <c r="Y126" s="36"/>
      <c r="Z126" s="36"/>
    </row>
    <row r="127" spans="1:26" ht="96.75" thickBot="1" x14ac:dyDescent="0.25">
      <c r="A127" s="51">
        <f>+'Pesquisa de Preços'!A127</f>
        <v>119</v>
      </c>
      <c r="B127" s="52" t="str">
        <f>+'Pesquisa de Preços'!B127</f>
        <v>Máscara de oxigênio infantil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127" s="53" t="str">
        <f t="shared" si="41"/>
        <v>x</v>
      </c>
      <c r="D127" s="53">
        <f t="shared" si="42"/>
        <v>6.94</v>
      </c>
      <c r="E127" s="53">
        <f t="shared" si="43"/>
        <v>7.04</v>
      </c>
      <c r="F127" s="53">
        <f t="shared" si="44"/>
        <v>7.1</v>
      </c>
      <c r="G127" s="53">
        <f t="shared" si="45"/>
        <v>9.3800000000000008</v>
      </c>
      <c r="H127" s="53" t="str">
        <f t="shared" si="46"/>
        <v>x</v>
      </c>
      <c r="I127" s="53" t="str">
        <f t="shared" si="47"/>
        <v>x</v>
      </c>
      <c r="J127" s="53" t="str">
        <f t="shared" si="48"/>
        <v>x</v>
      </c>
      <c r="K127" s="53" t="str">
        <f t="shared" si="49"/>
        <v>x</v>
      </c>
      <c r="L127" s="54">
        <f t="shared" si="50"/>
        <v>10.45</v>
      </c>
      <c r="M127" s="46">
        <f t="shared" si="34"/>
        <v>8.1819999999999986</v>
      </c>
      <c r="N127" s="44">
        <f t="shared" si="35"/>
        <v>10.596479999999998</v>
      </c>
      <c r="O127" s="44">
        <f t="shared" si="36"/>
        <v>2.6491199999999995</v>
      </c>
      <c r="P127" s="44">
        <f t="shared" si="37"/>
        <v>1.6276117473156795</v>
      </c>
      <c r="Q127" s="47">
        <f t="shared" si="38"/>
        <v>19.892590409626983</v>
      </c>
      <c r="R127" s="48">
        <f t="shared" si="39"/>
        <v>8.1819999999999986</v>
      </c>
      <c r="S127" s="49" t="str">
        <f t="shared" si="40"/>
        <v xml:space="preserve"> </v>
      </c>
      <c r="T127" s="36"/>
      <c r="U127" s="36"/>
      <c r="V127" s="36"/>
      <c r="W127" s="36"/>
      <c r="X127" s="36"/>
      <c r="Y127" s="36"/>
      <c r="Z127" s="36"/>
    </row>
    <row r="128" spans="1:26" ht="120.75" thickBot="1" x14ac:dyDescent="0.25">
      <c r="A128" s="51">
        <f>+'Pesquisa de Preços'!A128</f>
        <v>120</v>
      </c>
      <c r="B128" s="52" t="str">
        <f>+'Pesquisa de Preços'!B128</f>
        <v>MÁSCARA DE PROTEÇÃO N95 PFF2 (UN.), Respirador PFF-2/N95 contra Particulados para Uso Hospitalar Máscara Cirúrgica. Composição. Constituído por uma concha interna de sustentação - composta de não tecido moldado em fibras sintéticas por um processo sem resina. Sobre esta concha é montado o meio filtrante composto por microfibras tratadas eletrostaticamente. A parte externa do respirador é composta por um não-tecido na cor verde, que protege o meio filtrante evitando que as fibras possam se soltar, com tratamento especial para maior resistência à projeção de sangue e fluidos corpóreos</v>
      </c>
      <c r="C128" s="53" t="str">
        <f t="shared" si="41"/>
        <v>x</v>
      </c>
      <c r="D128" s="53">
        <f t="shared" si="42"/>
        <v>1.45</v>
      </c>
      <c r="E128" s="53">
        <f t="shared" si="43"/>
        <v>1.47</v>
      </c>
      <c r="F128" s="53">
        <f t="shared" si="44"/>
        <v>1.48</v>
      </c>
      <c r="G128" s="53" t="str">
        <f t="shared" si="45"/>
        <v>x</v>
      </c>
      <c r="H128" s="53" t="str">
        <f t="shared" si="46"/>
        <v>x</v>
      </c>
      <c r="I128" s="53" t="str">
        <f t="shared" si="47"/>
        <v>x</v>
      </c>
      <c r="J128" s="53" t="str">
        <f t="shared" si="48"/>
        <v>x</v>
      </c>
      <c r="K128" s="53" t="str">
        <f t="shared" si="49"/>
        <v>x</v>
      </c>
      <c r="L128" s="54">
        <f t="shared" si="50"/>
        <v>1.64</v>
      </c>
      <c r="M128" s="46">
        <f t="shared" si="34"/>
        <v>1.51</v>
      </c>
      <c r="N128" s="44">
        <f t="shared" si="35"/>
        <v>2.2999999999999982E-2</v>
      </c>
      <c r="O128" s="44">
        <f t="shared" si="36"/>
        <v>7.666666666666661E-3</v>
      </c>
      <c r="P128" s="44">
        <f t="shared" si="37"/>
        <v>8.7559503577091288E-2</v>
      </c>
      <c r="Q128" s="47">
        <f t="shared" si="38"/>
        <v>5.7986426209994235</v>
      </c>
      <c r="R128" s="48">
        <f t="shared" si="39"/>
        <v>1.51</v>
      </c>
      <c r="S128" s="49" t="str">
        <f t="shared" si="40"/>
        <v xml:space="preserve"> </v>
      </c>
      <c r="T128" s="36"/>
      <c r="U128" s="36"/>
      <c r="V128" s="36"/>
      <c r="W128" s="36"/>
      <c r="X128" s="36"/>
      <c r="Y128" s="36"/>
      <c r="Z128" s="36"/>
    </row>
    <row r="129" spans="1:26" ht="144.75" thickBot="1" x14ac:dyDescent="0.25">
      <c r="A129" s="51">
        <f>+'Pesquisa de Preços'!A129</f>
        <v>121</v>
      </c>
      <c r="B129" s="52" t="str">
        <f>+'Pesquisa de Preços'!B129</f>
        <v>Mascara laríngea descartável 5.0 (70-100kg)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129" s="53" t="str">
        <f t="shared" si="41"/>
        <v>x</v>
      </c>
      <c r="D129" s="53">
        <f t="shared" si="42"/>
        <v>44.22</v>
      </c>
      <c r="E129" s="53">
        <f t="shared" si="43"/>
        <v>44.86</v>
      </c>
      <c r="F129" s="53">
        <f t="shared" si="44"/>
        <v>45.27</v>
      </c>
      <c r="G129" s="53" t="str">
        <f t="shared" si="45"/>
        <v>x</v>
      </c>
      <c r="H129" s="53" t="str">
        <f t="shared" si="46"/>
        <v>x</v>
      </c>
      <c r="I129" s="53" t="str">
        <f t="shared" si="47"/>
        <v>x</v>
      </c>
      <c r="J129" s="53" t="str">
        <f t="shared" si="48"/>
        <v>x</v>
      </c>
      <c r="K129" s="53" t="str">
        <f t="shared" si="49"/>
        <v>x</v>
      </c>
      <c r="L129" s="54">
        <f t="shared" si="50"/>
        <v>37.24</v>
      </c>
      <c r="M129" s="46">
        <f t="shared" si="34"/>
        <v>42.897500000000001</v>
      </c>
      <c r="N129" s="44">
        <f t="shared" si="35"/>
        <v>43.236474999999984</v>
      </c>
      <c r="O129" s="44">
        <f t="shared" si="36"/>
        <v>14.412158333333329</v>
      </c>
      <c r="P129" s="44">
        <f t="shared" si="37"/>
        <v>3.7963348552693992</v>
      </c>
      <c r="Q129" s="47">
        <f t="shared" si="38"/>
        <v>8.8497811184087638</v>
      </c>
      <c r="R129" s="48">
        <f t="shared" si="39"/>
        <v>42.897500000000001</v>
      </c>
      <c r="S129" s="49" t="str">
        <f t="shared" si="40"/>
        <v xml:space="preserve"> </v>
      </c>
      <c r="T129" s="36"/>
      <c r="U129" s="36"/>
      <c r="V129" s="36"/>
      <c r="W129" s="36"/>
      <c r="X129" s="36"/>
      <c r="Y129" s="36"/>
      <c r="Z129" s="36"/>
    </row>
    <row r="130" spans="1:26" ht="144.75" thickBot="1" x14ac:dyDescent="0.25">
      <c r="A130" s="51">
        <f>+'Pesquisa de Preços'!A130</f>
        <v>122</v>
      </c>
      <c r="B130" s="52" t="str">
        <f>+'Pesquisa de Preços'!B130</f>
        <v>Mascara Laríngea descartável tam 2.0 (10-20kg)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130" s="53" t="str">
        <f t="shared" si="41"/>
        <v>x</v>
      </c>
      <c r="D130" s="53">
        <f t="shared" si="42"/>
        <v>44.22</v>
      </c>
      <c r="E130" s="53">
        <f t="shared" si="43"/>
        <v>44.86</v>
      </c>
      <c r="F130" s="53">
        <f t="shared" si="44"/>
        <v>45.27</v>
      </c>
      <c r="G130" s="53" t="str">
        <f t="shared" si="45"/>
        <v>x</v>
      </c>
      <c r="H130" s="53" t="str">
        <f t="shared" si="46"/>
        <v>x</v>
      </c>
      <c r="I130" s="53" t="str">
        <f t="shared" si="47"/>
        <v>x</v>
      </c>
      <c r="J130" s="53" t="str">
        <f t="shared" si="48"/>
        <v>x</v>
      </c>
      <c r="K130" s="53" t="str">
        <f t="shared" si="49"/>
        <v>x</v>
      </c>
      <c r="L130" s="54" t="str">
        <f t="shared" si="50"/>
        <v>x</v>
      </c>
      <c r="M130" s="46">
        <f t="shared" si="34"/>
        <v>44.783333333333331</v>
      </c>
      <c r="N130" s="44">
        <f t="shared" si="35"/>
        <v>0.56006666666667093</v>
      </c>
      <c r="O130" s="44">
        <f t="shared" si="36"/>
        <v>0.28003333333333547</v>
      </c>
      <c r="P130" s="44">
        <f t="shared" si="37"/>
        <v>0.52918175831498149</v>
      </c>
      <c r="Q130" s="47">
        <f t="shared" si="38"/>
        <v>1.1816488834722325</v>
      </c>
      <c r="R130" s="48">
        <f t="shared" si="39"/>
        <v>44.783333333333331</v>
      </c>
      <c r="S130" s="49" t="str">
        <f t="shared" si="40"/>
        <v xml:space="preserve"> </v>
      </c>
      <c r="T130" s="36"/>
      <c r="U130" s="36"/>
      <c r="V130" s="36"/>
      <c r="W130" s="36"/>
      <c r="X130" s="36"/>
      <c r="Y130" s="36"/>
      <c r="Z130" s="36"/>
    </row>
    <row r="131" spans="1:26" ht="144.75" thickBot="1" x14ac:dyDescent="0.25">
      <c r="A131" s="51">
        <f>+'Pesquisa de Preços'!A131</f>
        <v>123</v>
      </c>
      <c r="B131" s="52" t="str">
        <f>+'Pesquisa de Preços'!B131</f>
        <v>Mascara laríngea descartável tam 4.0 (50-70kg) -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131" s="53" t="str">
        <f t="shared" si="41"/>
        <v>x</v>
      </c>
      <c r="D131" s="53">
        <f t="shared" si="42"/>
        <v>44.22</v>
      </c>
      <c r="E131" s="53">
        <f t="shared" si="43"/>
        <v>44.86</v>
      </c>
      <c r="F131" s="53">
        <f t="shared" si="44"/>
        <v>45.27</v>
      </c>
      <c r="G131" s="53" t="str">
        <f t="shared" si="45"/>
        <v>x</v>
      </c>
      <c r="H131" s="53" t="str">
        <f t="shared" si="46"/>
        <v>x</v>
      </c>
      <c r="I131" s="53" t="str">
        <f t="shared" si="47"/>
        <v>x</v>
      </c>
      <c r="J131" s="53" t="str">
        <f t="shared" si="48"/>
        <v>x</v>
      </c>
      <c r="K131" s="53" t="str">
        <f t="shared" si="49"/>
        <v>x</v>
      </c>
      <c r="L131" s="54">
        <f t="shared" si="50"/>
        <v>31.45</v>
      </c>
      <c r="M131" s="46">
        <f t="shared" si="34"/>
        <v>41.449999999999996</v>
      </c>
      <c r="N131" s="44">
        <f t="shared" si="35"/>
        <v>133.89340000000004</v>
      </c>
      <c r="O131" s="44">
        <f t="shared" si="36"/>
        <v>44.631133333333345</v>
      </c>
      <c r="P131" s="44">
        <f t="shared" si="37"/>
        <v>6.6806536606333173</v>
      </c>
      <c r="Q131" s="47">
        <f t="shared" si="38"/>
        <v>16.117379157137076</v>
      </c>
      <c r="R131" s="48">
        <f t="shared" si="39"/>
        <v>41.449999999999996</v>
      </c>
      <c r="S131" s="49" t="str">
        <f t="shared" si="40"/>
        <v xml:space="preserve"> </v>
      </c>
      <c r="T131" s="36"/>
      <c r="U131" s="36"/>
      <c r="V131" s="36"/>
      <c r="W131" s="36"/>
      <c r="X131" s="36"/>
      <c r="Y131" s="36"/>
      <c r="Z131" s="36"/>
    </row>
    <row r="132" spans="1:26" ht="144.75" thickBot="1" x14ac:dyDescent="0.25">
      <c r="A132" s="51">
        <f>+'Pesquisa de Preços'!A132</f>
        <v>124</v>
      </c>
      <c r="B132" s="52" t="str">
        <f>+'Pesquisa de Preços'!B132</f>
        <v>Mascara Laríngea descartável tam. 2.5 (20-30kg)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132" s="53" t="str">
        <f t="shared" si="41"/>
        <v>x</v>
      </c>
      <c r="D132" s="53">
        <f t="shared" si="42"/>
        <v>44.22</v>
      </c>
      <c r="E132" s="53">
        <f t="shared" si="43"/>
        <v>44.86</v>
      </c>
      <c r="F132" s="53">
        <f t="shared" si="44"/>
        <v>45.27</v>
      </c>
      <c r="G132" s="53">
        <f t="shared" si="45"/>
        <v>20.98</v>
      </c>
      <c r="H132" s="53" t="str">
        <f t="shared" si="46"/>
        <v>x</v>
      </c>
      <c r="I132" s="53" t="str">
        <f t="shared" si="47"/>
        <v>x</v>
      </c>
      <c r="J132" s="53" t="str">
        <f t="shared" si="48"/>
        <v>x</v>
      </c>
      <c r="K132" s="53" t="str">
        <f t="shared" si="49"/>
        <v>x</v>
      </c>
      <c r="L132" s="54" t="str">
        <f t="shared" si="50"/>
        <v>x</v>
      </c>
      <c r="M132" s="46">
        <f t="shared" si="34"/>
        <v>38.832499999999996</v>
      </c>
      <c r="N132" s="44">
        <f t="shared" si="35"/>
        <v>425.509075</v>
      </c>
      <c r="O132" s="44">
        <f t="shared" si="36"/>
        <v>141.83635833333332</v>
      </c>
      <c r="P132" s="44">
        <f t="shared" si="37"/>
        <v>11.909507056689346</v>
      </c>
      <c r="Q132" s="47">
        <f t="shared" si="38"/>
        <v>30.668916646338367</v>
      </c>
      <c r="R132" s="48" t="str">
        <f t="shared" si="39"/>
        <v xml:space="preserve"> </v>
      </c>
      <c r="S132" s="49">
        <f t="shared" si="40"/>
        <v>44.54</v>
      </c>
      <c r="T132" s="36"/>
      <c r="U132" s="36"/>
      <c r="V132" s="36"/>
      <c r="W132" s="36"/>
      <c r="X132" s="36"/>
      <c r="Y132" s="36"/>
      <c r="Z132" s="36"/>
    </row>
    <row r="133" spans="1:26" ht="24.75" thickBot="1" x14ac:dyDescent="0.25">
      <c r="A133" s="51">
        <f>+'Pesquisa de Preços'!A133</f>
        <v>125</v>
      </c>
      <c r="B133" s="52" t="str">
        <f>+'Pesquisa de Preços'!B133</f>
        <v>MASCARA PLASTICA TRANSPARENTE PARA INALADORES ADULTO, EMABALADA INDIVIDUALMENTE EM SACO PLASTICO.</v>
      </c>
      <c r="C133" s="53" t="str">
        <f t="shared" si="41"/>
        <v>x</v>
      </c>
      <c r="D133" s="53">
        <f t="shared" si="42"/>
        <v>5.78</v>
      </c>
      <c r="E133" s="53">
        <f t="shared" si="43"/>
        <v>5.87</v>
      </c>
      <c r="F133" s="53">
        <f t="shared" si="44"/>
        <v>5.92</v>
      </c>
      <c r="G133" s="53" t="str">
        <f t="shared" si="45"/>
        <v>x</v>
      </c>
      <c r="H133" s="53" t="str">
        <f t="shared" si="46"/>
        <v>x</v>
      </c>
      <c r="I133" s="53" t="str">
        <f t="shared" si="47"/>
        <v>x</v>
      </c>
      <c r="J133" s="53" t="str">
        <f t="shared" si="48"/>
        <v>x</v>
      </c>
      <c r="K133" s="53" t="str">
        <f t="shared" si="49"/>
        <v>x</v>
      </c>
      <c r="L133" s="54">
        <f t="shared" si="50"/>
        <v>6.43</v>
      </c>
      <c r="M133" s="46">
        <f t="shared" si="34"/>
        <v>6</v>
      </c>
      <c r="N133" s="44">
        <f t="shared" si="35"/>
        <v>0.25659999999999961</v>
      </c>
      <c r="O133" s="44">
        <f t="shared" si="36"/>
        <v>8.5533333333333197E-2</v>
      </c>
      <c r="P133" s="44">
        <f t="shared" si="37"/>
        <v>0.29246082358725106</v>
      </c>
      <c r="Q133" s="47">
        <f t="shared" si="38"/>
        <v>4.8743470597875174</v>
      </c>
      <c r="R133" s="48">
        <f t="shared" si="39"/>
        <v>6</v>
      </c>
      <c r="S133" s="49" t="str">
        <f t="shared" si="40"/>
        <v xml:space="preserve"> </v>
      </c>
      <c r="T133" s="36"/>
      <c r="U133" s="36"/>
      <c r="V133" s="36"/>
      <c r="W133" s="36"/>
      <c r="X133" s="36"/>
      <c r="Y133" s="36"/>
      <c r="Z133" s="36"/>
    </row>
    <row r="134" spans="1:26" ht="24.75" thickBot="1" x14ac:dyDescent="0.25">
      <c r="A134" s="51">
        <f>+'Pesquisa de Preços'!A134</f>
        <v>126</v>
      </c>
      <c r="B134" s="52" t="str">
        <f>+'Pesquisa de Preços'!B134</f>
        <v>MASCARA PLASTICA TRANSPARENTE PARA INALADORES INFANTIL, EMBALADA INDIVIDUALMENTE EM SACO PLASTICO.</v>
      </c>
      <c r="C134" s="53" t="str">
        <f t="shared" si="41"/>
        <v>x</v>
      </c>
      <c r="D134" s="53">
        <f t="shared" si="42"/>
        <v>5.78</v>
      </c>
      <c r="E134" s="53">
        <f t="shared" si="43"/>
        <v>5.87</v>
      </c>
      <c r="F134" s="53">
        <f t="shared" si="44"/>
        <v>5.92</v>
      </c>
      <c r="G134" s="53" t="str">
        <f t="shared" si="45"/>
        <v>x</v>
      </c>
      <c r="H134" s="53" t="str">
        <f t="shared" si="46"/>
        <v>x</v>
      </c>
      <c r="I134" s="53" t="str">
        <f t="shared" si="47"/>
        <v>x</v>
      </c>
      <c r="J134" s="53" t="str">
        <f t="shared" si="48"/>
        <v>x</v>
      </c>
      <c r="K134" s="53" t="str">
        <f t="shared" si="49"/>
        <v>x</v>
      </c>
      <c r="L134" s="54">
        <f t="shared" si="50"/>
        <v>6.43</v>
      </c>
      <c r="M134" s="46">
        <f t="shared" si="34"/>
        <v>6</v>
      </c>
      <c r="N134" s="44">
        <f t="shared" si="35"/>
        <v>0.25659999999999961</v>
      </c>
      <c r="O134" s="44">
        <f t="shared" si="36"/>
        <v>8.5533333333333197E-2</v>
      </c>
      <c r="P134" s="44">
        <f t="shared" si="37"/>
        <v>0.29246082358725106</v>
      </c>
      <c r="Q134" s="47">
        <f t="shared" si="38"/>
        <v>4.8743470597875174</v>
      </c>
      <c r="R134" s="48">
        <f t="shared" si="39"/>
        <v>6</v>
      </c>
      <c r="S134" s="49" t="str">
        <f t="shared" si="40"/>
        <v xml:space="preserve"> </v>
      </c>
      <c r="T134" s="36"/>
      <c r="U134" s="36"/>
      <c r="V134" s="36"/>
      <c r="W134" s="36"/>
      <c r="X134" s="36"/>
      <c r="Y134" s="36"/>
      <c r="Z134" s="36"/>
    </row>
    <row r="135" spans="1:26" ht="24.75" thickBot="1" x14ac:dyDescent="0.25">
      <c r="A135" s="51">
        <f>+'Pesquisa de Preços'!A135</f>
        <v>127</v>
      </c>
      <c r="B135" s="52" t="str">
        <f>+'Pesquisa de Preços'!B135</f>
        <v>Conjunto completo com micro nebulizador, extensão com conector para ar comprimido , Máscara adulto.</v>
      </c>
      <c r="C135" s="53" t="str">
        <f t="shared" si="41"/>
        <v>x</v>
      </c>
      <c r="D135" s="53">
        <f t="shared" si="42"/>
        <v>11.12</v>
      </c>
      <c r="E135" s="53">
        <f t="shared" si="43"/>
        <v>11.28</v>
      </c>
      <c r="F135" s="53">
        <f t="shared" si="44"/>
        <v>11.38</v>
      </c>
      <c r="G135" s="53">
        <f t="shared" si="45"/>
        <v>13.49</v>
      </c>
      <c r="H135" s="53" t="str">
        <f t="shared" si="46"/>
        <v>x</v>
      </c>
      <c r="I135" s="53" t="str">
        <f t="shared" si="47"/>
        <v>x</v>
      </c>
      <c r="J135" s="53" t="str">
        <f t="shared" si="48"/>
        <v>x</v>
      </c>
      <c r="K135" s="53" t="str">
        <f t="shared" si="49"/>
        <v>x</v>
      </c>
      <c r="L135" s="54">
        <f t="shared" si="50"/>
        <v>10.01</v>
      </c>
      <c r="M135" s="46">
        <f t="shared" si="34"/>
        <v>11.456</v>
      </c>
      <c r="N135" s="44">
        <f t="shared" si="35"/>
        <v>6.3777200000000018</v>
      </c>
      <c r="O135" s="44">
        <f t="shared" si="36"/>
        <v>1.5944300000000005</v>
      </c>
      <c r="P135" s="44">
        <f t="shared" si="37"/>
        <v>1.2627074087055958</v>
      </c>
      <c r="Q135" s="47">
        <f t="shared" si="38"/>
        <v>11.022236458673149</v>
      </c>
      <c r="R135" s="48">
        <f t="shared" si="39"/>
        <v>11.456</v>
      </c>
      <c r="S135" s="49" t="str">
        <f t="shared" si="40"/>
        <v xml:space="preserve"> </v>
      </c>
      <c r="T135" s="36"/>
      <c r="U135" s="36"/>
      <c r="V135" s="36"/>
      <c r="W135" s="36"/>
      <c r="X135" s="36"/>
      <c r="Y135" s="36"/>
      <c r="Z135" s="36"/>
    </row>
    <row r="136" spans="1:26" ht="24.75" thickBot="1" x14ac:dyDescent="0.25">
      <c r="A136" s="51">
        <f>+'Pesquisa de Preços'!A136</f>
        <v>128</v>
      </c>
      <c r="B136" s="52" t="str">
        <f>+'Pesquisa de Preços'!B136</f>
        <v>Conjunto completo com micro nebulizador, extensão com conector para ar comprimido , Máscara infantil.</v>
      </c>
      <c r="C136" s="53" t="str">
        <f t="shared" si="41"/>
        <v>x</v>
      </c>
      <c r="D136" s="53">
        <f t="shared" si="42"/>
        <v>11.12</v>
      </c>
      <c r="E136" s="53">
        <f t="shared" si="43"/>
        <v>11.28</v>
      </c>
      <c r="F136" s="53">
        <f t="shared" si="44"/>
        <v>11.38</v>
      </c>
      <c r="G136" s="53">
        <f t="shared" si="45"/>
        <v>10.4</v>
      </c>
      <c r="H136" s="53" t="str">
        <f t="shared" si="46"/>
        <v>x</v>
      </c>
      <c r="I136" s="53" t="str">
        <f t="shared" si="47"/>
        <v>x</v>
      </c>
      <c r="J136" s="53" t="str">
        <f t="shared" si="48"/>
        <v>x</v>
      </c>
      <c r="K136" s="53" t="str">
        <f t="shared" si="49"/>
        <v>x</v>
      </c>
      <c r="L136" s="54">
        <f t="shared" si="50"/>
        <v>10.01</v>
      </c>
      <c r="M136" s="46">
        <f t="shared" si="34"/>
        <v>10.837999999999999</v>
      </c>
      <c r="N136" s="44">
        <f t="shared" si="35"/>
        <v>1.4460799999999998</v>
      </c>
      <c r="O136" s="44">
        <f t="shared" si="36"/>
        <v>0.36151999999999995</v>
      </c>
      <c r="P136" s="44">
        <f t="shared" si="37"/>
        <v>0.60126533244483671</v>
      </c>
      <c r="Q136" s="47">
        <f t="shared" si="38"/>
        <v>5.5477517295150092</v>
      </c>
      <c r="R136" s="48">
        <f t="shared" si="39"/>
        <v>10.837999999999999</v>
      </c>
      <c r="S136" s="49" t="str">
        <f t="shared" si="40"/>
        <v xml:space="preserve"> </v>
      </c>
      <c r="T136" s="36"/>
      <c r="U136" s="36"/>
      <c r="V136" s="36"/>
      <c r="W136" s="36"/>
      <c r="X136" s="36"/>
      <c r="Y136" s="36"/>
      <c r="Z136" s="36"/>
    </row>
    <row r="137" spans="1:26" ht="36.75" thickBot="1" x14ac:dyDescent="0.25">
      <c r="A137" s="51">
        <f>+'Pesquisa de Preços'!A137</f>
        <v>129</v>
      </c>
      <c r="B137" s="52" t="str">
        <f>+'Pesquisa de Preços'!B137</f>
        <v>ÓCULOS DE PROTEÇÃO CONFECCIONADO EM POLICARBONATO OU MATERIAL SIMILAR, AJUSTÁVEL, TRANSPARENTE EMBALADO INDIVIDUALMENTE</v>
      </c>
      <c r="C137" s="53" t="str">
        <f t="shared" si="41"/>
        <v>x</v>
      </c>
      <c r="D137" s="53">
        <f t="shared" si="42"/>
        <v>4.43</v>
      </c>
      <c r="E137" s="53">
        <f t="shared" si="43"/>
        <v>4.49</v>
      </c>
      <c r="F137" s="53">
        <f t="shared" si="44"/>
        <v>4.53</v>
      </c>
      <c r="G137" s="53" t="str">
        <f t="shared" si="45"/>
        <v>x</v>
      </c>
      <c r="H137" s="53" t="str">
        <f t="shared" si="46"/>
        <v>x</v>
      </c>
      <c r="I137" s="53" t="str">
        <f t="shared" si="47"/>
        <v>x</v>
      </c>
      <c r="J137" s="53" t="str">
        <f t="shared" si="48"/>
        <v>x</v>
      </c>
      <c r="K137" s="53" t="str">
        <f t="shared" si="49"/>
        <v>x</v>
      </c>
      <c r="L137" s="54" t="str">
        <f t="shared" si="50"/>
        <v>x</v>
      </c>
      <c r="M137" s="46">
        <f t="shared" si="34"/>
        <v>4.4833333333333334</v>
      </c>
      <c r="N137" s="44">
        <f t="shared" si="35"/>
        <v>5.0666666666667227E-3</v>
      </c>
      <c r="O137" s="44">
        <f t="shared" si="36"/>
        <v>2.5333333333333614E-3</v>
      </c>
      <c r="P137" s="44">
        <f t="shared" si="37"/>
        <v>5.0332229568471942E-2</v>
      </c>
      <c r="Q137" s="47">
        <f t="shared" si="38"/>
        <v>1.122651960635062</v>
      </c>
      <c r="R137" s="48">
        <f t="shared" si="39"/>
        <v>4.4833333333333334</v>
      </c>
      <c r="S137" s="49" t="str">
        <f t="shared" si="40"/>
        <v xml:space="preserve"> </v>
      </c>
      <c r="T137" s="36"/>
      <c r="U137" s="36"/>
      <c r="V137" s="36"/>
      <c r="W137" s="36"/>
      <c r="X137" s="36"/>
      <c r="Y137" s="36"/>
      <c r="Z137" s="36"/>
    </row>
    <row r="138" spans="1:26" ht="120.75" thickBot="1" x14ac:dyDescent="0.25">
      <c r="A138" s="51">
        <f>+'Pesquisa de Preços'!A138</f>
        <v>130</v>
      </c>
      <c r="B138" s="52" t="str">
        <f>+'Pesquisa de Preços'!B138</f>
        <v>Otoscópio acompanhado de espéculos reutilizáveis ou descartáveis - descrição: Conexão para Pêra de insuflação, permitindo otoscopia pneumática; Lente giratória com aumento de 3x para imagens nítidas, sem distorção; Espéculos de ouvido reutilizáveis ou descartáveis tamanhos 2,5mm e 4,0mm com superfície lisa, conforto para o paciente Firme conexão na cabeça do otoscópio. Cabo de metal tipo AA, com revestimento em PVC e clipe de bolso; Transmissão de luz por fibra óptica;Lâmpada XenonHalógena de 2.5v,Cabo Pocket com clip de bolso</v>
      </c>
      <c r="C138" s="53" t="str">
        <f t="shared" si="41"/>
        <v>x</v>
      </c>
      <c r="D138" s="53">
        <f t="shared" si="42"/>
        <v>543.95000000000005</v>
      </c>
      <c r="E138" s="53">
        <f t="shared" si="43"/>
        <v>551.91999999999996</v>
      </c>
      <c r="F138" s="53">
        <f t="shared" si="44"/>
        <v>556.94000000000005</v>
      </c>
      <c r="G138" s="53">
        <f t="shared" si="45"/>
        <v>451</v>
      </c>
      <c r="H138" s="53" t="str">
        <f t="shared" si="46"/>
        <v>x</v>
      </c>
      <c r="I138" s="53" t="str">
        <f t="shared" si="47"/>
        <v>x</v>
      </c>
      <c r="J138" s="53" t="str">
        <f t="shared" si="48"/>
        <v>x</v>
      </c>
      <c r="K138" s="53" t="str">
        <f t="shared" si="49"/>
        <v>x</v>
      </c>
      <c r="L138" s="54" t="str">
        <f t="shared" si="50"/>
        <v>x</v>
      </c>
      <c r="M138" s="46">
        <f t="shared" ref="M138:M201" si="51">SUM(C138:L138)/COUNT(C138:L138)</f>
        <v>525.95249999999999</v>
      </c>
      <c r="N138" s="44">
        <f t="shared" ref="N138:N201" si="52">+M407</f>
        <v>7576.3234750000029</v>
      </c>
      <c r="O138" s="44">
        <f t="shared" ref="O138:O201" si="53">N138/(COUNT(C138:L138)-1)</f>
        <v>2525.4411583333344</v>
      </c>
      <c r="P138" s="44">
        <f t="shared" ref="P138:P201" si="54">SQRT(O138)</f>
        <v>50.253767603368154</v>
      </c>
      <c r="Q138" s="47">
        <f t="shared" ref="Q138:Q201" si="55">((P138/M138)*100)</f>
        <v>9.5548110529692618</v>
      </c>
      <c r="R138" s="48">
        <f t="shared" ref="R138:R201" si="56">IF(Q138&lt;25,M138," ")</f>
        <v>525.95249999999999</v>
      </c>
      <c r="S138" s="49" t="str">
        <f t="shared" ref="S138:S201" si="57">IF(Q138&gt;25,MEDIAN(C138,D138,E138,F138,G138,H138,I138,J138,K138,L138)," ")</f>
        <v xml:space="preserve"> </v>
      </c>
      <c r="T138" s="36"/>
      <c r="U138" s="36"/>
      <c r="V138" s="36"/>
      <c r="W138" s="36"/>
      <c r="X138" s="36"/>
      <c r="Y138" s="36"/>
      <c r="Z138" s="36"/>
    </row>
    <row r="139" spans="1:26" ht="120.75" thickBot="1" x14ac:dyDescent="0.25">
      <c r="A139" s="51">
        <f>+'Pesquisa de Preços'!A139</f>
        <v>131</v>
      </c>
      <c r="B139" s="52" t="str">
        <f>+'Pesquisa de Preços'!B139</f>
        <v>OXIMETRO DE PULSO PORTATIL TIPO DEDO; Com display em OLED (organic LED) colorido, curva pletismográfica, histograma de qualidade de sinal, índice de perfusão, alarme e, é claro, oximetria e frequência de pulso, Leve e portátil; Display em OLED de alto brilho (organic LED, nova tecnologia em display de alta definição); 4 ângulos e 10 modos de exibição de tela; Exibição de oximetria, FP e PI; Liga automaticamente após colocação do dedo; Desligamento automático após inatividade; Alarmes sonoros e visuais para SpO2, FP e bateria fraca; Indicador de baixa voltagem</v>
      </c>
      <c r="C139" s="53" t="str">
        <f t="shared" si="41"/>
        <v>x</v>
      </c>
      <c r="D139" s="53">
        <f t="shared" si="42"/>
        <v>86.67</v>
      </c>
      <c r="E139" s="53">
        <f t="shared" si="43"/>
        <v>87.94</v>
      </c>
      <c r="F139" s="53">
        <f t="shared" si="44"/>
        <v>88.74</v>
      </c>
      <c r="G139" s="53">
        <f t="shared" si="45"/>
        <v>94.5</v>
      </c>
      <c r="H139" s="53" t="str">
        <f t="shared" si="46"/>
        <v>x</v>
      </c>
      <c r="I139" s="53" t="str">
        <f t="shared" si="47"/>
        <v>x</v>
      </c>
      <c r="J139" s="53" t="str">
        <f t="shared" si="48"/>
        <v>x</v>
      </c>
      <c r="K139" s="53" t="str">
        <f t="shared" si="49"/>
        <v>x</v>
      </c>
      <c r="L139" s="54" t="str">
        <f t="shared" si="50"/>
        <v>x</v>
      </c>
      <c r="M139" s="46">
        <f t="shared" si="51"/>
        <v>89.462500000000006</v>
      </c>
      <c r="N139" s="44">
        <f t="shared" si="52"/>
        <v>36.014475000000004</v>
      </c>
      <c r="O139" s="44">
        <f t="shared" si="53"/>
        <v>12.004825000000002</v>
      </c>
      <c r="P139" s="44">
        <f t="shared" si="54"/>
        <v>3.464797973908436</v>
      </c>
      <c r="Q139" s="47">
        <f t="shared" si="55"/>
        <v>3.8729053781287535</v>
      </c>
      <c r="R139" s="48">
        <f t="shared" si="56"/>
        <v>89.462500000000006</v>
      </c>
      <c r="S139" s="49" t="str">
        <f t="shared" si="57"/>
        <v xml:space="preserve"> </v>
      </c>
      <c r="T139" s="36"/>
      <c r="U139" s="36"/>
      <c r="V139" s="36"/>
      <c r="W139" s="36"/>
      <c r="X139" s="36"/>
      <c r="Y139" s="36"/>
      <c r="Z139" s="36"/>
    </row>
    <row r="140" spans="1:26" ht="180.75" thickBot="1" x14ac:dyDescent="0.25">
      <c r="A140" s="51">
        <f>+'Pesquisa de Preços'!A140</f>
        <v>132</v>
      </c>
      <c r="B140" s="52" t="str">
        <f>+'Pesquisa de Preços'!B140</f>
        <v>Oximetro de pulso portátil infantil - Design ergonômico, confortável, especial para crianças - Medir SpO2 e PR com precisão em forma de onda de pulso e gráfico de barras de exibição - Função de alarme: dados detectados que vão além do alarme limite (quando o SpO2 estiver abaixo de 90%, ou a taxa de pulso não está entre 50bpm e 120bpm, o alarme ocorre); - Bateria de Lítio(Lir2450) recarregável - Alto brilho pode ser usado mesmo em noite escura - Quatro ângulos de visão e seis modos de exibição - Quatro níveis de brilho ajustável - Indicador de baixa tensão da bateria - Desligamento automático quando o sinal não estiver disponível por 4 segundos - Pequeno, leve, fácil de carregar, Informações Técnicas: - Formato do Display: OLED - Faixa de SpO2: 35 - 99% - Faixa de Pulso: 30-250 bpm - Precisão: SpO2: ± 2 dígitos na faixa de 70-99%. - Frequência de Pulso: ± 2 bpm</v>
      </c>
      <c r="C140" s="53" t="str">
        <f t="shared" si="41"/>
        <v>x</v>
      </c>
      <c r="D140" s="53">
        <f t="shared" si="42"/>
        <v>175.56</v>
      </c>
      <c r="E140" s="53">
        <f t="shared" si="43"/>
        <v>178.13</v>
      </c>
      <c r="F140" s="53">
        <f t="shared" si="44"/>
        <v>179.75</v>
      </c>
      <c r="G140" s="53">
        <f t="shared" si="45"/>
        <v>136.5</v>
      </c>
      <c r="H140" s="53" t="str">
        <f t="shared" si="46"/>
        <v>x</v>
      </c>
      <c r="I140" s="53" t="str">
        <f t="shared" si="47"/>
        <v>x</v>
      </c>
      <c r="J140" s="53" t="str">
        <f t="shared" si="48"/>
        <v>x</v>
      </c>
      <c r="K140" s="53" t="str">
        <f t="shared" si="49"/>
        <v>x</v>
      </c>
      <c r="L140" s="54" t="str">
        <f t="shared" si="50"/>
        <v>x</v>
      </c>
      <c r="M140" s="46">
        <f t="shared" si="51"/>
        <v>167.48500000000001</v>
      </c>
      <c r="N140" s="44">
        <f t="shared" si="52"/>
        <v>1289.0220999999999</v>
      </c>
      <c r="O140" s="44">
        <f t="shared" si="53"/>
        <v>429.67403333333328</v>
      </c>
      <c r="P140" s="44">
        <f t="shared" si="54"/>
        <v>20.728580108954237</v>
      </c>
      <c r="Q140" s="47">
        <f t="shared" si="55"/>
        <v>12.376380039379189</v>
      </c>
      <c r="R140" s="48">
        <f t="shared" si="56"/>
        <v>167.48500000000001</v>
      </c>
      <c r="S140" s="49" t="str">
        <f t="shared" si="57"/>
        <v xml:space="preserve"> </v>
      </c>
      <c r="T140" s="36"/>
      <c r="U140" s="36"/>
      <c r="V140" s="36"/>
      <c r="W140" s="36"/>
      <c r="X140" s="36"/>
      <c r="Y140" s="36"/>
      <c r="Z140" s="36"/>
    </row>
    <row r="141" spans="1:26" ht="24.75" thickBot="1" x14ac:dyDescent="0.25">
      <c r="A141" s="51">
        <f>+'Pesquisa de Preços'!A141</f>
        <v>133</v>
      </c>
      <c r="B141" s="52" t="str">
        <f>+'Pesquisa de Preços'!B141</f>
        <v>OXIMETRO DE PULSO TIPO DE MESA, COM CURVA PLESTIMOGRAFICA E COM 01 SENSOR DE SPO2.</v>
      </c>
      <c r="C141" s="53" t="str">
        <f t="shared" si="41"/>
        <v>x</v>
      </c>
      <c r="D141" s="53">
        <f t="shared" si="42"/>
        <v>3444.66</v>
      </c>
      <c r="E141" s="53">
        <f t="shared" si="43"/>
        <v>3495.15</v>
      </c>
      <c r="F141" s="53">
        <f t="shared" si="44"/>
        <v>3526.96</v>
      </c>
      <c r="G141" s="53">
        <f t="shared" si="45"/>
        <v>3600</v>
      </c>
      <c r="H141" s="53" t="str">
        <f t="shared" si="46"/>
        <v>x</v>
      </c>
      <c r="I141" s="53" t="str">
        <f t="shared" si="47"/>
        <v>x</v>
      </c>
      <c r="J141" s="53" t="str">
        <f t="shared" si="48"/>
        <v>x</v>
      </c>
      <c r="K141" s="53" t="str">
        <f t="shared" si="49"/>
        <v>x</v>
      </c>
      <c r="L141" s="54" t="str">
        <f t="shared" si="50"/>
        <v>x</v>
      </c>
      <c r="M141" s="46">
        <f t="shared" si="51"/>
        <v>3516.6925000000001</v>
      </c>
      <c r="N141" s="44">
        <f t="shared" si="52"/>
        <v>12698.321475000019</v>
      </c>
      <c r="O141" s="44">
        <f t="shared" si="53"/>
        <v>4232.7738250000066</v>
      </c>
      <c r="P141" s="44">
        <f t="shared" si="54"/>
        <v>65.059771172361238</v>
      </c>
      <c r="Q141" s="47">
        <f t="shared" si="55"/>
        <v>1.8500272961699447</v>
      </c>
      <c r="R141" s="48">
        <f t="shared" si="56"/>
        <v>3516.6925000000001</v>
      </c>
      <c r="S141" s="49" t="str">
        <f t="shared" si="57"/>
        <v xml:space="preserve"> </v>
      </c>
      <c r="T141" s="36"/>
      <c r="U141" s="36"/>
      <c r="V141" s="36"/>
      <c r="W141" s="36"/>
      <c r="X141" s="36"/>
      <c r="Y141" s="36"/>
      <c r="Z141" s="36"/>
    </row>
    <row r="142" spans="1:26" ht="24.75" thickBot="1" x14ac:dyDescent="0.25">
      <c r="A142" s="51">
        <f>+'Pesquisa de Preços'!A142</f>
        <v>134</v>
      </c>
      <c r="B142" s="52" t="str">
        <f>+'Pesquisa de Preços'!B142</f>
        <v>PÁ DEA ADULTO (ZOLL) - JOGO DE PAS (ELETRODOS) PARA DEA CMOS DRAKE ADULTO.</v>
      </c>
      <c r="C142" s="53" t="str">
        <f t="shared" si="41"/>
        <v>x</v>
      </c>
      <c r="D142" s="53">
        <f t="shared" si="42"/>
        <v>533.34</v>
      </c>
      <c r="E142" s="53">
        <f t="shared" si="43"/>
        <v>541.15</v>
      </c>
      <c r="F142" s="53">
        <f t="shared" si="44"/>
        <v>546.08000000000004</v>
      </c>
      <c r="G142" s="53" t="str">
        <f t="shared" si="45"/>
        <v>x</v>
      </c>
      <c r="H142" s="53" t="str">
        <f t="shared" si="46"/>
        <v>x</v>
      </c>
      <c r="I142" s="53" t="str">
        <f t="shared" si="47"/>
        <v>x</v>
      </c>
      <c r="J142" s="53" t="str">
        <f t="shared" si="48"/>
        <v>x</v>
      </c>
      <c r="K142" s="53" t="str">
        <f t="shared" si="49"/>
        <v>x</v>
      </c>
      <c r="L142" s="54" t="str">
        <f t="shared" si="50"/>
        <v>x</v>
      </c>
      <c r="M142" s="46">
        <f t="shared" si="51"/>
        <v>540.19000000000005</v>
      </c>
      <c r="N142" s="44">
        <f t="shared" si="52"/>
        <v>82.536200000000008</v>
      </c>
      <c r="O142" s="44">
        <f t="shared" si="53"/>
        <v>41.268100000000004</v>
      </c>
      <c r="P142" s="44">
        <f t="shared" si="54"/>
        <v>6.4240252178832549</v>
      </c>
      <c r="Q142" s="47">
        <f t="shared" si="55"/>
        <v>1.1892158718012651</v>
      </c>
      <c r="R142" s="48">
        <f t="shared" si="56"/>
        <v>540.19000000000005</v>
      </c>
      <c r="S142" s="49" t="str">
        <f t="shared" si="57"/>
        <v xml:space="preserve"> </v>
      </c>
      <c r="T142" s="36"/>
      <c r="U142" s="36"/>
      <c r="V142" s="36"/>
      <c r="W142" s="36"/>
      <c r="X142" s="36"/>
      <c r="Y142" s="36"/>
      <c r="Z142" s="36"/>
    </row>
    <row r="143" spans="1:26" ht="24.75" thickBot="1" x14ac:dyDescent="0.25">
      <c r="A143" s="51">
        <f>+'Pesquisa de Preços'!A143</f>
        <v>135</v>
      </c>
      <c r="B143" s="52" t="str">
        <f>+'Pesquisa de Preços'!B143</f>
        <v>PASTA CONDUTORA P/ ELETROENCEFALOGRAMA EEG POTE C/ 1KG.</v>
      </c>
      <c r="C143" s="53" t="str">
        <f t="shared" si="41"/>
        <v>x</v>
      </c>
      <c r="D143" s="53">
        <f t="shared" si="42"/>
        <v>87.67</v>
      </c>
      <c r="E143" s="53">
        <f t="shared" si="43"/>
        <v>88.96</v>
      </c>
      <c r="F143" s="53">
        <f t="shared" si="44"/>
        <v>89.77</v>
      </c>
      <c r="G143" s="53" t="str">
        <f t="shared" si="45"/>
        <v>x</v>
      </c>
      <c r="H143" s="53" t="str">
        <f t="shared" si="46"/>
        <v>x</v>
      </c>
      <c r="I143" s="53" t="str">
        <f t="shared" si="47"/>
        <v>x</v>
      </c>
      <c r="J143" s="53" t="str">
        <f t="shared" si="48"/>
        <v>x</v>
      </c>
      <c r="K143" s="53" t="str">
        <f t="shared" si="49"/>
        <v>x</v>
      </c>
      <c r="L143" s="54">
        <f t="shared" si="50"/>
        <v>79.930000000000007</v>
      </c>
      <c r="M143" s="46">
        <f t="shared" si="51"/>
        <v>86.582499999999996</v>
      </c>
      <c r="N143" s="44">
        <f t="shared" si="52"/>
        <v>61.251074999999858</v>
      </c>
      <c r="O143" s="44">
        <f t="shared" si="53"/>
        <v>20.417024999999953</v>
      </c>
      <c r="P143" s="44">
        <f t="shared" si="54"/>
        <v>4.5185202223736871</v>
      </c>
      <c r="Q143" s="47">
        <f t="shared" si="55"/>
        <v>5.2187453843140208</v>
      </c>
      <c r="R143" s="48">
        <f t="shared" si="56"/>
        <v>86.582499999999996</v>
      </c>
      <c r="S143" s="49" t="str">
        <f t="shared" si="57"/>
        <v xml:space="preserve"> </v>
      </c>
      <c r="T143" s="36"/>
      <c r="U143" s="36"/>
      <c r="V143" s="36"/>
      <c r="W143" s="36"/>
      <c r="X143" s="36"/>
      <c r="Y143" s="36"/>
      <c r="Z143" s="36"/>
    </row>
    <row r="144" spans="1:26" ht="13.5" thickBot="1" x14ac:dyDescent="0.25">
      <c r="A144" s="51">
        <f>+'Pesquisa de Preços'!A144</f>
        <v>136</v>
      </c>
      <c r="B144" s="52" t="str">
        <f>+'Pesquisa de Preços'!B144</f>
        <v>PERA SEM VALVULA PARA APARELHO DE PRESSÃO</v>
      </c>
      <c r="C144" s="53" t="str">
        <f t="shared" si="41"/>
        <v>x</v>
      </c>
      <c r="D144" s="53">
        <f t="shared" si="42"/>
        <v>6.56</v>
      </c>
      <c r="E144" s="53">
        <f t="shared" si="43"/>
        <v>6.66</v>
      </c>
      <c r="F144" s="53">
        <f t="shared" si="44"/>
        <v>6.72</v>
      </c>
      <c r="G144" s="53" t="str">
        <f t="shared" si="45"/>
        <v>x</v>
      </c>
      <c r="H144" s="53" t="str">
        <f t="shared" si="46"/>
        <v>x</v>
      </c>
      <c r="I144" s="53" t="str">
        <f t="shared" si="47"/>
        <v>x</v>
      </c>
      <c r="J144" s="53" t="str">
        <f t="shared" si="48"/>
        <v>x</v>
      </c>
      <c r="K144" s="53" t="str">
        <f t="shared" si="49"/>
        <v>x</v>
      </c>
      <c r="L144" s="54">
        <f t="shared" si="50"/>
        <v>7.57</v>
      </c>
      <c r="M144" s="46">
        <f t="shared" si="51"/>
        <v>6.8774999999999995</v>
      </c>
      <c r="N144" s="44">
        <f t="shared" si="52"/>
        <v>0.65247500000000058</v>
      </c>
      <c r="O144" s="44">
        <f t="shared" si="53"/>
        <v>0.21749166666666686</v>
      </c>
      <c r="P144" s="44">
        <f t="shared" si="54"/>
        <v>0.46636001829773838</v>
      </c>
      <c r="Q144" s="47">
        <f t="shared" si="55"/>
        <v>6.7809526470045567</v>
      </c>
      <c r="R144" s="48">
        <f t="shared" si="56"/>
        <v>6.8774999999999995</v>
      </c>
      <c r="S144" s="49" t="str">
        <f t="shared" si="57"/>
        <v xml:space="preserve"> </v>
      </c>
      <c r="T144" s="36"/>
      <c r="U144" s="36"/>
      <c r="V144" s="36"/>
      <c r="W144" s="36"/>
      <c r="X144" s="36"/>
      <c r="Y144" s="36"/>
      <c r="Z144" s="36"/>
    </row>
    <row r="145" spans="1:26" ht="13.5" thickBot="1" x14ac:dyDescent="0.25">
      <c r="A145" s="51">
        <f>+'Pesquisa de Preços'!A145</f>
        <v>137</v>
      </c>
      <c r="B145" s="52" t="str">
        <f>+'Pesquisa de Preços'!B145</f>
        <v>PINÇA ALLIS 25 CM</v>
      </c>
      <c r="C145" s="53" t="str">
        <f t="shared" si="41"/>
        <v>x</v>
      </c>
      <c r="D145" s="53">
        <f t="shared" si="42"/>
        <v>61.12</v>
      </c>
      <c r="E145" s="53">
        <f t="shared" si="43"/>
        <v>62.01</v>
      </c>
      <c r="F145" s="53">
        <f t="shared" si="44"/>
        <v>62.58</v>
      </c>
      <c r="G145" s="53">
        <f t="shared" si="45"/>
        <v>100</v>
      </c>
      <c r="H145" s="53" t="str">
        <f t="shared" si="46"/>
        <v>x</v>
      </c>
      <c r="I145" s="53" t="str">
        <f t="shared" si="47"/>
        <v>x</v>
      </c>
      <c r="J145" s="53" t="str">
        <f t="shared" si="48"/>
        <v>x</v>
      </c>
      <c r="K145" s="53" t="str">
        <f t="shared" si="49"/>
        <v>x</v>
      </c>
      <c r="L145" s="54">
        <f t="shared" si="50"/>
        <v>78.98</v>
      </c>
      <c r="M145" s="46">
        <f t="shared" si="51"/>
        <v>72.938000000000002</v>
      </c>
      <c r="N145" s="44">
        <f t="shared" si="52"/>
        <v>1135.2320800000002</v>
      </c>
      <c r="O145" s="44">
        <f t="shared" si="53"/>
        <v>283.80802000000006</v>
      </c>
      <c r="P145" s="44">
        <f t="shared" si="54"/>
        <v>16.846602624861788</v>
      </c>
      <c r="Q145" s="47">
        <f t="shared" si="55"/>
        <v>23.097154603720675</v>
      </c>
      <c r="R145" s="48">
        <f t="shared" si="56"/>
        <v>72.938000000000002</v>
      </c>
      <c r="S145" s="49" t="str">
        <f t="shared" si="57"/>
        <v xml:space="preserve"> </v>
      </c>
      <c r="T145" s="36"/>
      <c r="U145" s="36"/>
      <c r="V145" s="36"/>
      <c r="W145" s="36"/>
      <c r="X145" s="36"/>
      <c r="Y145" s="36"/>
      <c r="Z145" s="36"/>
    </row>
    <row r="146" spans="1:26" ht="48.75" thickBot="1" x14ac:dyDescent="0.25">
      <c r="A146" s="51">
        <f>+'Pesquisa de Preços'!A146</f>
        <v>138</v>
      </c>
      <c r="B146" s="52" t="str">
        <f>+'Pesquisa de Preços'!B146</f>
        <v>Pinça foerster para assepsia. Fabricada em aço inox. Certificações: Fabricado de acordo com Padrões Internacionais de Qualidade, Normas da ABNT, CE. REG. MS, registro na ANVISA.</v>
      </c>
      <c r="C146" s="53" t="str">
        <f t="shared" si="41"/>
        <v>x</v>
      </c>
      <c r="D146" s="53">
        <f t="shared" si="42"/>
        <v>206.67</v>
      </c>
      <c r="E146" s="53">
        <f t="shared" si="43"/>
        <v>209.7</v>
      </c>
      <c r="F146" s="53">
        <f t="shared" si="44"/>
        <v>211.61</v>
      </c>
      <c r="G146" s="53" t="str">
        <f t="shared" si="45"/>
        <v>x</v>
      </c>
      <c r="H146" s="53" t="str">
        <f t="shared" si="46"/>
        <v>x</v>
      </c>
      <c r="I146" s="53" t="str">
        <f t="shared" si="47"/>
        <v>x</v>
      </c>
      <c r="J146" s="53" t="str">
        <f t="shared" si="48"/>
        <v>x</v>
      </c>
      <c r="K146" s="53" t="str">
        <f t="shared" si="49"/>
        <v>x</v>
      </c>
      <c r="L146" s="54">
        <f t="shared" si="50"/>
        <v>131.13999999999999</v>
      </c>
      <c r="M146" s="46">
        <f t="shared" si="51"/>
        <v>189.78</v>
      </c>
      <c r="N146" s="44">
        <f t="shared" si="52"/>
        <v>4597.277000000001</v>
      </c>
      <c r="O146" s="44">
        <f t="shared" si="53"/>
        <v>1532.425666666667</v>
      </c>
      <c r="P146" s="44">
        <f t="shared" si="54"/>
        <v>39.146208841555357</v>
      </c>
      <c r="Q146" s="47">
        <f t="shared" si="55"/>
        <v>20.627151881945071</v>
      </c>
      <c r="R146" s="48">
        <f t="shared" si="56"/>
        <v>189.78</v>
      </c>
      <c r="S146" s="49" t="str">
        <f t="shared" si="57"/>
        <v xml:space="preserve"> </v>
      </c>
      <c r="T146" s="36"/>
      <c r="U146" s="36"/>
      <c r="V146" s="36"/>
      <c r="W146" s="36"/>
      <c r="X146" s="36"/>
      <c r="Y146" s="36"/>
      <c r="Z146" s="36"/>
    </row>
    <row r="147" spans="1:26" ht="13.5" thickBot="1" x14ac:dyDescent="0.25">
      <c r="A147" s="51">
        <f>+'Pesquisa de Preços'!A147</f>
        <v>139</v>
      </c>
      <c r="B147" s="52" t="str">
        <f>+'Pesquisa de Preços'!B147</f>
        <v>PINÇA PARA BIOPSIA DO COLO ULTERINO 24CM - 2MM</v>
      </c>
      <c r="C147" s="53" t="str">
        <f t="shared" si="41"/>
        <v>x</v>
      </c>
      <c r="D147" s="53">
        <f t="shared" si="42"/>
        <v>440</v>
      </c>
      <c r="E147" s="53">
        <f t="shared" si="43"/>
        <v>446.45</v>
      </c>
      <c r="F147" s="53">
        <f t="shared" si="44"/>
        <v>450.52</v>
      </c>
      <c r="G147" s="53" t="str">
        <f t="shared" si="45"/>
        <v>x</v>
      </c>
      <c r="H147" s="53" t="str">
        <f t="shared" si="46"/>
        <v>x</v>
      </c>
      <c r="I147" s="53" t="str">
        <f t="shared" si="47"/>
        <v>x</v>
      </c>
      <c r="J147" s="53" t="str">
        <f t="shared" si="48"/>
        <v>x</v>
      </c>
      <c r="K147" s="53" t="str">
        <f t="shared" si="49"/>
        <v>x</v>
      </c>
      <c r="L147" s="54" t="str">
        <f t="shared" si="50"/>
        <v>x</v>
      </c>
      <c r="M147" s="46">
        <f t="shared" si="51"/>
        <v>445.65666666666669</v>
      </c>
      <c r="N147" s="44">
        <f t="shared" si="52"/>
        <v>56.279266666666466</v>
      </c>
      <c r="O147" s="44">
        <f t="shared" si="53"/>
        <v>28.139633333333233</v>
      </c>
      <c r="P147" s="44">
        <f t="shared" si="54"/>
        <v>5.3046803233873794</v>
      </c>
      <c r="Q147" s="47">
        <f t="shared" si="55"/>
        <v>1.1903065117513585</v>
      </c>
      <c r="R147" s="48">
        <f t="shared" si="56"/>
        <v>445.65666666666669</v>
      </c>
      <c r="S147" s="49" t="str">
        <f t="shared" si="57"/>
        <v xml:space="preserve"> </v>
      </c>
      <c r="T147" s="36"/>
      <c r="U147" s="36"/>
      <c r="V147" s="36"/>
      <c r="W147" s="36"/>
      <c r="X147" s="36"/>
      <c r="Y147" s="36"/>
      <c r="Z147" s="36"/>
    </row>
    <row r="148" spans="1:26" ht="84.75" thickBot="1" x14ac:dyDescent="0.25">
      <c r="A148" s="51">
        <f>+'Pesquisa de Preços'!A148</f>
        <v>140</v>
      </c>
      <c r="B148" s="52" t="str">
        <f>+'Pesquisa de Preços'!B148</f>
        <v>PRESERVATIVO MASCULINO, SEM LUBRIFICAÇÃO, FABRICADO EM PURO LÁTEX, HIPO-ALÉRGICO, ALTA SENSIBILIDADE, PARA USO EM EXAME DE ULTRA-SONOGRAFIA, EMBALAGEM DEVERÁ ESTAR IMPRESSO DADOS DE IDENTIFICAÇÃO, PROCEDÊNCIA, PRAZO DE VALIDADE E REGISTRO NO MINISTÉRIO DA SAÚDE, LARGURA 52MM, CAIXA COM 144 UNIDADES.</v>
      </c>
      <c r="C148" s="53" t="str">
        <f t="shared" si="41"/>
        <v>x</v>
      </c>
      <c r="D148" s="53">
        <f t="shared" si="42"/>
        <v>49.23</v>
      </c>
      <c r="E148" s="53">
        <f t="shared" si="43"/>
        <v>49.95</v>
      </c>
      <c r="F148" s="53">
        <f t="shared" si="44"/>
        <v>50.4</v>
      </c>
      <c r="G148" s="53" t="str">
        <f t="shared" si="45"/>
        <v>x</v>
      </c>
      <c r="H148" s="53" t="str">
        <f t="shared" si="46"/>
        <v>x</v>
      </c>
      <c r="I148" s="53" t="str">
        <f t="shared" si="47"/>
        <v>x</v>
      </c>
      <c r="J148" s="53" t="str">
        <f t="shared" si="48"/>
        <v>x</v>
      </c>
      <c r="K148" s="53" t="str">
        <f t="shared" si="49"/>
        <v>x</v>
      </c>
      <c r="L148" s="54" t="str">
        <f t="shared" si="50"/>
        <v>x</v>
      </c>
      <c r="M148" s="46">
        <f t="shared" si="51"/>
        <v>49.860000000000007</v>
      </c>
      <c r="N148" s="44">
        <f t="shared" si="52"/>
        <v>0.69660000000000299</v>
      </c>
      <c r="O148" s="44">
        <f t="shared" si="53"/>
        <v>0.3483000000000015</v>
      </c>
      <c r="P148" s="44">
        <f t="shared" si="54"/>
        <v>0.59016946718718133</v>
      </c>
      <c r="Q148" s="47">
        <f t="shared" si="55"/>
        <v>1.1836531632314105</v>
      </c>
      <c r="R148" s="48">
        <f t="shared" si="56"/>
        <v>49.860000000000007</v>
      </c>
      <c r="S148" s="49" t="str">
        <f t="shared" si="57"/>
        <v xml:space="preserve"> </v>
      </c>
      <c r="T148" s="36"/>
      <c r="U148" s="36"/>
      <c r="V148" s="36"/>
      <c r="W148" s="36"/>
      <c r="X148" s="36"/>
      <c r="Y148" s="36"/>
      <c r="Z148" s="36"/>
    </row>
    <row r="149" spans="1:26" ht="13.5" thickBot="1" x14ac:dyDescent="0.25">
      <c r="A149" s="51">
        <f>+'Pesquisa de Preços'!A149</f>
        <v>141</v>
      </c>
      <c r="B149" s="52" t="str">
        <f>+'Pesquisa de Preços'!B149</f>
        <v>PVPI DEGERMANTE 1000ML</v>
      </c>
      <c r="C149" s="53" t="str">
        <f t="shared" si="41"/>
        <v>x</v>
      </c>
      <c r="D149" s="53">
        <f t="shared" si="42"/>
        <v>40.56</v>
      </c>
      <c r="E149" s="53">
        <f t="shared" si="43"/>
        <v>41.15</v>
      </c>
      <c r="F149" s="53">
        <f t="shared" si="44"/>
        <v>41.53</v>
      </c>
      <c r="G149" s="53" t="str">
        <f t="shared" si="45"/>
        <v>x</v>
      </c>
      <c r="H149" s="53" t="str">
        <f t="shared" si="46"/>
        <v>x</v>
      </c>
      <c r="I149" s="53" t="str">
        <f t="shared" si="47"/>
        <v>x</v>
      </c>
      <c r="J149" s="53" t="str">
        <f t="shared" si="48"/>
        <v>x</v>
      </c>
      <c r="K149" s="53" t="str">
        <f t="shared" si="49"/>
        <v>x</v>
      </c>
      <c r="L149" s="54">
        <f t="shared" si="50"/>
        <v>43.02</v>
      </c>
      <c r="M149" s="46">
        <f t="shared" si="51"/>
        <v>41.565000000000005</v>
      </c>
      <c r="N149" s="44">
        <f t="shared" si="52"/>
        <v>3.3005000000000058</v>
      </c>
      <c r="O149" s="44">
        <f t="shared" si="53"/>
        <v>1.1001666666666685</v>
      </c>
      <c r="P149" s="44">
        <f t="shared" si="54"/>
        <v>1.0488883003764835</v>
      </c>
      <c r="Q149" s="47">
        <f t="shared" si="55"/>
        <v>2.523489234636072</v>
      </c>
      <c r="R149" s="48">
        <f t="shared" si="56"/>
        <v>41.565000000000005</v>
      </c>
      <c r="S149" s="49" t="str">
        <f t="shared" si="57"/>
        <v xml:space="preserve"> </v>
      </c>
      <c r="T149" s="36"/>
      <c r="U149" s="36"/>
      <c r="V149" s="36"/>
      <c r="W149" s="36"/>
      <c r="X149" s="36"/>
      <c r="Y149" s="36"/>
      <c r="Z149" s="36"/>
    </row>
    <row r="150" spans="1:26" ht="13.5" thickBot="1" x14ac:dyDescent="0.25">
      <c r="A150" s="51">
        <f>+'Pesquisa de Preços'!A150</f>
        <v>142</v>
      </c>
      <c r="B150" s="52" t="str">
        <f>+'Pesquisa de Preços'!B150</f>
        <v>PVPI TOPICO 1000ML</v>
      </c>
      <c r="C150" s="53" t="str">
        <f t="shared" si="41"/>
        <v>x</v>
      </c>
      <c r="D150" s="53">
        <f t="shared" si="42"/>
        <v>44.5</v>
      </c>
      <c r="E150" s="53">
        <f t="shared" si="43"/>
        <v>45.16</v>
      </c>
      <c r="F150" s="53">
        <f t="shared" si="44"/>
        <v>45.57</v>
      </c>
      <c r="G150" s="53" t="str">
        <f t="shared" si="45"/>
        <v>x</v>
      </c>
      <c r="H150" s="53" t="str">
        <f t="shared" si="46"/>
        <v>x</v>
      </c>
      <c r="I150" s="53" t="str">
        <f t="shared" si="47"/>
        <v>x</v>
      </c>
      <c r="J150" s="53" t="str">
        <f t="shared" si="48"/>
        <v>x</v>
      </c>
      <c r="K150" s="53" t="str">
        <f t="shared" si="49"/>
        <v>x</v>
      </c>
      <c r="L150" s="54">
        <f t="shared" si="50"/>
        <v>43.7</v>
      </c>
      <c r="M150" s="46">
        <f t="shared" si="51"/>
        <v>44.732500000000002</v>
      </c>
      <c r="N150" s="44">
        <f t="shared" si="52"/>
        <v>2.0042749999999918</v>
      </c>
      <c r="O150" s="44">
        <f t="shared" si="53"/>
        <v>0.66809166666666397</v>
      </c>
      <c r="P150" s="44">
        <f t="shared" si="54"/>
        <v>0.81736874583425567</v>
      </c>
      <c r="Q150" s="47">
        <f t="shared" si="55"/>
        <v>1.8272368989755896</v>
      </c>
      <c r="R150" s="48">
        <f t="shared" si="56"/>
        <v>44.732500000000002</v>
      </c>
      <c r="S150" s="49" t="str">
        <f t="shared" si="57"/>
        <v xml:space="preserve"> </v>
      </c>
      <c r="T150" s="36"/>
      <c r="U150" s="36"/>
      <c r="V150" s="36"/>
      <c r="W150" s="36"/>
      <c r="X150" s="36"/>
      <c r="Y150" s="36"/>
      <c r="Z150" s="36"/>
    </row>
    <row r="151" spans="1:26" ht="84.75" thickBot="1" x14ac:dyDescent="0.25">
      <c r="A151" s="51">
        <f>+'Pesquisa de Preços'!A151</f>
        <v>143</v>
      </c>
      <c r="B151" s="52" t="str">
        <f>+'Pesquisa de Preços'!B151</f>
        <v>Reanimador manual adulto (ambú) - Reanimador manual adulto, o Ambú  deve possuir balão com capacidade de 1600ml, acompanhada de máscara para adulto, nº 4 e 5 Informações Técnicas: Dimensões da máscara: 100 mm x 130 mm x 90 mm adulto (bojo confeccionado em policarbonato com coxim em silicone) Calibragem da válvula de segurança: 75 cm/H2O Peso aproximado: 0,595 kg</v>
      </c>
      <c r="C151" s="53" t="str">
        <f t="shared" si="41"/>
        <v>x</v>
      </c>
      <c r="D151" s="53">
        <f t="shared" si="42"/>
        <v>127.78</v>
      </c>
      <c r="E151" s="53">
        <f t="shared" si="43"/>
        <v>129.66</v>
      </c>
      <c r="F151" s="53">
        <f t="shared" si="44"/>
        <v>130.84</v>
      </c>
      <c r="G151" s="53">
        <f t="shared" si="45"/>
        <v>98</v>
      </c>
      <c r="H151" s="53" t="str">
        <f t="shared" si="46"/>
        <v>x</v>
      </c>
      <c r="I151" s="53" t="str">
        <f t="shared" si="47"/>
        <v>x</v>
      </c>
      <c r="J151" s="53" t="str">
        <f t="shared" si="48"/>
        <v>x</v>
      </c>
      <c r="K151" s="53" t="str">
        <f t="shared" si="49"/>
        <v>x</v>
      </c>
      <c r="L151" s="54">
        <f t="shared" si="50"/>
        <v>104.45</v>
      </c>
      <c r="M151" s="46">
        <f t="shared" si="51"/>
        <v>118.146</v>
      </c>
      <c r="N151" s="44">
        <f t="shared" si="52"/>
        <v>979.96551999999997</v>
      </c>
      <c r="O151" s="44">
        <f t="shared" si="53"/>
        <v>244.99137999999999</v>
      </c>
      <c r="P151" s="44">
        <f t="shared" si="54"/>
        <v>15.652200484276962</v>
      </c>
      <c r="Q151" s="47">
        <f t="shared" si="55"/>
        <v>13.24818485964566</v>
      </c>
      <c r="R151" s="48">
        <f t="shared" si="56"/>
        <v>118.146</v>
      </c>
      <c r="S151" s="49" t="str">
        <f t="shared" si="57"/>
        <v xml:space="preserve"> </v>
      </c>
      <c r="T151" s="36"/>
      <c r="U151" s="36"/>
      <c r="V151" s="36"/>
      <c r="W151" s="36"/>
      <c r="X151" s="36"/>
      <c r="Y151" s="36"/>
      <c r="Z151" s="36"/>
    </row>
    <row r="152" spans="1:26" ht="84.75" thickBot="1" x14ac:dyDescent="0.25">
      <c r="A152" s="51">
        <f>+'Pesquisa de Preços'!A152</f>
        <v>144</v>
      </c>
      <c r="B152" s="52" t="str">
        <f>+'Pesquisa de Preços'!B152</f>
        <v>Reanimador manual infantil (ambú) - Reanimador manual infantil, o Ambú deve possuir balão com capacidade de 550 ml, acompanhado de máscara infantil. Informações Técnicas: Dimensões da máscara: 80 mm x 110 mm x 70 mm Infantil (bojo confeccionado em policarbonato com coxim em silicone) Calibragem da válvula de segurança: 45 cm/ H2O Peso aproximado: 0,390</v>
      </c>
      <c r="C152" s="53" t="str">
        <f t="shared" si="41"/>
        <v>x</v>
      </c>
      <c r="D152" s="53">
        <f t="shared" si="42"/>
        <v>127.78</v>
      </c>
      <c r="E152" s="53">
        <f t="shared" si="43"/>
        <v>129.66</v>
      </c>
      <c r="F152" s="53">
        <f t="shared" si="44"/>
        <v>130.84</v>
      </c>
      <c r="G152" s="53" t="str">
        <f t="shared" si="45"/>
        <v>x</v>
      </c>
      <c r="H152" s="53" t="str">
        <f t="shared" si="46"/>
        <v>x</v>
      </c>
      <c r="I152" s="53" t="str">
        <f t="shared" si="47"/>
        <v>x</v>
      </c>
      <c r="J152" s="53" t="str">
        <f t="shared" si="48"/>
        <v>x</v>
      </c>
      <c r="K152" s="53" t="str">
        <f t="shared" si="49"/>
        <v>x</v>
      </c>
      <c r="L152" s="54">
        <f t="shared" si="50"/>
        <v>117.77</v>
      </c>
      <c r="M152" s="46">
        <f t="shared" si="51"/>
        <v>126.51249999999999</v>
      </c>
      <c r="N152" s="44">
        <f t="shared" si="52"/>
        <v>106.67187500000009</v>
      </c>
      <c r="O152" s="44">
        <f t="shared" si="53"/>
        <v>35.557291666666693</v>
      </c>
      <c r="P152" s="44">
        <f t="shared" si="54"/>
        <v>5.9629935155647029</v>
      </c>
      <c r="Q152" s="47">
        <f t="shared" si="55"/>
        <v>4.7133631187153071</v>
      </c>
      <c r="R152" s="48">
        <f t="shared" si="56"/>
        <v>126.51249999999999</v>
      </c>
      <c r="S152" s="49" t="str">
        <f t="shared" si="57"/>
        <v xml:space="preserve"> </v>
      </c>
      <c r="T152" s="36"/>
      <c r="U152" s="36"/>
      <c r="V152" s="36"/>
      <c r="W152" s="36"/>
      <c r="X152" s="36"/>
      <c r="Y152" s="36"/>
      <c r="Z152" s="36"/>
    </row>
    <row r="153" spans="1:26" ht="84.75" thickBot="1" x14ac:dyDescent="0.25">
      <c r="A153" s="51">
        <f>+'Pesquisa de Preços'!A153</f>
        <v>145</v>
      </c>
      <c r="B153" s="52" t="str">
        <f>+'Pesquisa de Preços'!B153</f>
        <v>Reanimador manual neonatal (ambu) - Reanimador manual recém-nato, o Ambu deve possuir balão com capacidade de 280 ml, acompanhado de máscara para recém-nato. Informações Técnicas: Dimensões da máscara: 70 mm x 90 mm x 70 mm Recém-Nato (bojo confeccionado em policarbonato com coxim em silicone) Calibragem da válvula de segurança: 25 cm/ H2O Peso aproximado: 0,280 kg</v>
      </c>
      <c r="C153" s="53" t="str">
        <f t="shared" si="41"/>
        <v>x</v>
      </c>
      <c r="D153" s="53">
        <f t="shared" si="42"/>
        <v>127.78</v>
      </c>
      <c r="E153" s="53">
        <f t="shared" si="43"/>
        <v>129.66</v>
      </c>
      <c r="F153" s="53">
        <f t="shared" si="44"/>
        <v>130.84</v>
      </c>
      <c r="G153" s="53" t="str">
        <f t="shared" si="45"/>
        <v>x</v>
      </c>
      <c r="H153" s="53" t="str">
        <f t="shared" si="46"/>
        <v>x</v>
      </c>
      <c r="I153" s="53" t="str">
        <f t="shared" si="47"/>
        <v>x</v>
      </c>
      <c r="J153" s="53" t="str">
        <f t="shared" si="48"/>
        <v>x</v>
      </c>
      <c r="K153" s="53" t="str">
        <f t="shared" si="49"/>
        <v>x</v>
      </c>
      <c r="L153" s="54">
        <f t="shared" si="50"/>
        <v>161.44999999999999</v>
      </c>
      <c r="M153" s="46">
        <f t="shared" si="51"/>
        <v>137.4325</v>
      </c>
      <c r="N153" s="44">
        <f t="shared" si="52"/>
        <v>773.88387499999942</v>
      </c>
      <c r="O153" s="44">
        <f t="shared" si="53"/>
        <v>257.96129166666645</v>
      </c>
      <c r="P153" s="44">
        <f t="shared" si="54"/>
        <v>16.061173421225064</v>
      </c>
      <c r="Q153" s="47">
        <f t="shared" si="55"/>
        <v>11.686590450748595</v>
      </c>
      <c r="R153" s="48">
        <f t="shared" si="56"/>
        <v>137.4325</v>
      </c>
      <c r="S153" s="49" t="str">
        <f t="shared" si="57"/>
        <v xml:space="preserve"> </v>
      </c>
      <c r="T153" s="36"/>
      <c r="U153" s="36"/>
      <c r="V153" s="36"/>
      <c r="W153" s="36"/>
      <c r="X153" s="36"/>
      <c r="Y153" s="36"/>
      <c r="Z153" s="36"/>
    </row>
    <row r="154" spans="1:26" ht="13.5" thickBot="1" x14ac:dyDescent="0.25">
      <c r="A154" s="51">
        <f>+'Pesquisa de Preços'!A154</f>
        <v>146</v>
      </c>
      <c r="B154" s="52" t="str">
        <f>+'Pesquisa de Preços'!B154</f>
        <v>ROLO DE PAPEL PARA ECG DE 80MMX30M</v>
      </c>
      <c r="C154" s="53" t="str">
        <f t="shared" si="41"/>
        <v>x</v>
      </c>
      <c r="D154" s="53">
        <f t="shared" si="42"/>
        <v>7</v>
      </c>
      <c r="E154" s="53">
        <f t="shared" si="43"/>
        <v>7.11</v>
      </c>
      <c r="F154" s="53">
        <f t="shared" si="44"/>
        <v>7.17</v>
      </c>
      <c r="G154" s="53" t="str">
        <f t="shared" si="45"/>
        <v>x</v>
      </c>
      <c r="H154" s="53" t="str">
        <f t="shared" si="46"/>
        <v>x</v>
      </c>
      <c r="I154" s="53" t="str">
        <f t="shared" si="47"/>
        <v>x</v>
      </c>
      <c r="J154" s="53" t="str">
        <f t="shared" si="48"/>
        <v>x</v>
      </c>
      <c r="K154" s="53" t="str">
        <f t="shared" si="49"/>
        <v>x</v>
      </c>
      <c r="L154" s="54" t="str">
        <f t="shared" si="50"/>
        <v>x</v>
      </c>
      <c r="M154" s="46">
        <f t="shared" si="51"/>
        <v>7.0933333333333337</v>
      </c>
      <c r="N154" s="44">
        <f t="shared" si="52"/>
        <v>1.4866666666666667E-2</v>
      </c>
      <c r="O154" s="44">
        <f t="shared" si="53"/>
        <v>7.4333333333333335E-3</v>
      </c>
      <c r="P154" s="44">
        <f t="shared" si="54"/>
        <v>8.6216781042517079E-2</v>
      </c>
      <c r="Q154" s="47">
        <f t="shared" si="55"/>
        <v>1.2154621387572897</v>
      </c>
      <c r="R154" s="48">
        <f t="shared" si="56"/>
        <v>7.0933333333333337</v>
      </c>
      <c r="S154" s="49" t="str">
        <f t="shared" si="57"/>
        <v xml:space="preserve"> </v>
      </c>
      <c r="T154" s="36"/>
      <c r="U154" s="36"/>
      <c r="V154" s="36"/>
      <c r="W154" s="36"/>
      <c r="X154" s="36"/>
      <c r="Y154" s="36"/>
      <c r="Z154" s="36"/>
    </row>
    <row r="155" spans="1:26" ht="72.75" thickBot="1" x14ac:dyDescent="0.25">
      <c r="A155" s="51">
        <f>+'Pesquisa de Preços'!A155</f>
        <v>147</v>
      </c>
      <c r="B155" s="52" t="str">
        <f>+'Pesquisa de Preços'!B155</f>
        <v>SACO PARA ACONDICIOANAMENTO DE LIXO INFECTANTE, COFECCIONADO COM RESINA TERMOPLÁSTICA E APRESENTANDO SOLDA CONTÍNUA HEMOGÊNEA UNIFORME, LARGURA 63 CM COM VARIAÇÃO +/- 1CM, ALTURA MÍNIMA 80 CM, CLASSE ll, COR BRANCA LEITOSA, EMBALAGEM PACOTE COM 100 SACOS</v>
      </c>
      <c r="C155" s="53" t="str">
        <f t="shared" si="41"/>
        <v>x</v>
      </c>
      <c r="D155" s="53">
        <f t="shared" si="42"/>
        <v>50.23</v>
      </c>
      <c r="E155" s="53">
        <f t="shared" si="43"/>
        <v>50.96</v>
      </c>
      <c r="F155" s="53">
        <f t="shared" si="44"/>
        <v>51.43</v>
      </c>
      <c r="G155" s="53" t="str">
        <f t="shared" si="45"/>
        <v>x</v>
      </c>
      <c r="H155" s="53" t="str">
        <f t="shared" si="46"/>
        <v>x</v>
      </c>
      <c r="I155" s="53" t="str">
        <f t="shared" si="47"/>
        <v>x</v>
      </c>
      <c r="J155" s="53" t="str">
        <f t="shared" si="48"/>
        <v>x</v>
      </c>
      <c r="K155" s="53" t="str">
        <f t="shared" si="49"/>
        <v>x</v>
      </c>
      <c r="L155" s="54">
        <f t="shared" si="50"/>
        <v>42</v>
      </c>
      <c r="M155" s="46">
        <f t="shared" si="51"/>
        <v>48.655000000000001</v>
      </c>
      <c r="N155" s="44">
        <f t="shared" si="52"/>
        <v>59.783299999999997</v>
      </c>
      <c r="O155" s="44">
        <f t="shared" si="53"/>
        <v>19.927766666666667</v>
      </c>
      <c r="P155" s="44">
        <f t="shared" si="54"/>
        <v>4.4640527177293352</v>
      </c>
      <c r="Q155" s="47">
        <f t="shared" si="55"/>
        <v>9.1749105286801669</v>
      </c>
      <c r="R155" s="48">
        <f t="shared" si="56"/>
        <v>48.655000000000001</v>
      </c>
      <c r="S155" s="49" t="str">
        <f t="shared" si="57"/>
        <v xml:space="preserve"> </v>
      </c>
      <c r="T155" s="36"/>
      <c r="U155" s="36"/>
      <c r="V155" s="36"/>
      <c r="W155" s="36"/>
      <c r="X155" s="36"/>
      <c r="Y155" s="36"/>
      <c r="Z155" s="36"/>
    </row>
    <row r="156" spans="1:26" ht="48.75" thickBot="1" x14ac:dyDescent="0.25">
      <c r="A156" s="51">
        <f>+'Pesquisa de Preços'!A156</f>
        <v>148</v>
      </c>
      <c r="B156" s="52" t="str">
        <f>+'Pesquisa de Preços'!B156</f>
        <v>Scalpe dispositivo para infusão intravenosa Nº 21 Hipodérmico, descartável; Cânula em aço inoxidável, bisel trifacetada e siliconizada; Esterilização por óxido de etileno; Apresentação: Embalagem com 100 unidades</v>
      </c>
      <c r="C156" s="53" t="str">
        <f t="shared" si="41"/>
        <v>x</v>
      </c>
      <c r="D156" s="53">
        <f t="shared" si="42"/>
        <v>21.12</v>
      </c>
      <c r="E156" s="53">
        <f t="shared" si="43"/>
        <v>21.43</v>
      </c>
      <c r="F156" s="53">
        <f t="shared" si="44"/>
        <v>21.62</v>
      </c>
      <c r="G156" s="53" t="str">
        <f t="shared" si="45"/>
        <v>x</v>
      </c>
      <c r="H156" s="53" t="str">
        <f t="shared" si="46"/>
        <v>x</v>
      </c>
      <c r="I156" s="53" t="str">
        <f t="shared" si="47"/>
        <v>x</v>
      </c>
      <c r="J156" s="53" t="str">
        <f t="shared" si="48"/>
        <v>x</v>
      </c>
      <c r="K156" s="53" t="str">
        <f t="shared" si="49"/>
        <v>x</v>
      </c>
      <c r="L156" s="54" t="str">
        <f t="shared" si="50"/>
        <v>x</v>
      </c>
      <c r="M156" s="46">
        <f t="shared" si="51"/>
        <v>21.39</v>
      </c>
      <c r="N156" s="44">
        <f t="shared" si="52"/>
        <v>0.1273999999999999</v>
      </c>
      <c r="O156" s="44">
        <f t="shared" si="53"/>
        <v>6.3699999999999951E-2</v>
      </c>
      <c r="P156" s="44">
        <f t="shared" si="54"/>
        <v>0.25238858928247915</v>
      </c>
      <c r="Q156" s="47">
        <f t="shared" si="55"/>
        <v>1.1799373037984064</v>
      </c>
      <c r="R156" s="48">
        <f t="shared" si="56"/>
        <v>21.39</v>
      </c>
      <c r="S156" s="49" t="str">
        <f t="shared" si="57"/>
        <v xml:space="preserve"> </v>
      </c>
      <c r="T156" s="36"/>
      <c r="U156" s="36"/>
      <c r="V156" s="36"/>
      <c r="W156" s="36"/>
      <c r="X156" s="36"/>
      <c r="Y156" s="36"/>
      <c r="Z156" s="36"/>
    </row>
    <row r="157" spans="1:26" ht="48.75" thickBot="1" x14ac:dyDescent="0.25">
      <c r="A157" s="51">
        <f>+'Pesquisa de Preços'!A157</f>
        <v>149</v>
      </c>
      <c r="B157" s="52" t="str">
        <f>+'Pesquisa de Preços'!B157</f>
        <v>Scalpe dispositivo para infusão intravenosa Nº 19, Hipodérmico, descartável; Cânula em aço inoxidável, bisel trifacetada e siliconizada; Esterilização por óxido de etileno; Apresentação: Embalagem com 100 unidades.</v>
      </c>
      <c r="C157" s="53" t="str">
        <f t="shared" si="41"/>
        <v>x</v>
      </c>
      <c r="D157" s="53">
        <f t="shared" si="42"/>
        <v>21.12</v>
      </c>
      <c r="E157" s="53">
        <f t="shared" si="43"/>
        <v>21.43</v>
      </c>
      <c r="F157" s="53">
        <f t="shared" si="44"/>
        <v>21.62</v>
      </c>
      <c r="G157" s="53">
        <f t="shared" si="45"/>
        <v>20</v>
      </c>
      <c r="H157" s="53" t="str">
        <f t="shared" si="46"/>
        <v>x</v>
      </c>
      <c r="I157" s="53" t="str">
        <f t="shared" si="47"/>
        <v>x</v>
      </c>
      <c r="J157" s="53" t="str">
        <f t="shared" si="48"/>
        <v>x</v>
      </c>
      <c r="K157" s="53" t="str">
        <f t="shared" si="49"/>
        <v>x</v>
      </c>
      <c r="L157" s="54" t="str">
        <f t="shared" si="50"/>
        <v>x</v>
      </c>
      <c r="M157" s="46">
        <f t="shared" si="51"/>
        <v>21.0425</v>
      </c>
      <c r="N157" s="44">
        <f t="shared" si="52"/>
        <v>1.5764750000000012</v>
      </c>
      <c r="O157" s="44">
        <f t="shared" si="53"/>
        <v>0.52549166666666702</v>
      </c>
      <c r="P157" s="44">
        <f t="shared" si="54"/>
        <v>0.72490804014486354</v>
      </c>
      <c r="Q157" s="47">
        <f t="shared" si="55"/>
        <v>3.4449710830218061</v>
      </c>
      <c r="R157" s="48">
        <f t="shared" si="56"/>
        <v>21.0425</v>
      </c>
      <c r="S157" s="49" t="str">
        <f t="shared" si="57"/>
        <v xml:space="preserve"> </v>
      </c>
      <c r="T157" s="36"/>
      <c r="U157" s="36"/>
      <c r="V157" s="36"/>
      <c r="W157" s="36"/>
      <c r="X157" s="36"/>
      <c r="Y157" s="36"/>
      <c r="Z157" s="36"/>
    </row>
    <row r="158" spans="1:26" ht="48.75" thickBot="1" x14ac:dyDescent="0.25">
      <c r="A158" s="51">
        <f>+'Pesquisa de Preços'!A158</f>
        <v>150</v>
      </c>
      <c r="B158" s="52" t="str">
        <f>+'Pesquisa de Preços'!B158</f>
        <v>Scalpe dispositivo para infusão intravenosa Nº 23 Hipodérmico, descartável; Cânula em aço inoxidável, bisel trifacetada e siliconizada; Esterilização por óxido de etileno; Apresentação: Embalagem com 100 unidades.</v>
      </c>
      <c r="C158" s="53" t="str">
        <f t="shared" si="41"/>
        <v>x</v>
      </c>
      <c r="D158" s="53">
        <f t="shared" si="42"/>
        <v>21.12</v>
      </c>
      <c r="E158" s="53">
        <f t="shared" si="43"/>
        <v>21.43</v>
      </c>
      <c r="F158" s="53">
        <f t="shared" si="44"/>
        <v>21.62</v>
      </c>
      <c r="G158" s="53">
        <f t="shared" si="45"/>
        <v>20</v>
      </c>
      <c r="H158" s="53" t="str">
        <f t="shared" si="46"/>
        <v>x</v>
      </c>
      <c r="I158" s="53" t="str">
        <f t="shared" si="47"/>
        <v>x</v>
      </c>
      <c r="J158" s="53" t="str">
        <f t="shared" si="48"/>
        <v>x</v>
      </c>
      <c r="K158" s="53" t="str">
        <f t="shared" si="49"/>
        <v>x</v>
      </c>
      <c r="L158" s="54" t="str">
        <f t="shared" si="50"/>
        <v>x</v>
      </c>
      <c r="M158" s="46">
        <f t="shared" si="51"/>
        <v>21.0425</v>
      </c>
      <c r="N158" s="44">
        <f t="shared" si="52"/>
        <v>1.5764750000000012</v>
      </c>
      <c r="O158" s="44">
        <f t="shared" si="53"/>
        <v>0.52549166666666702</v>
      </c>
      <c r="P158" s="44">
        <f t="shared" si="54"/>
        <v>0.72490804014486354</v>
      </c>
      <c r="Q158" s="47">
        <f t="shared" si="55"/>
        <v>3.4449710830218061</v>
      </c>
      <c r="R158" s="48">
        <f t="shared" si="56"/>
        <v>21.0425</v>
      </c>
      <c r="S158" s="49" t="str">
        <f t="shared" si="57"/>
        <v xml:space="preserve"> </v>
      </c>
      <c r="T158" s="36"/>
      <c r="U158" s="36"/>
      <c r="V158" s="36"/>
      <c r="W158" s="36"/>
      <c r="X158" s="36"/>
      <c r="Y158" s="36"/>
      <c r="Z158" s="36"/>
    </row>
    <row r="159" spans="1:26" ht="48.75" thickBot="1" x14ac:dyDescent="0.25">
      <c r="A159" s="51">
        <f>+'Pesquisa de Preços'!A159</f>
        <v>151</v>
      </c>
      <c r="B159" s="52" t="str">
        <f>+'Pesquisa de Preços'!B159</f>
        <v>Scalpe dispositivo para infusão intravenosa Nº 25 Hipodérmico, descartável; Cânula em aço inoxidável, bisel trifacetada e siliconizada; Esterilização por óxido de etileno; Apresentação: Embalagem com 100 unidades.</v>
      </c>
      <c r="C159" s="53" t="str">
        <f t="shared" si="41"/>
        <v>x</v>
      </c>
      <c r="D159" s="53">
        <f t="shared" si="42"/>
        <v>21.12</v>
      </c>
      <c r="E159" s="53">
        <f t="shared" si="43"/>
        <v>21.43</v>
      </c>
      <c r="F159" s="53">
        <f t="shared" si="44"/>
        <v>21.62</v>
      </c>
      <c r="G159" s="53" t="str">
        <f t="shared" si="45"/>
        <v>x</v>
      </c>
      <c r="H159" s="53" t="str">
        <f t="shared" si="46"/>
        <v>x</v>
      </c>
      <c r="I159" s="53" t="str">
        <f t="shared" si="47"/>
        <v>x</v>
      </c>
      <c r="J159" s="53" t="str">
        <f t="shared" si="48"/>
        <v>x</v>
      </c>
      <c r="K159" s="53" t="str">
        <f t="shared" si="49"/>
        <v>x</v>
      </c>
      <c r="L159" s="54">
        <f t="shared" si="50"/>
        <v>20.87</v>
      </c>
      <c r="M159" s="46">
        <f t="shared" si="51"/>
        <v>21.26</v>
      </c>
      <c r="N159" s="44">
        <f t="shared" si="52"/>
        <v>0.3301999999999996</v>
      </c>
      <c r="O159" s="44">
        <f t="shared" si="53"/>
        <v>0.11006666666666653</v>
      </c>
      <c r="P159" s="44">
        <f t="shared" si="54"/>
        <v>0.33176296759383278</v>
      </c>
      <c r="Q159" s="47">
        <f t="shared" si="55"/>
        <v>1.5605031401403233</v>
      </c>
      <c r="R159" s="48">
        <f t="shared" si="56"/>
        <v>21.26</v>
      </c>
      <c r="S159" s="49" t="str">
        <f t="shared" si="57"/>
        <v xml:space="preserve"> </v>
      </c>
      <c r="T159" s="36"/>
      <c r="U159" s="36"/>
      <c r="V159" s="36"/>
      <c r="W159" s="36"/>
      <c r="X159" s="36"/>
      <c r="Y159" s="36"/>
      <c r="Z159" s="36"/>
    </row>
    <row r="160" spans="1:26" ht="48.75" thickBot="1" x14ac:dyDescent="0.25">
      <c r="A160" s="51">
        <f>+'Pesquisa de Preços'!A160</f>
        <v>152</v>
      </c>
      <c r="B160" s="52" t="str">
        <f>+'Pesquisa de Preços'!B160</f>
        <v>SERINGA 0,05 ML COM AGULHA FIXA; PARA VACINA BCG; SPLIP OU LOCK; SERINGA DESCARTÁVEL;VOLUME NOMINAL0,05 ML; PISTÃO PERMITE AJUSTE DO PISTÃO NO BICO QUANDO DA INJEÇÃO</v>
      </c>
      <c r="C160" s="53" t="str">
        <f t="shared" si="41"/>
        <v>x</v>
      </c>
      <c r="D160" s="53">
        <f t="shared" si="42"/>
        <v>0.14000000000000001</v>
      </c>
      <c r="E160" s="53">
        <f t="shared" si="43"/>
        <v>0.14000000000000001</v>
      </c>
      <c r="F160" s="53">
        <f t="shared" si="44"/>
        <v>0.14000000000000001</v>
      </c>
      <c r="G160" s="53" t="str">
        <f t="shared" si="45"/>
        <v>x</v>
      </c>
      <c r="H160" s="53" t="str">
        <f t="shared" si="46"/>
        <v>x</v>
      </c>
      <c r="I160" s="53" t="str">
        <f t="shared" si="47"/>
        <v>x</v>
      </c>
      <c r="J160" s="53" t="str">
        <f t="shared" si="48"/>
        <v>x</v>
      </c>
      <c r="K160" s="53" t="str">
        <f t="shared" si="49"/>
        <v>x</v>
      </c>
      <c r="L160" s="54">
        <f t="shared" si="50"/>
        <v>0.21</v>
      </c>
      <c r="M160" s="46">
        <f t="shared" si="51"/>
        <v>0.1575</v>
      </c>
      <c r="N160" s="44">
        <f t="shared" si="52"/>
        <v>3.6749999999999977E-3</v>
      </c>
      <c r="O160" s="44">
        <f t="shared" si="53"/>
        <v>1.2249999999999993E-3</v>
      </c>
      <c r="P160" s="44">
        <f t="shared" si="54"/>
        <v>3.4999999999999989E-2</v>
      </c>
      <c r="Q160" s="47">
        <f t="shared" si="55"/>
        <v>22.222222222222214</v>
      </c>
      <c r="R160" s="48">
        <f t="shared" si="56"/>
        <v>0.1575</v>
      </c>
      <c r="S160" s="49" t="str">
        <f t="shared" si="57"/>
        <v xml:space="preserve"> </v>
      </c>
      <c r="T160" s="36"/>
      <c r="U160" s="36"/>
      <c r="V160" s="36"/>
      <c r="W160" s="36"/>
      <c r="X160" s="36"/>
      <c r="Y160" s="36"/>
      <c r="Z160" s="36"/>
    </row>
    <row r="161" spans="1:26" ht="24.75" thickBot="1" x14ac:dyDescent="0.25">
      <c r="A161" s="51">
        <f>+'Pesquisa de Preços'!A161</f>
        <v>153</v>
      </c>
      <c r="B161" s="52" t="str">
        <f>+'Pesquisa de Preços'!B161</f>
        <v>SERINGA DESCARTAVEL 1 ML COM AGULHAS 13X3,8 PARA INSULINA</v>
      </c>
      <c r="C161" s="53" t="str">
        <f t="shared" si="41"/>
        <v>x</v>
      </c>
      <c r="D161" s="53">
        <f t="shared" si="42"/>
        <v>0.22</v>
      </c>
      <c r="E161" s="53">
        <f t="shared" si="43"/>
        <v>0.22</v>
      </c>
      <c r="F161" s="53">
        <f t="shared" si="44"/>
        <v>0.22</v>
      </c>
      <c r="G161" s="53" t="str">
        <f t="shared" si="45"/>
        <v>x</v>
      </c>
      <c r="H161" s="53" t="str">
        <f t="shared" si="46"/>
        <v>x</v>
      </c>
      <c r="I161" s="53" t="str">
        <f t="shared" si="47"/>
        <v>x</v>
      </c>
      <c r="J161" s="53" t="str">
        <f t="shared" si="48"/>
        <v>x</v>
      </c>
      <c r="K161" s="53" t="str">
        <f t="shared" si="49"/>
        <v>x</v>
      </c>
      <c r="L161" s="54" t="str">
        <f t="shared" si="50"/>
        <v>x</v>
      </c>
      <c r="M161" s="46">
        <f t="shared" si="51"/>
        <v>0.22</v>
      </c>
      <c r="N161" s="44">
        <f t="shared" si="52"/>
        <v>0</v>
      </c>
      <c r="O161" s="44">
        <f t="shared" si="53"/>
        <v>0</v>
      </c>
      <c r="P161" s="44">
        <f t="shared" si="54"/>
        <v>0</v>
      </c>
      <c r="Q161" s="47">
        <f t="shared" si="55"/>
        <v>0</v>
      </c>
      <c r="R161" s="48">
        <f t="shared" si="56"/>
        <v>0.22</v>
      </c>
      <c r="S161" s="49" t="str">
        <f t="shared" si="57"/>
        <v xml:space="preserve"> </v>
      </c>
      <c r="T161" s="36"/>
      <c r="U161" s="36"/>
      <c r="V161" s="36"/>
      <c r="W161" s="36"/>
      <c r="X161" s="36"/>
      <c r="Y161" s="36"/>
      <c r="Z161" s="36"/>
    </row>
    <row r="162" spans="1:26" ht="132.75" thickBot="1" x14ac:dyDescent="0.25">
      <c r="A162" s="51">
        <f>+'Pesquisa de Preços'!A162</f>
        <v>154</v>
      </c>
      <c r="B162" s="52" t="str">
        <f>+'Pesquisa de Preços'!B162</f>
        <v>SERINGA DESCARTÁVEL - 1 ml -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v>
      </c>
      <c r="C162" s="53" t="str">
        <f t="shared" si="41"/>
        <v>x</v>
      </c>
      <c r="D162" s="53">
        <f t="shared" si="42"/>
        <v>0.12</v>
      </c>
      <c r="E162" s="53">
        <f t="shared" si="43"/>
        <v>0.12</v>
      </c>
      <c r="F162" s="53">
        <f t="shared" si="44"/>
        <v>0.12</v>
      </c>
      <c r="G162" s="53">
        <f t="shared" si="45"/>
        <v>0.16</v>
      </c>
      <c r="H162" s="53" t="str">
        <f t="shared" si="46"/>
        <v>x</v>
      </c>
      <c r="I162" s="53" t="str">
        <f t="shared" si="47"/>
        <v>x</v>
      </c>
      <c r="J162" s="53" t="str">
        <f t="shared" si="48"/>
        <v>x</v>
      </c>
      <c r="K162" s="53" t="str">
        <f t="shared" si="49"/>
        <v>x</v>
      </c>
      <c r="L162" s="54" t="str">
        <f t="shared" si="50"/>
        <v>x</v>
      </c>
      <c r="M162" s="46">
        <f t="shared" si="51"/>
        <v>0.13</v>
      </c>
      <c r="N162" s="44">
        <f t="shared" si="52"/>
        <v>1.2000000000000005E-3</v>
      </c>
      <c r="O162" s="44">
        <f t="shared" si="53"/>
        <v>4.0000000000000018E-4</v>
      </c>
      <c r="P162" s="44">
        <f t="shared" si="54"/>
        <v>2.0000000000000004E-2</v>
      </c>
      <c r="Q162" s="47">
        <f t="shared" si="55"/>
        <v>15.384615384615389</v>
      </c>
      <c r="R162" s="48">
        <f t="shared" si="56"/>
        <v>0.13</v>
      </c>
      <c r="S162" s="49" t="str">
        <f t="shared" si="57"/>
        <v xml:space="preserve"> </v>
      </c>
      <c r="T162" s="36"/>
      <c r="U162" s="36"/>
      <c r="V162" s="36"/>
      <c r="W162" s="36"/>
      <c r="X162" s="36"/>
      <c r="Y162" s="36"/>
      <c r="Z162" s="36"/>
    </row>
    <row r="163" spans="1:26" ht="132.75" thickBot="1" x14ac:dyDescent="0.25">
      <c r="A163" s="51">
        <f>+'Pesquisa de Preços'!A163</f>
        <v>155</v>
      </c>
      <c r="B163" s="52" t="str">
        <f>+'Pesquisa de Preços'!B163</f>
        <v>SERINGA DESCARTÁVEL,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 5 ml</v>
      </c>
      <c r="C163" s="53" t="str">
        <f t="shared" si="41"/>
        <v>x</v>
      </c>
      <c r="D163" s="53">
        <f t="shared" si="42"/>
        <v>0.14000000000000001</v>
      </c>
      <c r="E163" s="53">
        <f t="shared" si="43"/>
        <v>0.14000000000000001</v>
      </c>
      <c r="F163" s="53">
        <f t="shared" si="44"/>
        <v>0.14000000000000001</v>
      </c>
      <c r="G163" s="53">
        <f t="shared" si="45"/>
        <v>0.14000000000000001</v>
      </c>
      <c r="H163" s="53" t="str">
        <f t="shared" si="46"/>
        <v>x</v>
      </c>
      <c r="I163" s="53" t="str">
        <f t="shared" si="47"/>
        <v>x</v>
      </c>
      <c r="J163" s="53" t="str">
        <f t="shared" si="48"/>
        <v>x</v>
      </c>
      <c r="K163" s="53" t="str">
        <f t="shared" si="49"/>
        <v>x</v>
      </c>
      <c r="L163" s="54">
        <f t="shared" si="50"/>
        <v>0.14000000000000001</v>
      </c>
      <c r="M163" s="46">
        <f t="shared" si="51"/>
        <v>0.14000000000000001</v>
      </c>
      <c r="N163" s="44">
        <f t="shared" si="52"/>
        <v>0</v>
      </c>
      <c r="O163" s="44">
        <f t="shared" si="53"/>
        <v>0</v>
      </c>
      <c r="P163" s="44">
        <f t="shared" si="54"/>
        <v>0</v>
      </c>
      <c r="Q163" s="47">
        <f t="shared" si="55"/>
        <v>0</v>
      </c>
      <c r="R163" s="48">
        <f t="shared" si="56"/>
        <v>0.14000000000000001</v>
      </c>
      <c r="S163" s="49" t="str">
        <f t="shared" si="57"/>
        <v xml:space="preserve"> </v>
      </c>
      <c r="T163" s="36"/>
      <c r="U163" s="36"/>
      <c r="V163" s="36"/>
      <c r="W163" s="36"/>
      <c r="X163" s="36"/>
      <c r="Y163" s="36"/>
      <c r="Z163" s="36"/>
    </row>
    <row r="164" spans="1:26" ht="120.75" thickBot="1" x14ac:dyDescent="0.25">
      <c r="A164" s="51">
        <f>+'Pesquisa de Preços'!A164</f>
        <v>156</v>
      </c>
      <c r="B164" s="52" t="str">
        <f>+'Pesquisa de Preços'!B164</f>
        <v>Sonda - aspiração traqueal- sonda de alivio nº 12 -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164" s="53" t="str">
        <f t="shared" si="41"/>
        <v>x</v>
      </c>
      <c r="D164" s="53">
        <f t="shared" si="42"/>
        <v>0.79</v>
      </c>
      <c r="E164" s="53">
        <f t="shared" si="43"/>
        <v>0.8</v>
      </c>
      <c r="F164" s="53">
        <f t="shared" si="44"/>
        <v>0.81</v>
      </c>
      <c r="G164" s="53">
        <f t="shared" si="45"/>
        <v>0.71</v>
      </c>
      <c r="H164" s="53" t="str">
        <f t="shared" si="46"/>
        <v>x</v>
      </c>
      <c r="I164" s="53" t="str">
        <f t="shared" si="47"/>
        <v>x</v>
      </c>
      <c r="J164" s="53" t="str">
        <f t="shared" si="48"/>
        <v>x</v>
      </c>
      <c r="K164" s="53" t="str">
        <f t="shared" si="49"/>
        <v>x</v>
      </c>
      <c r="L164" s="54" t="str">
        <f t="shared" si="50"/>
        <v>x</v>
      </c>
      <c r="M164" s="46">
        <f t="shared" si="51"/>
        <v>0.77750000000000008</v>
      </c>
      <c r="N164" s="44">
        <f t="shared" si="52"/>
        <v>6.2750000000000115E-3</v>
      </c>
      <c r="O164" s="44">
        <f t="shared" si="53"/>
        <v>2.0916666666666705E-3</v>
      </c>
      <c r="P164" s="44">
        <f t="shared" si="54"/>
        <v>4.573474244670752E-2</v>
      </c>
      <c r="Q164" s="47">
        <f t="shared" si="55"/>
        <v>5.8822819867147924</v>
      </c>
      <c r="R164" s="48">
        <f t="shared" si="56"/>
        <v>0.77750000000000008</v>
      </c>
      <c r="S164" s="49" t="str">
        <f t="shared" si="57"/>
        <v xml:space="preserve"> </v>
      </c>
      <c r="T164" s="36"/>
      <c r="U164" s="36"/>
      <c r="V164" s="36"/>
      <c r="W164" s="36"/>
      <c r="X164" s="36"/>
      <c r="Y164" s="36"/>
      <c r="Z164" s="36"/>
    </row>
    <row r="165" spans="1:26" ht="96.75" thickBot="1" x14ac:dyDescent="0.25">
      <c r="A165" s="51">
        <f>+'Pesquisa de Preços'!A165</f>
        <v>157</v>
      </c>
      <c r="B165" s="52" t="str">
        <f>+'Pesquisa de Preços'!B165</f>
        <v xml:space="preserve">Sonda - aspiração traqueal- sonda de alivio nº 14 -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165" s="53" t="str">
        <f t="shared" si="41"/>
        <v>x</v>
      </c>
      <c r="D165" s="53">
        <f t="shared" si="42"/>
        <v>0.81</v>
      </c>
      <c r="E165" s="53">
        <f t="shared" si="43"/>
        <v>0.82</v>
      </c>
      <c r="F165" s="53">
        <f t="shared" si="44"/>
        <v>0.83</v>
      </c>
      <c r="G165" s="53">
        <f t="shared" si="45"/>
        <v>0.75</v>
      </c>
      <c r="H165" s="53" t="str">
        <f t="shared" si="46"/>
        <v>x</v>
      </c>
      <c r="I165" s="53" t="str">
        <f t="shared" si="47"/>
        <v>x</v>
      </c>
      <c r="J165" s="53" t="str">
        <f t="shared" si="48"/>
        <v>x</v>
      </c>
      <c r="K165" s="53" t="str">
        <f t="shared" si="49"/>
        <v>x</v>
      </c>
      <c r="L165" s="54" t="str">
        <f t="shared" si="50"/>
        <v>x</v>
      </c>
      <c r="M165" s="46">
        <f t="shared" si="51"/>
        <v>0.80249999999999999</v>
      </c>
      <c r="N165" s="44">
        <f t="shared" si="52"/>
        <v>3.8749999999999969E-3</v>
      </c>
      <c r="O165" s="44">
        <f t="shared" si="53"/>
        <v>1.2916666666666656E-3</v>
      </c>
      <c r="P165" s="44">
        <f t="shared" si="54"/>
        <v>3.5939764421413029E-2</v>
      </c>
      <c r="Q165" s="47">
        <f t="shared" si="55"/>
        <v>4.4784753173100347</v>
      </c>
      <c r="R165" s="48">
        <f t="shared" si="56"/>
        <v>0.80249999999999999</v>
      </c>
      <c r="S165" s="49" t="str">
        <f t="shared" si="57"/>
        <v xml:space="preserve"> </v>
      </c>
      <c r="T165" s="36"/>
      <c r="U165" s="36"/>
      <c r="V165" s="36"/>
      <c r="W165" s="36"/>
      <c r="X165" s="36"/>
      <c r="Y165" s="36"/>
      <c r="Z165" s="36"/>
    </row>
    <row r="166" spans="1:26" ht="120.75" thickBot="1" x14ac:dyDescent="0.25">
      <c r="A166" s="51">
        <f>+'Pesquisa de Preços'!A166</f>
        <v>158</v>
      </c>
      <c r="B166" s="52" t="str">
        <f>+'Pesquisa de Preços'!B166</f>
        <v>Sonda - aspiração traqueal- sonda de alivio nº 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166" s="53" t="str">
        <f t="shared" si="41"/>
        <v>x</v>
      </c>
      <c r="D166" s="53">
        <f t="shared" si="42"/>
        <v>0.67</v>
      </c>
      <c r="E166" s="53">
        <f t="shared" si="43"/>
        <v>0.68</v>
      </c>
      <c r="F166" s="53">
        <f t="shared" si="44"/>
        <v>0.69</v>
      </c>
      <c r="G166" s="53">
        <f t="shared" si="45"/>
        <v>0.73</v>
      </c>
      <c r="H166" s="53" t="str">
        <f t="shared" si="46"/>
        <v>x</v>
      </c>
      <c r="I166" s="53" t="str">
        <f t="shared" si="47"/>
        <v>x</v>
      </c>
      <c r="J166" s="53" t="str">
        <f t="shared" si="48"/>
        <v>x</v>
      </c>
      <c r="K166" s="53" t="str">
        <f t="shared" si="49"/>
        <v>x</v>
      </c>
      <c r="L166" s="54">
        <f t="shared" si="50"/>
        <v>0.74</v>
      </c>
      <c r="M166" s="46">
        <f t="shared" si="51"/>
        <v>0.70199999999999996</v>
      </c>
      <c r="N166" s="44">
        <f t="shared" si="52"/>
        <v>3.879999999999995E-3</v>
      </c>
      <c r="O166" s="44">
        <f t="shared" si="53"/>
        <v>9.6999999999999875E-4</v>
      </c>
      <c r="P166" s="44">
        <f t="shared" si="54"/>
        <v>3.1144823004794854E-2</v>
      </c>
      <c r="Q166" s="47">
        <f t="shared" si="55"/>
        <v>4.4365844736175015</v>
      </c>
      <c r="R166" s="48">
        <f t="shared" si="56"/>
        <v>0.70199999999999996</v>
      </c>
      <c r="S166" s="49" t="str">
        <f t="shared" si="57"/>
        <v xml:space="preserve"> </v>
      </c>
      <c r="T166" s="36"/>
      <c r="U166" s="36"/>
      <c r="V166" s="36"/>
      <c r="W166" s="36"/>
      <c r="X166" s="36"/>
      <c r="Y166" s="36"/>
      <c r="Z166" s="36"/>
    </row>
    <row r="167" spans="1:26" ht="96.75" thickBot="1" x14ac:dyDescent="0.25">
      <c r="A167" s="51">
        <f>+'Pesquisa de Preços'!A167</f>
        <v>159</v>
      </c>
      <c r="B167" s="52" t="str">
        <f>+'Pesquisa de Preços'!B167</f>
        <v xml:space="preserve">Sonda - aspiração traqueal- sonda de alivio nº 8-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167" s="53" t="str">
        <f t="shared" si="41"/>
        <v>x</v>
      </c>
      <c r="D167" s="53">
        <f t="shared" si="42"/>
        <v>0.7</v>
      </c>
      <c r="E167" s="53">
        <f t="shared" si="43"/>
        <v>0.71</v>
      </c>
      <c r="F167" s="53">
        <f t="shared" si="44"/>
        <v>0.72</v>
      </c>
      <c r="G167" s="53">
        <f t="shared" si="45"/>
        <v>0.61</v>
      </c>
      <c r="H167" s="53" t="str">
        <f t="shared" si="46"/>
        <v>x</v>
      </c>
      <c r="I167" s="53" t="str">
        <f t="shared" si="47"/>
        <v>x</v>
      </c>
      <c r="J167" s="53" t="str">
        <f t="shared" si="48"/>
        <v>x</v>
      </c>
      <c r="K167" s="53" t="str">
        <f t="shared" si="49"/>
        <v>x</v>
      </c>
      <c r="L167" s="54" t="str">
        <f t="shared" si="50"/>
        <v>x</v>
      </c>
      <c r="M167" s="46">
        <f t="shared" si="51"/>
        <v>0.68499999999999994</v>
      </c>
      <c r="N167" s="44">
        <f t="shared" si="52"/>
        <v>7.6999999999999968E-3</v>
      </c>
      <c r="O167" s="44">
        <f t="shared" si="53"/>
        <v>2.5666666666666654E-3</v>
      </c>
      <c r="P167" s="44">
        <f t="shared" si="54"/>
        <v>5.0662280511902198E-2</v>
      </c>
      <c r="Q167" s="47">
        <f t="shared" si="55"/>
        <v>7.3959533594017817</v>
      </c>
      <c r="R167" s="48">
        <f t="shared" si="56"/>
        <v>0.68499999999999994</v>
      </c>
      <c r="S167" s="49" t="str">
        <f t="shared" si="57"/>
        <v xml:space="preserve"> </v>
      </c>
      <c r="T167" s="36"/>
      <c r="U167" s="36"/>
      <c r="V167" s="36"/>
      <c r="W167" s="36"/>
      <c r="X167" s="36"/>
      <c r="Y167" s="36"/>
      <c r="Z167" s="36"/>
    </row>
    <row r="168" spans="1:26" ht="96.75" thickBot="1" x14ac:dyDescent="0.25">
      <c r="A168" s="51">
        <f>+'Pesquisa de Preços'!A168</f>
        <v>160</v>
      </c>
      <c r="B168" s="52" t="str">
        <f>+'Pesquisa de Preços'!B168</f>
        <v>SONDA DE FOLLEY N° 20,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168" s="53" t="str">
        <f t="shared" si="41"/>
        <v>x</v>
      </c>
      <c r="D168" s="53">
        <f t="shared" si="42"/>
        <v>28.16</v>
      </c>
      <c r="E168" s="53">
        <f t="shared" si="43"/>
        <v>28.57</v>
      </c>
      <c r="F168" s="53">
        <f t="shared" si="44"/>
        <v>28.83</v>
      </c>
      <c r="G168" s="53" t="str">
        <f t="shared" si="45"/>
        <v>x</v>
      </c>
      <c r="H168" s="53" t="str">
        <f t="shared" si="46"/>
        <v>x</v>
      </c>
      <c r="I168" s="53" t="str">
        <f t="shared" si="47"/>
        <v>x</v>
      </c>
      <c r="J168" s="53" t="str">
        <f t="shared" si="48"/>
        <v>x</v>
      </c>
      <c r="K168" s="53" t="str">
        <f t="shared" si="49"/>
        <v>x</v>
      </c>
      <c r="L168" s="54">
        <f t="shared" si="50"/>
        <v>24.7</v>
      </c>
      <c r="M168" s="46">
        <f t="shared" si="51"/>
        <v>27.565000000000001</v>
      </c>
      <c r="N168" s="44">
        <f t="shared" si="52"/>
        <v>11.172499999999999</v>
      </c>
      <c r="O168" s="44">
        <f t="shared" si="53"/>
        <v>3.7241666666666666</v>
      </c>
      <c r="P168" s="44">
        <f t="shared" si="54"/>
        <v>1.9298100079196052</v>
      </c>
      <c r="Q168" s="47">
        <f t="shared" si="55"/>
        <v>7.0009432538349543</v>
      </c>
      <c r="R168" s="48">
        <f t="shared" si="56"/>
        <v>27.565000000000001</v>
      </c>
      <c r="S168" s="49" t="str">
        <f t="shared" si="57"/>
        <v xml:space="preserve"> </v>
      </c>
      <c r="T168" s="36"/>
      <c r="U168" s="36"/>
      <c r="V168" s="36"/>
      <c r="W168" s="36"/>
      <c r="X168" s="36"/>
      <c r="Y168" s="36"/>
      <c r="Z168" s="36"/>
    </row>
    <row r="169" spans="1:26" ht="96.75" thickBot="1" x14ac:dyDescent="0.25">
      <c r="A169" s="51">
        <f>+'Pesquisa de Preços'!A169</f>
        <v>161</v>
      </c>
      <c r="B169" s="52" t="str">
        <f>+'Pesquisa de Preços'!B169</f>
        <v>SONDA DE FOLLEY N° 22,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169" s="53" t="str">
        <f t="shared" si="41"/>
        <v>x</v>
      </c>
      <c r="D169" s="53">
        <f t="shared" si="42"/>
        <v>28.16</v>
      </c>
      <c r="E169" s="53">
        <f t="shared" si="43"/>
        <v>28.57</v>
      </c>
      <c r="F169" s="53">
        <f t="shared" si="44"/>
        <v>28.83</v>
      </c>
      <c r="G169" s="53">
        <f t="shared" si="45"/>
        <v>25.35</v>
      </c>
      <c r="H169" s="53" t="str">
        <f t="shared" si="46"/>
        <v>x</v>
      </c>
      <c r="I169" s="53" t="str">
        <f t="shared" si="47"/>
        <v>x</v>
      </c>
      <c r="J169" s="53" t="str">
        <f t="shared" si="48"/>
        <v>x</v>
      </c>
      <c r="K169" s="53" t="str">
        <f t="shared" si="49"/>
        <v>x</v>
      </c>
      <c r="L169" s="54" t="str">
        <f t="shared" si="50"/>
        <v>x</v>
      </c>
      <c r="M169" s="46">
        <f t="shared" si="51"/>
        <v>27.727499999999999</v>
      </c>
      <c r="N169" s="44">
        <f t="shared" si="52"/>
        <v>7.7648749999999902</v>
      </c>
      <c r="O169" s="44">
        <f t="shared" si="53"/>
        <v>2.5882916666666635</v>
      </c>
      <c r="P169" s="44">
        <f t="shared" si="54"/>
        <v>1.6088168530527842</v>
      </c>
      <c r="Q169" s="47">
        <f t="shared" si="55"/>
        <v>5.8022427303319235</v>
      </c>
      <c r="R169" s="48">
        <f t="shared" si="56"/>
        <v>27.727499999999999</v>
      </c>
      <c r="S169" s="49" t="str">
        <f t="shared" si="57"/>
        <v xml:space="preserve"> </v>
      </c>
      <c r="T169" s="36"/>
      <c r="U169" s="36"/>
      <c r="V169" s="36"/>
      <c r="W169" s="36"/>
      <c r="X169" s="36"/>
      <c r="Y169" s="36"/>
      <c r="Z169" s="36"/>
    </row>
    <row r="170" spans="1:26" ht="96.75" thickBot="1" x14ac:dyDescent="0.25">
      <c r="A170" s="51">
        <f>+'Pesquisa de Preços'!A170</f>
        <v>162</v>
      </c>
      <c r="B170" s="52" t="str">
        <f>+'Pesquisa de Preços'!B170</f>
        <v>SONDA DE FOLLEY N° 16,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170" s="53" t="str">
        <f t="shared" si="41"/>
        <v>x</v>
      </c>
      <c r="D170" s="53">
        <f t="shared" si="42"/>
        <v>2.83</v>
      </c>
      <c r="E170" s="53">
        <f t="shared" si="43"/>
        <v>2.87</v>
      </c>
      <c r="F170" s="53">
        <f t="shared" si="44"/>
        <v>2.89</v>
      </c>
      <c r="G170" s="53" t="str">
        <f t="shared" si="45"/>
        <v>x</v>
      </c>
      <c r="H170" s="53" t="str">
        <f t="shared" si="46"/>
        <v>x</v>
      </c>
      <c r="I170" s="53" t="str">
        <f t="shared" si="47"/>
        <v>x</v>
      </c>
      <c r="J170" s="53" t="str">
        <f t="shared" si="48"/>
        <v>x</v>
      </c>
      <c r="K170" s="53" t="str">
        <f t="shared" si="49"/>
        <v>x</v>
      </c>
      <c r="L170" s="54">
        <f t="shared" si="50"/>
        <v>2.6</v>
      </c>
      <c r="M170" s="46">
        <f t="shared" si="51"/>
        <v>2.7974999999999999</v>
      </c>
      <c r="N170" s="44">
        <f t="shared" si="52"/>
        <v>5.3875000000000006E-2</v>
      </c>
      <c r="O170" s="44">
        <f t="shared" si="53"/>
        <v>1.7958333333333337E-2</v>
      </c>
      <c r="P170" s="44">
        <f t="shared" si="54"/>
        <v>0.13400870618483463</v>
      </c>
      <c r="Q170" s="47">
        <f t="shared" si="55"/>
        <v>4.7903022764909613</v>
      </c>
      <c r="R170" s="48">
        <f t="shared" si="56"/>
        <v>2.7974999999999999</v>
      </c>
      <c r="S170" s="49" t="str">
        <f t="shared" si="57"/>
        <v xml:space="preserve"> </v>
      </c>
      <c r="T170" s="36"/>
      <c r="U170" s="36"/>
      <c r="V170" s="36"/>
      <c r="W170" s="36"/>
      <c r="X170" s="36"/>
      <c r="Y170" s="36"/>
      <c r="Z170" s="36"/>
    </row>
    <row r="171" spans="1:26" ht="96.75" thickBot="1" x14ac:dyDescent="0.25">
      <c r="A171" s="51">
        <f>+'Pesquisa de Preços'!A171</f>
        <v>163</v>
      </c>
      <c r="B171" s="52" t="str">
        <f>+'Pesquisa de Preços'!B171</f>
        <v>SONDA DE FOLLEY N° 18,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171" s="53" t="str">
        <f t="shared" ref="C171:C234" si="58">IF(AND(C697&gt;=M697,C697&lt;=N697,C697&lt;&gt;0),C697,"x")</f>
        <v>x</v>
      </c>
      <c r="D171" s="53">
        <f t="shared" ref="D171:D234" si="59">IF(AND(D697&gt;=M697,D697&lt;=N697,D697&lt;&gt;0),D697,"x")</f>
        <v>2.83</v>
      </c>
      <c r="E171" s="53">
        <f t="shared" ref="E171:E234" si="60">IF(AND(E697&gt;=M697,E697&lt;=N697,E697&lt;&gt;0),E697,"x")</f>
        <v>2.87</v>
      </c>
      <c r="F171" s="53">
        <f t="shared" ref="F171:F234" si="61">IF(AND(F697&gt;=M697,F697&lt;=N697,F697&lt;&gt;0),F697,"x")</f>
        <v>2.89</v>
      </c>
      <c r="G171" s="53">
        <f t="shared" ref="G171:G234" si="62">IF(AND(G697&gt;=M697,G697&lt;=N697,G697&lt;&gt;0),G697,"x")</f>
        <v>2.4300000000000002</v>
      </c>
      <c r="H171" s="53" t="str">
        <f t="shared" ref="H171:H234" si="63">IF(AND(H697&gt;=M697,H697&lt;=N697,H697&lt;&gt;0),H697,"x")</f>
        <v>x</v>
      </c>
      <c r="I171" s="53" t="str">
        <f t="shared" ref="I171:I234" si="64">IF(AND(I697&gt;=M697,I697&lt;=N697,I697&lt;&gt;0),I697,"x")</f>
        <v>x</v>
      </c>
      <c r="J171" s="53" t="str">
        <f t="shared" ref="J171:J234" si="65">IF(AND(J697&gt;=M697,J697&lt;=N697,J697&lt;&gt;0),J697,"x")</f>
        <v>x</v>
      </c>
      <c r="K171" s="53" t="str">
        <f t="shared" ref="K171:K234" si="66">IF(AND(K697&gt;=M697,K697&lt;=N697,K697&lt;&gt;0),K697,"x")</f>
        <v>x</v>
      </c>
      <c r="L171" s="54" t="str">
        <f t="shared" ref="L171:L234" si="67">IF(AND(L697&gt;=M697,L697&lt;=N697,L697&lt;&gt;0),L697,"x")</f>
        <v>x</v>
      </c>
      <c r="M171" s="46">
        <f t="shared" si="51"/>
        <v>2.7549999999999999</v>
      </c>
      <c r="N171" s="44">
        <f t="shared" si="52"/>
        <v>0.14269999999999997</v>
      </c>
      <c r="O171" s="44">
        <f t="shared" si="53"/>
        <v>4.7566666666666653E-2</v>
      </c>
      <c r="P171" s="44">
        <f t="shared" si="54"/>
        <v>0.21809783737274116</v>
      </c>
      <c r="Q171" s="47">
        <f t="shared" si="55"/>
        <v>7.9164369282301692</v>
      </c>
      <c r="R171" s="48">
        <f t="shared" si="56"/>
        <v>2.7549999999999999</v>
      </c>
      <c r="S171" s="49" t="str">
        <f t="shared" si="57"/>
        <v xml:space="preserve"> </v>
      </c>
      <c r="T171" s="36"/>
      <c r="U171" s="36"/>
      <c r="V171" s="36"/>
      <c r="W171" s="36"/>
      <c r="X171" s="36"/>
      <c r="Y171" s="36"/>
      <c r="Z171" s="36"/>
    </row>
    <row r="172" spans="1:26" ht="60.75" thickBot="1" x14ac:dyDescent="0.25">
      <c r="A172" s="51">
        <f>+'Pesquisa de Preços'!A172</f>
        <v>164</v>
      </c>
      <c r="B172" s="52" t="str">
        <f>+'Pesquisa de Preços'!B172</f>
        <v>Sonda Foley - de demora nº 8 pediátrica - Em látex, cx. Com 10 unidades, siliconada. Foley de 3 Vias: - Via para insuflar o ar; - Via para drenar a urina; - Via para infundir solução, fazer controle de irrigação. Produto com validade. Garantia contra defeitos de fabricação ou materiais</v>
      </c>
      <c r="C172" s="53" t="str">
        <f t="shared" si="58"/>
        <v>x</v>
      </c>
      <c r="D172" s="53">
        <f t="shared" si="59"/>
        <v>28.16</v>
      </c>
      <c r="E172" s="53">
        <f t="shared" si="60"/>
        <v>28.57</v>
      </c>
      <c r="F172" s="53">
        <f t="shared" si="61"/>
        <v>28.83</v>
      </c>
      <c r="G172" s="53" t="str">
        <f t="shared" si="62"/>
        <v>x</v>
      </c>
      <c r="H172" s="53" t="str">
        <f t="shared" si="63"/>
        <v>x</v>
      </c>
      <c r="I172" s="53" t="str">
        <f t="shared" si="64"/>
        <v>x</v>
      </c>
      <c r="J172" s="53" t="str">
        <f t="shared" si="65"/>
        <v>x</v>
      </c>
      <c r="K172" s="53" t="str">
        <f t="shared" si="66"/>
        <v>x</v>
      </c>
      <c r="L172" s="54" t="str">
        <f t="shared" si="67"/>
        <v>x</v>
      </c>
      <c r="M172" s="46">
        <f t="shared" si="51"/>
        <v>28.52</v>
      </c>
      <c r="N172" s="44">
        <f t="shared" si="52"/>
        <v>0.22819999999999888</v>
      </c>
      <c r="O172" s="44">
        <f t="shared" si="53"/>
        <v>0.11409999999999944</v>
      </c>
      <c r="P172" s="44">
        <f t="shared" si="54"/>
        <v>0.33778691508108988</v>
      </c>
      <c r="Q172" s="47">
        <f t="shared" si="55"/>
        <v>1.1843860977597822</v>
      </c>
      <c r="R172" s="48">
        <f t="shared" si="56"/>
        <v>28.52</v>
      </c>
      <c r="S172" s="49" t="str">
        <f t="shared" si="57"/>
        <v xml:space="preserve"> </v>
      </c>
      <c r="T172" s="36"/>
      <c r="U172" s="36"/>
      <c r="V172" s="36"/>
      <c r="W172" s="36"/>
      <c r="X172" s="36"/>
      <c r="Y172" s="36"/>
      <c r="Z172" s="36"/>
    </row>
    <row r="173" spans="1:26" ht="36.75" thickBot="1" x14ac:dyDescent="0.25">
      <c r="A173" s="51">
        <f>+'Pesquisa de Preços'!A173</f>
        <v>165</v>
      </c>
      <c r="B173" s="52" t="str">
        <f>+'Pesquisa de Preços'!B173</f>
        <v>Sonda Foley - de demora nº 12 adultos - Em látex, siliconada. Foley de 3 Vias: - Via para insuflar o ar; - Via para drenar a urina; - Via para infundir solução, fazer controle de irrigação</v>
      </c>
      <c r="C173" s="53" t="str">
        <f t="shared" si="58"/>
        <v>x</v>
      </c>
      <c r="D173" s="53">
        <f t="shared" si="59"/>
        <v>3.56</v>
      </c>
      <c r="E173" s="53">
        <f t="shared" si="60"/>
        <v>3.61</v>
      </c>
      <c r="F173" s="53">
        <f t="shared" si="61"/>
        <v>3.65</v>
      </c>
      <c r="G173" s="53">
        <f t="shared" si="62"/>
        <v>3.28</v>
      </c>
      <c r="H173" s="53" t="str">
        <f t="shared" si="63"/>
        <v>x</v>
      </c>
      <c r="I173" s="53" t="str">
        <f t="shared" si="64"/>
        <v>x</v>
      </c>
      <c r="J173" s="53" t="str">
        <f t="shared" si="65"/>
        <v>x</v>
      </c>
      <c r="K173" s="53" t="str">
        <f t="shared" si="66"/>
        <v>x</v>
      </c>
      <c r="L173" s="54" t="str">
        <f t="shared" si="67"/>
        <v>x</v>
      </c>
      <c r="M173" s="46">
        <f t="shared" si="51"/>
        <v>3.5249999999999999</v>
      </c>
      <c r="N173" s="44">
        <f t="shared" si="52"/>
        <v>8.410000000000005E-2</v>
      </c>
      <c r="O173" s="44">
        <f t="shared" si="53"/>
        <v>2.8033333333333351E-2</v>
      </c>
      <c r="P173" s="44">
        <f t="shared" si="54"/>
        <v>0.16743157806499154</v>
      </c>
      <c r="Q173" s="47">
        <f t="shared" si="55"/>
        <v>4.7498320018437319</v>
      </c>
      <c r="R173" s="48">
        <f t="shared" si="56"/>
        <v>3.5249999999999999</v>
      </c>
      <c r="S173" s="49" t="str">
        <f t="shared" si="57"/>
        <v xml:space="preserve"> </v>
      </c>
      <c r="T173" s="36"/>
      <c r="U173" s="36"/>
      <c r="V173" s="36"/>
      <c r="W173" s="36"/>
      <c r="X173" s="36"/>
      <c r="Y173" s="36"/>
      <c r="Z173" s="36"/>
    </row>
    <row r="174" spans="1:26" ht="60.75" thickBot="1" x14ac:dyDescent="0.25">
      <c r="A174" s="51">
        <f>+'Pesquisa de Preços'!A174</f>
        <v>166</v>
      </c>
      <c r="B174" s="52" t="str">
        <f>+'Pesquisa de Preços'!B174</f>
        <v>Sonda Foley - de demora nº 14 adultos - Em látex, siliconada. Foley de 3 Vias: - Via para insuflar o ar; - Via para drenar a urina; - Via para infundir solução, fazer controle de irrigação. Produto com validade. Garantia contra defeitos de fabricação ou materiais</v>
      </c>
      <c r="C174" s="53" t="str">
        <f t="shared" si="58"/>
        <v>x</v>
      </c>
      <c r="D174" s="53">
        <f t="shared" si="59"/>
        <v>3.56</v>
      </c>
      <c r="E174" s="53">
        <f t="shared" si="60"/>
        <v>3.61</v>
      </c>
      <c r="F174" s="53">
        <f t="shared" si="61"/>
        <v>3.65</v>
      </c>
      <c r="G174" s="53">
        <f t="shared" si="62"/>
        <v>3.28</v>
      </c>
      <c r="H174" s="53" t="str">
        <f t="shared" si="63"/>
        <v>x</v>
      </c>
      <c r="I174" s="53" t="str">
        <f t="shared" si="64"/>
        <v>x</v>
      </c>
      <c r="J174" s="53" t="str">
        <f t="shared" si="65"/>
        <v>x</v>
      </c>
      <c r="K174" s="53" t="str">
        <f t="shared" si="66"/>
        <v>x</v>
      </c>
      <c r="L174" s="54" t="str">
        <f t="shared" si="67"/>
        <v>x</v>
      </c>
      <c r="M174" s="46">
        <f t="shared" si="51"/>
        <v>3.5249999999999999</v>
      </c>
      <c r="N174" s="44">
        <f t="shared" si="52"/>
        <v>8.410000000000005E-2</v>
      </c>
      <c r="O174" s="44">
        <f t="shared" si="53"/>
        <v>2.8033333333333351E-2</v>
      </c>
      <c r="P174" s="44">
        <f t="shared" si="54"/>
        <v>0.16743157806499154</v>
      </c>
      <c r="Q174" s="47">
        <f t="shared" si="55"/>
        <v>4.7498320018437319</v>
      </c>
      <c r="R174" s="48">
        <f t="shared" si="56"/>
        <v>3.5249999999999999</v>
      </c>
      <c r="S174" s="49" t="str">
        <f t="shared" si="57"/>
        <v xml:space="preserve"> </v>
      </c>
      <c r="T174" s="36"/>
      <c r="U174" s="36"/>
      <c r="V174" s="36"/>
      <c r="W174" s="36"/>
      <c r="X174" s="36"/>
      <c r="Y174" s="36"/>
      <c r="Z174" s="36"/>
    </row>
    <row r="175" spans="1:26" ht="60.75" thickBot="1" x14ac:dyDescent="0.25">
      <c r="A175" s="51">
        <f>+'Pesquisa de Preços'!A175</f>
        <v>167</v>
      </c>
      <c r="B175" s="52" t="str">
        <f>+'Pesquisa de Preços'!B175</f>
        <v>Sonda nasogastrica - sonda de alivio nº 12 adultos- Dispositivo para introdução em órgãos corporais, gástrica e nasogástrica para drenagem gástrica e introdução de solução e medicação no trato gástrico; Estéril; - Atóxica; Apirogênico; Descartável (Uso único)</v>
      </c>
      <c r="C175" s="53" t="str">
        <f t="shared" si="58"/>
        <v>x</v>
      </c>
      <c r="D175" s="53">
        <f t="shared" si="59"/>
        <v>1.1599999999999999</v>
      </c>
      <c r="E175" s="53">
        <f t="shared" si="60"/>
        <v>1.18</v>
      </c>
      <c r="F175" s="53">
        <f t="shared" si="61"/>
        <v>1.19</v>
      </c>
      <c r="G175" s="53">
        <f t="shared" si="62"/>
        <v>1.08</v>
      </c>
      <c r="H175" s="53" t="str">
        <f t="shared" si="63"/>
        <v>x</v>
      </c>
      <c r="I175" s="53" t="str">
        <f t="shared" si="64"/>
        <v>x</v>
      </c>
      <c r="J175" s="53" t="str">
        <f t="shared" si="65"/>
        <v>x</v>
      </c>
      <c r="K175" s="53" t="str">
        <f t="shared" si="66"/>
        <v>x</v>
      </c>
      <c r="L175" s="54" t="str">
        <f t="shared" si="67"/>
        <v>x</v>
      </c>
      <c r="M175" s="46">
        <f t="shared" si="51"/>
        <v>1.1524999999999999</v>
      </c>
      <c r="N175" s="44">
        <f t="shared" si="52"/>
        <v>7.4749999999999817E-3</v>
      </c>
      <c r="O175" s="44">
        <f t="shared" si="53"/>
        <v>2.4916666666666607E-3</v>
      </c>
      <c r="P175" s="44">
        <f t="shared" si="54"/>
        <v>4.9916597106239732E-2</v>
      </c>
      <c r="Q175" s="47">
        <f t="shared" si="55"/>
        <v>4.3311581003244894</v>
      </c>
      <c r="R175" s="48">
        <f t="shared" si="56"/>
        <v>1.1524999999999999</v>
      </c>
      <c r="S175" s="49" t="str">
        <f t="shared" si="57"/>
        <v xml:space="preserve"> </v>
      </c>
      <c r="T175" s="36"/>
      <c r="U175" s="36"/>
      <c r="V175" s="36"/>
      <c r="W175" s="36"/>
      <c r="X175" s="36"/>
      <c r="Y175" s="36"/>
      <c r="Z175" s="36"/>
    </row>
    <row r="176" spans="1:26" ht="60.75" thickBot="1" x14ac:dyDescent="0.25">
      <c r="A176" s="51">
        <f>+'Pesquisa de Preços'!A176</f>
        <v>168</v>
      </c>
      <c r="B176" s="52" t="str">
        <f>+'Pesquisa de Preços'!B176</f>
        <v xml:space="preserve">Sonda nasogastrica - sonda de alivio nº 14 adulto Dispositivo para introdução em órgãos corporais, gástrica e nasogástrica para drenagem gástrica e introdução de solução e medicação no trato gástrico; Estéril; - Atóxica; Apirogênico; Descartável (Uso único). </v>
      </c>
      <c r="C176" s="53" t="str">
        <f t="shared" si="58"/>
        <v>x</v>
      </c>
      <c r="D176" s="53">
        <f t="shared" si="59"/>
        <v>1.1599999999999999</v>
      </c>
      <c r="E176" s="53">
        <f t="shared" si="60"/>
        <v>1.18</v>
      </c>
      <c r="F176" s="53">
        <f t="shared" si="61"/>
        <v>1.19</v>
      </c>
      <c r="G176" s="53">
        <f t="shared" si="62"/>
        <v>1.1000000000000001</v>
      </c>
      <c r="H176" s="53" t="str">
        <f t="shared" si="63"/>
        <v>x</v>
      </c>
      <c r="I176" s="53" t="str">
        <f t="shared" si="64"/>
        <v>x</v>
      </c>
      <c r="J176" s="53" t="str">
        <f t="shared" si="65"/>
        <v>x</v>
      </c>
      <c r="K176" s="53" t="str">
        <f t="shared" si="66"/>
        <v>x</v>
      </c>
      <c r="L176" s="54" t="str">
        <f t="shared" si="67"/>
        <v>x</v>
      </c>
      <c r="M176" s="46">
        <f t="shared" si="51"/>
        <v>1.1575</v>
      </c>
      <c r="N176" s="44">
        <f t="shared" si="52"/>
        <v>4.8749999999999835E-3</v>
      </c>
      <c r="O176" s="44">
        <f t="shared" si="53"/>
        <v>1.6249999999999945E-3</v>
      </c>
      <c r="P176" s="44">
        <f t="shared" si="54"/>
        <v>4.031128874149268E-2</v>
      </c>
      <c r="Q176" s="47">
        <f t="shared" si="55"/>
        <v>3.4826167379259338</v>
      </c>
      <c r="R176" s="48">
        <f t="shared" si="56"/>
        <v>1.1575</v>
      </c>
      <c r="S176" s="49" t="str">
        <f t="shared" si="57"/>
        <v xml:space="preserve"> </v>
      </c>
      <c r="T176" s="36"/>
      <c r="U176" s="36"/>
      <c r="V176" s="36"/>
      <c r="W176" s="36"/>
      <c r="X176" s="36"/>
      <c r="Y176" s="36"/>
      <c r="Z176" s="36"/>
    </row>
    <row r="177" spans="1:26" ht="60.75" thickBot="1" x14ac:dyDescent="0.25">
      <c r="A177" s="51">
        <f>+'Pesquisa de Preços'!A177</f>
        <v>169</v>
      </c>
      <c r="B177" s="52" t="str">
        <f>+'Pesquisa de Preços'!B177</f>
        <v xml:space="preserve">Sonda nasogastrica - sonda de alivio nº 16 adultos - Sonda - nasogástrica - sonda de alívio Dispositivo para introdução em órgãos corporais, gástrica e nasogástrica para drenagem gástrica e introdução de solução e medicação no trato gástrico; Estéril; - Atóxica; Apirogênico; Descartável (Uso único). </v>
      </c>
      <c r="C177" s="53" t="str">
        <f t="shared" si="58"/>
        <v>x</v>
      </c>
      <c r="D177" s="53">
        <f t="shared" si="59"/>
        <v>1.33</v>
      </c>
      <c r="E177" s="53">
        <f t="shared" si="60"/>
        <v>1.35</v>
      </c>
      <c r="F177" s="53">
        <f t="shared" si="61"/>
        <v>1.36</v>
      </c>
      <c r="G177" s="53">
        <f t="shared" si="62"/>
        <v>1.28</v>
      </c>
      <c r="H177" s="53" t="str">
        <f t="shared" si="63"/>
        <v>x</v>
      </c>
      <c r="I177" s="53" t="str">
        <f t="shared" si="64"/>
        <v>x</v>
      </c>
      <c r="J177" s="53" t="str">
        <f t="shared" si="65"/>
        <v>x</v>
      </c>
      <c r="K177" s="53" t="str">
        <f t="shared" si="66"/>
        <v>x</v>
      </c>
      <c r="L177" s="54" t="str">
        <f t="shared" si="67"/>
        <v>x</v>
      </c>
      <c r="M177" s="46">
        <f t="shared" si="51"/>
        <v>1.33</v>
      </c>
      <c r="N177" s="44">
        <f t="shared" si="52"/>
        <v>3.8000000000000065E-3</v>
      </c>
      <c r="O177" s="44">
        <f t="shared" si="53"/>
        <v>1.2666666666666688E-3</v>
      </c>
      <c r="P177" s="44">
        <f t="shared" si="54"/>
        <v>3.5590260840104401E-2</v>
      </c>
      <c r="Q177" s="47">
        <f t="shared" si="55"/>
        <v>2.6759594616619848</v>
      </c>
      <c r="R177" s="48">
        <f t="shared" si="56"/>
        <v>1.33</v>
      </c>
      <c r="S177" s="49" t="str">
        <f t="shared" si="57"/>
        <v xml:space="preserve"> </v>
      </c>
      <c r="T177" s="36"/>
      <c r="U177" s="36"/>
      <c r="V177" s="36"/>
      <c r="W177" s="36"/>
      <c r="X177" s="36"/>
      <c r="Y177" s="36"/>
      <c r="Z177" s="36"/>
    </row>
    <row r="178" spans="1:26" ht="84.75" thickBot="1" x14ac:dyDescent="0.25">
      <c r="A178" s="51">
        <f>+'Pesquisa de Preços'!A178</f>
        <v>170</v>
      </c>
      <c r="B178" s="52" t="str">
        <f>+'Pesquisa de Preços'!B178</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06</v>
      </c>
      <c r="C178" s="53" t="str">
        <f t="shared" si="58"/>
        <v>x</v>
      </c>
      <c r="D178" s="53">
        <f t="shared" si="59"/>
        <v>0.69</v>
      </c>
      <c r="E178" s="53">
        <f t="shared" si="60"/>
        <v>0.7</v>
      </c>
      <c r="F178" s="53">
        <f t="shared" si="61"/>
        <v>0.7</v>
      </c>
      <c r="G178" s="53" t="str">
        <f t="shared" si="62"/>
        <v>x</v>
      </c>
      <c r="H178" s="53" t="str">
        <f t="shared" si="63"/>
        <v>x</v>
      </c>
      <c r="I178" s="53" t="str">
        <f t="shared" si="64"/>
        <v>x</v>
      </c>
      <c r="J178" s="53" t="str">
        <f t="shared" si="65"/>
        <v>x</v>
      </c>
      <c r="K178" s="53" t="str">
        <f t="shared" si="66"/>
        <v>x</v>
      </c>
      <c r="L178" s="54">
        <f t="shared" si="67"/>
        <v>0.64</v>
      </c>
      <c r="M178" s="46">
        <f t="shared" si="51"/>
        <v>0.6825</v>
      </c>
      <c r="N178" s="44">
        <f t="shared" si="52"/>
        <v>2.4749999999999946E-3</v>
      </c>
      <c r="O178" s="44">
        <f t="shared" si="53"/>
        <v>8.2499999999999815E-4</v>
      </c>
      <c r="P178" s="44">
        <f t="shared" si="54"/>
        <v>2.872281323269011E-2</v>
      </c>
      <c r="Q178" s="47">
        <f t="shared" si="55"/>
        <v>4.2084708033245581</v>
      </c>
      <c r="R178" s="48">
        <f t="shared" si="56"/>
        <v>0.6825</v>
      </c>
      <c r="S178" s="49" t="str">
        <f t="shared" si="57"/>
        <v xml:space="preserve"> </v>
      </c>
      <c r="T178" s="36"/>
      <c r="U178" s="36"/>
      <c r="V178" s="36"/>
      <c r="W178" s="36"/>
      <c r="X178" s="36"/>
      <c r="Y178" s="36"/>
      <c r="Z178" s="36"/>
    </row>
    <row r="179" spans="1:26" ht="84.75" thickBot="1" x14ac:dyDescent="0.25">
      <c r="A179" s="51">
        <f>+'Pesquisa de Preços'!A179</f>
        <v>171</v>
      </c>
      <c r="B179" s="52" t="str">
        <f>+'Pesquisa de Preços'!B179</f>
        <v>SONDA URETRAL (SONDA DE ALIVIO), CONFECCIONADA EM POLIVINIL, ESTÉRIL, ATÓXICA, TRANSPARENTE, FLEXÍVEL, SILICONIZADA, CONTENDO CONECTOR UNIVERSAL PARA ADAPTAÇÃO AO INTERMEDIÁRIO E TAMPA, MEDINDO APROXIMADAMENTE 40CM DE COMPRIMENTO, EMBALAGEM INDIVIDUAL, EM PAPEL GRAU CIRÚRGICO E FILME TERMOPLÁSTICO, ABERTURA EM PÉTALA 08</v>
      </c>
      <c r="C179" s="53" t="str">
        <f t="shared" si="58"/>
        <v>x</v>
      </c>
      <c r="D179" s="53">
        <f t="shared" si="59"/>
        <v>0.71</v>
      </c>
      <c r="E179" s="53">
        <f t="shared" si="60"/>
        <v>0.72</v>
      </c>
      <c r="F179" s="53">
        <f t="shared" si="61"/>
        <v>0.72</v>
      </c>
      <c r="G179" s="53">
        <f t="shared" si="62"/>
        <v>0.56999999999999995</v>
      </c>
      <c r="H179" s="53" t="str">
        <f t="shared" si="63"/>
        <v>x</v>
      </c>
      <c r="I179" s="53" t="str">
        <f t="shared" si="64"/>
        <v>x</v>
      </c>
      <c r="J179" s="53" t="str">
        <f t="shared" si="65"/>
        <v>x</v>
      </c>
      <c r="K179" s="53" t="str">
        <f t="shared" si="66"/>
        <v>x</v>
      </c>
      <c r="L179" s="54" t="str">
        <f t="shared" si="67"/>
        <v>x</v>
      </c>
      <c r="M179" s="46">
        <f t="shared" si="51"/>
        <v>0.67999999999999994</v>
      </c>
      <c r="N179" s="44">
        <f t="shared" si="52"/>
        <v>1.6200000000000006E-2</v>
      </c>
      <c r="O179" s="44">
        <f t="shared" si="53"/>
        <v>5.400000000000002E-3</v>
      </c>
      <c r="P179" s="44">
        <f t="shared" si="54"/>
        <v>7.3484692283495356E-2</v>
      </c>
      <c r="Q179" s="47">
        <f t="shared" si="55"/>
        <v>10.806572394631671</v>
      </c>
      <c r="R179" s="48">
        <f t="shared" si="56"/>
        <v>0.67999999999999994</v>
      </c>
      <c r="S179" s="49" t="str">
        <f t="shared" si="57"/>
        <v xml:space="preserve"> </v>
      </c>
      <c r="T179" s="36"/>
      <c r="U179" s="36"/>
      <c r="V179" s="36"/>
      <c r="W179" s="36"/>
      <c r="X179" s="36"/>
      <c r="Y179" s="36"/>
      <c r="Z179" s="36"/>
    </row>
    <row r="180" spans="1:26" ht="84.75" thickBot="1" x14ac:dyDescent="0.25">
      <c r="A180" s="51">
        <f>+'Pesquisa de Preços'!A180</f>
        <v>172</v>
      </c>
      <c r="B180" s="52" t="str">
        <f>+'Pesquisa de Preços'!B180</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12</v>
      </c>
      <c r="C180" s="53" t="str">
        <f t="shared" si="58"/>
        <v>x</v>
      </c>
      <c r="D180" s="53">
        <f t="shared" si="59"/>
        <v>0.73</v>
      </c>
      <c r="E180" s="53">
        <f t="shared" si="60"/>
        <v>0.74</v>
      </c>
      <c r="F180" s="53">
        <f t="shared" si="61"/>
        <v>0.74</v>
      </c>
      <c r="G180" s="53">
        <f t="shared" si="62"/>
        <v>0.66</v>
      </c>
      <c r="H180" s="53" t="str">
        <f t="shared" si="63"/>
        <v>x</v>
      </c>
      <c r="I180" s="53" t="str">
        <f t="shared" si="64"/>
        <v>x</v>
      </c>
      <c r="J180" s="53" t="str">
        <f t="shared" si="65"/>
        <v>x</v>
      </c>
      <c r="K180" s="53" t="str">
        <f t="shared" si="66"/>
        <v>x</v>
      </c>
      <c r="L180" s="54" t="str">
        <f t="shared" si="67"/>
        <v>x</v>
      </c>
      <c r="M180" s="46">
        <f t="shared" si="51"/>
        <v>0.71750000000000003</v>
      </c>
      <c r="N180" s="44">
        <f t="shared" si="52"/>
        <v>4.4749999999999946E-3</v>
      </c>
      <c r="O180" s="44">
        <f t="shared" si="53"/>
        <v>1.4916666666666648E-3</v>
      </c>
      <c r="P180" s="44">
        <f t="shared" si="54"/>
        <v>3.8622100754188197E-2</v>
      </c>
      <c r="Q180" s="47">
        <f t="shared" si="55"/>
        <v>5.3828711852527107</v>
      </c>
      <c r="R180" s="48">
        <f t="shared" si="56"/>
        <v>0.71750000000000003</v>
      </c>
      <c r="S180" s="49" t="str">
        <f t="shared" si="57"/>
        <v xml:space="preserve"> </v>
      </c>
      <c r="T180" s="36"/>
      <c r="U180" s="36"/>
      <c r="V180" s="36"/>
      <c r="W180" s="36"/>
      <c r="X180" s="36"/>
      <c r="Y180" s="36"/>
      <c r="Z180" s="36"/>
    </row>
    <row r="181" spans="1:26" ht="84.75" thickBot="1" x14ac:dyDescent="0.25">
      <c r="A181" s="51">
        <f>+'Pesquisa de Preços'!A181</f>
        <v>173</v>
      </c>
      <c r="B181" s="52" t="str">
        <f>+'Pesquisa de Preços'!B181</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10</v>
      </c>
      <c r="C181" s="53" t="str">
        <f t="shared" si="58"/>
        <v>x</v>
      </c>
      <c r="D181" s="53">
        <f t="shared" si="59"/>
        <v>0.72</v>
      </c>
      <c r="E181" s="53">
        <f t="shared" si="60"/>
        <v>0.73</v>
      </c>
      <c r="F181" s="53">
        <f t="shared" si="61"/>
        <v>0.74</v>
      </c>
      <c r="G181" s="53" t="str">
        <f t="shared" si="62"/>
        <v>x</v>
      </c>
      <c r="H181" s="53" t="str">
        <f t="shared" si="63"/>
        <v>x</v>
      </c>
      <c r="I181" s="53" t="str">
        <f t="shared" si="64"/>
        <v>x</v>
      </c>
      <c r="J181" s="53" t="str">
        <f t="shared" si="65"/>
        <v>x</v>
      </c>
      <c r="K181" s="53" t="str">
        <f t="shared" si="66"/>
        <v>x</v>
      </c>
      <c r="L181" s="54">
        <f t="shared" si="67"/>
        <v>0.71</v>
      </c>
      <c r="M181" s="46">
        <f t="shared" si="51"/>
        <v>0.72499999999999998</v>
      </c>
      <c r="N181" s="44">
        <f t="shared" si="52"/>
        <v>5.0000000000000088E-4</v>
      </c>
      <c r="O181" s="44">
        <f t="shared" si="53"/>
        <v>1.6666666666666696E-4</v>
      </c>
      <c r="P181" s="44">
        <f t="shared" si="54"/>
        <v>1.2909944487358068E-2</v>
      </c>
      <c r="Q181" s="47">
        <f t="shared" si="55"/>
        <v>1.7806819982562851</v>
      </c>
      <c r="R181" s="48">
        <f t="shared" si="56"/>
        <v>0.72499999999999998</v>
      </c>
      <c r="S181" s="49" t="str">
        <f t="shared" si="57"/>
        <v xml:space="preserve"> </v>
      </c>
      <c r="T181" s="36"/>
      <c r="U181" s="36"/>
      <c r="V181" s="36"/>
      <c r="W181" s="36"/>
      <c r="X181" s="36"/>
      <c r="Y181" s="36"/>
      <c r="Z181" s="36"/>
    </row>
    <row r="182" spans="1:26" ht="84.75" thickBot="1" x14ac:dyDescent="0.25">
      <c r="A182" s="51">
        <f>+'Pesquisa de Preços'!A182</f>
        <v>174</v>
      </c>
      <c r="B182" s="52" t="str">
        <f>+'Pesquisa de Preços'!B182</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14</v>
      </c>
      <c r="C182" s="53" t="str">
        <f t="shared" si="58"/>
        <v>x</v>
      </c>
      <c r="D182" s="53">
        <f t="shared" si="59"/>
        <v>0.79</v>
      </c>
      <c r="E182" s="53">
        <f t="shared" si="60"/>
        <v>0.81</v>
      </c>
      <c r="F182" s="53">
        <f t="shared" si="61"/>
        <v>0.81</v>
      </c>
      <c r="G182" s="53">
        <f t="shared" si="62"/>
        <v>0.66</v>
      </c>
      <c r="H182" s="53" t="str">
        <f t="shared" si="63"/>
        <v>x</v>
      </c>
      <c r="I182" s="53" t="str">
        <f t="shared" si="64"/>
        <v>x</v>
      </c>
      <c r="J182" s="53" t="str">
        <f t="shared" si="65"/>
        <v>x</v>
      </c>
      <c r="K182" s="53" t="str">
        <f t="shared" si="66"/>
        <v>x</v>
      </c>
      <c r="L182" s="54" t="str">
        <f t="shared" si="67"/>
        <v>x</v>
      </c>
      <c r="M182" s="46">
        <f t="shared" si="51"/>
        <v>0.76750000000000007</v>
      </c>
      <c r="N182" s="44">
        <f t="shared" si="52"/>
        <v>1.5675000000000005E-2</v>
      </c>
      <c r="O182" s="44">
        <f t="shared" si="53"/>
        <v>5.2250000000000013E-3</v>
      </c>
      <c r="P182" s="44">
        <f t="shared" si="54"/>
        <v>7.2284161474004807E-2</v>
      </c>
      <c r="Q182" s="47">
        <f t="shared" si="55"/>
        <v>9.4181317881439472</v>
      </c>
      <c r="R182" s="48">
        <f t="shared" si="56"/>
        <v>0.76750000000000007</v>
      </c>
      <c r="S182" s="49" t="str">
        <f t="shared" si="57"/>
        <v xml:space="preserve"> </v>
      </c>
      <c r="T182" s="36"/>
      <c r="U182" s="36"/>
      <c r="V182" s="36"/>
      <c r="W182" s="36"/>
      <c r="X182" s="36"/>
      <c r="Y182" s="36"/>
      <c r="Z182" s="36"/>
    </row>
    <row r="183" spans="1:26" ht="36.75" thickBot="1" x14ac:dyDescent="0.25">
      <c r="A183" s="51">
        <f>+'Pesquisa de Preços'!A183</f>
        <v>175</v>
      </c>
      <c r="B183" s="52" t="str">
        <f>+'Pesquisa de Preços'!B183</f>
        <v>SORO FISIOLÓGICO 0,9%, FRASCO 500ML, DESTINADA A APLICAÇÃO PARENTERAL COM OBJETIVOS TEURAPEUTICOS E/OU COMPLEMENTARES AO TRATAMENTO DO PACIENTE.</v>
      </c>
      <c r="C183" s="53" t="str">
        <f t="shared" si="58"/>
        <v>x</v>
      </c>
      <c r="D183" s="53">
        <f t="shared" si="59"/>
        <v>4.2300000000000004</v>
      </c>
      <c r="E183" s="53">
        <f t="shared" si="60"/>
        <v>4.29</v>
      </c>
      <c r="F183" s="53">
        <f t="shared" si="61"/>
        <v>4.33</v>
      </c>
      <c r="G183" s="53" t="str">
        <f t="shared" si="62"/>
        <v>x</v>
      </c>
      <c r="H183" s="53" t="str">
        <f t="shared" si="63"/>
        <v>x</v>
      </c>
      <c r="I183" s="53" t="str">
        <f t="shared" si="64"/>
        <v>x</v>
      </c>
      <c r="J183" s="53" t="str">
        <f t="shared" si="65"/>
        <v>x</v>
      </c>
      <c r="K183" s="53" t="str">
        <f t="shared" si="66"/>
        <v>x</v>
      </c>
      <c r="L183" s="54">
        <f t="shared" si="67"/>
        <v>4.4000000000000004</v>
      </c>
      <c r="M183" s="46">
        <f t="shared" si="51"/>
        <v>4.3125</v>
      </c>
      <c r="N183" s="44">
        <f t="shared" si="52"/>
        <v>1.5274999999999993E-2</v>
      </c>
      <c r="O183" s="44">
        <f t="shared" si="53"/>
        <v>5.0916666666666645E-3</v>
      </c>
      <c r="P183" s="44">
        <f t="shared" si="54"/>
        <v>7.1355915428692143E-2</v>
      </c>
      <c r="Q183" s="47">
        <f t="shared" si="55"/>
        <v>1.6546299229841657</v>
      </c>
      <c r="R183" s="48">
        <f t="shared" si="56"/>
        <v>4.3125</v>
      </c>
      <c r="S183" s="49" t="str">
        <f t="shared" si="57"/>
        <v xml:space="preserve"> </v>
      </c>
      <c r="T183" s="36"/>
      <c r="U183" s="36"/>
      <c r="V183" s="36"/>
      <c r="W183" s="36"/>
      <c r="X183" s="36"/>
      <c r="Y183" s="36"/>
      <c r="Z183" s="36"/>
    </row>
    <row r="184" spans="1:26" ht="24.75" thickBot="1" x14ac:dyDescent="0.25">
      <c r="A184" s="51">
        <f>+'Pesquisa de Preços'!A184</f>
        <v>176</v>
      </c>
      <c r="B184" s="52" t="str">
        <f>+'Pesquisa de Preços'!B184</f>
        <v>SORO FISIOLOGICO 250 ML, COM OBJETIVOS TERAPEUTICOS E/OU COMPLEMENTARES AO TRATAMENTO DOS PACIENTES</v>
      </c>
      <c r="C184" s="53" t="str">
        <f t="shared" si="58"/>
        <v>x</v>
      </c>
      <c r="D184" s="53">
        <f t="shared" si="59"/>
        <v>3.45</v>
      </c>
      <c r="E184" s="53">
        <f t="shared" si="60"/>
        <v>3.5</v>
      </c>
      <c r="F184" s="53">
        <f t="shared" si="61"/>
        <v>3.53</v>
      </c>
      <c r="G184" s="53" t="str">
        <f t="shared" si="62"/>
        <v>x</v>
      </c>
      <c r="H184" s="53" t="str">
        <f t="shared" si="63"/>
        <v>x</v>
      </c>
      <c r="I184" s="53" t="str">
        <f t="shared" si="64"/>
        <v>x</v>
      </c>
      <c r="J184" s="53" t="str">
        <f t="shared" si="65"/>
        <v>x</v>
      </c>
      <c r="K184" s="53" t="str">
        <f t="shared" si="66"/>
        <v>x</v>
      </c>
      <c r="L184" s="54" t="str">
        <f t="shared" si="67"/>
        <v>x</v>
      </c>
      <c r="M184" s="46">
        <f t="shared" si="51"/>
        <v>3.4933333333333336</v>
      </c>
      <c r="N184" s="44">
        <f t="shared" si="52"/>
        <v>3.2666666666666365E-3</v>
      </c>
      <c r="O184" s="44">
        <f t="shared" si="53"/>
        <v>1.6333333333333182E-3</v>
      </c>
      <c r="P184" s="44">
        <f t="shared" si="54"/>
        <v>4.0414518843273614E-2</v>
      </c>
      <c r="Q184" s="47">
        <f t="shared" si="55"/>
        <v>1.1569041653608858</v>
      </c>
      <c r="R184" s="48">
        <f t="shared" si="56"/>
        <v>3.4933333333333336</v>
      </c>
      <c r="S184" s="49" t="str">
        <f t="shared" si="57"/>
        <v xml:space="preserve"> </v>
      </c>
      <c r="T184" s="36"/>
      <c r="U184" s="36"/>
      <c r="V184" s="36"/>
      <c r="W184" s="36"/>
      <c r="X184" s="36"/>
      <c r="Y184" s="36"/>
      <c r="Z184" s="36"/>
    </row>
    <row r="185" spans="1:26" ht="13.5" thickBot="1" x14ac:dyDescent="0.25">
      <c r="A185" s="51">
        <f>+'Pesquisa de Preços'!A185</f>
        <v>177</v>
      </c>
      <c r="B185" s="52" t="str">
        <f>+'Pesquisa de Preços'!B185</f>
        <v>Tala aramada em E.V.A G</v>
      </c>
      <c r="C185" s="53" t="str">
        <f t="shared" si="58"/>
        <v>x</v>
      </c>
      <c r="D185" s="53">
        <f t="shared" si="59"/>
        <v>12.28</v>
      </c>
      <c r="E185" s="53">
        <f t="shared" si="60"/>
        <v>12.46</v>
      </c>
      <c r="F185" s="53">
        <f t="shared" si="61"/>
        <v>12.58</v>
      </c>
      <c r="G185" s="53" t="str">
        <f t="shared" si="62"/>
        <v>x</v>
      </c>
      <c r="H185" s="53" t="str">
        <f t="shared" si="63"/>
        <v>x</v>
      </c>
      <c r="I185" s="53" t="str">
        <f t="shared" si="64"/>
        <v>x</v>
      </c>
      <c r="J185" s="53" t="str">
        <f t="shared" si="65"/>
        <v>x</v>
      </c>
      <c r="K185" s="53" t="str">
        <f t="shared" si="66"/>
        <v>x</v>
      </c>
      <c r="L185" s="54">
        <f t="shared" si="67"/>
        <v>14.21</v>
      </c>
      <c r="M185" s="46">
        <f t="shared" si="51"/>
        <v>12.8825</v>
      </c>
      <c r="N185" s="44">
        <f t="shared" si="52"/>
        <v>2.3952750000000025</v>
      </c>
      <c r="O185" s="44">
        <f t="shared" si="53"/>
        <v>0.79842500000000083</v>
      </c>
      <c r="P185" s="44">
        <f t="shared" si="54"/>
        <v>0.89354630545932023</v>
      </c>
      <c r="Q185" s="47">
        <f t="shared" si="55"/>
        <v>6.9361250181200873</v>
      </c>
      <c r="R185" s="48">
        <f t="shared" si="56"/>
        <v>12.8825</v>
      </c>
      <c r="S185" s="49" t="str">
        <f t="shared" si="57"/>
        <v xml:space="preserve"> </v>
      </c>
      <c r="T185" s="36"/>
      <c r="U185" s="36"/>
      <c r="V185" s="36"/>
      <c r="W185" s="36"/>
      <c r="X185" s="36"/>
      <c r="Y185" s="36"/>
      <c r="Z185" s="36"/>
    </row>
    <row r="186" spans="1:26" ht="13.5" thickBot="1" x14ac:dyDescent="0.25">
      <c r="A186" s="51">
        <f>+'Pesquisa de Preços'!A186</f>
        <v>178</v>
      </c>
      <c r="B186" s="52" t="str">
        <f>+'Pesquisa de Preços'!B186</f>
        <v>Tala aramada em E.V.A M</v>
      </c>
      <c r="C186" s="53" t="str">
        <f t="shared" si="58"/>
        <v>x</v>
      </c>
      <c r="D186" s="53">
        <f t="shared" si="59"/>
        <v>12.28</v>
      </c>
      <c r="E186" s="53">
        <f t="shared" si="60"/>
        <v>12.46</v>
      </c>
      <c r="F186" s="53">
        <f t="shared" si="61"/>
        <v>12.58</v>
      </c>
      <c r="G186" s="53" t="str">
        <f t="shared" si="62"/>
        <v>x</v>
      </c>
      <c r="H186" s="53" t="str">
        <f t="shared" si="63"/>
        <v>x</v>
      </c>
      <c r="I186" s="53" t="str">
        <f t="shared" si="64"/>
        <v>x</v>
      </c>
      <c r="J186" s="53" t="str">
        <f t="shared" si="65"/>
        <v>x</v>
      </c>
      <c r="K186" s="53" t="str">
        <f t="shared" si="66"/>
        <v>x</v>
      </c>
      <c r="L186" s="54">
        <f t="shared" si="67"/>
        <v>13.33</v>
      </c>
      <c r="M186" s="46">
        <f t="shared" si="51"/>
        <v>12.6625</v>
      </c>
      <c r="N186" s="44">
        <f t="shared" si="52"/>
        <v>0.63967500000000022</v>
      </c>
      <c r="O186" s="44">
        <f t="shared" si="53"/>
        <v>0.21322500000000008</v>
      </c>
      <c r="P186" s="44">
        <f t="shared" si="54"/>
        <v>0.46176292618615461</v>
      </c>
      <c r="Q186" s="47">
        <f t="shared" si="55"/>
        <v>3.6466963568501849</v>
      </c>
      <c r="R186" s="48">
        <f t="shared" si="56"/>
        <v>12.6625</v>
      </c>
      <c r="S186" s="49" t="str">
        <f t="shared" si="57"/>
        <v xml:space="preserve"> </v>
      </c>
      <c r="T186" s="36"/>
      <c r="U186" s="36"/>
      <c r="V186" s="36"/>
      <c r="W186" s="36"/>
      <c r="X186" s="36"/>
      <c r="Y186" s="36"/>
      <c r="Z186" s="36"/>
    </row>
    <row r="187" spans="1:26" ht="60.75" thickBot="1" x14ac:dyDescent="0.25">
      <c r="A187" s="51">
        <f>+'Pesquisa de Preços'!A187</f>
        <v>179</v>
      </c>
      <c r="B187" s="52" t="str">
        <f>+'Pesquisa de Preços'!B187</f>
        <v>TECIDO BRIM DRILL PROFISSIONAL PRIMEIRA QUALIDADE 100% ALGODÃO, MEDINDO APROXIMADAMENTE 1,60CM DE LARGURA, PESANDO 190G/M2 PRE ENCOLHIDO, TINGIMENTO FIRME COM IMDRANHEREM NA AZUL ROYAL EM ROLO DE 110 METROS.</v>
      </c>
      <c r="C187" s="53" t="str">
        <f t="shared" si="58"/>
        <v>x</v>
      </c>
      <c r="D187" s="53">
        <f t="shared" si="59"/>
        <v>37</v>
      </c>
      <c r="E187" s="53">
        <f t="shared" si="60"/>
        <v>37.549999999999997</v>
      </c>
      <c r="F187" s="53">
        <f t="shared" si="61"/>
        <v>37.89</v>
      </c>
      <c r="G187" s="53" t="str">
        <f t="shared" si="62"/>
        <v>x</v>
      </c>
      <c r="H187" s="53" t="str">
        <f t="shared" si="63"/>
        <v>x</v>
      </c>
      <c r="I187" s="53" t="str">
        <f t="shared" si="64"/>
        <v>x</v>
      </c>
      <c r="J187" s="53" t="str">
        <f t="shared" si="65"/>
        <v>x</v>
      </c>
      <c r="K187" s="53" t="str">
        <f t="shared" si="66"/>
        <v>x</v>
      </c>
      <c r="L187" s="54" t="str">
        <f t="shared" si="67"/>
        <v>x</v>
      </c>
      <c r="M187" s="46">
        <f t="shared" si="51"/>
        <v>37.479999999999997</v>
      </c>
      <c r="N187" s="44">
        <f t="shared" si="52"/>
        <v>0.40340000000000009</v>
      </c>
      <c r="O187" s="44">
        <f t="shared" si="53"/>
        <v>0.20170000000000005</v>
      </c>
      <c r="P187" s="44">
        <f t="shared" si="54"/>
        <v>0.44911023145771245</v>
      </c>
      <c r="Q187" s="47">
        <f t="shared" si="55"/>
        <v>1.1982663592788485</v>
      </c>
      <c r="R187" s="48">
        <f t="shared" si="56"/>
        <v>37.479999999999997</v>
      </c>
      <c r="S187" s="49" t="str">
        <f t="shared" si="57"/>
        <v xml:space="preserve"> </v>
      </c>
      <c r="T187" s="36"/>
      <c r="U187" s="36"/>
      <c r="V187" s="36"/>
      <c r="W187" s="36"/>
      <c r="X187" s="36"/>
      <c r="Y187" s="36"/>
      <c r="Z187" s="36"/>
    </row>
    <row r="188" spans="1:26" ht="60.75" thickBot="1" x14ac:dyDescent="0.25">
      <c r="A188" s="51">
        <f>+'Pesquisa de Preços'!A188</f>
        <v>180</v>
      </c>
      <c r="B188" s="52" t="str">
        <f>+'Pesquisa de Preços'!B188</f>
        <v>TERMOMETRO DIGITAL HOSPITALAR PARA SER USADO PELO METODO ORAL, RETAL E AXILAR, REGISTRA A TEMPERATURA EM CERCA DE 01 MINUTO (PARA METODOS ORAL E RETAL) E DE 2 A 4 MINUTOS PELO METODO AXILAR. COM VISOR PARA LEITURA DA TEMPERATURA</v>
      </c>
      <c r="C188" s="53" t="str">
        <f t="shared" si="58"/>
        <v>x</v>
      </c>
      <c r="D188" s="53">
        <f t="shared" si="59"/>
        <v>10.67</v>
      </c>
      <c r="E188" s="53">
        <f t="shared" si="60"/>
        <v>10.83</v>
      </c>
      <c r="F188" s="53">
        <f t="shared" si="61"/>
        <v>10.93</v>
      </c>
      <c r="G188" s="53" t="str">
        <f t="shared" si="62"/>
        <v>x</v>
      </c>
      <c r="H188" s="53" t="str">
        <f t="shared" si="63"/>
        <v>x</v>
      </c>
      <c r="I188" s="53" t="str">
        <f t="shared" si="64"/>
        <v>x</v>
      </c>
      <c r="J188" s="53" t="str">
        <f t="shared" si="65"/>
        <v>x</v>
      </c>
      <c r="K188" s="53" t="str">
        <f t="shared" si="66"/>
        <v>x</v>
      </c>
      <c r="L188" s="54" t="str">
        <f t="shared" si="67"/>
        <v>x</v>
      </c>
      <c r="M188" s="46">
        <f t="shared" si="51"/>
        <v>10.81</v>
      </c>
      <c r="N188" s="44">
        <f t="shared" si="52"/>
        <v>3.4399999999999958E-2</v>
      </c>
      <c r="O188" s="44">
        <f t="shared" si="53"/>
        <v>1.7199999999999979E-2</v>
      </c>
      <c r="P188" s="44">
        <f t="shared" si="54"/>
        <v>0.13114877048603993</v>
      </c>
      <c r="Q188" s="47">
        <f t="shared" si="55"/>
        <v>1.2132171182797402</v>
      </c>
      <c r="R188" s="48">
        <f t="shared" si="56"/>
        <v>10.81</v>
      </c>
      <c r="S188" s="49" t="str">
        <f t="shared" si="57"/>
        <v xml:space="preserve"> </v>
      </c>
      <c r="T188" s="36"/>
      <c r="U188" s="36"/>
      <c r="V188" s="36"/>
      <c r="W188" s="36"/>
      <c r="X188" s="36"/>
      <c r="Y188" s="36"/>
      <c r="Z188" s="36"/>
    </row>
    <row r="189" spans="1:26" ht="36.75" thickBot="1" x14ac:dyDescent="0.25">
      <c r="A189" s="51">
        <f>+'Pesquisa de Preços'!A189</f>
        <v>181</v>
      </c>
      <c r="B189" s="52" t="str">
        <f>+'Pesquisa de Preços'!B189</f>
        <v>Termômetro Digital para Máxima e Mínima -10°C à +50°C Interna e Externa com Alarme, Alimentação: 1 pilha de 1,5V - AAA, comprimento do cabo do sensor: 1,70m ou superior</v>
      </c>
      <c r="C189" s="53" t="str">
        <f t="shared" si="58"/>
        <v>x</v>
      </c>
      <c r="D189" s="53">
        <f t="shared" si="59"/>
        <v>105.56</v>
      </c>
      <c r="E189" s="53">
        <f t="shared" si="60"/>
        <v>107.11</v>
      </c>
      <c r="F189" s="53">
        <f t="shared" si="61"/>
        <v>108.08</v>
      </c>
      <c r="G189" s="53" t="str">
        <f t="shared" si="62"/>
        <v>x</v>
      </c>
      <c r="H189" s="53" t="str">
        <f t="shared" si="63"/>
        <v>x</v>
      </c>
      <c r="I189" s="53" t="str">
        <f t="shared" si="64"/>
        <v>x</v>
      </c>
      <c r="J189" s="53" t="str">
        <f t="shared" si="65"/>
        <v>x</v>
      </c>
      <c r="K189" s="53" t="str">
        <f t="shared" si="66"/>
        <v>x</v>
      </c>
      <c r="L189" s="54" t="str">
        <f t="shared" si="67"/>
        <v>x</v>
      </c>
      <c r="M189" s="46">
        <f t="shared" si="51"/>
        <v>106.91666666666667</v>
      </c>
      <c r="N189" s="44">
        <f t="shared" si="52"/>
        <v>3.2312666666666563</v>
      </c>
      <c r="O189" s="44">
        <f t="shared" si="53"/>
        <v>1.6156333333333281</v>
      </c>
      <c r="P189" s="44">
        <f t="shared" si="54"/>
        <v>1.271075659956294</v>
      </c>
      <c r="Q189" s="47">
        <f t="shared" si="55"/>
        <v>1.188847070886635</v>
      </c>
      <c r="R189" s="48">
        <f t="shared" si="56"/>
        <v>106.91666666666667</v>
      </c>
      <c r="S189" s="49" t="str">
        <f t="shared" si="57"/>
        <v xml:space="preserve"> </v>
      </c>
      <c r="T189" s="36"/>
      <c r="U189" s="36"/>
      <c r="V189" s="36"/>
      <c r="W189" s="36"/>
      <c r="X189" s="36"/>
      <c r="Y189" s="36"/>
      <c r="Z189" s="36"/>
    </row>
    <row r="190" spans="1:26" ht="36.75" thickBot="1" x14ac:dyDescent="0.25">
      <c r="A190" s="51">
        <f>+'Pesquisa de Preços'!A190</f>
        <v>182</v>
      </c>
      <c r="B190" s="52" t="str">
        <f>+'Pesquisa de Preços'!B190</f>
        <v>Tesoura com ponta angulada e romba de aço inoxidável, destinada ao corte de vestimentas. Tesoura ponta romba Tesoura especial para APH, destinado ao corte de roupas</v>
      </c>
      <c r="C190" s="53" t="str">
        <f t="shared" si="58"/>
        <v>x</v>
      </c>
      <c r="D190" s="53">
        <f t="shared" si="59"/>
        <v>29.64</v>
      </c>
      <c r="E190" s="53">
        <f t="shared" si="60"/>
        <v>30.07</v>
      </c>
      <c r="F190" s="53">
        <f t="shared" si="61"/>
        <v>30.35</v>
      </c>
      <c r="G190" s="53">
        <f t="shared" si="62"/>
        <v>46.5</v>
      </c>
      <c r="H190" s="53" t="str">
        <f t="shared" si="63"/>
        <v>x</v>
      </c>
      <c r="I190" s="53" t="str">
        <f t="shared" si="64"/>
        <v>x</v>
      </c>
      <c r="J190" s="53" t="str">
        <f t="shared" si="65"/>
        <v>x</v>
      </c>
      <c r="K190" s="53" t="str">
        <f t="shared" si="66"/>
        <v>x</v>
      </c>
      <c r="L190" s="54" t="str">
        <f t="shared" si="67"/>
        <v>x</v>
      </c>
      <c r="M190" s="46">
        <f t="shared" si="51"/>
        <v>34.14</v>
      </c>
      <c r="N190" s="44">
        <f t="shared" si="52"/>
        <v>203.9486</v>
      </c>
      <c r="O190" s="44">
        <f t="shared" si="53"/>
        <v>67.982866666666666</v>
      </c>
      <c r="P190" s="44">
        <f t="shared" si="54"/>
        <v>8.2451723248617839</v>
      </c>
      <c r="Q190" s="47">
        <f t="shared" si="55"/>
        <v>24.151061291335044</v>
      </c>
      <c r="R190" s="48">
        <f t="shared" si="56"/>
        <v>34.14</v>
      </c>
      <c r="S190" s="49" t="str">
        <f t="shared" si="57"/>
        <v xml:space="preserve"> </v>
      </c>
      <c r="T190" s="36"/>
      <c r="U190" s="36"/>
      <c r="V190" s="36"/>
      <c r="W190" s="36"/>
      <c r="X190" s="36"/>
      <c r="Y190" s="36"/>
      <c r="Z190" s="36"/>
    </row>
    <row r="191" spans="1:26" ht="36.75" thickBot="1" x14ac:dyDescent="0.25">
      <c r="A191" s="51">
        <f>+'Pesquisa de Preços'!A191</f>
        <v>183</v>
      </c>
      <c r="B191" s="52" t="str">
        <f>+'Pesquisa de Preços'!B191</f>
        <v>Tesoura de Mayo, reta de 14 cm Produto Confeccionado em Aço Inoxidável AISI-420. Embalagem-Plástica indivi-dual, constando os dados de identificação, procedência e rastreabilidade</v>
      </c>
      <c r="C191" s="53" t="str">
        <f t="shared" si="58"/>
        <v>x</v>
      </c>
      <c r="D191" s="53">
        <f t="shared" si="59"/>
        <v>31.12</v>
      </c>
      <c r="E191" s="53">
        <f t="shared" si="60"/>
        <v>31.57</v>
      </c>
      <c r="F191" s="53">
        <f t="shared" si="61"/>
        <v>31.86</v>
      </c>
      <c r="G191" s="53" t="str">
        <f t="shared" si="62"/>
        <v>x</v>
      </c>
      <c r="H191" s="53" t="str">
        <f t="shared" si="63"/>
        <v>x</v>
      </c>
      <c r="I191" s="53" t="str">
        <f t="shared" si="64"/>
        <v>x</v>
      </c>
      <c r="J191" s="53" t="str">
        <f t="shared" si="65"/>
        <v>x</v>
      </c>
      <c r="K191" s="53" t="str">
        <f t="shared" si="66"/>
        <v>x</v>
      </c>
      <c r="L191" s="54">
        <f t="shared" si="67"/>
        <v>43.6</v>
      </c>
      <c r="M191" s="46">
        <f t="shared" si="51"/>
        <v>34.537500000000001</v>
      </c>
      <c r="N191" s="44">
        <f t="shared" si="52"/>
        <v>109.78327500000002</v>
      </c>
      <c r="O191" s="44">
        <f t="shared" si="53"/>
        <v>36.594425000000008</v>
      </c>
      <c r="P191" s="44">
        <f t="shared" si="54"/>
        <v>6.0493326078171634</v>
      </c>
      <c r="Q191" s="47">
        <f t="shared" si="55"/>
        <v>17.515259088866198</v>
      </c>
      <c r="R191" s="48">
        <f t="shared" si="56"/>
        <v>34.537500000000001</v>
      </c>
      <c r="S191" s="49" t="str">
        <f t="shared" si="57"/>
        <v xml:space="preserve"> </v>
      </c>
      <c r="T191" s="36"/>
      <c r="U191" s="36"/>
      <c r="V191" s="36"/>
      <c r="W191" s="36"/>
      <c r="X191" s="36"/>
      <c r="Y191" s="36"/>
      <c r="Z191" s="36"/>
    </row>
    <row r="192" spans="1:26" ht="60.75" thickBot="1" x14ac:dyDescent="0.25">
      <c r="A192" s="51">
        <f>+'Pesquisa de Preços'!A192</f>
        <v>184</v>
      </c>
      <c r="B192" s="52" t="str">
        <f>+'Pesquisa de Preços'!B192</f>
        <v xml:space="preserve">Touca hospitalar, material : não tecido 100% polipropileno, modelo: com elástico em toda volta, cor : sem cor, gramatura : cerca de 60 g,m2, tamanho : único, tipo uso : descartável, característica adicional 01: hipoalergênica, atóxica, inodora, unissex </v>
      </c>
      <c r="C192" s="53" t="str">
        <f t="shared" si="58"/>
        <v>x</v>
      </c>
      <c r="D192" s="53">
        <f t="shared" si="59"/>
        <v>6.45</v>
      </c>
      <c r="E192" s="53">
        <f t="shared" si="60"/>
        <v>6.54</v>
      </c>
      <c r="F192" s="53">
        <f t="shared" si="61"/>
        <v>6.6</v>
      </c>
      <c r="G192" s="53">
        <f t="shared" si="62"/>
        <v>5.78</v>
      </c>
      <c r="H192" s="53" t="str">
        <f t="shared" si="63"/>
        <v>x</v>
      </c>
      <c r="I192" s="53" t="str">
        <f t="shared" si="64"/>
        <v>x</v>
      </c>
      <c r="J192" s="53" t="str">
        <f t="shared" si="65"/>
        <v>x</v>
      </c>
      <c r="K192" s="53" t="str">
        <f t="shared" si="66"/>
        <v>x</v>
      </c>
      <c r="L192" s="54">
        <f t="shared" si="67"/>
        <v>7.73</v>
      </c>
      <c r="M192" s="46">
        <f t="shared" si="51"/>
        <v>6.62</v>
      </c>
      <c r="N192" s="44">
        <f t="shared" si="52"/>
        <v>1.9734000000000003</v>
      </c>
      <c r="O192" s="44">
        <f t="shared" si="53"/>
        <v>0.49335000000000007</v>
      </c>
      <c r="P192" s="44">
        <f t="shared" si="54"/>
        <v>0.70238878123159121</v>
      </c>
      <c r="Q192" s="47">
        <f t="shared" si="55"/>
        <v>10.610102435522526</v>
      </c>
      <c r="R192" s="48">
        <f t="shared" si="56"/>
        <v>6.62</v>
      </c>
      <c r="S192" s="49" t="str">
        <f t="shared" si="57"/>
        <v xml:space="preserve"> </v>
      </c>
      <c r="T192" s="36"/>
      <c r="U192" s="36"/>
      <c r="V192" s="36"/>
      <c r="W192" s="36"/>
      <c r="X192" s="36"/>
      <c r="Y192" s="36"/>
      <c r="Z192" s="36"/>
    </row>
    <row r="193" spans="1:26" ht="13.5" thickBot="1" x14ac:dyDescent="0.25">
      <c r="A193" s="51">
        <f>+'Pesquisa de Preços'!A193</f>
        <v>185</v>
      </c>
      <c r="B193" s="52" t="str">
        <f>+'Pesquisa de Preços'!B193</f>
        <v>TRAQUEIA P/ RESPIRADOR LEISTUNE PR4D-02.</v>
      </c>
      <c r="C193" s="53" t="str">
        <f t="shared" si="58"/>
        <v>x</v>
      </c>
      <c r="D193" s="53">
        <f t="shared" si="59"/>
        <v>644.70000000000005</v>
      </c>
      <c r="E193" s="53">
        <f t="shared" si="60"/>
        <v>654.15</v>
      </c>
      <c r="F193" s="53">
        <f t="shared" si="61"/>
        <v>660.11</v>
      </c>
      <c r="G193" s="53" t="str">
        <f t="shared" si="62"/>
        <v>x</v>
      </c>
      <c r="H193" s="53" t="str">
        <f t="shared" si="63"/>
        <v>x</v>
      </c>
      <c r="I193" s="53" t="str">
        <f t="shared" si="64"/>
        <v>x</v>
      </c>
      <c r="J193" s="53" t="str">
        <f t="shared" si="65"/>
        <v>x</v>
      </c>
      <c r="K193" s="53" t="str">
        <f t="shared" si="66"/>
        <v>x</v>
      </c>
      <c r="L193" s="54">
        <f t="shared" si="67"/>
        <v>702.11</v>
      </c>
      <c r="M193" s="46">
        <f t="shared" si="51"/>
        <v>665.26750000000004</v>
      </c>
      <c r="N193" s="44">
        <f t="shared" si="52"/>
        <v>1930.5904749999995</v>
      </c>
      <c r="O193" s="44">
        <f t="shared" si="53"/>
        <v>643.53015833333313</v>
      </c>
      <c r="P193" s="44">
        <f t="shared" si="54"/>
        <v>25.367896214178526</v>
      </c>
      <c r="Q193" s="47">
        <f t="shared" si="55"/>
        <v>3.8131873590966827</v>
      </c>
      <c r="R193" s="48">
        <f t="shared" si="56"/>
        <v>665.26750000000004</v>
      </c>
      <c r="S193" s="49" t="str">
        <f t="shared" si="57"/>
        <v xml:space="preserve"> </v>
      </c>
      <c r="T193" s="36"/>
      <c r="U193" s="36"/>
      <c r="V193" s="36"/>
      <c r="W193" s="36"/>
      <c r="X193" s="36"/>
      <c r="Y193" s="36"/>
      <c r="Z193" s="36"/>
    </row>
    <row r="194" spans="1:26" ht="13.5" thickBot="1" x14ac:dyDescent="0.25">
      <c r="A194" s="51">
        <f>+'Pesquisa de Preços'!A194</f>
        <v>186</v>
      </c>
      <c r="B194" s="52" t="str">
        <f>+'Pesquisa de Preços'!B194</f>
        <v>Tubo de Silicone 200 3mmx5mm rolo de 15 metros</v>
      </c>
      <c r="C194" s="53" t="str">
        <f t="shared" si="58"/>
        <v>x</v>
      </c>
      <c r="D194" s="53">
        <f t="shared" si="59"/>
        <v>46</v>
      </c>
      <c r="E194" s="53">
        <f t="shared" si="60"/>
        <v>46.68</v>
      </c>
      <c r="F194" s="53">
        <f t="shared" si="61"/>
        <v>47.1</v>
      </c>
      <c r="G194" s="53" t="str">
        <f t="shared" si="62"/>
        <v>x</v>
      </c>
      <c r="H194" s="53" t="str">
        <f t="shared" si="63"/>
        <v>x</v>
      </c>
      <c r="I194" s="53" t="str">
        <f t="shared" si="64"/>
        <v>x</v>
      </c>
      <c r="J194" s="53" t="str">
        <f t="shared" si="65"/>
        <v>x</v>
      </c>
      <c r="K194" s="53" t="str">
        <f t="shared" si="66"/>
        <v>x</v>
      </c>
      <c r="L194" s="54" t="str">
        <f t="shared" si="67"/>
        <v>x</v>
      </c>
      <c r="M194" s="46">
        <f t="shared" si="51"/>
        <v>46.593333333333334</v>
      </c>
      <c r="N194" s="44">
        <f t="shared" si="52"/>
        <v>0.61626666666666807</v>
      </c>
      <c r="O194" s="44">
        <f t="shared" si="53"/>
        <v>0.30813333333333404</v>
      </c>
      <c r="P194" s="44">
        <f t="shared" si="54"/>
        <v>0.55509758901776363</v>
      </c>
      <c r="Q194" s="47">
        <f t="shared" si="55"/>
        <v>1.1913669817236305</v>
      </c>
      <c r="R194" s="48">
        <f t="shared" si="56"/>
        <v>46.593333333333334</v>
      </c>
      <c r="S194" s="49" t="str">
        <f t="shared" si="57"/>
        <v xml:space="preserve"> </v>
      </c>
      <c r="T194" s="36"/>
      <c r="U194" s="36"/>
      <c r="V194" s="36"/>
      <c r="W194" s="36"/>
      <c r="X194" s="36"/>
      <c r="Y194" s="36"/>
      <c r="Z194" s="36"/>
    </row>
    <row r="195" spans="1:26" ht="36.75" thickBot="1" x14ac:dyDescent="0.25">
      <c r="A195" s="51">
        <f>+'Pesquisa de Preços'!A195</f>
        <v>187</v>
      </c>
      <c r="B195" s="52" t="str">
        <f>+'Pesquisa de Preços'!B195</f>
        <v>TUBO PORTA LAMINA - Tubo porta lâmina,para três lâminas,confeccionado em polimero polipropileno,com tampa de rosca, pacote com 100 unidades.</v>
      </c>
      <c r="C195" s="53" t="str">
        <f t="shared" si="58"/>
        <v>x</v>
      </c>
      <c r="D195" s="53">
        <f t="shared" si="59"/>
        <v>40.450000000000003</v>
      </c>
      <c r="E195" s="53">
        <f t="shared" si="60"/>
        <v>41.04</v>
      </c>
      <c r="F195" s="53">
        <f t="shared" si="61"/>
        <v>41.42</v>
      </c>
      <c r="G195" s="53">
        <f t="shared" si="62"/>
        <v>39</v>
      </c>
      <c r="H195" s="53" t="str">
        <f t="shared" si="63"/>
        <v>x</v>
      </c>
      <c r="I195" s="53" t="str">
        <f t="shared" si="64"/>
        <v>x</v>
      </c>
      <c r="J195" s="53" t="str">
        <f t="shared" si="65"/>
        <v>x</v>
      </c>
      <c r="K195" s="53" t="str">
        <f t="shared" si="66"/>
        <v>x</v>
      </c>
      <c r="L195" s="54" t="str">
        <f t="shared" si="67"/>
        <v>x</v>
      </c>
      <c r="M195" s="46">
        <f t="shared" si="51"/>
        <v>40.477500000000006</v>
      </c>
      <c r="N195" s="44">
        <f t="shared" si="52"/>
        <v>3.3884750000000023</v>
      </c>
      <c r="O195" s="44">
        <f t="shared" si="53"/>
        <v>1.1294916666666674</v>
      </c>
      <c r="P195" s="44">
        <f t="shared" si="54"/>
        <v>1.0627754544901136</v>
      </c>
      <c r="Q195" s="47">
        <f t="shared" si="55"/>
        <v>2.6255955888829927</v>
      </c>
      <c r="R195" s="48">
        <f t="shared" si="56"/>
        <v>40.477500000000006</v>
      </c>
      <c r="S195" s="49" t="str">
        <f t="shared" si="57"/>
        <v xml:space="preserve"> </v>
      </c>
      <c r="T195" s="36"/>
      <c r="U195" s="36"/>
      <c r="V195" s="36"/>
      <c r="W195" s="36"/>
      <c r="X195" s="36"/>
      <c r="Y195" s="36"/>
      <c r="Z195" s="36"/>
    </row>
    <row r="196" spans="1:26" ht="72.75" thickBot="1" x14ac:dyDescent="0.25">
      <c r="A196" s="51">
        <f>+'Pesquisa de Preços'!A196</f>
        <v>188</v>
      </c>
      <c r="B196" s="52" t="str">
        <f>+'Pesquisa de Preços'!B196</f>
        <v>Umidificador para oxigênio de 250ml- Frasco PVC de 250 ml e extensão em PVC com máscara para oxigênio adulto e masca para oxigênio infantil. Altura - 17 cm; Largura - 6 cm; Profundidade - 6 cm; Peso -0,100 Kg. Umidificador de oxigênio composto de tampa e corpo de nylon, frasco de plástico de 250 ml</v>
      </c>
      <c r="C196" s="53">
        <f t="shared" si="58"/>
        <v>15.2</v>
      </c>
      <c r="D196" s="53">
        <f t="shared" si="59"/>
        <v>11.9</v>
      </c>
      <c r="E196" s="53">
        <f t="shared" si="60"/>
        <v>12.07</v>
      </c>
      <c r="F196" s="53">
        <f t="shared" si="61"/>
        <v>12.18</v>
      </c>
      <c r="G196" s="53">
        <f t="shared" si="62"/>
        <v>33.39</v>
      </c>
      <c r="H196" s="53" t="str">
        <f t="shared" si="63"/>
        <v>x</v>
      </c>
      <c r="I196" s="53" t="str">
        <f t="shared" si="64"/>
        <v>x</v>
      </c>
      <c r="J196" s="53" t="str">
        <f t="shared" si="65"/>
        <v>x</v>
      </c>
      <c r="K196" s="53" t="str">
        <f t="shared" si="66"/>
        <v>x</v>
      </c>
      <c r="L196" s="54" t="str">
        <f t="shared" si="67"/>
        <v>x</v>
      </c>
      <c r="M196" s="46">
        <f t="shared" si="51"/>
        <v>16.948</v>
      </c>
      <c r="N196" s="44">
        <f t="shared" si="52"/>
        <v>345.40588000000002</v>
      </c>
      <c r="O196" s="44">
        <f t="shared" si="53"/>
        <v>86.351470000000006</v>
      </c>
      <c r="P196" s="44">
        <f t="shared" si="54"/>
        <v>9.2925491658640151</v>
      </c>
      <c r="Q196" s="47">
        <f t="shared" si="55"/>
        <v>54.829768502855877</v>
      </c>
      <c r="R196" s="48" t="str">
        <f t="shared" si="56"/>
        <v xml:space="preserve"> </v>
      </c>
      <c r="S196" s="49">
        <f t="shared" si="57"/>
        <v>12.18</v>
      </c>
      <c r="T196" s="36"/>
      <c r="U196" s="36"/>
      <c r="V196" s="36"/>
      <c r="W196" s="36"/>
      <c r="X196" s="36"/>
      <c r="Y196" s="36"/>
      <c r="Z196" s="36"/>
    </row>
    <row r="197" spans="1:26" ht="36.75" thickBot="1" x14ac:dyDescent="0.25">
      <c r="A197" s="51">
        <f>+'Pesquisa de Preços'!A197</f>
        <v>189</v>
      </c>
      <c r="B197" s="52" t="str">
        <f>+'Pesquisa de Preços'!B197</f>
        <v>Válvula Reguladora para Cilindro de Oxigênio com Fluxômetro, produto com manômetro de alta pressão com escala de 0 a 300 Kgf/cm²</v>
      </c>
      <c r="C197" s="53" t="str">
        <f t="shared" si="58"/>
        <v>x</v>
      </c>
      <c r="D197" s="53">
        <f t="shared" si="59"/>
        <v>340.45</v>
      </c>
      <c r="E197" s="53">
        <f t="shared" si="60"/>
        <v>345.44</v>
      </c>
      <c r="F197" s="53">
        <f t="shared" si="61"/>
        <v>348.58</v>
      </c>
      <c r="G197" s="53" t="str">
        <f t="shared" si="62"/>
        <v>x</v>
      </c>
      <c r="H197" s="53" t="str">
        <f t="shared" si="63"/>
        <v>x</v>
      </c>
      <c r="I197" s="53" t="str">
        <f t="shared" si="64"/>
        <v>x</v>
      </c>
      <c r="J197" s="53" t="str">
        <f t="shared" si="65"/>
        <v>x</v>
      </c>
      <c r="K197" s="53" t="str">
        <f t="shared" si="66"/>
        <v>x</v>
      </c>
      <c r="L197" s="54">
        <f t="shared" si="67"/>
        <v>312.95</v>
      </c>
      <c r="M197" s="46">
        <f t="shared" si="51"/>
        <v>336.85500000000002</v>
      </c>
      <c r="N197" s="44">
        <f t="shared" si="52"/>
        <v>795.55089999999996</v>
      </c>
      <c r="O197" s="44">
        <f t="shared" si="53"/>
        <v>265.18363333333332</v>
      </c>
      <c r="P197" s="44">
        <f t="shared" si="54"/>
        <v>16.284459872324085</v>
      </c>
      <c r="Q197" s="47">
        <f t="shared" si="55"/>
        <v>4.8342639629288815</v>
      </c>
      <c r="R197" s="48">
        <f t="shared" si="56"/>
        <v>336.85500000000002</v>
      </c>
      <c r="S197" s="49" t="str">
        <f t="shared" si="57"/>
        <v xml:space="preserve"> </v>
      </c>
      <c r="T197" s="36"/>
      <c r="U197" s="36"/>
      <c r="V197" s="36"/>
      <c r="W197" s="36"/>
      <c r="X197" s="36"/>
      <c r="Y197" s="36"/>
      <c r="Z197" s="36"/>
    </row>
    <row r="198" spans="1:26" ht="24.75" thickBot="1" x14ac:dyDescent="0.25">
      <c r="A198" s="51">
        <f>+'Pesquisa de Preços'!A198</f>
        <v>190</v>
      </c>
      <c r="B198" s="52" t="str">
        <f>+'Pesquisa de Preços'!B198</f>
        <v>VASELINA LÍQUIDA, PARA TRATAMENTO DE FISIOTERAPIA, EMBALAGEM FRASCO COM 1000ML</v>
      </c>
      <c r="C198" s="53" t="str">
        <f t="shared" si="58"/>
        <v>x</v>
      </c>
      <c r="D198" s="53">
        <f t="shared" si="59"/>
        <v>33.67</v>
      </c>
      <c r="E198" s="53">
        <f t="shared" si="60"/>
        <v>34.17</v>
      </c>
      <c r="F198" s="53">
        <f t="shared" si="61"/>
        <v>34.479999999999997</v>
      </c>
      <c r="G198" s="53">
        <f t="shared" si="62"/>
        <v>30.9</v>
      </c>
      <c r="H198" s="53" t="str">
        <f t="shared" si="63"/>
        <v>x</v>
      </c>
      <c r="I198" s="53" t="str">
        <f t="shared" si="64"/>
        <v>x</v>
      </c>
      <c r="J198" s="53" t="str">
        <f t="shared" si="65"/>
        <v>x</v>
      </c>
      <c r="K198" s="53" t="str">
        <f t="shared" si="66"/>
        <v>x</v>
      </c>
      <c r="L198" s="54">
        <f t="shared" si="67"/>
        <v>29.77</v>
      </c>
      <c r="M198" s="46">
        <f t="shared" si="51"/>
        <v>32.597999999999999</v>
      </c>
      <c r="N198" s="44">
        <f t="shared" si="52"/>
        <v>18.043080000000003</v>
      </c>
      <c r="O198" s="44">
        <f t="shared" si="53"/>
        <v>4.5107700000000008</v>
      </c>
      <c r="P198" s="44">
        <f t="shared" si="54"/>
        <v>2.1238573398418268</v>
      </c>
      <c r="Q198" s="47">
        <f t="shared" si="55"/>
        <v>6.5152995270931564</v>
      </c>
      <c r="R198" s="48">
        <f t="shared" si="56"/>
        <v>32.597999999999999</v>
      </c>
      <c r="S198" s="49" t="str">
        <f t="shared" si="57"/>
        <v xml:space="preserve"> </v>
      </c>
      <c r="T198" s="36"/>
      <c r="U198" s="36"/>
      <c r="V198" s="36"/>
      <c r="W198" s="36"/>
      <c r="X198" s="36"/>
      <c r="Y198" s="36"/>
      <c r="Z198" s="36"/>
    </row>
    <row r="199" spans="1:26" ht="48.75" thickBot="1" x14ac:dyDescent="0.25">
      <c r="A199" s="51">
        <f>+'Pesquisa de Preços'!A199</f>
        <v>191</v>
      </c>
      <c r="B199" s="52" t="str">
        <f>+'Pesquisa de Preços'!B199</f>
        <v>TERMÔMETRO CLINICO; AJUSTE: DIGITAL, INFRAVERMELHO, ESCALA: ATÉ 50° C TIPO: USO EM TESTA, COMPONENTES: C/ ALARMES, MEDICAÇÃO Á DISTANCIA, MEMÓRIA: MEMÓRIA ATÉ 10 MEDIÇÕES.</v>
      </c>
      <c r="C199" s="53" t="str">
        <f t="shared" si="58"/>
        <v>x</v>
      </c>
      <c r="D199" s="53">
        <f t="shared" si="59"/>
        <v>33.729999999999997</v>
      </c>
      <c r="E199" s="53">
        <f t="shared" si="60"/>
        <v>34.22</v>
      </c>
      <c r="F199" s="53">
        <f t="shared" si="61"/>
        <v>34.53</v>
      </c>
      <c r="G199" s="53">
        <f t="shared" si="62"/>
        <v>36.799999999999997</v>
      </c>
      <c r="H199" s="53" t="str">
        <f t="shared" si="63"/>
        <v>x</v>
      </c>
      <c r="I199" s="53" t="str">
        <f t="shared" si="64"/>
        <v>x</v>
      </c>
      <c r="J199" s="53" t="str">
        <f t="shared" si="65"/>
        <v>x</v>
      </c>
      <c r="K199" s="53" t="str">
        <f t="shared" si="66"/>
        <v>x</v>
      </c>
      <c r="L199" s="54" t="str">
        <f t="shared" si="67"/>
        <v>x</v>
      </c>
      <c r="M199" s="46">
        <f t="shared" si="51"/>
        <v>34.819999999999993</v>
      </c>
      <c r="N199" s="44">
        <f t="shared" si="52"/>
        <v>5.5525999999999964</v>
      </c>
      <c r="O199" s="44">
        <f t="shared" si="53"/>
        <v>1.8508666666666655</v>
      </c>
      <c r="P199" s="44">
        <f t="shared" si="54"/>
        <v>1.3604656065724945</v>
      </c>
      <c r="Q199" s="47">
        <f t="shared" si="55"/>
        <v>3.9071384450674747</v>
      </c>
      <c r="R199" s="48">
        <f t="shared" si="56"/>
        <v>34.819999999999993</v>
      </c>
      <c r="S199" s="49" t="str">
        <f t="shared" si="57"/>
        <v xml:space="preserve"> </v>
      </c>
      <c r="T199" s="36"/>
      <c r="U199" s="36"/>
      <c r="V199" s="36"/>
      <c r="W199" s="36"/>
      <c r="X199" s="36"/>
      <c r="Y199" s="36"/>
      <c r="Z199" s="36"/>
    </row>
    <row r="200" spans="1:26" ht="24.75" thickBot="1" x14ac:dyDescent="0.25">
      <c r="A200" s="51">
        <f>+'Pesquisa de Preços'!A200</f>
        <v>192</v>
      </c>
      <c r="B200" s="52" t="str">
        <f>+'Pesquisa de Preços'!B200</f>
        <v>HIPOCLORITO DE SÓDIO 1%; SOLUÇÃIO DE HIPOCLORITO DE SÓDIO A 1%. FRASCO COM 01 LITRO.</v>
      </c>
      <c r="C200" s="53" t="str">
        <f t="shared" si="58"/>
        <v>x</v>
      </c>
      <c r="D200" s="53">
        <f t="shared" si="59"/>
        <v>3.02</v>
      </c>
      <c r="E200" s="53">
        <f t="shared" si="60"/>
        <v>3.06</v>
      </c>
      <c r="F200" s="53">
        <f t="shared" si="61"/>
        <v>3.09</v>
      </c>
      <c r="G200" s="53">
        <f t="shared" si="62"/>
        <v>2.64</v>
      </c>
      <c r="H200" s="53" t="str">
        <f t="shared" si="63"/>
        <v>x</v>
      </c>
      <c r="I200" s="53" t="str">
        <f t="shared" si="64"/>
        <v>x</v>
      </c>
      <c r="J200" s="53" t="str">
        <f t="shared" si="65"/>
        <v>x</v>
      </c>
      <c r="K200" s="53" t="str">
        <f t="shared" si="66"/>
        <v>x</v>
      </c>
      <c r="L200" s="54">
        <f t="shared" si="67"/>
        <v>3.1</v>
      </c>
      <c r="M200" s="46">
        <f t="shared" si="51"/>
        <v>2.9820000000000002</v>
      </c>
      <c r="N200" s="44">
        <f t="shared" si="52"/>
        <v>0.15007999999999991</v>
      </c>
      <c r="O200" s="44">
        <f t="shared" si="53"/>
        <v>3.7519999999999977E-2</v>
      </c>
      <c r="P200" s="44">
        <f t="shared" si="54"/>
        <v>0.19370080020485195</v>
      </c>
      <c r="Q200" s="47">
        <f t="shared" si="55"/>
        <v>6.4956673442270931</v>
      </c>
      <c r="R200" s="48">
        <f t="shared" si="56"/>
        <v>2.9820000000000002</v>
      </c>
      <c r="S200" s="49" t="str">
        <f t="shared" si="57"/>
        <v xml:space="preserve"> </v>
      </c>
      <c r="T200" s="36"/>
      <c r="U200" s="36"/>
      <c r="V200" s="36"/>
      <c r="W200" s="36"/>
      <c r="X200" s="36"/>
      <c r="Y200" s="36"/>
      <c r="Z200" s="36"/>
    </row>
    <row r="201" spans="1:26" ht="48.75" thickBot="1" x14ac:dyDescent="0.25">
      <c r="A201" s="51">
        <f>+'Pesquisa de Preços'!A201</f>
        <v>193</v>
      </c>
      <c r="B201" s="52" t="str">
        <f>+'Pesquisa de Preços'!B201</f>
        <v>PROTETOR FACIAL 08 INCOLOR (FACE SHIELD) DEVE COBRIR A FRENTE E AS LATERAIS DO ROSTO. COM CARNEIRA SIMPLES. POSSUIR REGULAGEM DE TAMANHO ATRAVÉS DE AJUSTES SIMPLES</v>
      </c>
      <c r="C201" s="53" t="str">
        <f t="shared" si="58"/>
        <v>x</v>
      </c>
      <c r="D201" s="53">
        <f t="shared" si="59"/>
        <v>8.7899999999999991</v>
      </c>
      <c r="E201" s="53">
        <f t="shared" si="60"/>
        <v>8.92</v>
      </c>
      <c r="F201" s="53">
        <f t="shared" si="61"/>
        <v>9</v>
      </c>
      <c r="G201" s="53" t="str">
        <f t="shared" si="62"/>
        <v>x</v>
      </c>
      <c r="H201" s="53" t="str">
        <f t="shared" si="63"/>
        <v>x</v>
      </c>
      <c r="I201" s="53" t="str">
        <f t="shared" si="64"/>
        <v>x</v>
      </c>
      <c r="J201" s="53" t="str">
        <f t="shared" si="65"/>
        <v>x</v>
      </c>
      <c r="K201" s="53" t="str">
        <f t="shared" si="66"/>
        <v>x</v>
      </c>
      <c r="L201" s="54">
        <f t="shared" si="67"/>
        <v>9</v>
      </c>
      <c r="M201" s="46">
        <f t="shared" si="51"/>
        <v>8.9275000000000002</v>
      </c>
      <c r="N201" s="44">
        <f t="shared" si="52"/>
        <v>2.9475000000000237E-2</v>
      </c>
      <c r="O201" s="44">
        <f t="shared" si="53"/>
        <v>9.8250000000000785E-3</v>
      </c>
      <c r="P201" s="44">
        <f t="shared" si="54"/>
        <v>9.9121138007995435E-2</v>
      </c>
      <c r="Q201" s="47">
        <f t="shared" si="55"/>
        <v>1.1102899804872073</v>
      </c>
      <c r="R201" s="48">
        <f t="shared" si="56"/>
        <v>8.9275000000000002</v>
      </c>
      <c r="S201" s="49" t="str">
        <f t="shared" si="57"/>
        <v xml:space="preserve"> </v>
      </c>
      <c r="T201" s="36"/>
      <c r="U201" s="36"/>
      <c r="V201" s="36"/>
      <c r="W201" s="36"/>
      <c r="X201" s="36"/>
      <c r="Y201" s="36"/>
      <c r="Z201" s="36"/>
    </row>
    <row r="202" spans="1:26" ht="48.75" thickBot="1" x14ac:dyDescent="0.25">
      <c r="A202" s="51">
        <f>+'Pesquisa de Preços'!A202</f>
        <v>194</v>
      </c>
      <c r="B202" s="52" t="str">
        <f>+'Pesquisa de Preços'!B202</f>
        <v>ESFIGMOMANÔMETRO ADULTO; MECANISMO COM MOSTRADOR GRADUADO E MANÔMETRO RESISTENTE; BRAÇADEIRA EM NYLON; COM FECHO EM VELCRO; PÊRA COM VÁLVULA EM METAL REFORÇADO</v>
      </c>
      <c r="C202" s="53" t="str">
        <f t="shared" si="58"/>
        <v>x</v>
      </c>
      <c r="D202" s="53">
        <f t="shared" si="59"/>
        <v>70.2</v>
      </c>
      <c r="E202" s="53">
        <f t="shared" si="60"/>
        <v>71.23</v>
      </c>
      <c r="F202" s="53">
        <f t="shared" si="61"/>
        <v>71.88</v>
      </c>
      <c r="G202" s="53" t="str">
        <f t="shared" si="62"/>
        <v>x</v>
      </c>
      <c r="H202" s="53" t="str">
        <f t="shared" si="63"/>
        <v>x</v>
      </c>
      <c r="I202" s="53" t="str">
        <f t="shared" si="64"/>
        <v>x</v>
      </c>
      <c r="J202" s="53" t="str">
        <f t="shared" si="65"/>
        <v>x</v>
      </c>
      <c r="K202" s="53" t="str">
        <f t="shared" si="66"/>
        <v>x</v>
      </c>
      <c r="L202" s="54">
        <f t="shared" si="67"/>
        <v>67</v>
      </c>
      <c r="M202" s="46">
        <f t="shared" ref="M202:M258" si="68">SUM(C202:L202)/COUNT(C202:L202)</f>
        <v>70.077500000000001</v>
      </c>
      <c r="N202" s="44">
        <f t="shared" ref="N202:N258" si="69">+M471</f>
        <v>14.063274999999994</v>
      </c>
      <c r="O202" s="44">
        <f t="shared" ref="O202:O258" si="70">N202/(COUNT(C202:L202)-1)</f>
        <v>4.6877583333333313</v>
      </c>
      <c r="P202" s="44">
        <f t="shared" ref="P202:P258" si="71">SQRT(O202)</f>
        <v>2.1651231681669594</v>
      </c>
      <c r="Q202" s="47">
        <f t="shared" ref="Q202:Q258" si="72">((P202/M202)*100)</f>
        <v>3.0896124550204549</v>
      </c>
      <c r="R202" s="48">
        <f t="shared" ref="R202:R258" si="73">IF(Q202&lt;25,M202," ")</f>
        <v>70.077500000000001</v>
      </c>
      <c r="S202" s="49" t="str">
        <f t="shared" ref="S202:S258" si="74">IF(Q202&gt;25,MEDIAN(C202,D202,E202,F202,G202,H202,I202,J202,K202,L202)," ")</f>
        <v xml:space="preserve"> </v>
      </c>
      <c r="T202" s="36"/>
      <c r="U202" s="36"/>
      <c r="V202" s="36"/>
      <c r="W202" s="36"/>
      <c r="X202" s="36"/>
      <c r="Y202" s="36"/>
      <c r="Z202" s="36"/>
    </row>
    <row r="203" spans="1:26" ht="48.75" thickBot="1" x14ac:dyDescent="0.25">
      <c r="A203" s="51">
        <f>+'Pesquisa de Preços'!A203</f>
        <v>195</v>
      </c>
      <c r="B203" s="52" t="str">
        <f>+'Pesquisa de Preços'!B203</f>
        <v>Seringa hipodérmica sem agulha luer slip 10 ml. Dispositivo descartável, composto de um cilindro e um êmbolo, desenvolvido para a aspiração e aplicação de líquidos e/ou medicamentos pelas vias hipodérmicas.</v>
      </c>
      <c r="C203" s="53" t="str">
        <f t="shared" si="58"/>
        <v>x</v>
      </c>
      <c r="D203" s="53">
        <f t="shared" si="59"/>
        <v>0.19</v>
      </c>
      <c r="E203" s="53">
        <f t="shared" si="60"/>
        <v>0.2</v>
      </c>
      <c r="F203" s="53">
        <f t="shared" si="61"/>
        <v>0.2</v>
      </c>
      <c r="G203" s="53">
        <f t="shared" si="62"/>
        <v>0.2</v>
      </c>
      <c r="H203" s="53" t="str">
        <f t="shared" si="63"/>
        <v>x</v>
      </c>
      <c r="I203" s="53" t="str">
        <f t="shared" si="64"/>
        <v>x</v>
      </c>
      <c r="J203" s="53" t="str">
        <f t="shared" si="65"/>
        <v>x</v>
      </c>
      <c r="K203" s="53" t="str">
        <f t="shared" si="66"/>
        <v>x</v>
      </c>
      <c r="L203" s="54" t="str">
        <f t="shared" si="67"/>
        <v>x</v>
      </c>
      <c r="M203" s="46">
        <f t="shared" si="68"/>
        <v>0.19750000000000001</v>
      </c>
      <c r="N203" s="44">
        <f t="shared" si="69"/>
        <v>7.5000000000000143E-5</v>
      </c>
      <c r="O203" s="44">
        <f t="shared" si="70"/>
        <v>2.5000000000000049E-5</v>
      </c>
      <c r="P203" s="44">
        <f t="shared" si="71"/>
        <v>5.0000000000000044E-3</v>
      </c>
      <c r="Q203" s="47">
        <f t="shared" si="72"/>
        <v>2.5316455696202551</v>
      </c>
      <c r="R203" s="48">
        <f t="shared" si="73"/>
        <v>0.19750000000000001</v>
      </c>
      <c r="S203" s="49" t="str">
        <f t="shared" si="74"/>
        <v xml:space="preserve"> </v>
      </c>
      <c r="T203" s="36"/>
      <c r="U203" s="36"/>
      <c r="V203" s="36"/>
      <c r="W203" s="36"/>
      <c r="X203" s="36"/>
      <c r="Y203" s="36"/>
      <c r="Z203" s="36"/>
    </row>
    <row r="204" spans="1:26" ht="72.75" thickBot="1" x14ac:dyDescent="0.25">
      <c r="A204" s="51">
        <f>+'Pesquisa de Preços'!A204</f>
        <v>196</v>
      </c>
      <c r="B204" s="52" t="str">
        <f>+'Pesquisa de Preços'!B204</f>
        <v>Seringa descartável tamanho 20ml slip, sem agulha estéril, confeccionada em polipropileno transparente, atóxica, apirogênica, cilindro reto, siliconizado, paredes uniformes, anel de retração que impeça o desprendimento do embulo cilíndrico, flage que dê apóio aos dedos, embulo em pistão lubrificado e ajustado ao cilíndro, graduação em ml,</v>
      </c>
      <c r="C204" s="53" t="str">
        <f t="shared" si="58"/>
        <v>x</v>
      </c>
      <c r="D204" s="53">
        <f t="shared" si="59"/>
        <v>0.32</v>
      </c>
      <c r="E204" s="53">
        <f t="shared" si="60"/>
        <v>0.32</v>
      </c>
      <c r="F204" s="53">
        <f t="shared" si="61"/>
        <v>0.32</v>
      </c>
      <c r="G204" s="53">
        <f t="shared" si="62"/>
        <v>0.37</v>
      </c>
      <c r="H204" s="53" t="str">
        <f t="shared" si="63"/>
        <v>x</v>
      </c>
      <c r="I204" s="53" t="str">
        <f t="shared" si="64"/>
        <v>x</v>
      </c>
      <c r="J204" s="53" t="str">
        <f t="shared" si="65"/>
        <v>x</v>
      </c>
      <c r="K204" s="53" t="str">
        <f t="shared" si="66"/>
        <v>x</v>
      </c>
      <c r="L204" s="54">
        <f t="shared" si="67"/>
        <v>0.45</v>
      </c>
      <c r="M204" s="46">
        <f t="shared" si="68"/>
        <v>0.35599999999999998</v>
      </c>
      <c r="N204" s="44">
        <f t="shared" si="69"/>
        <v>1.2920000000000001E-2</v>
      </c>
      <c r="O204" s="44">
        <f t="shared" si="70"/>
        <v>3.2300000000000002E-3</v>
      </c>
      <c r="P204" s="44">
        <f t="shared" si="71"/>
        <v>5.6833088953531292E-2</v>
      </c>
      <c r="Q204" s="47">
        <f t="shared" si="72"/>
        <v>15.964350829643623</v>
      </c>
      <c r="R204" s="48">
        <f t="shared" si="73"/>
        <v>0.35599999999999998</v>
      </c>
      <c r="S204" s="49" t="str">
        <f t="shared" si="74"/>
        <v xml:space="preserve"> </v>
      </c>
      <c r="T204" s="36"/>
      <c r="U204" s="36"/>
      <c r="V204" s="36"/>
      <c r="W204" s="36"/>
      <c r="X204" s="36"/>
      <c r="Y204" s="36"/>
      <c r="Z204" s="36"/>
    </row>
    <row r="205" spans="1:26" ht="24.75" thickBot="1" x14ac:dyDescent="0.25">
      <c r="A205" s="51">
        <f>+'Pesquisa de Preços'!A205</f>
        <v>197</v>
      </c>
      <c r="B205" s="52" t="str">
        <f>+'Pesquisa de Preços'!B205</f>
        <v xml:space="preserve">SERINGA DESCARTAVEL 60ML SEM AGULHA ESTERIL - Seringas descartáveis - 60 ml </v>
      </c>
      <c r="C205" s="53" t="str">
        <f t="shared" si="58"/>
        <v>x</v>
      </c>
      <c r="D205" s="53">
        <f t="shared" si="59"/>
        <v>0.95</v>
      </c>
      <c r="E205" s="53">
        <f t="shared" si="60"/>
        <v>0.96</v>
      </c>
      <c r="F205" s="53">
        <f t="shared" si="61"/>
        <v>0.97</v>
      </c>
      <c r="G205" s="53" t="str">
        <f t="shared" si="62"/>
        <v>x</v>
      </c>
      <c r="H205" s="53" t="str">
        <f t="shared" si="63"/>
        <v>x</v>
      </c>
      <c r="I205" s="53" t="str">
        <f t="shared" si="64"/>
        <v>x</v>
      </c>
      <c r="J205" s="53" t="str">
        <f t="shared" si="65"/>
        <v>x</v>
      </c>
      <c r="K205" s="53" t="str">
        <f t="shared" si="66"/>
        <v>x</v>
      </c>
      <c r="L205" s="54">
        <f t="shared" si="67"/>
        <v>1.18</v>
      </c>
      <c r="M205" s="46">
        <f t="shared" si="68"/>
        <v>1.0149999999999999</v>
      </c>
      <c r="N205" s="44">
        <f t="shared" si="69"/>
        <v>3.6499999999999991E-2</v>
      </c>
      <c r="O205" s="44">
        <f t="shared" si="70"/>
        <v>1.2166666666666664E-2</v>
      </c>
      <c r="P205" s="44">
        <f t="shared" si="71"/>
        <v>0.11030261405182863</v>
      </c>
      <c r="Q205" s="47">
        <f t="shared" si="72"/>
        <v>10.867252615943707</v>
      </c>
      <c r="R205" s="48">
        <f t="shared" si="73"/>
        <v>1.0149999999999999</v>
      </c>
      <c r="S205" s="49" t="str">
        <f t="shared" si="74"/>
        <v xml:space="preserve"> </v>
      </c>
      <c r="T205" s="36"/>
      <c r="U205" s="36"/>
      <c r="V205" s="36"/>
      <c r="W205" s="36"/>
      <c r="X205" s="36"/>
      <c r="Y205" s="36"/>
      <c r="Z205" s="36"/>
    </row>
    <row r="206" spans="1:26" ht="13.5" thickBot="1" x14ac:dyDescent="0.25">
      <c r="A206" s="51">
        <f>+'Pesquisa de Preços'!A206</f>
        <v>198</v>
      </c>
      <c r="B206" s="52" t="str">
        <f>+'Pesquisa de Preços'!B206</f>
        <v>Tesoura curva Goldmanfox 11,5 cm. Aço Inox- Autoclavável</v>
      </c>
      <c r="C206" s="53" t="str">
        <f t="shared" si="58"/>
        <v>x</v>
      </c>
      <c r="D206" s="53">
        <f t="shared" si="59"/>
        <v>79.03</v>
      </c>
      <c r="E206" s="53">
        <f t="shared" si="60"/>
        <v>80.19</v>
      </c>
      <c r="F206" s="53">
        <f t="shared" si="61"/>
        <v>80.92</v>
      </c>
      <c r="G206" s="53">
        <f t="shared" si="62"/>
        <v>45.6</v>
      </c>
      <c r="H206" s="53" t="str">
        <f t="shared" si="63"/>
        <v>x</v>
      </c>
      <c r="I206" s="53" t="str">
        <f t="shared" si="64"/>
        <v>x</v>
      </c>
      <c r="J206" s="53" t="str">
        <f t="shared" si="65"/>
        <v>x</v>
      </c>
      <c r="K206" s="53" t="str">
        <f t="shared" si="66"/>
        <v>x</v>
      </c>
      <c r="L206" s="54" t="str">
        <f t="shared" si="67"/>
        <v>x</v>
      </c>
      <c r="M206" s="46">
        <f t="shared" si="68"/>
        <v>71.435000000000002</v>
      </c>
      <c r="N206" s="44">
        <f t="shared" si="69"/>
        <v>891.74649999999997</v>
      </c>
      <c r="O206" s="44">
        <f t="shared" si="70"/>
        <v>297.24883333333332</v>
      </c>
      <c r="P206" s="44">
        <f t="shared" si="71"/>
        <v>17.240905815337353</v>
      </c>
      <c r="Q206" s="47">
        <f t="shared" si="72"/>
        <v>24.135095982833839</v>
      </c>
      <c r="R206" s="48">
        <f t="shared" si="73"/>
        <v>71.435000000000002</v>
      </c>
      <c r="S206" s="49" t="str">
        <f t="shared" si="74"/>
        <v xml:space="preserve"> </v>
      </c>
      <c r="T206" s="36"/>
      <c r="U206" s="36"/>
      <c r="V206" s="36"/>
      <c r="W206" s="36"/>
      <c r="X206" s="36"/>
      <c r="Y206" s="36"/>
      <c r="Z206" s="36"/>
    </row>
    <row r="207" spans="1:26" ht="13.5" thickBot="1" x14ac:dyDescent="0.25">
      <c r="A207" s="51">
        <f>+'Pesquisa de Preços'!A207</f>
        <v>199</v>
      </c>
      <c r="B207" s="52" t="str">
        <f>+'Pesquisa de Preços'!B207</f>
        <v>Tesoura reta Goldmanfox 11,5 cm. Aço Inox- Autoclavável</v>
      </c>
      <c r="C207" s="53" t="str">
        <f t="shared" si="58"/>
        <v>x</v>
      </c>
      <c r="D207" s="53">
        <f t="shared" si="59"/>
        <v>79.03</v>
      </c>
      <c r="E207" s="53">
        <f t="shared" si="60"/>
        <v>80.19</v>
      </c>
      <c r="F207" s="53">
        <f t="shared" si="61"/>
        <v>80.92</v>
      </c>
      <c r="G207" s="53">
        <f t="shared" si="62"/>
        <v>45.59</v>
      </c>
      <c r="H207" s="53" t="str">
        <f t="shared" si="63"/>
        <v>x</v>
      </c>
      <c r="I207" s="53" t="str">
        <f t="shared" si="64"/>
        <v>x</v>
      </c>
      <c r="J207" s="53" t="str">
        <f t="shared" si="65"/>
        <v>x</v>
      </c>
      <c r="K207" s="53" t="str">
        <f t="shared" si="66"/>
        <v>x</v>
      </c>
      <c r="L207" s="54" t="str">
        <f t="shared" si="67"/>
        <v>x</v>
      </c>
      <c r="M207" s="46">
        <f t="shared" si="68"/>
        <v>71.432500000000005</v>
      </c>
      <c r="N207" s="44">
        <f t="shared" si="69"/>
        <v>892.26327499999979</v>
      </c>
      <c r="O207" s="44">
        <f t="shared" si="70"/>
        <v>297.4210916666666</v>
      </c>
      <c r="P207" s="44">
        <f t="shared" si="71"/>
        <v>17.245900720654362</v>
      </c>
      <c r="Q207" s="47">
        <f t="shared" si="72"/>
        <v>24.142933147592988</v>
      </c>
      <c r="R207" s="48">
        <f t="shared" si="73"/>
        <v>71.432500000000005</v>
      </c>
      <c r="S207" s="49" t="str">
        <f t="shared" si="74"/>
        <v xml:space="preserve"> </v>
      </c>
      <c r="T207" s="36"/>
      <c r="U207" s="36"/>
      <c r="V207" s="36"/>
      <c r="W207" s="36"/>
      <c r="X207" s="36"/>
      <c r="Y207" s="36"/>
      <c r="Z207" s="36"/>
    </row>
    <row r="208" spans="1:26" ht="48.75" thickBot="1" x14ac:dyDescent="0.25">
      <c r="A208" s="51">
        <f>+'Pesquisa de Preços'!A208</f>
        <v>200</v>
      </c>
      <c r="B208" s="52" t="str">
        <f>+'Pesquisa de Preços'!B208</f>
        <v>Catéter intravenoso periférico com dispositivo de segurança tamanho 20G, caixa com 100 unidades. Desenvolvido para a Terapia Intravenosa Periférica, para infusões de fármacos, hemoderivados e nutrição parenteral</v>
      </c>
      <c r="C208" s="53" t="str">
        <f t="shared" si="58"/>
        <v>x</v>
      </c>
      <c r="D208" s="53">
        <f t="shared" si="59"/>
        <v>61.12</v>
      </c>
      <c r="E208" s="53">
        <f t="shared" si="60"/>
        <v>62.01</v>
      </c>
      <c r="F208" s="53">
        <f t="shared" si="61"/>
        <v>62.58</v>
      </c>
      <c r="G208" s="53" t="str">
        <f t="shared" si="62"/>
        <v>x</v>
      </c>
      <c r="H208" s="53" t="str">
        <f t="shared" si="63"/>
        <v>x</v>
      </c>
      <c r="I208" s="53" t="str">
        <f t="shared" si="64"/>
        <v>x</v>
      </c>
      <c r="J208" s="53" t="str">
        <f t="shared" si="65"/>
        <v>x</v>
      </c>
      <c r="K208" s="53" t="str">
        <f t="shared" si="66"/>
        <v>x</v>
      </c>
      <c r="L208" s="54" t="str">
        <f t="shared" si="67"/>
        <v>x</v>
      </c>
      <c r="M208" s="46">
        <f t="shared" si="68"/>
        <v>61.903333333333329</v>
      </c>
      <c r="N208" s="44">
        <f t="shared" si="69"/>
        <v>1.0828666666666678</v>
      </c>
      <c r="O208" s="44">
        <f t="shared" si="70"/>
        <v>0.54143333333333388</v>
      </c>
      <c r="P208" s="44">
        <f t="shared" si="71"/>
        <v>0.73582153633427572</v>
      </c>
      <c r="Q208" s="47">
        <f t="shared" si="72"/>
        <v>1.1886622201296793</v>
      </c>
      <c r="R208" s="48">
        <f t="shared" si="73"/>
        <v>61.903333333333329</v>
      </c>
      <c r="S208" s="49" t="str">
        <f t="shared" si="74"/>
        <v xml:space="preserve"> </v>
      </c>
      <c r="T208" s="36"/>
      <c r="U208" s="36"/>
      <c r="V208" s="36"/>
      <c r="W208" s="36"/>
      <c r="X208" s="36"/>
      <c r="Y208" s="36"/>
      <c r="Z208" s="36"/>
    </row>
    <row r="209" spans="1:26" ht="48.75" thickBot="1" x14ac:dyDescent="0.25">
      <c r="A209" s="51">
        <f>+'Pesquisa de Preços'!A209</f>
        <v>201</v>
      </c>
      <c r="B209" s="52" t="str">
        <f>+'Pesquisa de Preços'!B209</f>
        <v>Catéter intravenoso periférico com dispositivo de segurança tamanho 22G, caixa com 100 unidades. Desenvolvido para a Terapia Intravenosa Periférica, para infusões de fármacos, hemoderivados e nutrição parenteral</v>
      </c>
      <c r="C209" s="53" t="str">
        <f t="shared" si="58"/>
        <v>x</v>
      </c>
      <c r="D209" s="53">
        <f t="shared" si="59"/>
        <v>61.12</v>
      </c>
      <c r="E209" s="53">
        <f t="shared" si="60"/>
        <v>62.01</v>
      </c>
      <c r="F209" s="53">
        <f t="shared" si="61"/>
        <v>62.58</v>
      </c>
      <c r="G209" s="53" t="str">
        <f t="shared" si="62"/>
        <v>x</v>
      </c>
      <c r="H209" s="53" t="str">
        <f t="shared" si="63"/>
        <v>x</v>
      </c>
      <c r="I209" s="53" t="str">
        <f t="shared" si="64"/>
        <v>x</v>
      </c>
      <c r="J209" s="53" t="str">
        <f t="shared" si="65"/>
        <v>x</v>
      </c>
      <c r="K209" s="53" t="str">
        <f t="shared" si="66"/>
        <v>x</v>
      </c>
      <c r="L209" s="54" t="str">
        <f t="shared" si="67"/>
        <v>x</v>
      </c>
      <c r="M209" s="46">
        <f t="shared" si="68"/>
        <v>61.903333333333329</v>
      </c>
      <c r="N209" s="44">
        <f t="shared" si="69"/>
        <v>1.0828666666666678</v>
      </c>
      <c r="O209" s="44">
        <f t="shared" si="70"/>
        <v>0.54143333333333388</v>
      </c>
      <c r="P209" s="44">
        <f t="shared" si="71"/>
        <v>0.73582153633427572</v>
      </c>
      <c r="Q209" s="47">
        <f t="shared" si="72"/>
        <v>1.1886622201296793</v>
      </c>
      <c r="R209" s="48">
        <f t="shared" si="73"/>
        <v>61.903333333333329</v>
      </c>
      <c r="S209" s="49" t="str">
        <f t="shared" si="74"/>
        <v xml:space="preserve"> </v>
      </c>
      <c r="T209" s="36"/>
      <c r="U209" s="36"/>
      <c r="V209" s="36"/>
      <c r="W209" s="36"/>
      <c r="X209" s="36"/>
      <c r="Y209" s="36"/>
      <c r="Z209" s="36"/>
    </row>
    <row r="210" spans="1:26" ht="48.75" thickBot="1" x14ac:dyDescent="0.25">
      <c r="A210" s="51">
        <f>+'Pesquisa de Preços'!A210</f>
        <v>202</v>
      </c>
      <c r="B210" s="52" t="str">
        <f>+'Pesquisa de Preços'!B210</f>
        <v>Catéter intravenoso periférico com dispositivo de segurança tamanho 24G, caixa com 100 unidades. Desenvolvido para a Terapia Intravenosa Periférica, para infusões de fármacos, hemoderivados e nutrição parenteral</v>
      </c>
      <c r="C210" s="53" t="str">
        <f t="shared" si="58"/>
        <v>x</v>
      </c>
      <c r="D210" s="53">
        <f t="shared" si="59"/>
        <v>66.67</v>
      </c>
      <c r="E210" s="53">
        <f t="shared" si="60"/>
        <v>67.650000000000006</v>
      </c>
      <c r="F210" s="53">
        <f t="shared" si="61"/>
        <v>68.260000000000005</v>
      </c>
      <c r="G210" s="53" t="str">
        <f t="shared" si="62"/>
        <v>x</v>
      </c>
      <c r="H210" s="53" t="str">
        <f t="shared" si="63"/>
        <v>x</v>
      </c>
      <c r="I210" s="53" t="str">
        <f t="shared" si="64"/>
        <v>x</v>
      </c>
      <c r="J210" s="53" t="str">
        <f t="shared" si="65"/>
        <v>x</v>
      </c>
      <c r="K210" s="53" t="str">
        <f t="shared" si="66"/>
        <v>x</v>
      </c>
      <c r="L210" s="54">
        <f t="shared" si="67"/>
        <v>70.05</v>
      </c>
      <c r="M210" s="46">
        <f t="shared" si="68"/>
        <v>68.157499999999999</v>
      </c>
      <c r="N210" s="44">
        <f t="shared" si="69"/>
        <v>6.0622749999999801</v>
      </c>
      <c r="O210" s="44">
        <f t="shared" si="70"/>
        <v>2.0207583333333266</v>
      </c>
      <c r="P210" s="44">
        <f t="shared" si="71"/>
        <v>1.4215337960573877</v>
      </c>
      <c r="Q210" s="47">
        <f t="shared" si="72"/>
        <v>2.0856601196601807</v>
      </c>
      <c r="R210" s="48">
        <f t="shared" si="73"/>
        <v>68.157499999999999</v>
      </c>
      <c r="S210" s="49" t="str">
        <f t="shared" si="74"/>
        <v xml:space="preserve"> </v>
      </c>
      <c r="T210" s="36"/>
      <c r="U210" s="36"/>
      <c r="V210" s="36"/>
      <c r="W210" s="36"/>
      <c r="X210" s="36"/>
      <c r="Y210" s="36"/>
      <c r="Z210" s="36"/>
    </row>
    <row r="211" spans="1:26" ht="13.5" thickBot="1" x14ac:dyDescent="0.25">
      <c r="A211" s="51">
        <f>+'Pesquisa de Preços'!A211</f>
        <v>203</v>
      </c>
      <c r="B211" s="52" t="str">
        <f>+'Pesquisa de Preços'!B211</f>
        <v>Colar cervical para resgate tamanho infantil VNO</v>
      </c>
      <c r="C211" s="53" t="str">
        <f t="shared" si="58"/>
        <v>x</v>
      </c>
      <c r="D211" s="53">
        <f t="shared" si="59"/>
        <v>55.55</v>
      </c>
      <c r="E211" s="53">
        <f t="shared" si="60"/>
        <v>56.36</v>
      </c>
      <c r="F211" s="53">
        <f t="shared" si="61"/>
        <v>56.88</v>
      </c>
      <c r="G211" s="53" t="str">
        <f t="shared" si="62"/>
        <v>x</v>
      </c>
      <c r="H211" s="53" t="str">
        <f t="shared" si="63"/>
        <v>x</v>
      </c>
      <c r="I211" s="53" t="str">
        <f t="shared" si="64"/>
        <v>x</v>
      </c>
      <c r="J211" s="53" t="str">
        <f t="shared" si="65"/>
        <v>x</v>
      </c>
      <c r="K211" s="53" t="str">
        <f t="shared" si="66"/>
        <v>x</v>
      </c>
      <c r="L211" s="54">
        <f t="shared" si="67"/>
        <v>48.66</v>
      </c>
      <c r="M211" s="46">
        <f t="shared" si="68"/>
        <v>54.362499999999997</v>
      </c>
      <c r="N211" s="44">
        <f t="shared" si="69"/>
        <v>44.256475000000044</v>
      </c>
      <c r="O211" s="44">
        <f t="shared" si="70"/>
        <v>14.752158333333348</v>
      </c>
      <c r="P211" s="44">
        <f t="shared" si="71"/>
        <v>3.8408538547220652</v>
      </c>
      <c r="Q211" s="47">
        <f t="shared" si="72"/>
        <v>7.0652634715512823</v>
      </c>
      <c r="R211" s="48">
        <f t="shared" si="73"/>
        <v>54.362499999999997</v>
      </c>
      <c r="S211" s="49" t="str">
        <f t="shared" si="74"/>
        <v xml:space="preserve"> </v>
      </c>
      <c r="T211" s="36"/>
      <c r="U211" s="36"/>
      <c r="V211" s="36"/>
      <c r="W211" s="36"/>
      <c r="X211" s="36"/>
      <c r="Y211" s="36"/>
      <c r="Z211" s="36"/>
    </row>
    <row r="212" spans="1:26" ht="13.5" thickBot="1" x14ac:dyDescent="0.25">
      <c r="A212" s="51">
        <f>+'Pesquisa de Preços'!A212</f>
        <v>204</v>
      </c>
      <c r="B212" s="52" t="str">
        <f>+'Pesquisa de Preços'!B212</f>
        <v>Lixeira em aço inox com pedal 50 litros. 62,5x39cm e 4x39,4 cm</v>
      </c>
      <c r="C212" s="53" t="str">
        <f t="shared" si="58"/>
        <v>x</v>
      </c>
      <c r="D212" s="53">
        <f t="shared" si="59"/>
        <v>283.33999999999997</v>
      </c>
      <c r="E212" s="53">
        <f t="shared" si="60"/>
        <v>287.49</v>
      </c>
      <c r="F212" s="53">
        <f t="shared" si="61"/>
        <v>290.11</v>
      </c>
      <c r="G212" s="53">
        <f t="shared" si="62"/>
        <v>234</v>
      </c>
      <c r="H212" s="53" t="str">
        <f t="shared" si="63"/>
        <v>x</v>
      </c>
      <c r="I212" s="53" t="str">
        <f t="shared" si="64"/>
        <v>x</v>
      </c>
      <c r="J212" s="53" t="str">
        <f t="shared" si="65"/>
        <v>x</v>
      </c>
      <c r="K212" s="53" t="str">
        <f t="shared" si="66"/>
        <v>x</v>
      </c>
      <c r="L212" s="54" t="str">
        <f t="shared" si="67"/>
        <v>x</v>
      </c>
      <c r="M212" s="46">
        <f t="shared" si="68"/>
        <v>273.73500000000001</v>
      </c>
      <c r="N212" s="44">
        <f t="shared" si="69"/>
        <v>2128.4669000000004</v>
      </c>
      <c r="O212" s="44">
        <f t="shared" si="70"/>
        <v>709.48896666666678</v>
      </c>
      <c r="P212" s="44">
        <f t="shared" si="71"/>
        <v>26.636234093179667</v>
      </c>
      <c r="Q212" s="47">
        <f t="shared" si="72"/>
        <v>9.7306643626791125</v>
      </c>
      <c r="R212" s="48">
        <f t="shared" si="73"/>
        <v>273.73500000000001</v>
      </c>
      <c r="S212" s="49" t="str">
        <f t="shared" si="74"/>
        <v xml:space="preserve"> </v>
      </c>
      <c r="T212" s="36"/>
      <c r="U212" s="36"/>
      <c r="V212" s="36"/>
      <c r="W212" s="36"/>
      <c r="X212" s="36"/>
      <c r="Y212" s="36"/>
      <c r="Z212" s="36"/>
    </row>
    <row r="213" spans="1:26" ht="36.75" thickBot="1" x14ac:dyDescent="0.25">
      <c r="A213" s="51">
        <f>+'Pesquisa de Preços'!A213</f>
        <v>205</v>
      </c>
      <c r="B213" s="52" t="str">
        <f>+'Pesquisa de Preços'!B213</f>
        <v>Ringer com lactato 250ml. Solução injetável de cloreto de sódio + cloreto de potássio + cloreto de cálcio + lactato de sódio. Solução injetável, límpida e hipotônica, estéril e epirogênica</v>
      </c>
      <c r="C213" s="53" t="str">
        <f t="shared" si="58"/>
        <v>x</v>
      </c>
      <c r="D213" s="53">
        <f t="shared" si="59"/>
        <v>4.04</v>
      </c>
      <c r="E213" s="53">
        <f t="shared" si="60"/>
        <v>4.0999999999999996</v>
      </c>
      <c r="F213" s="53">
        <f t="shared" si="61"/>
        <v>4.13</v>
      </c>
      <c r="G213" s="53" t="str">
        <f t="shared" si="62"/>
        <v>x</v>
      </c>
      <c r="H213" s="53" t="str">
        <f t="shared" si="63"/>
        <v>x</v>
      </c>
      <c r="I213" s="53" t="str">
        <f t="shared" si="64"/>
        <v>x</v>
      </c>
      <c r="J213" s="53" t="str">
        <f t="shared" si="65"/>
        <v>x</v>
      </c>
      <c r="K213" s="53" t="str">
        <f t="shared" si="66"/>
        <v>x</v>
      </c>
      <c r="L213" s="54">
        <f t="shared" si="67"/>
        <v>6.83</v>
      </c>
      <c r="M213" s="46">
        <f t="shared" si="68"/>
        <v>4.7750000000000004</v>
      </c>
      <c r="N213" s="44">
        <f t="shared" si="69"/>
        <v>5.6349000000000009</v>
      </c>
      <c r="O213" s="44">
        <f t="shared" si="70"/>
        <v>1.8783000000000003</v>
      </c>
      <c r="P213" s="44">
        <f t="shared" si="71"/>
        <v>1.3705108536600505</v>
      </c>
      <c r="Q213" s="47">
        <f t="shared" si="72"/>
        <v>28.701797982409431</v>
      </c>
      <c r="R213" s="48" t="str">
        <f t="shared" si="73"/>
        <v xml:space="preserve"> </v>
      </c>
      <c r="S213" s="49">
        <f t="shared" si="74"/>
        <v>4.1150000000000002</v>
      </c>
      <c r="T213" s="36"/>
      <c r="U213" s="36"/>
      <c r="V213" s="36"/>
      <c r="W213" s="36"/>
      <c r="X213" s="36"/>
      <c r="Y213" s="36"/>
      <c r="Z213" s="36"/>
    </row>
    <row r="214" spans="1:26" ht="48.75" thickBot="1" x14ac:dyDescent="0.25">
      <c r="A214" s="51">
        <f>+'Pesquisa de Preços'!A214</f>
        <v>206</v>
      </c>
      <c r="B214" s="52" t="str">
        <f>+'Pesquisa de Preços'!B214</f>
        <v>Seringa hipodérmica sem agulha luer slip 5 ml. Dispositivo descartável, composto de um cilindro e um êmbolo, desenvolvido para a aspiração e aplicação de líquidos e/ou medicamentos pelas vias hipodérmicas</v>
      </c>
      <c r="C214" s="53" t="str">
        <f t="shared" si="58"/>
        <v>x</v>
      </c>
      <c r="D214" s="53">
        <f t="shared" si="59"/>
        <v>0.14000000000000001</v>
      </c>
      <c r="E214" s="53">
        <f t="shared" si="60"/>
        <v>0.14000000000000001</v>
      </c>
      <c r="F214" s="53">
        <f t="shared" si="61"/>
        <v>0.14000000000000001</v>
      </c>
      <c r="G214" s="53">
        <f t="shared" si="62"/>
        <v>0.15</v>
      </c>
      <c r="H214" s="53" t="str">
        <f t="shared" si="63"/>
        <v>x</v>
      </c>
      <c r="I214" s="53" t="str">
        <f t="shared" si="64"/>
        <v>x</v>
      </c>
      <c r="J214" s="53" t="str">
        <f t="shared" si="65"/>
        <v>x</v>
      </c>
      <c r="K214" s="53" t="str">
        <f t="shared" si="66"/>
        <v>x</v>
      </c>
      <c r="L214" s="54" t="str">
        <f t="shared" si="67"/>
        <v>x</v>
      </c>
      <c r="M214" s="46">
        <f t="shared" si="68"/>
        <v>0.14250000000000002</v>
      </c>
      <c r="N214" s="44">
        <f t="shared" si="69"/>
        <v>7.4999999999999722E-5</v>
      </c>
      <c r="O214" s="44">
        <f t="shared" si="70"/>
        <v>2.4999999999999906E-5</v>
      </c>
      <c r="P214" s="44">
        <f t="shared" si="71"/>
        <v>4.9999999999999906E-3</v>
      </c>
      <c r="Q214" s="47">
        <f t="shared" si="72"/>
        <v>3.5087719298245541</v>
      </c>
      <c r="R214" s="48">
        <f t="shared" si="73"/>
        <v>0.14250000000000002</v>
      </c>
      <c r="S214" s="49" t="str">
        <f t="shared" si="74"/>
        <v xml:space="preserve"> </v>
      </c>
      <c r="T214" s="36"/>
      <c r="U214" s="36"/>
      <c r="V214" s="36"/>
      <c r="W214" s="36"/>
      <c r="X214" s="36"/>
      <c r="Y214" s="36"/>
      <c r="Z214" s="36"/>
    </row>
    <row r="215" spans="1:26" ht="84.75" thickBot="1" x14ac:dyDescent="0.25">
      <c r="A215" s="51">
        <f>+'Pesquisa de Preços'!A215</f>
        <v>207</v>
      </c>
      <c r="B215" s="52" t="str">
        <f>+'Pesquisa de Preços'!B215</f>
        <v>DETECTOR FETAL PORTÁTIL DIGITAL - equipamento detector de frequência cardíaca fetal de alta performance. DESCRIÇÃO: transdutor de alta sensibilidade; alto-falante de alto desempenho; entrada para fone de ouvido, gravador de som ou computador; botão de LCD para a visualização numérica do batimento cardíaco fetal; alimentação por 02 (duas) pilhas AA de 1,5V; sensibilidade a partir de 10-12 semanas</v>
      </c>
      <c r="C215" s="53" t="str">
        <f t="shared" si="58"/>
        <v>x</v>
      </c>
      <c r="D215" s="53">
        <f t="shared" si="59"/>
        <v>334.66</v>
      </c>
      <c r="E215" s="53">
        <f t="shared" si="60"/>
        <v>339.57</v>
      </c>
      <c r="F215" s="53">
        <f t="shared" si="61"/>
        <v>342.66</v>
      </c>
      <c r="G215" s="53" t="str">
        <f t="shared" si="62"/>
        <v>x</v>
      </c>
      <c r="H215" s="53" t="str">
        <f t="shared" si="63"/>
        <v>x</v>
      </c>
      <c r="I215" s="53" t="str">
        <f t="shared" si="64"/>
        <v>x</v>
      </c>
      <c r="J215" s="53" t="str">
        <f t="shared" si="65"/>
        <v>x</v>
      </c>
      <c r="K215" s="53" t="str">
        <f t="shared" si="66"/>
        <v>x</v>
      </c>
      <c r="L215" s="54" t="str">
        <f t="shared" si="67"/>
        <v>x</v>
      </c>
      <c r="M215" s="46">
        <f t="shared" si="68"/>
        <v>338.96333333333337</v>
      </c>
      <c r="N215" s="44">
        <f t="shared" si="69"/>
        <v>32.552066666666633</v>
      </c>
      <c r="O215" s="44">
        <f t="shared" si="70"/>
        <v>16.276033333333316</v>
      </c>
      <c r="P215" s="44">
        <f t="shared" si="71"/>
        <v>4.0343566195036997</v>
      </c>
      <c r="Q215" s="47">
        <f t="shared" si="72"/>
        <v>1.1902044329781096</v>
      </c>
      <c r="R215" s="48">
        <f t="shared" si="73"/>
        <v>338.96333333333337</v>
      </c>
      <c r="S215" s="49" t="str">
        <f t="shared" si="74"/>
        <v xml:space="preserve"> </v>
      </c>
      <c r="T215" s="36"/>
      <c r="U215" s="36"/>
      <c r="V215" s="36"/>
      <c r="W215" s="36"/>
      <c r="X215" s="36"/>
      <c r="Y215" s="36"/>
      <c r="Z215" s="36"/>
    </row>
    <row r="216" spans="1:26" ht="24.75" thickBot="1" x14ac:dyDescent="0.25">
      <c r="A216" s="51">
        <f>+'Pesquisa de Preços'!A216</f>
        <v>208</v>
      </c>
      <c r="B216" s="52" t="str">
        <f>+'Pesquisa de Preços'!B216</f>
        <v>Fita para Autoclave com Indicador de processo de esterilização a vapor em autoclaves.</v>
      </c>
      <c r="C216" s="53" t="str">
        <f t="shared" si="58"/>
        <v>x</v>
      </c>
      <c r="D216" s="53">
        <f t="shared" si="59"/>
        <v>4.1399999999999997</v>
      </c>
      <c r="E216" s="53">
        <f t="shared" si="60"/>
        <v>4.2</v>
      </c>
      <c r="F216" s="53">
        <f t="shared" si="61"/>
        <v>4.24</v>
      </c>
      <c r="G216" s="53" t="str">
        <f t="shared" si="62"/>
        <v>x</v>
      </c>
      <c r="H216" s="53" t="str">
        <f t="shared" si="63"/>
        <v>x</v>
      </c>
      <c r="I216" s="53" t="str">
        <f t="shared" si="64"/>
        <v>x</v>
      </c>
      <c r="J216" s="53" t="str">
        <f t="shared" si="65"/>
        <v>x</v>
      </c>
      <c r="K216" s="53" t="str">
        <f t="shared" si="66"/>
        <v>x</v>
      </c>
      <c r="L216" s="54" t="str">
        <f t="shared" si="67"/>
        <v>x</v>
      </c>
      <c r="M216" s="46">
        <f t="shared" si="68"/>
        <v>4.1933333333333334</v>
      </c>
      <c r="N216" s="44">
        <f t="shared" si="69"/>
        <v>5.0666666666667227E-3</v>
      </c>
      <c r="O216" s="44">
        <f t="shared" si="70"/>
        <v>2.5333333333333614E-3</v>
      </c>
      <c r="P216" s="44">
        <f t="shared" si="71"/>
        <v>5.0332229568471942E-2</v>
      </c>
      <c r="Q216" s="47">
        <f t="shared" si="72"/>
        <v>1.2002916431273118</v>
      </c>
      <c r="R216" s="48">
        <f t="shared" si="73"/>
        <v>4.1933333333333334</v>
      </c>
      <c r="S216" s="49" t="str">
        <f t="shared" si="74"/>
        <v xml:space="preserve"> </v>
      </c>
      <c r="T216" s="36"/>
      <c r="U216" s="36"/>
      <c r="V216" s="36"/>
      <c r="W216" s="36"/>
      <c r="X216" s="36"/>
      <c r="Y216" s="36"/>
      <c r="Z216" s="36"/>
    </row>
    <row r="217" spans="1:26" ht="60.75" thickBot="1" x14ac:dyDescent="0.25">
      <c r="A217" s="51">
        <f>+'Pesquisa de Preços'!A217</f>
        <v>209</v>
      </c>
      <c r="B217" s="52" t="str">
        <f>+'Pesquisa de Preços'!B217</f>
        <v xml:space="preserve">PULVERIZADOR TRANSPARENTE 500ML- FRASCO TRANSPARENTE, EM MATERIAL PLASTICO, REGULADOR DE JATO, A VALVULA ALCANÇA O FUNDO DO FRASCO, CAPACIDADE DE VOLUME DE 500ML. SIMILAR A PULVERIZADOR TRANSPARENTE 500ML </v>
      </c>
      <c r="C217" s="53">
        <f t="shared" si="58"/>
        <v>8</v>
      </c>
      <c r="D217" s="53">
        <f t="shared" si="59"/>
        <v>11</v>
      </c>
      <c r="E217" s="53">
        <f t="shared" si="60"/>
        <v>11.17</v>
      </c>
      <c r="F217" s="53">
        <f t="shared" si="61"/>
        <v>11.27</v>
      </c>
      <c r="G217" s="53" t="str">
        <f t="shared" si="62"/>
        <v>x</v>
      </c>
      <c r="H217" s="53" t="str">
        <f t="shared" si="63"/>
        <v>x</v>
      </c>
      <c r="I217" s="53" t="str">
        <f t="shared" si="64"/>
        <v>x</v>
      </c>
      <c r="J217" s="53" t="str">
        <f t="shared" si="65"/>
        <v>x</v>
      </c>
      <c r="K217" s="53" t="str">
        <f t="shared" si="66"/>
        <v>x</v>
      </c>
      <c r="L217" s="54">
        <f t="shared" si="67"/>
        <v>8.0500000000000007</v>
      </c>
      <c r="M217" s="46">
        <f t="shared" si="68"/>
        <v>9.8979999999999997</v>
      </c>
      <c r="N217" s="44">
        <f t="shared" si="69"/>
        <v>11.732279999999996</v>
      </c>
      <c r="O217" s="44">
        <f t="shared" si="70"/>
        <v>2.933069999999999</v>
      </c>
      <c r="P217" s="44">
        <f t="shared" si="71"/>
        <v>1.7126207986591775</v>
      </c>
      <c r="Q217" s="47">
        <f t="shared" si="72"/>
        <v>17.302695480492801</v>
      </c>
      <c r="R217" s="48">
        <f t="shared" si="73"/>
        <v>9.8979999999999997</v>
      </c>
      <c r="S217" s="49" t="str">
        <f t="shared" si="74"/>
        <v xml:space="preserve"> </v>
      </c>
      <c r="T217" s="36"/>
      <c r="U217" s="36"/>
      <c r="V217" s="36"/>
      <c r="W217" s="36"/>
      <c r="X217" s="36"/>
      <c r="Y217" s="36"/>
      <c r="Z217" s="36"/>
    </row>
    <row r="218" spans="1:26" ht="144.75" thickBot="1" x14ac:dyDescent="0.25">
      <c r="A218" s="51">
        <f>+'Pesquisa de Preços'!A218</f>
        <v>210</v>
      </c>
      <c r="B218" s="52" t="str">
        <f>+'Pesquisa de Preços'!B218</f>
        <v>Desinfetante Hospitalar de nível intermediário 5litros  Aspecto: Líquido transparente pH: 2,0 - 3,0 Faixa de temperatura de ebulição: Acima de 80°C Pressão de vapor: Produto Químico não inflamável Densidade de vapor: Produto Químico não inflamável Densidade relativa: 0,987 - 1,038 g/cm³ Solubilidade(s): Totalmente Solúvel Coeficiente de partição - n-octanol/água: Não Aplicável Outras informações: Brix: 11,0 - 14,0% Viscosidade: 1,0 - 10,0 cps Composição: Água, tensoativo não-iônico, acidificante e ativos Teor de ativos: 11,0 - 14,0 % Teor de Ativos bactericidas: Quaternário de Amônio: 5,6 % e Peróxido de Hidrogênio: 4,25% - Ativos bactericidas: Cloreto de cocobenzil alquil dimetil amônio, Cloreto de didecil dimetil amônio e Peróxido de Hidrogênio</v>
      </c>
      <c r="C218" s="53" t="str">
        <f t="shared" si="58"/>
        <v>x</v>
      </c>
      <c r="D218" s="53">
        <f t="shared" si="59"/>
        <v>60.57</v>
      </c>
      <c r="E218" s="53">
        <f t="shared" si="60"/>
        <v>61.46</v>
      </c>
      <c r="F218" s="53">
        <f t="shared" si="61"/>
        <v>62.02</v>
      </c>
      <c r="G218" s="53">
        <f t="shared" si="62"/>
        <v>44.15</v>
      </c>
      <c r="H218" s="53" t="str">
        <f t="shared" si="63"/>
        <v>x</v>
      </c>
      <c r="I218" s="53" t="str">
        <f t="shared" si="64"/>
        <v>x</v>
      </c>
      <c r="J218" s="53" t="str">
        <f t="shared" si="65"/>
        <v>x</v>
      </c>
      <c r="K218" s="53" t="str">
        <f t="shared" si="66"/>
        <v>x</v>
      </c>
      <c r="L218" s="54" t="str">
        <f t="shared" si="67"/>
        <v>x</v>
      </c>
      <c r="M218" s="46">
        <f t="shared" si="68"/>
        <v>57.050000000000004</v>
      </c>
      <c r="N218" s="44">
        <f t="shared" si="69"/>
        <v>222.94940000000008</v>
      </c>
      <c r="O218" s="44">
        <f t="shared" si="70"/>
        <v>74.316466666666699</v>
      </c>
      <c r="P218" s="44">
        <f t="shared" si="71"/>
        <v>8.6206998942467941</v>
      </c>
      <c r="Q218" s="47">
        <f t="shared" si="72"/>
        <v>15.110779832159146</v>
      </c>
      <c r="R218" s="48">
        <f t="shared" si="73"/>
        <v>57.050000000000004</v>
      </c>
      <c r="S218" s="49" t="str">
        <f t="shared" si="74"/>
        <v xml:space="preserve"> </v>
      </c>
      <c r="T218" s="36"/>
      <c r="U218" s="36"/>
      <c r="V218" s="36"/>
      <c r="W218" s="36"/>
      <c r="X218" s="36"/>
      <c r="Y218" s="36"/>
      <c r="Z218" s="36"/>
    </row>
    <row r="219" spans="1:26" ht="24.75" thickBot="1" x14ac:dyDescent="0.25">
      <c r="A219" s="51">
        <f>+'Pesquisa de Preços'!A219</f>
        <v>211</v>
      </c>
      <c r="B219" s="52" t="str">
        <f>+'Pesquisa de Preços'!B219</f>
        <v xml:space="preserve">Placa para desfibrilador automático infantil - Infantil = área: 30 cm2. </v>
      </c>
      <c r="C219" s="53" t="str">
        <f t="shared" si="58"/>
        <v>x</v>
      </c>
      <c r="D219" s="53">
        <f t="shared" si="59"/>
        <v>533.34</v>
      </c>
      <c r="E219" s="53">
        <f t="shared" si="60"/>
        <v>541.15</v>
      </c>
      <c r="F219" s="53">
        <f t="shared" si="61"/>
        <v>546.08000000000004</v>
      </c>
      <c r="G219" s="53" t="str">
        <f t="shared" si="62"/>
        <v>x</v>
      </c>
      <c r="H219" s="53" t="str">
        <f t="shared" si="63"/>
        <v>x</v>
      </c>
      <c r="I219" s="53" t="str">
        <f t="shared" si="64"/>
        <v>x</v>
      </c>
      <c r="J219" s="53" t="str">
        <f t="shared" si="65"/>
        <v>x</v>
      </c>
      <c r="K219" s="53" t="str">
        <f t="shared" si="66"/>
        <v>x</v>
      </c>
      <c r="L219" s="54" t="str">
        <f t="shared" si="67"/>
        <v>x</v>
      </c>
      <c r="M219" s="46">
        <f t="shared" si="68"/>
        <v>540.19000000000005</v>
      </c>
      <c r="N219" s="44">
        <f t="shared" si="69"/>
        <v>82.536200000000008</v>
      </c>
      <c r="O219" s="44">
        <f t="shared" si="70"/>
        <v>41.268100000000004</v>
      </c>
      <c r="P219" s="44">
        <f t="shared" si="71"/>
        <v>6.4240252178832549</v>
      </c>
      <c r="Q219" s="47">
        <f t="shared" si="72"/>
        <v>1.1892158718012651</v>
      </c>
      <c r="R219" s="48">
        <f t="shared" si="73"/>
        <v>540.19000000000005</v>
      </c>
      <c r="S219" s="49" t="str">
        <f t="shared" si="74"/>
        <v xml:space="preserve"> </v>
      </c>
      <c r="T219" s="36"/>
      <c r="U219" s="36"/>
      <c r="V219" s="36"/>
      <c r="W219" s="36"/>
      <c r="X219" s="36"/>
      <c r="Y219" s="36"/>
      <c r="Z219" s="36"/>
    </row>
    <row r="220" spans="1:26" ht="60.75" thickBot="1" x14ac:dyDescent="0.25">
      <c r="A220" s="51">
        <f>+'Pesquisa de Preços'!A220</f>
        <v>212</v>
      </c>
      <c r="B220" s="52" t="str">
        <f>+'Pesquisa de Preços'!B220</f>
        <v>LÂMINA DE BISTURI, CONFECCIONADA EM AÇO INOXIDÁVEL, ISENTO DE REBARBA E SINAIS DE OXIDAÇÃO, LÂMINA AFIADA E ADAPTÁVEL AOS CABOS DE BISTURI PADRÃO, EMBALAGEM CAIXA COM 100 UNIDADES INDIVIDUAIS, COM PAPEL LAMINADO, ABERTURA EM PÉTALA N° 15</v>
      </c>
      <c r="C220" s="53" t="str">
        <f t="shared" si="58"/>
        <v>x</v>
      </c>
      <c r="D220" s="53">
        <f t="shared" si="59"/>
        <v>25.74</v>
      </c>
      <c r="E220" s="53">
        <f t="shared" si="60"/>
        <v>26.12</v>
      </c>
      <c r="F220" s="53" t="str">
        <f t="shared" si="61"/>
        <v>x</v>
      </c>
      <c r="G220" s="53">
        <f t="shared" si="62"/>
        <v>25.6</v>
      </c>
      <c r="H220" s="53" t="str">
        <f t="shared" si="63"/>
        <v>x</v>
      </c>
      <c r="I220" s="53" t="str">
        <f t="shared" si="64"/>
        <v>x</v>
      </c>
      <c r="J220" s="53" t="str">
        <f t="shared" si="65"/>
        <v>x</v>
      </c>
      <c r="K220" s="53" t="str">
        <f t="shared" si="66"/>
        <v>x</v>
      </c>
      <c r="L220" s="54" t="str">
        <f t="shared" si="67"/>
        <v>x</v>
      </c>
      <c r="M220" s="46">
        <f t="shared" si="68"/>
        <v>25.820000000000004</v>
      </c>
      <c r="N220" s="44">
        <f t="shared" si="69"/>
        <v>0.14480000000000021</v>
      </c>
      <c r="O220" s="44">
        <f t="shared" si="70"/>
        <v>7.2400000000000103E-2</v>
      </c>
      <c r="P220" s="44">
        <f t="shared" si="71"/>
        <v>0.2690724809414744</v>
      </c>
      <c r="Q220" s="47">
        <f t="shared" si="72"/>
        <v>1.0421087565510239</v>
      </c>
      <c r="R220" s="48">
        <f t="shared" si="73"/>
        <v>25.820000000000004</v>
      </c>
      <c r="S220" s="49" t="str">
        <f t="shared" si="74"/>
        <v xml:space="preserve"> </v>
      </c>
      <c r="T220" s="36"/>
      <c r="U220" s="36"/>
      <c r="V220" s="36"/>
      <c r="W220" s="36"/>
      <c r="X220" s="36"/>
      <c r="Y220" s="36"/>
      <c r="Z220" s="36"/>
    </row>
    <row r="221" spans="1:26" ht="48.75" thickBot="1" x14ac:dyDescent="0.25">
      <c r="A221" s="51">
        <f>+'Pesquisa de Preços'!A221</f>
        <v>213</v>
      </c>
      <c r="B221" s="52" t="str">
        <f>+'Pesquisa de Preços'!B221</f>
        <v>Seringa hipodérmica sem agulha luer slip 3 ml. Dispositivo descartável, composto de um cilindro e um êmbolo, desenvolvido para a aspiração e aplicação de líquidos e/ou medicamentos pelas vias hipodérmicas</v>
      </c>
      <c r="C221" s="53" t="str">
        <f t="shared" si="58"/>
        <v>x</v>
      </c>
      <c r="D221" s="53">
        <f t="shared" si="59"/>
        <v>0.12</v>
      </c>
      <c r="E221" s="53">
        <f t="shared" si="60"/>
        <v>0.12</v>
      </c>
      <c r="F221" s="53">
        <f t="shared" si="61"/>
        <v>0.12</v>
      </c>
      <c r="G221" s="53">
        <f t="shared" si="62"/>
        <v>0.1</v>
      </c>
      <c r="H221" s="53" t="str">
        <f t="shared" si="63"/>
        <v>x</v>
      </c>
      <c r="I221" s="53" t="str">
        <f t="shared" si="64"/>
        <v>x</v>
      </c>
      <c r="J221" s="53" t="str">
        <f t="shared" si="65"/>
        <v>x</v>
      </c>
      <c r="K221" s="53" t="str">
        <f t="shared" si="66"/>
        <v>x</v>
      </c>
      <c r="L221" s="54" t="str">
        <f t="shared" si="67"/>
        <v>x</v>
      </c>
      <c r="M221" s="46">
        <f t="shared" si="68"/>
        <v>0.11499999999999999</v>
      </c>
      <c r="N221" s="44">
        <f t="shared" si="69"/>
        <v>2.999999999999997E-4</v>
      </c>
      <c r="O221" s="44">
        <f t="shared" si="70"/>
        <v>9.9999999999999896E-5</v>
      </c>
      <c r="P221" s="44">
        <f t="shared" si="71"/>
        <v>9.999999999999995E-3</v>
      </c>
      <c r="Q221" s="47">
        <f t="shared" si="72"/>
        <v>8.6956521739130412</v>
      </c>
      <c r="R221" s="48">
        <f t="shared" si="73"/>
        <v>0.11499999999999999</v>
      </c>
      <c r="S221" s="49" t="str">
        <f t="shared" si="74"/>
        <v xml:space="preserve"> </v>
      </c>
      <c r="T221" s="36"/>
      <c r="U221" s="36"/>
      <c r="V221" s="36"/>
      <c r="W221" s="36"/>
      <c r="X221" s="36"/>
      <c r="Y221" s="36"/>
      <c r="Z221" s="36"/>
    </row>
    <row r="222" spans="1:26" ht="13.5" thickBot="1" x14ac:dyDescent="0.25">
      <c r="A222" s="51">
        <f>+'Pesquisa de Preços'!A222</f>
        <v>214</v>
      </c>
      <c r="B222" s="52" t="str">
        <f>+'Pesquisa de Preços'!B222</f>
        <v>PERA PARA ECG PEQUENA, DE ALTA DURABILIDADE.</v>
      </c>
      <c r="C222" s="53" t="str">
        <f t="shared" si="58"/>
        <v>x</v>
      </c>
      <c r="D222" s="53">
        <f t="shared" si="59"/>
        <v>3.89</v>
      </c>
      <c r="E222" s="53">
        <f t="shared" si="60"/>
        <v>3.95</v>
      </c>
      <c r="F222" s="53">
        <f t="shared" si="61"/>
        <v>3.99</v>
      </c>
      <c r="G222" s="53" t="str">
        <f t="shared" si="62"/>
        <v>x</v>
      </c>
      <c r="H222" s="53" t="str">
        <f t="shared" si="63"/>
        <v>x</v>
      </c>
      <c r="I222" s="53" t="str">
        <f t="shared" si="64"/>
        <v>x</v>
      </c>
      <c r="J222" s="53" t="str">
        <f t="shared" si="65"/>
        <v>x</v>
      </c>
      <c r="K222" s="53" t="str">
        <f t="shared" si="66"/>
        <v>x</v>
      </c>
      <c r="L222" s="54">
        <f t="shared" si="67"/>
        <v>3.06</v>
      </c>
      <c r="M222" s="46">
        <f t="shared" si="68"/>
        <v>3.7225000000000001</v>
      </c>
      <c r="N222" s="44">
        <f t="shared" si="69"/>
        <v>0.59027500000000011</v>
      </c>
      <c r="O222" s="44">
        <f t="shared" si="70"/>
        <v>0.19675833333333337</v>
      </c>
      <c r="P222" s="44">
        <f t="shared" si="71"/>
        <v>0.44357449581026787</v>
      </c>
      <c r="Q222" s="47">
        <f t="shared" si="72"/>
        <v>11.916037496582078</v>
      </c>
      <c r="R222" s="48">
        <f t="shared" si="73"/>
        <v>3.7225000000000001</v>
      </c>
      <c r="S222" s="49" t="str">
        <f t="shared" si="74"/>
        <v xml:space="preserve"> </v>
      </c>
      <c r="T222" s="36"/>
      <c r="U222" s="36"/>
      <c r="V222" s="36"/>
      <c r="W222" s="36"/>
      <c r="X222" s="36"/>
      <c r="Y222" s="36"/>
      <c r="Z222" s="36"/>
    </row>
    <row r="223" spans="1:26" ht="36.75" thickBot="1" x14ac:dyDescent="0.25">
      <c r="A223" s="51">
        <f>+'Pesquisa de Preços'!A223</f>
        <v>215</v>
      </c>
      <c r="B223" s="52" t="str">
        <f>+'Pesquisa de Preços'!B223</f>
        <v>PINÇA JACARÉ PARA REMOÇÃO DE DIU - 20CM, EM AÇO INOXIDÁVEL, EMBALADOS INDIVIDUALMENTE E COM DADOS DE IDENTIFICAÇÃO E PROCEDÊNCIA.</v>
      </c>
      <c r="C223" s="53">
        <f t="shared" si="58"/>
        <v>387.55</v>
      </c>
      <c r="D223" s="53">
        <f t="shared" si="59"/>
        <v>472.23</v>
      </c>
      <c r="E223" s="53">
        <f t="shared" si="60"/>
        <v>479.15</v>
      </c>
      <c r="F223" s="53">
        <f t="shared" si="61"/>
        <v>483.51</v>
      </c>
      <c r="G223" s="53">
        <f t="shared" si="62"/>
        <v>294</v>
      </c>
      <c r="H223" s="53" t="str">
        <f t="shared" si="63"/>
        <v>x</v>
      </c>
      <c r="I223" s="53" t="str">
        <f t="shared" si="64"/>
        <v>x</v>
      </c>
      <c r="J223" s="53" t="str">
        <f t="shared" si="65"/>
        <v>x</v>
      </c>
      <c r="K223" s="53" t="str">
        <f t="shared" si="66"/>
        <v>x</v>
      </c>
      <c r="L223" s="54" t="str">
        <f t="shared" si="67"/>
        <v>x</v>
      </c>
      <c r="M223" s="46">
        <f t="shared" si="68"/>
        <v>423.2879999999999</v>
      </c>
      <c r="N223" s="44">
        <f t="shared" si="69"/>
        <v>27135.163279999997</v>
      </c>
      <c r="O223" s="44">
        <f t="shared" si="70"/>
        <v>6783.7908199999993</v>
      </c>
      <c r="P223" s="44">
        <f t="shared" si="71"/>
        <v>82.36377128325293</v>
      </c>
      <c r="Q223" s="47">
        <f t="shared" si="72"/>
        <v>19.458092665809794</v>
      </c>
      <c r="R223" s="48">
        <f t="shared" si="73"/>
        <v>423.2879999999999</v>
      </c>
      <c r="S223" s="49" t="str">
        <f t="shared" si="74"/>
        <v xml:space="preserve"> </v>
      </c>
      <c r="T223" s="36"/>
      <c r="U223" s="36"/>
      <c r="V223" s="36"/>
      <c r="W223" s="36"/>
      <c r="X223" s="36"/>
      <c r="Y223" s="36"/>
      <c r="Z223" s="36"/>
    </row>
    <row r="224" spans="1:26" ht="36.75" thickBot="1" x14ac:dyDescent="0.25">
      <c r="A224" s="51">
        <f>+'Pesquisa de Preços'!A224</f>
        <v>216</v>
      </c>
      <c r="B224" s="52" t="str">
        <f>+'Pesquisa de Preços'!B224</f>
        <v>PINÇA CHERON 24 CM, Produzido em aço inoxidável, embalagem: Plástica individual, constando os dados de identificação e procedência</v>
      </c>
      <c r="C224" s="53" t="str">
        <f t="shared" si="58"/>
        <v>x</v>
      </c>
      <c r="D224" s="53">
        <f t="shared" si="59"/>
        <v>69.23</v>
      </c>
      <c r="E224" s="53">
        <f t="shared" si="60"/>
        <v>70.239999999999995</v>
      </c>
      <c r="F224" s="53">
        <f t="shared" si="61"/>
        <v>70.88</v>
      </c>
      <c r="G224" s="53">
        <f t="shared" si="62"/>
        <v>70.83</v>
      </c>
      <c r="H224" s="53" t="str">
        <f t="shared" si="63"/>
        <v>x</v>
      </c>
      <c r="I224" s="53" t="str">
        <f t="shared" si="64"/>
        <v>x</v>
      </c>
      <c r="J224" s="53" t="str">
        <f t="shared" si="65"/>
        <v>x</v>
      </c>
      <c r="K224" s="53" t="str">
        <f t="shared" si="66"/>
        <v>x</v>
      </c>
      <c r="L224" s="54" t="str">
        <f t="shared" si="67"/>
        <v>x</v>
      </c>
      <c r="M224" s="46">
        <f t="shared" si="68"/>
        <v>70.295000000000002</v>
      </c>
      <c r="N224" s="44">
        <f t="shared" si="69"/>
        <v>1.7656999999999849</v>
      </c>
      <c r="O224" s="44">
        <f t="shared" si="70"/>
        <v>0.58856666666666169</v>
      </c>
      <c r="P224" s="44">
        <f t="shared" si="71"/>
        <v>0.76718098690378245</v>
      </c>
      <c r="Q224" s="47">
        <f t="shared" si="72"/>
        <v>1.0913734787734297</v>
      </c>
      <c r="R224" s="48">
        <f t="shared" si="73"/>
        <v>70.295000000000002</v>
      </c>
      <c r="S224" s="49" t="str">
        <f t="shared" si="74"/>
        <v xml:space="preserve"> </v>
      </c>
      <c r="T224" s="36"/>
      <c r="U224" s="36"/>
      <c r="V224" s="36"/>
      <c r="W224" s="36"/>
      <c r="X224" s="36"/>
      <c r="Y224" s="36"/>
      <c r="Z224" s="36"/>
    </row>
    <row r="225" spans="1:26" ht="36.75" thickBot="1" x14ac:dyDescent="0.25">
      <c r="A225" s="51">
        <f>+'Pesquisa de Preços'!A225</f>
        <v>217</v>
      </c>
      <c r="B225" s="52" t="str">
        <f>+'Pesquisa de Preços'!B225</f>
        <v>HISTERÔMETRO DE SIMS 27 CM EM AÇO PARA USO GINECOLÓGICO, Embalagem: Plástica individual, constando os dados de identificação, procedência.</v>
      </c>
      <c r="C225" s="53" t="str">
        <f t="shared" si="58"/>
        <v>x</v>
      </c>
      <c r="D225" s="53">
        <f t="shared" si="59"/>
        <v>65.56</v>
      </c>
      <c r="E225" s="53">
        <f t="shared" si="60"/>
        <v>66.52</v>
      </c>
      <c r="F225" s="53">
        <f t="shared" si="61"/>
        <v>67.13</v>
      </c>
      <c r="G225" s="53">
        <f t="shared" si="62"/>
        <v>66.87</v>
      </c>
      <c r="H225" s="53" t="str">
        <f t="shared" si="63"/>
        <v>x</v>
      </c>
      <c r="I225" s="53" t="str">
        <f t="shared" si="64"/>
        <v>x</v>
      </c>
      <c r="J225" s="53" t="str">
        <f t="shared" si="65"/>
        <v>x</v>
      </c>
      <c r="K225" s="53" t="str">
        <f t="shared" si="66"/>
        <v>x</v>
      </c>
      <c r="L225" s="54" t="str">
        <f t="shared" si="67"/>
        <v>x</v>
      </c>
      <c r="M225" s="46">
        <f t="shared" si="68"/>
        <v>66.52</v>
      </c>
      <c r="N225" s="44">
        <f t="shared" si="69"/>
        <v>1.4161999999999935</v>
      </c>
      <c r="O225" s="44">
        <f t="shared" si="70"/>
        <v>0.47206666666666447</v>
      </c>
      <c r="P225" s="44">
        <f t="shared" si="71"/>
        <v>0.68707107832207903</v>
      </c>
      <c r="Q225" s="47">
        <f t="shared" si="72"/>
        <v>1.0328789511757051</v>
      </c>
      <c r="R225" s="48">
        <f t="shared" si="73"/>
        <v>66.52</v>
      </c>
      <c r="S225" s="49" t="str">
        <f t="shared" si="74"/>
        <v xml:space="preserve"> </v>
      </c>
      <c r="T225" s="36"/>
      <c r="U225" s="36"/>
      <c r="V225" s="36"/>
      <c r="W225" s="36"/>
      <c r="X225" s="36"/>
      <c r="Y225" s="36"/>
      <c r="Z225" s="36"/>
    </row>
    <row r="226" spans="1:26" ht="36.75" thickBot="1" x14ac:dyDescent="0.25">
      <c r="A226" s="51">
        <f>+'Pesquisa de Preços'!A226</f>
        <v>218</v>
      </c>
      <c r="B226" s="52" t="str">
        <f>+'Pesquisa de Preços'!B226</f>
        <v>TESOURA CUERVA E LONGA 25 CM EM AÇO INOX, Embalagem: Plástica individual, constando os dados de identificação e procedência.</v>
      </c>
      <c r="C226" s="53" t="str">
        <f t="shared" si="58"/>
        <v>x</v>
      </c>
      <c r="D226" s="53">
        <f t="shared" si="59"/>
        <v>106.23</v>
      </c>
      <c r="E226" s="53">
        <f t="shared" si="60"/>
        <v>107.78</v>
      </c>
      <c r="F226" s="53">
        <f t="shared" si="61"/>
        <v>108.76</v>
      </c>
      <c r="G226" s="53">
        <f t="shared" si="62"/>
        <v>98</v>
      </c>
      <c r="H226" s="53" t="str">
        <f t="shared" si="63"/>
        <v>x</v>
      </c>
      <c r="I226" s="53" t="str">
        <f t="shared" si="64"/>
        <v>x</v>
      </c>
      <c r="J226" s="53" t="str">
        <f t="shared" si="65"/>
        <v>x</v>
      </c>
      <c r="K226" s="53" t="str">
        <f t="shared" si="66"/>
        <v>x</v>
      </c>
      <c r="L226" s="54" t="str">
        <f t="shared" si="67"/>
        <v>x</v>
      </c>
      <c r="M226" s="46">
        <f t="shared" si="68"/>
        <v>105.1925</v>
      </c>
      <c r="N226" s="44">
        <f t="shared" si="69"/>
        <v>72.230675000000048</v>
      </c>
      <c r="O226" s="44">
        <f t="shared" si="70"/>
        <v>24.076891666666683</v>
      </c>
      <c r="P226" s="44">
        <f t="shared" si="71"/>
        <v>4.9068209328104366</v>
      </c>
      <c r="Q226" s="47">
        <f t="shared" si="72"/>
        <v>4.6646110063078989</v>
      </c>
      <c r="R226" s="48">
        <f t="shared" si="73"/>
        <v>105.1925</v>
      </c>
      <c r="S226" s="49" t="str">
        <f t="shared" si="74"/>
        <v xml:space="preserve"> </v>
      </c>
      <c r="T226" s="36"/>
      <c r="U226" s="36"/>
      <c r="V226" s="36"/>
      <c r="W226" s="36"/>
      <c r="X226" s="36"/>
      <c r="Y226" s="36"/>
      <c r="Z226" s="36"/>
    </row>
    <row r="227" spans="1:26" ht="48.75" thickBot="1" x14ac:dyDescent="0.25">
      <c r="A227" s="51">
        <f>+'Pesquisa de Preços'!A227</f>
        <v>219</v>
      </c>
      <c r="B227" s="52" t="str">
        <f>+'Pesquisa de Preços'!B227</f>
        <v>PINÇA POZZI 24 CM, EM AÇO INOXIDÁVEL, EMBALAGEM INDIVIDUAL, COM DADOS DE IDENTIFICAÇÃO, PROCEDÊNCIA, DATA DE FABRICAÇÃO E REGISTRO NO MINISTÉRIO DA SAÚDE.</v>
      </c>
      <c r="C227" s="53" t="str">
        <f t="shared" si="58"/>
        <v>x</v>
      </c>
      <c r="D227" s="53">
        <f t="shared" si="59"/>
        <v>72.23</v>
      </c>
      <c r="E227" s="53">
        <f t="shared" si="60"/>
        <v>73.290000000000006</v>
      </c>
      <c r="F227" s="53">
        <f t="shared" si="61"/>
        <v>73.95</v>
      </c>
      <c r="G227" s="53" t="str">
        <f t="shared" si="62"/>
        <v>x</v>
      </c>
      <c r="H227" s="53" t="str">
        <f t="shared" si="63"/>
        <v>x</v>
      </c>
      <c r="I227" s="53" t="str">
        <f t="shared" si="64"/>
        <v>x</v>
      </c>
      <c r="J227" s="53" t="str">
        <f t="shared" si="65"/>
        <v>x</v>
      </c>
      <c r="K227" s="53" t="str">
        <f t="shared" si="66"/>
        <v>x</v>
      </c>
      <c r="L227" s="54">
        <f t="shared" si="67"/>
        <v>69.73</v>
      </c>
      <c r="M227" s="46">
        <f t="shared" si="68"/>
        <v>72.300000000000011</v>
      </c>
      <c r="N227" s="44">
        <f t="shared" si="69"/>
        <v>10.3124</v>
      </c>
      <c r="O227" s="44">
        <f t="shared" si="70"/>
        <v>3.4374666666666669</v>
      </c>
      <c r="P227" s="44">
        <f t="shared" si="71"/>
        <v>1.8540406324206238</v>
      </c>
      <c r="Q227" s="47">
        <f t="shared" si="72"/>
        <v>2.5643715524489954</v>
      </c>
      <c r="R227" s="48">
        <f t="shared" si="73"/>
        <v>72.300000000000011</v>
      </c>
      <c r="S227" s="49" t="str">
        <f t="shared" si="74"/>
        <v xml:space="preserve"> </v>
      </c>
      <c r="T227" s="36"/>
      <c r="U227" s="36"/>
      <c r="V227" s="36"/>
      <c r="W227" s="36"/>
      <c r="X227" s="36"/>
      <c r="Y227" s="36"/>
      <c r="Z227" s="36"/>
    </row>
    <row r="228" spans="1:26" ht="24.75" thickBot="1" x14ac:dyDescent="0.25">
      <c r="A228" s="51">
        <f>+'Pesquisa de Preços'!A228</f>
        <v>220</v>
      </c>
      <c r="B228" s="52" t="str">
        <f>+'Pesquisa de Preços'!B228</f>
        <v>CUBA REDONDA PARA ASSEPSIA EM INOX COM CAPACIDADE 300 A 500 ML.</v>
      </c>
      <c r="C228" s="53" t="str">
        <f t="shared" si="58"/>
        <v>x</v>
      </c>
      <c r="D228" s="53">
        <f t="shared" si="59"/>
        <v>28.78</v>
      </c>
      <c r="E228" s="53">
        <f t="shared" si="60"/>
        <v>29.2</v>
      </c>
      <c r="F228" s="53">
        <f t="shared" si="61"/>
        <v>29.47</v>
      </c>
      <c r="G228" s="53">
        <f t="shared" si="62"/>
        <v>26.04</v>
      </c>
      <c r="H228" s="53" t="str">
        <f t="shared" si="63"/>
        <v>x</v>
      </c>
      <c r="I228" s="53" t="str">
        <f t="shared" si="64"/>
        <v>x</v>
      </c>
      <c r="J228" s="53" t="str">
        <f t="shared" si="65"/>
        <v>x</v>
      </c>
      <c r="K228" s="53" t="str">
        <f t="shared" si="66"/>
        <v>x</v>
      </c>
      <c r="L228" s="54">
        <f t="shared" si="67"/>
        <v>22.37</v>
      </c>
      <c r="M228" s="46">
        <f t="shared" si="68"/>
        <v>27.172000000000004</v>
      </c>
      <c r="N228" s="44">
        <f t="shared" si="69"/>
        <v>36.319879999999984</v>
      </c>
      <c r="O228" s="44">
        <f t="shared" si="70"/>
        <v>9.0799699999999959</v>
      </c>
      <c r="P228" s="44">
        <f t="shared" si="71"/>
        <v>3.0132988567349233</v>
      </c>
      <c r="Q228" s="47">
        <f t="shared" si="72"/>
        <v>11.089720509108357</v>
      </c>
      <c r="R228" s="48">
        <f t="shared" si="73"/>
        <v>27.172000000000004</v>
      </c>
      <c r="S228" s="49" t="str">
        <f t="shared" si="74"/>
        <v xml:space="preserve"> </v>
      </c>
      <c r="T228" s="36"/>
      <c r="U228" s="36"/>
      <c r="V228" s="36"/>
      <c r="W228" s="36"/>
      <c r="X228" s="36"/>
      <c r="Y228" s="36"/>
      <c r="Z228" s="36"/>
    </row>
    <row r="229" spans="1:26" ht="48.75" thickBot="1" x14ac:dyDescent="0.25">
      <c r="A229" s="51">
        <f>+'Pesquisa de Preços'!A229</f>
        <v>221</v>
      </c>
      <c r="B229" s="52" t="str">
        <f>+'Pesquisa de Preços'!B229</f>
        <v>PINÇA JACARÉ PARA REMOÇÃO DE DIU - 9 CM, PARA CORPO ESTRANHO COM SERRILHA EM AÇO INOXIDÁVEL, EMBALADOS INDIVIDUALMENTE E COM DADOS DE IDENTIFICAÇÃO E PROCEDÊNCIA.</v>
      </c>
      <c r="C229" s="53" t="str">
        <f t="shared" si="58"/>
        <v>x</v>
      </c>
      <c r="D229" s="53">
        <f t="shared" si="59"/>
        <v>266.67</v>
      </c>
      <c r="E229" s="53">
        <f t="shared" si="60"/>
        <v>270.58</v>
      </c>
      <c r="F229" s="53">
        <f t="shared" si="61"/>
        <v>273.04000000000002</v>
      </c>
      <c r="G229" s="53" t="str">
        <f t="shared" si="62"/>
        <v>x</v>
      </c>
      <c r="H229" s="53" t="str">
        <f t="shared" si="63"/>
        <v>x</v>
      </c>
      <c r="I229" s="53" t="str">
        <f t="shared" si="64"/>
        <v>x</v>
      </c>
      <c r="J229" s="53" t="str">
        <f t="shared" si="65"/>
        <v>x</v>
      </c>
      <c r="K229" s="53" t="str">
        <f t="shared" si="66"/>
        <v>x</v>
      </c>
      <c r="L229" s="54" t="str">
        <f t="shared" si="67"/>
        <v>x</v>
      </c>
      <c r="M229" s="46">
        <f t="shared" si="68"/>
        <v>270.09666666666664</v>
      </c>
      <c r="N229" s="44">
        <f t="shared" si="69"/>
        <v>20.638866666666662</v>
      </c>
      <c r="O229" s="44">
        <f t="shared" si="70"/>
        <v>10.319433333333331</v>
      </c>
      <c r="P229" s="44">
        <f t="shared" si="71"/>
        <v>3.2123874818168074</v>
      </c>
      <c r="Q229" s="47">
        <f t="shared" si="72"/>
        <v>1.1893473257044298</v>
      </c>
      <c r="R229" s="48">
        <f t="shared" si="73"/>
        <v>270.09666666666664</v>
      </c>
      <c r="S229" s="49" t="str">
        <f t="shared" si="74"/>
        <v xml:space="preserve"> </v>
      </c>
      <c r="T229" s="36"/>
      <c r="U229" s="36"/>
      <c r="V229" s="36"/>
      <c r="W229" s="36"/>
      <c r="X229" s="36"/>
      <c r="Y229" s="36"/>
      <c r="Z229" s="36"/>
    </row>
    <row r="230" spans="1:26" ht="24.75" thickBot="1" x14ac:dyDescent="0.25">
      <c r="A230" s="51">
        <f>+'Pesquisa de Preços'!A230</f>
        <v>222</v>
      </c>
      <c r="B230" s="52" t="str">
        <f>+'Pesquisa de Preços'!B230</f>
        <v>CUBA RIM 26X12CM - COM CAPACIDADE NO MINIMO DE 740 ML EM INOX.</v>
      </c>
      <c r="C230" s="53" t="str">
        <f t="shared" si="58"/>
        <v>x</v>
      </c>
      <c r="D230" s="53">
        <f t="shared" si="59"/>
        <v>61.12</v>
      </c>
      <c r="E230" s="53">
        <f t="shared" si="60"/>
        <v>62.01</v>
      </c>
      <c r="F230" s="53">
        <f t="shared" si="61"/>
        <v>62.58</v>
      </c>
      <c r="G230" s="53">
        <f t="shared" si="62"/>
        <v>62.34</v>
      </c>
      <c r="H230" s="53" t="str">
        <f t="shared" si="63"/>
        <v>x</v>
      </c>
      <c r="I230" s="53" t="str">
        <f t="shared" si="64"/>
        <v>x</v>
      </c>
      <c r="J230" s="53" t="str">
        <f t="shared" si="65"/>
        <v>x</v>
      </c>
      <c r="K230" s="53" t="str">
        <f t="shared" si="66"/>
        <v>x</v>
      </c>
      <c r="L230" s="54">
        <f t="shared" si="67"/>
        <v>49.52</v>
      </c>
      <c r="M230" s="46">
        <f t="shared" si="68"/>
        <v>59.513999999999996</v>
      </c>
      <c r="N230" s="44">
        <f t="shared" si="69"/>
        <v>126.07591999999993</v>
      </c>
      <c r="O230" s="44">
        <f t="shared" si="70"/>
        <v>31.518979999999981</v>
      </c>
      <c r="P230" s="44">
        <f t="shared" si="71"/>
        <v>5.614176698323627</v>
      </c>
      <c r="Q230" s="47">
        <f t="shared" si="72"/>
        <v>9.4333714728024116</v>
      </c>
      <c r="R230" s="48">
        <f t="shared" si="73"/>
        <v>59.513999999999996</v>
      </c>
      <c r="S230" s="49" t="str">
        <f t="shared" si="74"/>
        <v xml:space="preserve"> </v>
      </c>
      <c r="T230" s="36"/>
      <c r="U230" s="36"/>
      <c r="V230" s="36"/>
      <c r="W230" s="36"/>
      <c r="X230" s="36"/>
      <c r="Y230" s="36"/>
      <c r="Z230" s="36"/>
    </row>
    <row r="231" spans="1:26" ht="24.75" thickBot="1" x14ac:dyDescent="0.25">
      <c r="A231" s="51">
        <f>+'Pesquisa de Preços'!A231</f>
        <v>223</v>
      </c>
      <c r="B231" s="52" t="str">
        <f>+'Pesquisa de Preços'!B231</f>
        <v>CUBA PARA ASSEPSIA EM AÇO INOXIDÁVEL, DIMENSÕES DE NO MINIMO 9X5,5 CM CAPACIDADE MINIMA DE 220ML.</v>
      </c>
      <c r="C231" s="53">
        <f t="shared" si="58"/>
        <v>21.8</v>
      </c>
      <c r="D231" s="53">
        <f t="shared" si="59"/>
        <v>18.34</v>
      </c>
      <c r="E231" s="53">
        <f t="shared" si="60"/>
        <v>18.61</v>
      </c>
      <c r="F231" s="53">
        <f t="shared" si="61"/>
        <v>18.78</v>
      </c>
      <c r="G231" s="53" t="str">
        <f t="shared" si="62"/>
        <v>x</v>
      </c>
      <c r="H231" s="53" t="str">
        <f t="shared" si="63"/>
        <v>x</v>
      </c>
      <c r="I231" s="53" t="str">
        <f t="shared" si="64"/>
        <v>x</v>
      </c>
      <c r="J231" s="53" t="str">
        <f t="shared" si="65"/>
        <v>x</v>
      </c>
      <c r="K231" s="53" t="str">
        <f t="shared" si="66"/>
        <v>x</v>
      </c>
      <c r="L231" s="54">
        <f t="shared" si="67"/>
        <v>26.98</v>
      </c>
      <c r="M231" s="46">
        <f t="shared" si="68"/>
        <v>20.902000000000001</v>
      </c>
      <c r="N231" s="44">
        <f t="shared" si="69"/>
        <v>54.068480000000008</v>
      </c>
      <c r="O231" s="44">
        <f t="shared" si="70"/>
        <v>13.517120000000002</v>
      </c>
      <c r="P231" s="44">
        <f t="shared" si="71"/>
        <v>3.6765636129407584</v>
      </c>
      <c r="Q231" s="47">
        <f t="shared" si="72"/>
        <v>17.589530250410288</v>
      </c>
      <c r="R231" s="48">
        <f t="shared" si="73"/>
        <v>20.902000000000001</v>
      </c>
      <c r="S231" s="49" t="str">
        <f t="shared" si="74"/>
        <v xml:space="preserve"> </v>
      </c>
      <c r="T231" s="36"/>
      <c r="U231" s="36"/>
      <c r="V231" s="36"/>
      <c r="W231" s="36"/>
      <c r="X231" s="36"/>
      <c r="Y231" s="36"/>
      <c r="Z231" s="36"/>
    </row>
    <row r="232" spans="1:26" ht="24.75" thickBot="1" x14ac:dyDescent="0.25">
      <c r="A232" s="51">
        <f>+'Pesquisa de Preços'!A232</f>
        <v>224</v>
      </c>
      <c r="B232" s="52" t="str">
        <f>+'Pesquisa de Preços'!B232</f>
        <v>TESOURA RETA 12 CM PARA RETIRADA DE PONTOS EM AÇO INOX.</v>
      </c>
      <c r="C232" s="53" t="str">
        <f t="shared" si="58"/>
        <v>x</v>
      </c>
      <c r="D232" s="53">
        <f t="shared" si="59"/>
        <v>27.78</v>
      </c>
      <c r="E232" s="53">
        <f t="shared" si="60"/>
        <v>28.19</v>
      </c>
      <c r="F232" s="53">
        <f t="shared" si="61"/>
        <v>28.45</v>
      </c>
      <c r="G232" s="53">
        <f t="shared" si="62"/>
        <v>29.84</v>
      </c>
      <c r="H232" s="53" t="str">
        <f t="shared" si="63"/>
        <v>x</v>
      </c>
      <c r="I232" s="53" t="str">
        <f t="shared" si="64"/>
        <v>x</v>
      </c>
      <c r="J232" s="53" t="str">
        <f t="shared" si="65"/>
        <v>x</v>
      </c>
      <c r="K232" s="53" t="str">
        <f t="shared" si="66"/>
        <v>x</v>
      </c>
      <c r="L232" s="54">
        <f t="shared" si="67"/>
        <v>28.32</v>
      </c>
      <c r="M232" s="46">
        <f t="shared" si="68"/>
        <v>28.516000000000002</v>
      </c>
      <c r="N232" s="44">
        <f t="shared" si="69"/>
        <v>2.4437199999999972</v>
      </c>
      <c r="O232" s="44">
        <f t="shared" si="70"/>
        <v>0.61092999999999931</v>
      </c>
      <c r="P232" s="44">
        <f t="shared" si="71"/>
        <v>0.78162011233079165</v>
      </c>
      <c r="Q232" s="47">
        <f t="shared" si="72"/>
        <v>2.7409879097025938</v>
      </c>
      <c r="R232" s="48">
        <f t="shared" si="73"/>
        <v>28.516000000000002</v>
      </c>
      <c r="S232" s="49" t="str">
        <f t="shared" si="74"/>
        <v xml:space="preserve"> </v>
      </c>
      <c r="T232" s="36"/>
      <c r="U232" s="36"/>
      <c r="V232" s="36"/>
      <c r="W232" s="36"/>
      <c r="X232" s="36"/>
      <c r="Y232" s="36"/>
      <c r="Z232" s="36"/>
    </row>
    <row r="233" spans="1:26" ht="24.75" thickBot="1" x14ac:dyDescent="0.25">
      <c r="A233" s="51">
        <f>+'Pesquisa de Preços'!A233</f>
        <v>225</v>
      </c>
      <c r="B233" s="52" t="str">
        <f>+'Pesquisa de Preços'!B233</f>
        <v>PINÇA ADSON COM SERRILHA, PONTA FINA 15 CM DE AÇO INOX (PARA USO EM AURICULOTERPIA).</v>
      </c>
      <c r="C233" s="53" t="str">
        <f t="shared" si="58"/>
        <v>x</v>
      </c>
      <c r="D233" s="53">
        <f t="shared" si="59"/>
        <v>24.45</v>
      </c>
      <c r="E233" s="53">
        <f t="shared" si="60"/>
        <v>24.81</v>
      </c>
      <c r="F233" s="53">
        <f t="shared" si="61"/>
        <v>25.03</v>
      </c>
      <c r="G233" s="53" t="str">
        <f t="shared" si="62"/>
        <v>x</v>
      </c>
      <c r="H233" s="53" t="str">
        <f t="shared" si="63"/>
        <v>x</v>
      </c>
      <c r="I233" s="53" t="str">
        <f t="shared" si="64"/>
        <v>x</v>
      </c>
      <c r="J233" s="53" t="str">
        <f t="shared" si="65"/>
        <v>x</v>
      </c>
      <c r="K233" s="53" t="str">
        <f t="shared" si="66"/>
        <v>x</v>
      </c>
      <c r="L233" s="54">
        <f t="shared" si="67"/>
        <v>27.94</v>
      </c>
      <c r="M233" s="46">
        <f t="shared" si="68"/>
        <v>25.557499999999997</v>
      </c>
      <c r="N233" s="44">
        <f t="shared" si="69"/>
        <v>7.7398750000000085</v>
      </c>
      <c r="O233" s="44">
        <f t="shared" si="70"/>
        <v>2.579958333333336</v>
      </c>
      <c r="P233" s="44">
        <f t="shared" si="71"/>
        <v>1.6062248701017352</v>
      </c>
      <c r="Q233" s="47">
        <f t="shared" si="72"/>
        <v>6.2847495651050984</v>
      </c>
      <c r="R233" s="48">
        <f t="shared" si="73"/>
        <v>25.557499999999997</v>
      </c>
      <c r="S233" s="49" t="str">
        <f t="shared" si="74"/>
        <v xml:space="preserve"> </v>
      </c>
      <c r="T233" s="36"/>
      <c r="U233" s="36"/>
      <c r="V233" s="36"/>
      <c r="W233" s="36"/>
      <c r="X233" s="36"/>
      <c r="Y233" s="36"/>
      <c r="Z233" s="36"/>
    </row>
    <row r="234" spans="1:26" ht="13.5" thickBot="1" x14ac:dyDescent="0.25">
      <c r="A234" s="51">
        <f>+'Pesquisa de Preços'!A234</f>
        <v>226</v>
      </c>
      <c r="B234" s="52" t="str">
        <f>+'Pesquisa de Preços'!B234</f>
        <v>PINÇA KELLY RETA 14 CM EM AÇO INOX PARA CURATIVO</v>
      </c>
      <c r="C234" s="53">
        <f t="shared" si="58"/>
        <v>36.96</v>
      </c>
      <c r="D234" s="53">
        <f t="shared" si="59"/>
        <v>33.56</v>
      </c>
      <c r="E234" s="53">
        <f t="shared" si="60"/>
        <v>34.049999999999997</v>
      </c>
      <c r="F234" s="53">
        <f t="shared" si="61"/>
        <v>34.36</v>
      </c>
      <c r="G234" s="53" t="str">
        <f t="shared" si="62"/>
        <v>x</v>
      </c>
      <c r="H234" s="53" t="str">
        <f t="shared" si="63"/>
        <v>x</v>
      </c>
      <c r="I234" s="53" t="str">
        <f t="shared" si="64"/>
        <v>x</v>
      </c>
      <c r="J234" s="53" t="str">
        <f t="shared" si="65"/>
        <v>x</v>
      </c>
      <c r="K234" s="53" t="str">
        <f t="shared" si="66"/>
        <v>x</v>
      </c>
      <c r="L234" s="54">
        <f t="shared" si="67"/>
        <v>33.78</v>
      </c>
      <c r="M234" s="46">
        <f t="shared" si="68"/>
        <v>34.542000000000002</v>
      </c>
      <c r="N234" s="44">
        <f t="shared" si="69"/>
        <v>7.6668800000000008</v>
      </c>
      <c r="O234" s="44">
        <f t="shared" si="70"/>
        <v>1.9167200000000002</v>
      </c>
      <c r="P234" s="44">
        <f t="shared" si="71"/>
        <v>1.3844565720888469</v>
      </c>
      <c r="Q234" s="47">
        <f t="shared" si="72"/>
        <v>4.0080382493452804</v>
      </c>
      <c r="R234" s="48">
        <f t="shared" si="73"/>
        <v>34.542000000000002</v>
      </c>
      <c r="S234" s="49" t="str">
        <f t="shared" si="74"/>
        <v xml:space="preserve"> </v>
      </c>
      <c r="T234" s="36"/>
      <c r="U234" s="36"/>
      <c r="V234" s="36"/>
      <c r="W234" s="36"/>
      <c r="X234" s="36"/>
      <c r="Y234" s="36"/>
      <c r="Z234" s="36"/>
    </row>
    <row r="235" spans="1:26" ht="24.75" thickBot="1" x14ac:dyDescent="0.25">
      <c r="A235" s="51">
        <f>+'Pesquisa de Preços'!A235</f>
        <v>227</v>
      </c>
      <c r="B235" s="52" t="str">
        <f>+'Pesquisa de Preços'!B235</f>
        <v>Pinça anatômica de 14 cm Produto Confeccionado em Aço Inoxidável AISI- 410; Tamanho: 14cm</v>
      </c>
      <c r="C235" s="53" t="str">
        <f t="shared" ref="C235:C258" si="75">IF(AND(C761&gt;=M761,C761&lt;=N761,C761&lt;&gt;0),C761,"x")</f>
        <v>x</v>
      </c>
      <c r="D235" s="53">
        <f t="shared" ref="D235:D258" si="76">IF(AND(D761&gt;=M761,D761&lt;=N761,D761&lt;&gt;0),D761,"x")</f>
        <v>14.23</v>
      </c>
      <c r="E235" s="53">
        <f t="shared" ref="E235:E258" si="77">IF(AND(E761&gt;=M761,E761&lt;=N761,E761&lt;&gt;0),E761,"x")</f>
        <v>14.44</v>
      </c>
      <c r="F235" s="53">
        <f t="shared" ref="F235:F258" si="78">IF(AND(F761&gt;=M761,F761&lt;=N761,F761&lt;&gt;0),F761,"x")</f>
        <v>14.57</v>
      </c>
      <c r="G235" s="53" t="str">
        <f t="shared" ref="G235:G258" si="79">IF(AND(G761&gt;=M761,G761&lt;=N761,G761&lt;&gt;0),G761,"x")</f>
        <v>x</v>
      </c>
      <c r="H235" s="53" t="str">
        <f t="shared" ref="H235:H258" si="80">IF(AND(H761&gt;=M761,H761&lt;=N761,H761&lt;&gt;0),H761,"x")</f>
        <v>x</v>
      </c>
      <c r="I235" s="53" t="str">
        <f t="shared" ref="I235:I258" si="81">IF(AND(I761&gt;=M761,I761&lt;=N761,I761&lt;&gt;0),I761,"x")</f>
        <v>x</v>
      </c>
      <c r="J235" s="53" t="str">
        <f t="shared" ref="J235:J258" si="82">IF(AND(J761&gt;=M761,J761&lt;=N761,J761&lt;&gt;0),J761,"x")</f>
        <v>x</v>
      </c>
      <c r="K235" s="53" t="str">
        <f t="shared" ref="K235:K258" si="83">IF(AND(K761&gt;=M761,K761&lt;=N761,K761&lt;&gt;0),K761,"x")</f>
        <v>x</v>
      </c>
      <c r="L235" s="54">
        <f t="shared" ref="L235:L258" si="84">IF(AND(L761&gt;=M761,L761&lt;=N761,L761&lt;&gt;0),L761,"x")</f>
        <v>15.65</v>
      </c>
      <c r="M235" s="46">
        <f t="shared" si="68"/>
        <v>14.7225</v>
      </c>
      <c r="N235" s="44">
        <f t="shared" si="69"/>
        <v>1.2058750000000005</v>
      </c>
      <c r="O235" s="44">
        <f t="shared" si="70"/>
        <v>0.40195833333333347</v>
      </c>
      <c r="P235" s="44">
        <f t="shared" si="71"/>
        <v>0.63400184016557359</v>
      </c>
      <c r="Q235" s="47">
        <f t="shared" si="72"/>
        <v>4.3063463417597116</v>
      </c>
      <c r="R235" s="48">
        <f t="shared" si="73"/>
        <v>14.7225</v>
      </c>
      <c r="S235" s="49" t="str">
        <f t="shared" si="74"/>
        <v xml:space="preserve"> </v>
      </c>
      <c r="T235" s="36"/>
      <c r="U235" s="36"/>
      <c r="V235" s="36"/>
      <c r="W235" s="36"/>
      <c r="X235" s="36"/>
      <c r="Y235" s="36"/>
      <c r="Z235" s="36"/>
    </row>
    <row r="236" spans="1:26" ht="24.75" thickBot="1" x14ac:dyDescent="0.25">
      <c r="A236" s="51">
        <f>+'Pesquisa de Preços'!A236</f>
        <v>228</v>
      </c>
      <c r="B236" s="52" t="str">
        <f>+'Pesquisa de Preços'!B236</f>
        <v>PINÇA ANATOMICA DISSECÇÃO DE 16 CM DENTE DE RATO EM AÇO INOX PARA CURATIVO.</v>
      </c>
      <c r="C236" s="53" t="str">
        <f t="shared" si="75"/>
        <v>x</v>
      </c>
      <c r="D236" s="53">
        <f t="shared" si="76"/>
        <v>18.89</v>
      </c>
      <c r="E236" s="53">
        <f t="shared" si="77"/>
        <v>19.170000000000002</v>
      </c>
      <c r="F236" s="53">
        <f t="shared" si="78"/>
        <v>19.350000000000001</v>
      </c>
      <c r="G236" s="53" t="str">
        <f t="shared" si="79"/>
        <v>x</v>
      </c>
      <c r="H236" s="53" t="str">
        <f t="shared" si="80"/>
        <v>x</v>
      </c>
      <c r="I236" s="53" t="str">
        <f t="shared" si="81"/>
        <v>x</v>
      </c>
      <c r="J236" s="53" t="str">
        <f t="shared" si="82"/>
        <v>x</v>
      </c>
      <c r="K236" s="53" t="str">
        <f t="shared" si="83"/>
        <v>x</v>
      </c>
      <c r="L236" s="54">
        <f t="shared" si="84"/>
        <v>20.309999999999999</v>
      </c>
      <c r="M236" s="46">
        <f t="shared" si="68"/>
        <v>19.43</v>
      </c>
      <c r="N236" s="44">
        <f t="shared" si="69"/>
        <v>1.1399999999999961</v>
      </c>
      <c r="O236" s="44">
        <f t="shared" si="70"/>
        <v>0.37999999999999873</v>
      </c>
      <c r="P236" s="44">
        <f t="shared" si="71"/>
        <v>0.61644140029689665</v>
      </c>
      <c r="Q236" s="47">
        <f t="shared" si="72"/>
        <v>3.172626867199674</v>
      </c>
      <c r="R236" s="48">
        <f t="shared" si="73"/>
        <v>19.43</v>
      </c>
      <c r="S236" s="49" t="str">
        <f t="shared" si="74"/>
        <v xml:space="preserve"> </v>
      </c>
      <c r="T236" s="36"/>
      <c r="U236" s="36"/>
      <c r="V236" s="36"/>
      <c r="W236" s="36"/>
      <c r="X236" s="36"/>
      <c r="Y236" s="36"/>
      <c r="Z236" s="36"/>
    </row>
    <row r="237" spans="1:26" ht="13.5" thickBot="1" x14ac:dyDescent="0.25">
      <c r="A237" s="51">
        <f>+'Pesquisa de Preços'!A237</f>
        <v>229</v>
      </c>
      <c r="B237" s="52" t="str">
        <f>+'Pesquisa de Preços'!B237</f>
        <v>CAIXA CIRURGICA DE INOX 20X10X05 CM NO MINIMO</v>
      </c>
      <c r="C237" s="53" t="str">
        <f t="shared" si="75"/>
        <v>x</v>
      </c>
      <c r="D237" s="53" t="str">
        <f t="shared" si="76"/>
        <v>x</v>
      </c>
      <c r="E237" s="53">
        <f t="shared" si="77"/>
        <v>102.28</v>
      </c>
      <c r="F237" s="53">
        <f t="shared" si="78"/>
        <v>103.21</v>
      </c>
      <c r="G237" s="53">
        <f t="shared" si="79"/>
        <v>106</v>
      </c>
      <c r="H237" s="53" t="str">
        <f t="shared" si="80"/>
        <v>x</v>
      </c>
      <c r="I237" s="53" t="str">
        <f t="shared" si="81"/>
        <v>x</v>
      </c>
      <c r="J237" s="53" t="str">
        <f t="shared" si="82"/>
        <v>x</v>
      </c>
      <c r="K237" s="53" t="str">
        <f t="shared" si="83"/>
        <v>x</v>
      </c>
      <c r="L237" s="54" t="str">
        <f t="shared" si="84"/>
        <v>x</v>
      </c>
      <c r="M237" s="46">
        <f t="shared" si="68"/>
        <v>103.83</v>
      </c>
      <c r="N237" s="44">
        <f t="shared" si="69"/>
        <v>7.4958000000000036</v>
      </c>
      <c r="O237" s="44">
        <f t="shared" si="70"/>
        <v>3.7479000000000018</v>
      </c>
      <c r="P237" s="44">
        <f t="shared" si="71"/>
        <v>1.9359493795035039</v>
      </c>
      <c r="Q237" s="47">
        <f t="shared" si="72"/>
        <v>1.8645375898136414</v>
      </c>
      <c r="R237" s="48">
        <f t="shared" si="73"/>
        <v>103.83</v>
      </c>
      <c r="S237" s="49" t="str">
        <f t="shared" si="74"/>
        <v xml:space="preserve"> </v>
      </c>
      <c r="T237" s="36"/>
      <c r="U237" s="36"/>
      <c r="V237" s="36"/>
      <c r="W237" s="36"/>
      <c r="X237" s="36"/>
      <c r="Y237" s="36"/>
      <c r="Z237" s="36"/>
    </row>
    <row r="238" spans="1:26" ht="24.75" thickBot="1" x14ac:dyDescent="0.25">
      <c r="A238" s="51">
        <f>+'Pesquisa de Preços'!A238</f>
        <v>230</v>
      </c>
      <c r="B238" s="52" t="str">
        <f>+'Pesquisa de Preços'!B238</f>
        <v>Tesoura Metzembaum, reta curva de 14 cm Material: Produto Confeccionado em Aço Inoxidável Tamanho: 14CM 1</v>
      </c>
      <c r="C238" s="53" t="str">
        <f t="shared" si="75"/>
        <v>x</v>
      </c>
      <c r="D238" s="53">
        <f t="shared" si="76"/>
        <v>59.93</v>
      </c>
      <c r="E238" s="53">
        <f t="shared" si="77"/>
        <v>60.81</v>
      </c>
      <c r="F238" s="53">
        <f t="shared" si="78"/>
        <v>61.36</v>
      </c>
      <c r="G238" s="53">
        <f t="shared" si="79"/>
        <v>64.2</v>
      </c>
      <c r="H238" s="53" t="str">
        <f t="shared" si="80"/>
        <v>x</v>
      </c>
      <c r="I238" s="53" t="str">
        <f t="shared" si="81"/>
        <v>x</v>
      </c>
      <c r="J238" s="53" t="str">
        <f t="shared" si="82"/>
        <v>x</v>
      </c>
      <c r="K238" s="53" t="str">
        <f t="shared" si="83"/>
        <v>x</v>
      </c>
      <c r="L238" s="54" t="str">
        <f t="shared" si="84"/>
        <v>x</v>
      </c>
      <c r="M238" s="46">
        <f t="shared" si="68"/>
        <v>61.575000000000003</v>
      </c>
      <c r="N238" s="44">
        <f t="shared" si="69"/>
        <v>10.228100000000012</v>
      </c>
      <c r="O238" s="44">
        <f t="shared" si="70"/>
        <v>3.4093666666666707</v>
      </c>
      <c r="P238" s="44">
        <f t="shared" si="71"/>
        <v>1.846447038684476</v>
      </c>
      <c r="Q238" s="47">
        <f t="shared" si="72"/>
        <v>2.9986959621347555</v>
      </c>
      <c r="R238" s="48">
        <f t="shared" si="73"/>
        <v>61.575000000000003</v>
      </c>
      <c r="S238" s="49" t="str">
        <f t="shared" si="74"/>
        <v xml:space="preserve"> </v>
      </c>
      <c r="T238" s="36"/>
      <c r="U238" s="36"/>
      <c r="V238" s="36"/>
      <c r="W238" s="36"/>
      <c r="X238" s="36"/>
      <c r="Y238" s="36"/>
      <c r="Z238" s="36"/>
    </row>
    <row r="239" spans="1:26" ht="13.5" thickBot="1" x14ac:dyDescent="0.25">
      <c r="A239" s="51">
        <f>+'Pesquisa de Preços'!A239</f>
        <v>231</v>
      </c>
      <c r="B239" s="52" t="str">
        <f>+'Pesquisa de Preços'!B239</f>
        <v>TESOURA CIRURGICA ROMBA FINA - CURVA - 15 CM, E</v>
      </c>
      <c r="C239" s="53" t="str">
        <f t="shared" si="75"/>
        <v>x</v>
      </c>
      <c r="D239" s="53">
        <f t="shared" si="76"/>
        <v>33.33</v>
      </c>
      <c r="E239" s="53">
        <f t="shared" si="77"/>
        <v>33.82</v>
      </c>
      <c r="F239" s="53">
        <f t="shared" si="78"/>
        <v>34.119999999999997</v>
      </c>
      <c r="G239" s="53" t="str">
        <f t="shared" si="79"/>
        <v>x</v>
      </c>
      <c r="H239" s="53" t="str">
        <f t="shared" si="80"/>
        <v>x</v>
      </c>
      <c r="I239" s="53" t="str">
        <f t="shared" si="81"/>
        <v>x</v>
      </c>
      <c r="J239" s="53" t="str">
        <f t="shared" si="82"/>
        <v>x</v>
      </c>
      <c r="K239" s="53" t="str">
        <f t="shared" si="83"/>
        <v>x</v>
      </c>
      <c r="L239" s="54" t="str">
        <f t="shared" si="84"/>
        <v>x</v>
      </c>
      <c r="M239" s="46">
        <f t="shared" si="68"/>
        <v>33.756666666666668</v>
      </c>
      <c r="N239" s="44">
        <f t="shared" si="69"/>
        <v>0.31806666666666628</v>
      </c>
      <c r="O239" s="44">
        <f t="shared" si="70"/>
        <v>0.15903333333333314</v>
      </c>
      <c r="P239" s="44">
        <f t="shared" si="71"/>
        <v>0.39878983604567098</v>
      </c>
      <c r="Q239" s="47">
        <f t="shared" si="72"/>
        <v>1.1813661579312855</v>
      </c>
      <c r="R239" s="48">
        <f t="shared" si="73"/>
        <v>33.756666666666668</v>
      </c>
      <c r="S239" s="49" t="str">
        <f t="shared" si="74"/>
        <v xml:space="preserve"> </v>
      </c>
      <c r="T239" s="36"/>
      <c r="U239" s="36"/>
      <c r="V239" s="36"/>
      <c r="W239" s="36"/>
      <c r="X239" s="36"/>
      <c r="Y239" s="36"/>
      <c r="Z239" s="36"/>
    </row>
    <row r="240" spans="1:26" ht="13.5" thickBot="1" x14ac:dyDescent="0.25">
      <c r="A240" s="51">
        <f>+'Pesquisa de Preços'!A240</f>
        <v>232</v>
      </c>
      <c r="B240" s="52" t="str">
        <f>+'Pesquisa de Preços'!B240</f>
        <v>Cabo de bisturi n° 3 em aço inoxidável, 17 CM.</v>
      </c>
      <c r="C240" s="53" t="str">
        <f t="shared" si="75"/>
        <v>x</v>
      </c>
      <c r="D240" s="53">
        <f t="shared" si="76"/>
        <v>9.17</v>
      </c>
      <c r="E240" s="53">
        <f t="shared" si="77"/>
        <v>9.31</v>
      </c>
      <c r="F240" s="53">
        <f t="shared" si="78"/>
        <v>9.39</v>
      </c>
      <c r="G240" s="53" t="str">
        <f t="shared" si="79"/>
        <v>x</v>
      </c>
      <c r="H240" s="53" t="str">
        <f t="shared" si="80"/>
        <v>x</v>
      </c>
      <c r="I240" s="53" t="str">
        <f t="shared" si="81"/>
        <v>x</v>
      </c>
      <c r="J240" s="53" t="str">
        <f t="shared" si="82"/>
        <v>x</v>
      </c>
      <c r="K240" s="53" t="str">
        <f t="shared" si="83"/>
        <v>x</v>
      </c>
      <c r="L240" s="54">
        <f t="shared" si="84"/>
        <v>9.86</v>
      </c>
      <c r="M240" s="46">
        <f t="shared" si="68"/>
        <v>9.432500000000001</v>
      </c>
      <c r="N240" s="44">
        <f t="shared" si="69"/>
        <v>0.26847499999999941</v>
      </c>
      <c r="O240" s="44">
        <f t="shared" si="70"/>
        <v>8.949166666666647E-2</v>
      </c>
      <c r="P240" s="44">
        <f t="shared" si="71"/>
        <v>0.29915157807818177</v>
      </c>
      <c r="Q240" s="47">
        <f t="shared" si="72"/>
        <v>3.1714983098667555</v>
      </c>
      <c r="R240" s="48">
        <f t="shared" si="73"/>
        <v>9.432500000000001</v>
      </c>
      <c r="S240" s="49" t="str">
        <f t="shared" si="74"/>
        <v xml:space="preserve"> </v>
      </c>
      <c r="T240" s="36"/>
      <c r="U240" s="36"/>
      <c r="V240" s="36"/>
      <c r="W240" s="36"/>
      <c r="X240" s="36"/>
      <c r="Y240" s="36"/>
      <c r="Z240" s="36"/>
    </row>
    <row r="241" spans="1:26" ht="24.75" thickBot="1" x14ac:dyDescent="0.25">
      <c r="A241" s="51">
        <f>+'Pesquisa de Preços'!A241</f>
        <v>233</v>
      </c>
      <c r="B241" s="52" t="str">
        <f>+'Pesquisa de Preços'!B241</f>
        <v>PORTA AGULHA MAYO HEGAR RETA - 16 CM EM AÇO INOXIDÁVEL</v>
      </c>
      <c r="C241" s="53" t="str">
        <f t="shared" si="75"/>
        <v>x</v>
      </c>
      <c r="D241" s="53">
        <f t="shared" si="76"/>
        <v>40.67</v>
      </c>
      <c r="E241" s="53">
        <f t="shared" si="77"/>
        <v>41.27</v>
      </c>
      <c r="F241" s="53">
        <f t="shared" si="78"/>
        <v>41.64</v>
      </c>
      <c r="G241" s="53">
        <f t="shared" si="79"/>
        <v>72.400000000000006</v>
      </c>
      <c r="H241" s="53" t="str">
        <f t="shared" si="80"/>
        <v>x</v>
      </c>
      <c r="I241" s="53" t="str">
        <f t="shared" si="81"/>
        <v>x</v>
      </c>
      <c r="J241" s="53" t="str">
        <f t="shared" si="82"/>
        <v>x</v>
      </c>
      <c r="K241" s="53" t="str">
        <f t="shared" si="83"/>
        <v>x</v>
      </c>
      <c r="L241" s="54">
        <f t="shared" si="84"/>
        <v>46.49</v>
      </c>
      <c r="M241" s="46">
        <f t="shared" si="68"/>
        <v>48.494000000000007</v>
      </c>
      <c r="N241" s="44">
        <f t="shared" si="69"/>
        <v>735.89132000000018</v>
      </c>
      <c r="O241" s="44">
        <f t="shared" si="70"/>
        <v>183.97283000000004</v>
      </c>
      <c r="P241" s="44">
        <f t="shared" si="71"/>
        <v>13.563658429789511</v>
      </c>
      <c r="Q241" s="47">
        <f t="shared" si="72"/>
        <v>27.969766218067203</v>
      </c>
      <c r="R241" s="48" t="str">
        <f t="shared" si="73"/>
        <v xml:space="preserve"> </v>
      </c>
      <c r="S241" s="49">
        <f t="shared" si="74"/>
        <v>41.64</v>
      </c>
      <c r="T241" s="36"/>
      <c r="U241" s="36"/>
      <c r="V241" s="36"/>
      <c r="W241" s="36"/>
      <c r="X241" s="36"/>
      <c r="Y241" s="36"/>
      <c r="Z241" s="36"/>
    </row>
    <row r="242" spans="1:26" ht="13.5" thickBot="1" x14ac:dyDescent="0.25">
      <c r="A242" s="51">
        <f>+'Pesquisa de Preços'!A242</f>
        <v>234</v>
      </c>
      <c r="B242" s="52" t="str">
        <f>+'Pesquisa de Preços'!B242</f>
        <v>PINÇA HEMOSTATICA KELLY 16 CM RETA EM AÇO INOXIDAVEL.</v>
      </c>
      <c r="C242" s="53">
        <f t="shared" si="75"/>
        <v>43.8</v>
      </c>
      <c r="D242" s="53">
        <f t="shared" si="76"/>
        <v>41.78</v>
      </c>
      <c r="E242" s="53">
        <f t="shared" si="77"/>
        <v>42.4</v>
      </c>
      <c r="F242" s="53">
        <f t="shared" si="78"/>
        <v>42.78</v>
      </c>
      <c r="G242" s="53" t="str">
        <f t="shared" si="79"/>
        <v>x</v>
      </c>
      <c r="H242" s="53" t="str">
        <f t="shared" si="80"/>
        <v>x</v>
      </c>
      <c r="I242" s="53" t="str">
        <f t="shared" si="81"/>
        <v>x</v>
      </c>
      <c r="J242" s="53" t="str">
        <f t="shared" si="82"/>
        <v>x</v>
      </c>
      <c r="K242" s="53" t="str">
        <f t="shared" si="83"/>
        <v>x</v>
      </c>
      <c r="L242" s="54">
        <f t="shared" si="84"/>
        <v>45.3</v>
      </c>
      <c r="M242" s="46">
        <f t="shared" si="68"/>
        <v>43.212000000000003</v>
      </c>
      <c r="N242" s="44">
        <f t="shared" si="69"/>
        <v>7.6020799999999831</v>
      </c>
      <c r="O242" s="44">
        <f t="shared" si="70"/>
        <v>1.9005199999999958</v>
      </c>
      <c r="P242" s="44">
        <f t="shared" si="71"/>
        <v>1.3785934861299745</v>
      </c>
      <c r="Q242" s="47">
        <f t="shared" si="72"/>
        <v>3.1903024301813714</v>
      </c>
      <c r="R242" s="48">
        <f t="shared" si="73"/>
        <v>43.212000000000003</v>
      </c>
      <c r="S242" s="49" t="str">
        <f t="shared" si="74"/>
        <v xml:space="preserve"> </v>
      </c>
      <c r="T242" s="36"/>
      <c r="U242" s="36"/>
      <c r="V242" s="36"/>
      <c r="W242" s="36"/>
      <c r="X242" s="36"/>
      <c r="Y242" s="36"/>
      <c r="Z242" s="36"/>
    </row>
    <row r="243" spans="1:26" ht="48.75" thickBot="1" x14ac:dyDescent="0.25">
      <c r="A243" s="51">
        <f>+'Pesquisa de Preços'!A243</f>
        <v>235</v>
      </c>
      <c r="B243" s="52" t="str">
        <f>+'Pesquisa de Preços'!B243</f>
        <v>Pinça Halsted mosquito, fa-bricada totalmente em inox, curva de 12 cm Certificações: Fabricado de acordo com Padrões Inter-nacionais de Qualidade, Normas da ABNT, CE. -REG. MS, registro na AN-VISA</v>
      </c>
      <c r="C243" s="53">
        <f t="shared" si="75"/>
        <v>32.49</v>
      </c>
      <c r="D243" s="53">
        <f t="shared" si="76"/>
        <v>25.93</v>
      </c>
      <c r="E243" s="53">
        <f t="shared" si="77"/>
        <v>26.31</v>
      </c>
      <c r="F243" s="53">
        <f t="shared" si="78"/>
        <v>26.55</v>
      </c>
      <c r="G243" s="53" t="str">
        <f t="shared" si="79"/>
        <v>x</v>
      </c>
      <c r="H243" s="53" t="str">
        <f t="shared" si="80"/>
        <v>x</v>
      </c>
      <c r="I243" s="53" t="str">
        <f t="shared" si="81"/>
        <v>x</v>
      </c>
      <c r="J243" s="53" t="str">
        <f t="shared" si="82"/>
        <v>x</v>
      </c>
      <c r="K243" s="53" t="str">
        <f t="shared" si="83"/>
        <v>x</v>
      </c>
      <c r="L243" s="54">
        <f t="shared" si="84"/>
        <v>30.65</v>
      </c>
      <c r="M243" s="46">
        <f t="shared" si="68"/>
        <v>28.386000000000003</v>
      </c>
      <c r="N243" s="44">
        <f t="shared" si="69"/>
        <v>35.681120000000014</v>
      </c>
      <c r="O243" s="44">
        <f t="shared" si="70"/>
        <v>8.9202800000000035</v>
      </c>
      <c r="P243" s="44">
        <f t="shared" si="71"/>
        <v>2.986683779712878</v>
      </c>
      <c r="Q243" s="47">
        <f t="shared" si="72"/>
        <v>10.521678925219748</v>
      </c>
      <c r="R243" s="48">
        <f t="shared" si="73"/>
        <v>28.386000000000003</v>
      </c>
      <c r="S243" s="49" t="str">
        <f t="shared" si="74"/>
        <v xml:space="preserve"> </v>
      </c>
      <c r="T243" s="36"/>
      <c r="U243" s="36"/>
      <c r="V243" s="36"/>
      <c r="W243" s="36"/>
      <c r="X243" s="36"/>
      <c r="Y243" s="36"/>
      <c r="Z243" s="36"/>
    </row>
    <row r="244" spans="1:26" ht="48.75" thickBot="1" x14ac:dyDescent="0.25">
      <c r="A244" s="51">
        <f>+'Pesquisa de Preços'!A244</f>
        <v>236</v>
      </c>
      <c r="B244" s="52" t="str">
        <f>+'Pesquisa de Preços'!B244</f>
        <v>Pinça Halsted mosquito, fa-bricada totalmente em inox, RETA de 12 cm Certificações: Fabricado de acordo com Padrões Inter-nacionais de Qualidade, Normas da ABNT, CE. -REG. MS, registro na AN-VISA.</v>
      </c>
      <c r="C244" s="53" t="str">
        <f t="shared" si="75"/>
        <v>x</v>
      </c>
      <c r="D244" s="53">
        <f t="shared" si="76"/>
        <v>25.93</v>
      </c>
      <c r="E244" s="53">
        <f t="shared" si="77"/>
        <v>26.31</v>
      </c>
      <c r="F244" s="53">
        <f t="shared" si="78"/>
        <v>26.55</v>
      </c>
      <c r="G244" s="53" t="str">
        <f t="shared" si="79"/>
        <v>x</v>
      </c>
      <c r="H244" s="53" t="str">
        <f t="shared" si="80"/>
        <v>x</v>
      </c>
      <c r="I244" s="53" t="str">
        <f t="shared" si="81"/>
        <v>x</v>
      </c>
      <c r="J244" s="53" t="str">
        <f t="shared" si="82"/>
        <v>x</v>
      </c>
      <c r="K244" s="53" t="str">
        <f t="shared" si="83"/>
        <v>x</v>
      </c>
      <c r="L244" s="54">
        <f t="shared" si="84"/>
        <v>30.65</v>
      </c>
      <c r="M244" s="46">
        <f t="shared" si="68"/>
        <v>27.36</v>
      </c>
      <c r="N244" s="44">
        <f t="shared" si="69"/>
        <v>14.627599999999994</v>
      </c>
      <c r="O244" s="44">
        <f t="shared" si="70"/>
        <v>4.8758666666666644</v>
      </c>
      <c r="P244" s="44">
        <f t="shared" si="71"/>
        <v>2.2081364692125947</v>
      </c>
      <c r="Q244" s="47">
        <f t="shared" si="72"/>
        <v>8.0706742295781968</v>
      </c>
      <c r="R244" s="48">
        <f t="shared" si="73"/>
        <v>27.36</v>
      </c>
      <c r="S244" s="49" t="str">
        <f t="shared" si="74"/>
        <v xml:space="preserve"> </v>
      </c>
      <c r="T244" s="36"/>
      <c r="U244" s="36"/>
      <c r="V244" s="36"/>
      <c r="W244" s="36"/>
      <c r="X244" s="36"/>
      <c r="Y244" s="36"/>
      <c r="Z244" s="36"/>
    </row>
    <row r="245" spans="1:26" ht="24.75" thickBot="1" x14ac:dyDescent="0.25">
      <c r="A245" s="51">
        <f>+'Pesquisa de Preços'!A245</f>
        <v>237</v>
      </c>
      <c r="B245" s="52" t="str">
        <f>+'Pesquisa de Preços'!B245</f>
        <v>PINÇA HEMOSTATICA KELLY 16 CM CURVA EM AÇO INOXIDAVEL</v>
      </c>
      <c r="C245" s="53">
        <f t="shared" si="75"/>
        <v>43.8</v>
      </c>
      <c r="D245" s="53">
        <f t="shared" si="76"/>
        <v>41.63</v>
      </c>
      <c r="E245" s="53">
        <f t="shared" si="77"/>
        <v>42.24</v>
      </c>
      <c r="F245" s="53">
        <f t="shared" si="78"/>
        <v>42.62</v>
      </c>
      <c r="G245" s="53">
        <f t="shared" si="79"/>
        <v>42.7</v>
      </c>
      <c r="H245" s="53" t="str">
        <f t="shared" si="80"/>
        <v>x</v>
      </c>
      <c r="I245" s="53" t="str">
        <f t="shared" si="81"/>
        <v>x</v>
      </c>
      <c r="J245" s="53" t="str">
        <f t="shared" si="82"/>
        <v>x</v>
      </c>
      <c r="K245" s="53" t="str">
        <f t="shared" si="83"/>
        <v>x</v>
      </c>
      <c r="L245" s="54" t="str">
        <f t="shared" si="84"/>
        <v>x</v>
      </c>
      <c r="M245" s="46">
        <f t="shared" si="68"/>
        <v>42.597999999999999</v>
      </c>
      <c r="N245" s="44">
        <f t="shared" si="69"/>
        <v>2.5208799999999871</v>
      </c>
      <c r="O245" s="44">
        <f t="shared" si="70"/>
        <v>0.63021999999999678</v>
      </c>
      <c r="P245" s="44">
        <f t="shared" si="71"/>
        <v>0.7938639681960612</v>
      </c>
      <c r="Q245" s="47">
        <f t="shared" si="72"/>
        <v>1.8636179355745839</v>
      </c>
      <c r="R245" s="48">
        <f t="shared" si="73"/>
        <v>42.597999999999999</v>
      </c>
      <c r="S245" s="49" t="str">
        <f t="shared" si="74"/>
        <v xml:space="preserve"> </v>
      </c>
      <c r="T245" s="36"/>
      <c r="U245" s="36"/>
      <c r="V245" s="36"/>
      <c r="W245" s="36"/>
      <c r="X245" s="36"/>
      <c r="Y245" s="36"/>
      <c r="Z245" s="36"/>
    </row>
    <row r="246" spans="1:26" ht="13.5" thickBot="1" x14ac:dyDescent="0.25">
      <c r="A246" s="51">
        <f>+'Pesquisa de Preços'!A246</f>
        <v>238</v>
      </c>
      <c r="B246" s="52" t="str">
        <f>+'Pesquisa de Preços'!B246</f>
        <v>PINÇA BACKHAUS 11 CM EM AÇO INOX</v>
      </c>
      <c r="C246" s="53" t="str">
        <f t="shared" si="75"/>
        <v>x</v>
      </c>
      <c r="D246" s="53">
        <f t="shared" si="76"/>
        <v>12.56</v>
      </c>
      <c r="E246" s="53">
        <f t="shared" si="77"/>
        <v>12.74</v>
      </c>
      <c r="F246" s="53">
        <f t="shared" si="78"/>
        <v>12.86</v>
      </c>
      <c r="G246" s="53" t="str">
        <f t="shared" si="79"/>
        <v>x</v>
      </c>
      <c r="H246" s="53" t="str">
        <f t="shared" si="80"/>
        <v>x</v>
      </c>
      <c r="I246" s="53" t="str">
        <f t="shared" si="81"/>
        <v>x</v>
      </c>
      <c r="J246" s="53" t="str">
        <f t="shared" si="82"/>
        <v>x</v>
      </c>
      <c r="K246" s="53" t="str">
        <f t="shared" si="83"/>
        <v>x</v>
      </c>
      <c r="L246" s="54">
        <f t="shared" si="84"/>
        <v>37.21</v>
      </c>
      <c r="M246" s="46">
        <f t="shared" si="68"/>
        <v>18.842500000000001</v>
      </c>
      <c r="N246" s="44">
        <f t="shared" si="69"/>
        <v>449.86567500000001</v>
      </c>
      <c r="O246" s="44">
        <f t="shared" si="70"/>
        <v>149.95522500000001</v>
      </c>
      <c r="P246" s="44">
        <f t="shared" si="71"/>
        <v>12.245620645765571</v>
      </c>
      <c r="Q246" s="47">
        <f t="shared" si="72"/>
        <v>64.989362588645733</v>
      </c>
      <c r="R246" s="48" t="str">
        <f t="shared" si="73"/>
        <v xml:space="preserve"> </v>
      </c>
      <c r="S246" s="49">
        <f t="shared" si="74"/>
        <v>12.8</v>
      </c>
      <c r="T246" s="36"/>
      <c r="U246" s="36"/>
      <c r="V246" s="36"/>
      <c r="W246" s="36"/>
      <c r="X246" s="36"/>
      <c r="Y246" s="36"/>
      <c r="Z246" s="36"/>
    </row>
    <row r="247" spans="1:26" ht="13.5" thickBot="1" x14ac:dyDescent="0.25">
      <c r="A247" s="51">
        <f>+'Pesquisa de Preços'!A247</f>
        <v>239</v>
      </c>
      <c r="B247" s="52" t="str">
        <f>+'Pesquisa de Preços'!B247</f>
        <v>PINÇA ALLIS 15 CM WM AÇO INOXIDAVEL</v>
      </c>
      <c r="C247" s="53" t="str">
        <f t="shared" si="75"/>
        <v>x</v>
      </c>
      <c r="D247" s="53">
        <f t="shared" si="76"/>
        <v>35.56</v>
      </c>
      <c r="E247" s="53">
        <f t="shared" si="77"/>
        <v>36.08</v>
      </c>
      <c r="F247" s="53">
        <f t="shared" si="78"/>
        <v>36.409999999999997</v>
      </c>
      <c r="G247" s="53">
        <f t="shared" si="79"/>
        <v>51.7</v>
      </c>
      <c r="H247" s="53" t="str">
        <f t="shared" si="80"/>
        <v>x</v>
      </c>
      <c r="I247" s="53" t="str">
        <f t="shared" si="81"/>
        <v>x</v>
      </c>
      <c r="J247" s="53" t="str">
        <f t="shared" si="82"/>
        <v>x</v>
      </c>
      <c r="K247" s="53" t="str">
        <f t="shared" si="83"/>
        <v>x</v>
      </c>
      <c r="L247" s="54">
        <f t="shared" si="84"/>
        <v>44.49</v>
      </c>
      <c r="M247" s="46">
        <f t="shared" si="68"/>
        <v>40.847999999999999</v>
      </c>
      <c r="N247" s="44">
        <f t="shared" si="69"/>
        <v>201.4226800000001</v>
      </c>
      <c r="O247" s="44">
        <f t="shared" si="70"/>
        <v>50.355670000000025</v>
      </c>
      <c r="P247" s="44">
        <f t="shared" si="71"/>
        <v>7.0961729122112027</v>
      </c>
      <c r="Q247" s="47">
        <f t="shared" si="72"/>
        <v>17.372142852064247</v>
      </c>
      <c r="R247" s="48">
        <f t="shared" si="73"/>
        <v>40.847999999999999</v>
      </c>
      <c r="S247" s="49" t="str">
        <f t="shared" si="74"/>
        <v xml:space="preserve"> </v>
      </c>
      <c r="T247" s="36"/>
      <c r="U247" s="36"/>
      <c r="V247" s="36"/>
      <c r="W247" s="36"/>
      <c r="X247" s="36"/>
      <c r="Y247" s="36"/>
      <c r="Z247" s="36"/>
    </row>
    <row r="248" spans="1:26" ht="60.75" thickBot="1" x14ac:dyDescent="0.25">
      <c r="A248" s="51">
        <f>+'Pesquisa de Preços'!A248</f>
        <v>240</v>
      </c>
      <c r="B248" s="52" t="str">
        <f>+'Pesquisa de Preços'!B248</f>
        <v>Porta agulha tipo Mayo-Hegar de 14 cm Usado para suturar tecido prende de forma segura a agulha impedindo que a mesma gire ou escorregue. Fabricado totalmente em aço inox. Fabricado de acordo com Padrões Internacionais de Qualidade, Normas da ABNT, CE., registro no MS, registro na ANVISA.</v>
      </c>
      <c r="C248" s="53" t="str">
        <f t="shared" si="75"/>
        <v>x</v>
      </c>
      <c r="D248" s="53">
        <f t="shared" si="76"/>
        <v>30.56</v>
      </c>
      <c r="E248" s="53">
        <f t="shared" si="77"/>
        <v>31.01</v>
      </c>
      <c r="F248" s="53">
        <f t="shared" si="78"/>
        <v>31.29</v>
      </c>
      <c r="G248" s="53" t="str">
        <f t="shared" si="79"/>
        <v>x</v>
      </c>
      <c r="H248" s="53" t="str">
        <f t="shared" si="80"/>
        <v>x</v>
      </c>
      <c r="I248" s="53" t="str">
        <f t="shared" si="81"/>
        <v>x</v>
      </c>
      <c r="J248" s="53" t="str">
        <f t="shared" si="82"/>
        <v>x</v>
      </c>
      <c r="K248" s="53" t="str">
        <f t="shared" si="83"/>
        <v>x</v>
      </c>
      <c r="L248" s="54">
        <f t="shared" si="84"/>
        <v>39.090000000000003</v>
      </c>
      <c r="M248" s="46">
        <f t="shared" si="68"/>
        <v>32.987499999999997</v>
      </c>
      <c r="N248" s="44">
        <f t="shared" si="69"/>
        <v>49.925275000000042</v>
      </c>
      <c r="O248" s="44">
        <f t="shared" si="70"/>
        <v>16.641758333333346</v>
      </c>
      <c r="P248" s="44">
        <f t="shared" si="71"/>
        <v>4.0794311286420006</v>
      </c>
      <c r="Q248" s="47">
        <f t="shared" si="72"/>
        <v>12.366596828016677</v>
      </c>
      <c r="R248" s="48">
        <f t="shared" si="73"/>
        <v>32.987499999999997</v>
      </c>
      <c r="S248" s="49" t="str">
        <f t="shared" si="74"/>
        <v xml:space="preserve"> </v>
      </c>
      <c r="T248" s="36"/>
      <c r="U248" s="36"/>
      <c r="V248" s="36"/>
      <c r="W248" s="36"/>
      <c r="X248" s="36"/>
      <c r="Y248" s="36"/>
      <c r="Z248" s="36"/>
    </row>
    <row r="249" spans="1:26" ht="13.5" thickBot="1" x14ac:dyDescent="0.25">
      <c r="A249" s="51">
        <f>+'Pesquisa de Preços'!A249</f>
        <v>0</v>
      </c>
      <c r="B249" s="52">
        <f>+'Pesquisa de Preços'!B249</f>
        <v>0</v>
      </c>
      <c r="C249" s="53" t="e">
        <f t="shared" si="75"/>
        <v>#DIV/0!</v>
      </c>
      <c r="D249" s="53" t="e">
        <f t="shared" si="76"/>
        <v>#DIV/0!</v>
      </c>
      <c r="E249" s="53" t="e">
        <f t="shared" si="77"/>
        <v>#DIV/0!</v>
      </c>
      <c r="F249" s="53" t="e">
        <f t="shared" si="78"/>
        <v>#DIV/0!</v>
      </c>
      <c r="G249" s="53" t="e">
        <f t="shared" si="79"/>
        <v>#DIV/0!</v>
      </c>
      <c r="H249" s="53" t="e">
        <f t="shared" si="80"/>
        <v>#DIV/0!</v>
      </c>
      <c r="I249" s="53" t="e">
        <f t="shared" si="81"/>
        <v>#DIV/0!</v>
      </c>
      <c r="J249" s="53" t="e">
        <f t="shared" si="82"/>
        <v>#DIV/0!</v>
      </c>
      <c r="K249" s="53" t="e">
        <f t="shared" si="83"/>
        <v>#DIV/0!</v>
      </c>
      <c r="L249" s="54" t="e">
        <f t="shared" si="84"/>
        <v>#DIV/0!</v>
      </c>
      <c r="M249" s="46" t="e">
        <f t="shared" si="68"/>
        <v>#DIV/0!</v>
      </c>
      <c r="N249" s="44" t="e">
        <f t="shared" si="69"/>
        <v>#DIV/0!</v>
      </c>
      <c r="O249" s="44" t="e">
        <f t="shared" si="70"/>
        <v>#DIV/0!</v>
      </c>
      <c r="P249" s="44" t="e">
        <f t="shared" si="71"/>
        <v>#DIV/0!</v>
      </c>
      <c r="Q249" s="47" t="e">
        <f t="shared" si="72"/>
        <v>#DIV/0!</v>
      </c>
      <c r="R249" s="48" t="e">
        <f t="shared" si="73"/>
        <v>#DIV/0!</v>
      </c>
      <c r="S249" s="49" t="e">
        <f t="shared" si="74"/>
        <v>#DIV/0!</v>
      </c>
      <c r="T249" s="36"/>
      <c r="U249" s="36"/>
      <c r="V249" s="36"/>
      <c r="W249" s="36"/>
      <c r="X249" s="36"/>
      <c r="Y249" s="36"/>
      <c r="Z249" s="36"/>
    </row>
    <row r="250" spans="1:26" ht="13.5" thickBot="1" x14ac:dyDescent="0.25">
      <c r="A250" s="51">
        <f>+'Pesquisa de Preços'!A250</f>
        <v>0</v>
      </c>
      <c r="B250" s="52">
        <f>+'Pesquisa de Preços'!B250</f>
        <v>0</v>
      </c>
      <c r="C250" s="53" t="e">
        <f t="shared" si="75"/>
        <v>#DIV/0!</v>
      </c>
      <c r="D250" s="53" t="e">
        <f t="shared" si="76"/>
        <v>#DIV/0!</v>
      </c>
      <c r="E250" s="53" t="e">
        <f t="shared" si="77"/>
        <v>#DIV/0!</v>
      </c>
      <c r="F250" s="53" t="e">
        <f t="shared" si="78"/>
        <v>#DIV/0!</v>
      </c>
      <c r="G250" s="53" t="e">
        <f t="shared" si="79"/>
        <v>#DIV/0!</v>
      </c>
      <c r="H250" s="53" t="e">
        <f t="shared" si="80"/>
        <v>#DIV/0!</v>
      </c>
      <c r="I250" s="53" t="e">
        <f t="shared" si="81"/>
        <v>#DIV/0!</v>
      </c>
      <c r="J250" s="53" t="e">
        <f t="shared" si="82"/>
        <v>#DIV/0!</v>
      </c>
      <c r="K250" s="53" t="e">
        <f t="shared" si="83"/>
        <v>#DIV/0!</v>
      </c>
      <c r="L250" s="54" t="e">
        <f t="shared" si="84"/>
        <v>#DIV/0!</v>
      </c>
      <c r="M250" s="46" t="e">
        <f t="shared" si="68"/>
        <v>#DIV/0!</v>
      </c>
      <c r="N250" s="44" t="e">
        <f t="shared" si="69"/>
        <v>#DIV/0!</v>
      </c>
      <c r="O250" s="44" t="e">
        <f t="shared" si="70"/>
        <v>#DIV/0!</v>
      </c>
      <c r="P250" s="44" t="e">
        <f t="shared" si="71"/>
        <v>#DIV/0!</v>
      </c>
      <c r="Q250" s="47" t="e">
        <f t="shared" si="72"/>
        <v>#DIV/0!</v>
      </c>
      <c r="R250" s="48" t="e">
        <f t="shared" si="73"/>
        <v>#DIV/0!</v>
      </c>
      <c r="S250" s="49" t="e">
        <f t="shared" si="74"/>
        <v>#DIV/0!</v>
      </c>
      <c r="T250" s="36"/>
      <c r="U250" s="36"/>
      <c r="V250" s="36"/>
      <c r="W250" s="36"/>
      <c r="X250" s="36"/>
      <c r="Y250" s="36"/>
      <c r="Z250" s="36"/>
    </row>
    <row r="251" spans="1:26" ht="13.5" thickBot="1" x14ac:dyDescent="0.25">
      <c r="A251" s="51">
        <f>+'Pesquisa de Preços'!A251</f>
        <v>0</v>
      </c>
      <c r="B251" s="52">
        <f>+'Pesquisa de Preços'!B251</f>
        <v>0</v>
      </c>
      <c r="C251" s="53" t="e">
        <f t="shared" si="75"/>
        <v>#DIV/0!</v>
      </c>
      <c r="D251" s="53" t="e">
        <f t="shared" si="76"/>
        <v>#DIV/0!</v>
      </c>
      <c r="E251" s="53" t="e">
        <f t="shared" si="77"/>
        <v>#DIV/0!</v>
      </c>
      <c r="F251" s="53" t="e">
        <f t="shared" si="78"/>
        <v>#DIV/0!</v>
      </c>
      <c r="G251" s="53" t="e">
        <f t="shared" si="79"/>
        <v>#DIV/0!</v>
      </c>
      <c r="H251" s="53" t="e">
        <f t="shared" si="80"/>
        <v>#DIV/0!</v>
      </c>
      <c r="I251" s="53" t="e">
        <f t="shared" si="81"/>
        <v>#DIV/0!</v>
      </c>
      <c r="J251" s="53" t="e">
        <f t="shared" si="82"/>
        <v>#DIV/0!</v>
      </c>
      <c r="K251" s="53" t="e">
        <f t="shared" si="83"/>
        <v>#DIV/0!</v>
      </c>
      <c r="L251" s="54" t="e">
        <f t="shared" si="84"/>
        <v>#DIV/0!</v>
      </c>
      <c r="M251" s="46" t="e">
        <f t="shared" si="68"/>
        <v>#DIV/0!</v>
      </c>
      <c r="N251" s="44" t="e">
        <f t="shared" si="69"/>
        <v>#DIV/0!</v>
      </c>
      <c r="O251" s="44" t="e">
        <f t="shared" si="70"/>
        <v>#DIV/0!</v>
      </c>
      <c r="P251" s="44" t="e">
        <f t="shared" si="71"/>
        <v>#DIV/0!</v>
      </c>
      <c r="Q251" s="47" t="e">
        <f t="shared" si="72"/>
        <v>#DIV/0!</v>
      </c>
      <c r="R251" s="48" t="e">
        <f t="shared" si="73"/>
        <v>#DIV/0!</v>
      </c>
      <c r="S251" s="49" t="e">
        <f t="shared" si="74"/>
        <v>#DIV/0!</v>
      </c>
      <c r="T251" s="36"/>
      <c r="U251" s="36"/>
      <c r="V251" s="36"/>
      <c r="W251" s="36"/>
      <c r="X251" s="36"/>
      <c r="Y251" s="36"/>
      <c r="Z251" s="36"/>
    </row>
    <row r="252" spans="1:26" ht="13.5" thickBot="1" x14ac:dyDescent="0.25">
      <c r="A252" s="51">
        <f>+'Pesquisa de Preços'!A252</f>
        <v>0</v>
      </c>
      <c r="B252" s="52">
        <f>+'Pesquisa de Preços'!B252</f>
        <v>0</v>
      </c>
      <c r="C252" s="53" t="e">
        <f t="shared" si="75"/>
        <v>#DIV/0!</v>
      </c>
      <c r="D252" s="53" t="e">
        <f t="shared" si="76"/>
        <v>#DIV/0!</v>
      </c>
      <c r="E252" s="53" t="e">
        <f t="shared" si="77"/>
        <v>#DIV/0!</v>
      </c>
      <c r="F252" s="53" t="e">
        <f t="shared" si="78"/>
        <v>#DIV/0!</v>
      </c>
      <c r="G252" s="53" t="e">
        <f t="shared" si="79"/>
        <v>#DIV/0!</v>
      </c>
      <c r="H252" s="53" t="e">
        <f t="shared" si="80"/>
        <v>#DIV/0!</v>
      </c>
      <c r="I252" s="53" t="e">
        <f t="shared" si="81"/>
        <v>#DIV/0!</v>
      </c>
      <c r="J252" s="53" t="e">
        <f t="shared" si="82"/>
        <v>#DIV/0!</v>
      </c>
      <c r="K252" s="53" t="e">
        <f t="shared" si="83"/>
        <v>#DIV/0!</v>
      </c>
      <c r="L252" s="54" t="e">
        <f t="shared" si="84"/>
        <v>#DIV/0!</v>
      </c>
      <c r="M252" s="46" t="e">
        <f t="shared" si="68"/>
        <v>#DIV/0!</v>
      </c>
      <c r="N252" s="44" t="e">
        <f t="shared" si="69"/>
        <v>#DIV/0!</v>
      </c>
      <c r="O252" s="44" t="e">
        <f t="shared" si="70"/>
        <v>#DIV/0!</v>
      </c>
      <c r="P252" s="44" t="e">
        <f t="shared" si="71"/>
        <v>#DIV/0!</v>
      </c>
      <c r="Q252" s="47" t="e">
        <f t="shared" si="72"/>
        <v>#DIV/0!</v>
      </c>
      <c r="R252" s="48" t="e">
        <f t="shared" si="73"/>
        <v>#DIV/0!</v>
      </c>
      <c r="S252" s="49" t="e">
        <f t="shared" si="74"/>
        <v>#DIV/0!</v>
      </c>
      <c r="T252" s="36"/>
      <c r="U252" s="36"/>
      <c r="V252" s="36"/>
      <c r="W252" s="36"/>
      <c r="X252" s="36"/>
      <c r="Y252" s="36"/>
      <c r="Z252" s="36"/>
    </row>
    <row r="253" spans="1:26" ht="13.5" thickBot="1" x14ac:dyDescent="0.25">
      <c r="A253" s="51">
        <f>+'Pesquisa de Preços'!A253</f>
        <v>0</v>
      </c>
      <c r="B253" s="52">
        <f>+'Pesquisa de Preços'!B253</f>
        <v>0</v>
      </c>
      <c r="C253" s="53" t="e">
        <f t="shared" si="75"/>
        <v>#DIV/0!</v>
      </c>
      <c r="D253" s="53" t="e">
        <f t="shared" si="76"/>
        <v>#DIV/0!</v>
      </c>
      <c r="E253" s="53" t="e">
        <f t="shared" si="77"/>
        <v>#DIV/0!</v>
      </c>
      <c r="F253" s="53" t="e">
        <f t="shared" si="78"/>
        <v>#DIV/0!</v>
      </c>
      <c r="G253" s="53" t="e">
        <f t="shared" si="79"/>
        <v>#DIV/0!</v>
      </c>
      <c r="H253" s="53" t="e">
        <f t="shared" si="80"/>
        <v>#DIV/0!</v>
      </c>
      <c r="I253" s="53" t="e">
        <f t="shared" si="81"/>
        <v>#DIV/0!</v>
      </c>
      <c r="J253" s="53" t="e">
        <f t="shared" si="82"/>
        <v>#DIV/0!</v>
      </c>
      <c r="K253" s="53" t="e">
        <f t="shared" si="83"/>
        <v>#DIV/0!</v>
      </c>
      <c r="L253" s="54" t="e">
        <f t="shared" si="84"/>
        <v>#DIV/0!</v>
      </c>
      <c r="M253" s="46" t="e">
        <f t="shared" si="68"/>
        <v>#DIV/0!</v>
      </c>
      <c r="N253" s="44" t="e">
        <f t="shared" si="69"/>
        <v>#DIV/0!</v>
      </c>
      <c r="O253" s="44" t="e">
        <f t="shared" si="70"/>
        <v>#DIV/0!</v>
      </c>
      <c r="P253" s="44" t="e">
        <f t="shared" si="71"/>
        <v>#DIV/0!</v>
      </c>
      <c r="Q253" s="47" t="e">
        <f t="shared" si="72"/>
        <v>#DIV/0!</v>
      </c>
      <c r="R253" s="48" t="e">
        <f t="shared" si="73"/>
        <v>#DIV/0!</v>
      </c>
      <c r="S253" s="49" t="e">
        <f t="shared" si="74"/>
        <v>#DIV/0!</v>
      </c>
      <c r="T253" s="36"/>
      <c r="U253" s="36"/>
      <c r="V253" s="36"/>
      <c r="W253" s="36"/>
      <c r="X253" s="36"/>
      <c r="Y253" s="36"/>
      <c r="Z253" s="36"/>
    </row>
    <row r="254" spans="1:26" ht="13.5" thickBot="1" x14ac:dyDescent="0.25">
      <c r="A254" s="51">
        <f>+'Pesquisa de Preços'!A254</f>
        <v>0</v>
      </c>
      <c r="B254" s="52">
        <f>+'Pesquisa de Preços'!B254</f>
        <v>0</v>
      </c>
      <c r="C254" s="53" t="e">
        <f t="shared" si="75"/>
        <v>#DIV/0!</v>
      </c>
      <c r="D254" s="53" t="e">
        <f t="shared" si="76"/>
        <v>#DIV/0!</v>
      </c>
      <c r="E254" s="53" t="e">
        <f t="shared" si="77"/>
        <v>#DIV/0!</v>
      </c>
      <c r="F254" s="53" t="e">
        <f t="shared" si="78"/>
        <v>#DIV/0!</v>
      </c>
      <c r="G254" s="53" t="e">
        <f t="shared" si="79"/>
        <v>#DIV/0!</v>
      </c>
      <c r="H254" s="53" t="e">
        <f t="shared" si="80"/>
        <v>#DIV/0!</v>
      </c>
      <c r="I254" s="53" t="e">
        <f t="shared" si="81"/>
        <v>#DIV/0!</v>
      </c>
      <c r="J254" s="53" t="e">
        <f t="shared" si="82"/>
        <v>#DIV/0!</v>
      </c>
      <c r="K254" s="53" t="e">
        <f t="shared" si="83"/>
        <v>#DIV/0!</v>
      </c>
      <c r="L254" s="54" t="e">
        <f t="shared" si="84"/>
        <v>#DIV/0!</v>
      </c>
      <c r="M254" s="46" t="e">
        <f t="shared" si="68"/>
        <v>#DIV/0!</v>
      </c>
      <c r="N254" s="44" t="e">
        <f t="shared" si="69"/>
        <v>#DIV/0!</v>
      </c>
      <c r="O254" s="44" t="e">
        <f t="shared" si="70"/>
        <v>#DIV/0!</v>
      </c>
      <c r="P254" s="44" t="e">
        <f t="shared" si="71"/>
        <v>#DIV/0!</v>
      </c>
      <c r="Q254" s="47" t="e">
        <f t="shared" si="72"/>
        <v>#DIV/0!</v>
      </c>
      <c r="R254" s="48" t="e">
        <f t="shared" si="73"/>
        <v>#DIV/0!</v>
      </c>
      <c r="S254" s="49" t="e">
        <f t="shared" si="74"/>
        <v>#DIV/0!</v>
      </c>
      <c r="T254" s="36"/>
      <c r="U254" s="36"/>
      <c r="V254" s="36"/>
      <c r="W254" s="36"/>
      <c r="X254" s="36"/>
      <c r="Y254" s="36"/>
      <c r="Z254" s="36"/>
    </row>
    <row r="255" spans="1:26" ht="13.5" thickBot="1" x14ac:dyDescent="0.25">
      <c r="A255" s="51">
        <f>+'Pesquisa de Preços'!A255</f>
        <v>0</v>
      </c>
      <c r="B255" s="52">
        <f>+'Pesquisa de Preços'!B255</f>
        <v>0</v>
      </c>
      <c r="C255" s="53" t="e">
        <f t="shared" si="75"/>
        <v>#DIV/0!</v>
      </c>
      <c r="D255" s="53" t="e">
        <f t="shared" si="76"/>
        <v>#DIV/0!</v>
      </c>
      <c r="E255" s="53" t="e">
        <f t="shared" si="77"/>
        <v>#DIV/0!</v>
      </c>
      <c r="F255" s="53" t="e">
        <f t="shared" si="78"/>
        <v>#DIV/0!</v>
      </c>
      <c r="G255" s="53" t="e">
        <f t="shared" si="79"/>
        <v>#DIV/0!</v>
      </c>
      <c r="H255" s="53" t="e">
        <f t="shared" si="80"/>
        <v>#DIV/0!</v>
      </c>
      <c r="I255" s="53" t="e">
        <f t="shared" si="81"/>
        <v>#DIV/0!</v>
      </c>
      <c r="J255" s="53" t="e">
        <f t="shared" si="82"/>
        <v>#DIV/0!</v>
      </c>
      <c r="K255" s="53" t="e">
        <f t="shared" si="83"/>
        <v>#DIV/0!</v>
      </c>
      <c r="L255" s="54" t="e">
        <f t="shared" si="84"/>
        <v>#DIV/0!</v>
      </c>
      <c r="M255" s="46" t="e">
        <f t="shared" si="68"/>
        <v>#DIV/0!</v>
      </c>
      <c r="N255" s="44" t="e">
        <f t="shared" si="69"/>
        <v>#DIV/0!</v>
      </c>
      <c r="O255" s="44" t="e">
        <f t="shared" si="70"/>
        <v>#DIV/0!</v>
      </c>
      <c r="P255" s="44" t="e">
        <f t="shared" si="71"/>
        <v>#DIV/0!</v>
      </c>
      <c r="Q255" s="47" t="e">
        <f t="shared" si="72"/>
        <v>#DIV/0!</v>
      </c>
      <c r="R255" s="48" t="e">
        <f t="shared" si="73"/>
        <v>#DIV/0!</v>
      </c>
      <c r="S255" s="49" t="e">
        <f t="shared" si="74"/>
        <v>#DIV/0!</v>
      </c>
      <c r="T255" s="36"/>
      <c r="U255" s="36"/>
      <c r="V255" s="36"/>
      <c r="W255" s="36"/>
      <c r="X255" s="36"/>
      <c r="Y255" s="36"/>
      <c r="Z255" s="36"/>
    </row>
    <row r="256" spans="1:26" ht="13.5" thickBot="1" x14ac:dyDescent="0.25">
      <c r="A256" s="51">
        <f>+'Pesquisa de Preços'!A256</f>
        <v>0</v>
      </c>
      <c r="B256" s="52">
        <f>+'Pesquisa de Preços'!B256</f>
        <v>0</v>
      </c>
      <c r="C256" s="53" t="e">
        <f t="shared" si="75"/>
        <v>#DIV/0!</v>
      </c>
      <c r="D256" s="53" t="e">
        <f t="shared" si="76"/>
        <v>#DIV/0!</v>
      </c>
      <c r="E256" s="53" t="e">
        <f t="shared" si="77"/>
        <v>#DIV/0!</v>
      </c>
      <c r="F256" s="53" t="e">
        <f t="shared" si="78"/>
        <v>#DIV/0!</v>
      </c>
      <c r="G256" s="53" t="e">
        <f t="shared" si="79"/>
        <v>#DIV/0!</v>
      </c>
      <c r="H256" s="53" t="e">
        <f t="shared" si="80"/>
        <v>#DIV/0!</v>
      </c>
      <c r="I256" s="53" t="e">
        <f t="shared" si="81"/>
        <v>#DIV/0!</v>
      </c>
      <c r="J256" s="53" t="e">
        <f t="shared" si="82"/>
        <v>#DIV/0!</v>
      </c>
      <c r="K256" s="53" t="e">
        <f t="shared" si="83"/>
        <v>#DIV/0!</v>
      </c>
      <c r="L256" s="54" t="e">
        <f t="shared" si="84"/>
        <v>#DIV/0!</v>
      </c>
      <c r="M256" s="46" t="e">
        <f t="shared" si="68"/>
        <v>#DIV/0!</v>
      </c>
      <c r="N256" s="44" t="e">
        <f t="shared" si="69"/>
        <v>#DIV/0!</v>
      </c>
      <c r="O256" s="44" t="e">
        <f t="shared" si="70"/>
        <v>#DIV/0!</v>
      </c>
      <c r="P256" s="44" t="e">
        <f t="shared" si="71"/>
        <v>#DIV/0!</v>
      </c>
      <c r="Q256" s="47" t="e">
        <f t="shared" si="72"/>
        <v>#DIV/0!</v>
      </c>
      <c r="R256" s="48" t="e">
        <f t="shared" si="73"/>
        <v>#DIV/0!</v>
      </c>
      <c r="S256" s="49" t="e">
        <f t="shared" si="74"/>
        <v>#DIV/0!</v>
      </c>
      <c r="T256" s="36"/>
      <c r="U256" s="36"/>
      <c r="V256" s="36"/>
      <c r="W256" s="36"/>
      <c r="X256" s="36"/>
      <c r="Y256" s="36"/>
      <c r="Z256" s="36"/>
    </row>
    <row r="257" spans="1:26" ht="13.5" thickBot="1" x14ac:dyDescent="0.25">
      <c r="A257" s="51">
        <f>+'Pesquisa de Preços'!A257</f>
        <v>0</v>
      </c>
      <c r="B257" s="52">
        <f>+'Pesquisa de Preços'!B257</f>
        <v>0</v>
      </c>
      <c r="C257" s="53" t="e">
        <f t="shared" si="75"/>
        <v>#DIV/0!</v>
      </c>
      <c r="D257" s="53" t="e">
        <f t="shared" si="76"/>
        <v>#DIV/0!</v>
      </c>
      <c r="E257" s="53" t="e">
        <f t="shared" si="77"/>
        <v>#DIV/0!</v>
      </c>
      <c r="F257" s="53" t="e">
        <f t="shared" si="78"/>
        <v>#DIV/0!</v>
      </c>
      <c r="G257" s="53" t="e">
        <f t="shared" si="79"/>
        <v>#DIV/0!</v>
      </c>
      <c r="H257" s="53" t="e">
        <f t="shared" si="80"/>
        <v>#DIV/0!</v>
      </c>
      <c r="I257" s="53" t="e">
        <f t="shared" si="81"/>
        <v>#DIV/0!</v>
      </c>
      <c r="J257" s="53" t="e">
        <f t="shared" si="82"/>
        <v>#DIV/0!</v>
      </c>
      <c r="K257" s="53" t="e">
        <f t="shared" si="83"/>
        <v>#DIV/0!</v>
      </c>
      <c r="L257" s="54" t="e">
        <f t="shared" si="84"/>
        <v>#DIV/0!</v>
      </c>
      <c r="M257" s="46" t="e">
        <f t="shared" si="68"/>
        <v>#DIV/0!</v>
      </c>
      <c r="N257" s="44" t="e">
        <f t="shared" si="69"/>
        <v>#DIV/0!</v>
      </c>
      <c r="O257" s="44" t="e">
        <f t="shared" si="70"/>
        <v>#DIV/0!</v>
      </c>
      <c r="P257" s="44" t="e">
        <f t="shared" si="71"/>
        <v>#DIV/0!</v>
      </c>
      <c r="Q257" s="47" t="e">
        <f t="shared" si="72"/>
        <v>#DIV/0!</v>
      </c>
      <c r="R257" s="48" t="e">
        <f t="shared" si="73"/>
        <v>#DIV/0!</v>
      </c>
      <c r="S257" s="49" t="e">
        <f t="shared" si="74"/>
        <v>#DIV/0!</v>
      </c>
      <c r="T257" s="36"/>
      <c r="U257" s="36"/>
      <c r="V257" s="36"/>
      <c r="W257" s="36"/>
      <c r="X257" s="36"/>
      <c r="Y257" s="36"/>
      <c r="Z257" s="36"/>
    </row>
    <row r="258" spans="1:26" x14ac:dyDescent="0.2">
      <c r="A258" s="51">
        <f>+'Pesquisa de Preços'!A258</f>
        <v>0</v>
      </c>
      <c r="B258" s="52">
        <f>+'Pesquisa de Preços'!B258</f>
        <v>0</v>
      </c>
      <c r="C258" s="53" t="e">
        <f t="shared" si="75"/>
        <v>#DIV/0!</v>
      </c>
      <c r="D258" s="53" t="e">
        <f t="shared" si="76"/>
        <v>#DIV/0!</v>
      </c>
      <c r="E258" s="53" t="e">
        <f t="shared" si="77"/>
        <v>#DIV/0!</v>
      </c>
      <c r="F258" s="53" t="e">
        <f t="shared" si="78"/>
        <v>#DIV/0!</v>
      </c>
      <c r="G258" s="53" t="e">
        <f t="shared" si="79"/>
        <v>#DIV/0!</v>
      </c>
      <c r="H258" s="53" t="e">
        <f t="shared" si="80"/>
        <v>#DIV/0!</v>
      </c>
      <c r="I258" s="53" t="e">
        <f t="shared" si="81"/>
        <v>#DIV/0!</v>
      </c>
      <c r="J258" s="53" t="e">
        <f t="shared" si="82"/>
        <v>#DIV/0!</v>
      </c>
      <c r="K258" s="53" t="e">
        <f t="shared" si="83"/>
        <v>#DIV/0!</v>
      </c>
      <c r="L258" s="54" t="e">
        <f t="shared" si="84"/>
        <v>#DIV/0!</v>
      </c>
      <c r="M258" s="46" t="e">
        <f t="shared" si="68"/>
        <v>#DIV/0!</v>
      </c>
      <c r="N258" s="44" t="e">
        <f t="shared" si="69"/>
        <v>#DIV/0!</v>
      </c>
      <c r="O258" s="44" t="e">
        <f t="shared" si="70"/>
        <v>#DIV/0!</v>
      </c>
      <c r="P258" s="44" t="e">
        <f t="shared" si="71"/>
        <v>#DIV/0!</v>
      </c>
      <c r="Q258" s="47" t="e">
        <f t="shared" si="72"/>
        <v>#DIV/0!</v>
      </c>
      <c r="R258" s="48" t="e">
        <f t="shared" si="73"/>
        <v>#DIV/0!</v>
      </c>
      <c r="S258" s="49" t="e">
        <f t="shared" si="74"/>
        <v>#DIV/0!</v>
      </c>
      <c r="T258" s="36"/>
      <c r="U258" s="36"/>
      <c r="V258" s="36"/>
      <c r="W258" s="36"/>
      <c r="X258" s="36"/>
      <c r="Y258" s="36"/>
      <c r="Z258" s="36"/>
    </row>
    <row r="259" spans="1:26" x14ac:dyDescent="0.2">
      <c r="A259" s="36"/>
      <c r="B259" s="36"/>
      <c r="C259" s="36"/>
      <c r="D259" s="36"/>
      <c r="E259" s="36"/>
      <c r="F259" s="36"/>
      <c r="G259" s="36"/>
      <c r="H259" s="36"/>
      <c r="I259" s="36"/>
      <c r="J259" s="36"/>
      <c r="K259" s="36"/>
      <c r="L259" s="36"/>
      <c r="M259" s="36"/>
      <c r="N259" s="36"/>
      <c r="O259" s="36"/>
      <c r="P259" s="36"/>
      <c r="Q259" s="36"/>
      <c r="R259" s="36"/>
      <c r="S259" s="36"/>
      <c r="T259" s="36"/>
      <c r="U259" s="36"/>
      <c r="V259" s="36"/>
      <c r="W259" s="36"/>
      <c r="X259" s="36"/>
      <c r="Y259" s="36"/>
      <c r="Z259" s="36"/>
    </row>
    <row r="260" spans="1:26" x14ac:dyDescent="0.2">
      <c r="A260" s="36"/>
      <c r="B260" s="36"/>
      <c r="C260" s="36"/>
      <c r="D260" s="36"/>
      <c r="E260" s="36"/>
      <c r="F260" s="36"/>
      <c r="G260" s="36"/>
      <c r="H260" s="36"/>
      <c r="I260" s="36"/>
      <c r="J260" s="36"/>
      <c r="K260" s="36"/>
      <c r="L260" s="36"/>
      <c r="M260" s="36"/>
      <c r="N260" s="36"/>
      <c r="O260" s="36"/>
      <c r="P260" s="36"/>
      <c r="Q260" s="36"/>
      <c r="R260" s="36"/>
      <c r="S260" s="36"/>
      <c r="T260" s="36"/>
      <c r="U260" s="36"/>
      <c r="V260" s="36"/>
      <c r="W260" s="36"/>
      <c r="X260" s="36"/>
      <c r="Y260" s="36"/>
      <c r="Z260" s="36"/>
    </row>
    <row r="261" spans="1:26" x14ac:dyDescent="0.2">
      <c r="A261" s="36"/>
      <c r="B261" s="36"/>
      <c r="C261" s="36"/>
      <c r="D261" s="36"/>
      <c r="E261" s="36"/>
      <c r="F261" s="36"/>
      <c r="G261" s="36"/>
      <c r="H261" s="36"/>
      <c r="I261" s="36"/>
      <c r="J261" s="36"/>
      <c r="K261" s="36"/>
      <c r="L261" s="36"/>
      <c r="M261" s="36"/>
      <c r="N261" s="36"/>
      <c r="O261" s="36"/>
      <c r="P261" s="36"/>
      <c r="Q261" s="36"/>
      <c r="R261" s="36"/>
      <c r="S261" s="36"/>
      <c r="T261" s="36"/>
      <c r="U261" s="36"/>
      <c r="V261" s="36"/>
      <c r="W261" s="36"/>
      <c r="X261" s="36"/>
      <c r="Y261" s="36"/>
      <c r="Z261" s="36"/>
    </row>
    <row r="262" spans="1:26" x14ac:dyDescent="0.2">
      <c r="A262" s="36"/>
      <c r="B262" s="36"/>
      <c r="C262" s="36"/>
      <c r="D262" s="36"/>
      <c r="E262" s="36"/>
      <c r="F262" s="36"/>
      <c r="G262" s="36"/>
      <c r="H262" s="36"/>
      <c r="I262" s="36"/>
      <c r="J262" s="36"/>
      <c r="K262" s="36"/>
      <c r="L262" s="36"/>
      <c r="M262" s="36"/>
      <c r="N262" s="36"/>
      <c r="O262" s="36"/>
      <c r="P262" s="36"/>
      <c r="Q262" s="36"/>
      <c r="R262" s="36"/>
      <c r="S262" s="36"/>
      <c r="T262" s="36"/>
      <c r="U262" s="36"/>
      <c r="V262" s="36"/>
      <c r="W262" s="36"/>
      <c r="X262" s="36"/>
      <c r="Y262" s="36"/>
      <c r="Z262" s="36"/>
    </row>
    <row r="263" spans="1:26" x14ac:dyDescent="0.2">
      <c r="A263" s="36"/>
      <c r="B263" s="36"/>
      <c r="C263" s="36"/>
      <c r="D263" s="36"/>
      <c r="E263" s="36"/>
      <c r="F263" s="36"/>
      <c r="G263" s="36"/>
      <c r="H263" s="36"/>
      <c r="I263" s="36"/>
      <c r="J263" s="36"/>
      <c r="K263" s="36"/>
      <c r="L263" s="36"/>
      <c r="M263" s="36"/>
      <c r="N263" s="36"/>
      <c r="O263" s="36"/>
      <c r="P263" s="36"/>
      <c r="Q263" s="36"/>
      <c r="R263" s="36"/>
      <c r="S263" s="36"/>
      <c r="T263" s="36"/>
      <c r="U263" s="36"/>
      <c r="V263" s="36"/>
      <c r="W263" s="36"/>
      <c r="X263" s="36"/>
      <c r="Y263" s="36"/>
      <c r="Z263" s="36"/>
    </row>
    <row r="264" spans="1:26" x14ac:dyDescent="0.2">
      <c r="A264" s="36"/>
      <c r="B264" s="36"/>
      <c r="C264" s="36"/>
      <c r="D264" s="36"/>
      <c r="E264" s="36"/>
      <c r="F264" s="36"/>
      <c r="G264" s="36"/>
      <c r="H264" s="36"/>
      <c r="I264" s="36"/>
      <c r="J264" s="36"/>
      <c r="K264" s="36"/>
      <c r="L264" s="36"/>
      <c r="M264" s="36"/>
      <c r="N264" s="36"/>
      <c r="O264" s="36"/>
      <c r="P264" s="36"/>
      <c r="Q264" s="36"/>
      <c r="R264" s="36"/>
      <c r="S264" s="36"/>
      <c r="T264" s="36"/>
      <c r="U264" s="36"/>
      <c r="V264" s="36"/>
      <c r="W264" s="36"/>
      <c r="X264" s="36"/>
      <c r="Y264" s="36"/>
      <c r="Z264" s="36"/>
    </row>
    <row r="265" spans="1:26" x14ac:dyDescent="0.2">
      <c r="A265" s="36"/>
      <c r="B265" s="36"/>
      <c r="C265" s="36"/>
      <c r="D265" s="36"/>
      <c r="E265" s="36"/>
      <c r="F265" s="36"/>
      <c r="G265" s="36"/>
      <c r="H265" s="36"/>
      <c r="I265" s="36"/>
      <c r="J265" s="36"/>
      <c r="K265" s="36"/>
      <c r="L265" s="36"/>
      <c r="M265" s="36"/>
      <c r="N265" s="36"/>
      <c r="O265" s="36"/>
      <c r="P265" s="36"/>
      <c r="Q265" s="36"/>
      <c r="R265" s="36"/>
      <c r="S265" s="36"/>
      <c r="T265" s="36"/>
      <c r="U265" s="36"/>
      <c r="V265" s="36"/>
      <c r="W265" s="36"/>
      <c r="X265" s="36"/>
      <c r="Y265" s="36"/>
      <c r="Z265" s="36"/>
    </row>
    <row r="266" spans="1:26" x14ac:dyDescent="0.2">
      <c r="A266" s="36"/>
      <c r="B266" s="36"/>
      <c r="C266" s="36"/>
      <c r="D266" s="36"/>
      <c r="E266" s="36"/>
      <c r="F266" s="36"/>
      <c r="G266" s="36"/>
      <c r="H266" s="36"/>
      <c r="I266" s="36"/>
      <c r="J266" s="36"/>
      <c r="K266" s="36"/>
      <c r="L266" s="36"/>
      <c r="M266" s="36"/>
      <c r="N266" s="36"/>
      <c r="O266" s="36"/>
      <c r="P266" s="36"/>
      <c r="Q266" s="36"/>
      <c r="R266" s="36"/>
      <c r="S266" s="36"/>
      <c r="T266" s="36"/>
      <c r="U266" s="36"/>
      <c r="V266" s="36"/>
      <c r="W266" s="36"/>
      <c r="X266" s="36"/>
      <c r="Y266" s="36"/>
      <c r="Z266" s="36"/>
    </row>
    <row r="267" spans="1:26" x14ac:dyDescent="0.2">
      <c r="A267" s="36"/>
      <c r="B267" s="36"/>
      <c r="C267" s="36"/>
      <c r="D267" s="36"/>
      <c r="E267" s="36"/>
      <c r="F267" s="36"/>
      <c r="G267" s="36"/>
      <c r="H267" s="36"/>
      <c r="I267" s="36"/>
      <c r="J267" s="36"/>
      <c r="K267" s="36"/>
      <c r="L267" s="36"/>
      <c r="M267" s="36"/>
      <c r="N267" s="36"/>
      <c r="O267" s="36"/>
      <c r="P267" s="36"/>
      <c r="Q267" s="36"/>
      <c r="R267" s="36"/>
      <c r="S267" s="36"/>
      <c r="T267" s="36"/>
      <c r="U267" s="36"/>
      <c r="V267" s="36"/>
      <c r="W267" s="36"/>
      <c r="X267" s="36"/>
      <c r="Y267" s="36"/>
      <c r="Z267" s="36"/>
    </row>
    <row r="268" spans="1:26" x14ac:dyDescent="0.2">
      <c r="A268" s="36"/>
      <c r="B268" s="36"/>
      <c r="C268" s="36"/>
      <c r="D268" s="36"/>
      <c r="E268" s="36"/>
      <c r="F268" s="36"/>
      <c r="G268" s="36"/>
      <c r="H268" s="36"/>
      <c r="I268" s="36"/>
      <c r="J268" s="36"/>
      <c r="K268" s="36"/>
      <c r="L268" s="36"/>
      <c r="M268" s="36"/>
      <c r="N268" s="36"/>
      <c r="O268" s="36"/>
      <c r="P268" s="36"/>
      <c r="Q268" s="36"/>
      <c r="R268" s="36"/>
      <c r="S268" s="36"/>
      <c r="T268" s="36"/>
      <c r="U268" s="36"/>
      <c r="V268" s="36"/>
      <c r="W268" s="36"/>
      <c r="X268" s="36"/>
      <c r="Y268" s="36"/>
      <c r="Z268" s="36"/>
    </row>
    <row r="269" spans="1:26" x14ac:dyDescent="0.2">
      <c r="A269" s="36"/>
      <c r="B269" s="36"/>
      <c r="C269" s="36"/>
      <c r="D269" s="36"/>
      <c r="E269" s="36"/>
      <c r="F269" s="36"/>
      <c r="G269" s="36"/>
      <c r="H269" s="36"/>
      <c r="I269" s="36"/>
      <c r="J269" s="36"/>
      <c r="K269" s="36"/>
      <c r="L269" s="36"/>
      <c r="M269" s="36"/>
      <c r="N269" s="36"/>
      <c r="O269" s="36"/>
      <c r="P269" s="36"/>
      <c r="Q269" s="36"/>
      <c r="R269" s="36"/>
      <c r="S269" s="36"/>
      <c r="T269" s="36"/>
      <c r="U269" s="36"/>
      <c r="V269" s="36"/>
      <c r="W269" s="36"/>
      <c r="X269" s="36"/>
      <c r="Y269" s="36"/>
      <c r="Z269" s="36"/>
    </row>
    <row r="270" spans="1:26" x14ac:dyDescent="0.2">
      <c r="A270" s="36"/>
      <c r="B270" s="36"/>
      <c r="C270" s="36"/>
      <c r="D270" s="36"/>
      <c r="E270" s="36"/>
      <c r="F270" s="36"/>
      <c r="G270" s="36"/>
      <c r="H270" s="36"/>
      <c r="I270" s="36"/>
      <c r="J270" s="36"/>
      <c r="K270" s="36"/>
      <c r="L270" s="36"/>
      <c r="M270" s="36"/>
      <c r="N270" s="36"/>
      <c r="O270" s="36"/>
      <c r="P270" s="36"/>
      <c r="Q270" s="36"/>
      <c r="R270" s="36"/>
      <c r="S270" s="36"/>
      <c r="T270" s="36"/>
      <c r="U270" s="36"/>
      <c r="V270" s="36"/>
      <c r="W270" s="36"/>
      <c r="X270" s="36"/>
      <c r="Y270" s="36"/>
      <c r="Z270" s="36"/>
    </row>
    <row r="271" spans="1:26" x14ac:dyDescent="0.2">
      <c r="A271" s="36"/>
      <c r="B271" s="36"/>
      <c r="C271" s="36"/>
      <c r="D271" s="36"/>
      <c r="E271" s="36"/>
      <c r="F271" s="36"/>
      <c r="G271" s="36"/>
      <c r="H271" s="36"/>
      <c r="I271" s="36"/>
      <c r="J271" s="36"/>
      <c r="K271" s="36"/>
      <c r="L271" s="36"/>
      <c r="M271" s="36"/>
      <c r="N271" s="36"/>
      <c r="O271" s="36"/>
      <c r="P271" s="36"/>
      <c r="Q271" s="36"/>
      <c r="R271" s="36"/>
      <c r="S271" s="36"/>
      <c r="T271" s="36"/>
      <c r="U271" s="36"/>
      <c r="V271" s="36"/>
      <c r="W271" s="36"/>
      <c r="X271" s="36"/>
      <c r="Y271" s="36"/>
      <c r="Z271" s="36"/>
    </row>
    <row r="272" spans="1:26" x14ac:dyDescent="0.2">
      <c r="A272" s="36"/>
      <c r="B272" s="36"/>
      <c r="C272" s="36"/>
      <c r="D272" s="36"/>
      <c r="E272" s="36"/>
      <c r="F272" s="36"/>
      <c r="G272" s="36"/>
      <c r="H272" s="36"/>
      <c r="I272" s="36"/>
      <c r="J272" s="36"/>
      <c r="K272" s="36"/>
      <c r="L272" s="36"/>
      <c r="M272" s="36"/>
      <c r="N272" s="36"/>
      <c r="O272" s="36"/>
      <c r="P272" s="36"/>
      <c r="Q272" s="36"/>
      <c r="R272" s="36"/>
      <c r="S272" s="36"/>
      <c r="T272" s="36"/>
      <c r="U272" s="36"/>
      <c r="V272" s="36"/>
      <c r="W272" s="36"/>
      <c r="X272" s="36"/>
      <c r="Y272" s="36"/>
      <c r="Z272" s="36"/>
    </row>
    <row r="273" spans="1:26" x14ac:dyDescent="0.2">
      <c r="A273" s="36"/>
      <c r="B273" s="36"/>
      <c r="C273" s="36"/>
      <c r="D273" s="36"/>
      <c r="E273" s="36"/>
      <c r="F273" s="36"/>
      <c r="G273" s="36"/>
      <c r="H273" s="36"/>
      <c r="I273" s="36"/>
      <c r="J273" s="36"/>
      <c r="K273" s="36"/>
      <c r="L273" s="36"/>
      <c r="M273" s="36"/>
      <c r="N273" s="36"/>
      <c r="O273" s="36"/>
      <c r="P273" s="36"/>
      <c r="Q273" s="36"/>
      <c r="R273" s="36"/>
      <c r="S273" s="36"/>
      <c r="T273" s="36"/>
      <c r="U273" s="36"/>
      <c r="V273" s="36"/>
      <c r="W273" s="36"/>
      <c r="X273" s="36"/>
      <c r="Y273" s="36"/>
      <c r="Z273" s="36"/>
    </row>
    <row r="274" spans="1:26" x14ac:dyDescent="0.2">
      <c r="A274" s="36"/>
      <c r="B274" s="36"/>
      <c r="C274" s="36"/>
      <c r="D274" s="36"/>
      <c r="E274" s="36"/>
      <c r="F274" s="36"/>
      <c r="G274" s="36"/>
      <c r="H274" s="36"/>
      <c r="I274" s="36"/>
      <c r="J274" s="36"/>
      <c r="K274" s="36"/>
      <c r="L274" s="36"/>
      <c r="M274" s="36"/>
      <c r="N274" s="36"/>
      <c r="O274" s="36"/>
      <c r="P274" s="36"/>
      <c r="Q274" s="36"/>
      <c r="R274" s="36"/>
      <c r="S274" s="36"/>
      <c r="T274" s="36"/>
      <c r="U274" s="36"/>
      <c r="V274" s="36"/>
      <c r="W274" s="36"/>
      <c r="X274" s="36"/>
      <c r="Y274" s="36"/>
      <c r="Z274" s="36"/>
    </row>
    <row r="275" spans="1:26" hidden="1" x14ac:dyDescent="0.2">
      <c r="A275" s="36"/>
      <c r="B275" s="36"/>
      <c r="C275" s="36"/>
      <c r="D275" s="36"/>
      <c r="E275" s="36"/>
      <c r="F275" s="36"/>
      <c r="G275" s="36"/>
      <c r="H275" s="36"/>
      <c r="I275" s="36"/>
      <c r="J275" s="36"/>
      <c r="K275" s="36"/>
      <c r="L275" s="36"/>
      <c r="M275" s="36"/>
      <c r="N275" s="36"/>
      <c r="O275" s="36"/>
      <c r="P275" s="36"/>
      <c r="Q275" s="36"/>
      <c r="R275" s="36"/>
      <c r="S275" s="36"/>
      <c r="T275" s="36"/>
      <c r="U275" s="36"/>
      <c r="V275" s="36"/>
      <c r="W275" s="36"/>
      <c r="X275" s="36"/>
      <c r="Y275" s="36"/>
      <c r="Z275" s="36"/>
    </row>
    <row r="276" spans="1:26" hidden="1" x14ac:dyDescent="0.2">
      <c r="A276" s="36"/>
      <c r="B276" s="36"/>
      <c r="C276" s="36"/>
      <c r="D276" s="36"/>
      <c r="E276" s="36"/>
      <c r="F276" s="36"/>
      <c r="G276" s="36"/>
      <c r="H276" s="36"/>
      <c r="I276" s="36" t="str">
        <f>IF(I9="x","",IF(I9&lt;&gt;"x",((S9-I9)^2)))</f>
        <v/>
      </c>
      <c r="J276" s="36" t="str">
        <f>IF(J9="x","",IF(J9&lt;&gt;"x",((#REF!-J9)^2)))</f>
        <v/>
      </c>
      <c r="K276" s="36" t="str">
        <f>IF(K9="x","",IF(K9&lt;&gt;"x",((T9-K9)^2)))</f>
        <v/>
      </c>
      <c r="L276" s="36">
        <f>IF(L9="x","",IF(L9&lt;&gt;"x",((U9-L9)^2)))</f>
        <v>68.890000000000015</v>
      </c>
      <c r="M276" s="36"/>
      <c r="N276" s="36"/>
      <c r="O276" s="36"/>
      <c r="P276" s="36"/>
      <c r="Q276" s="36"/>
      <c r="R276" s="36"/>
      <c r="S276" s="36"/>
      <c r="T276" s="36"/>
      <c r="U276" s="36"/>
      <c r="V276" s="36"/>
      <c r="W276" s="36"/>
      <c r="X276" s="36"/>
      <c r="Y276" s="36"/>
      <c r="Z276" s="36"/>
    </row>
    <row r="277" spans="1:26" hidden="1" x14ac:dyDescent="0.2">
      <c r="A277" s="36"/>
      <c r="B277" s="36" t="s">
        <v>13</v>
      </c>
      <c r="C277" s="36"/>
      <c r="D277" s="36"/>
      <c r="E277" s="36"/>
      <c r="F277" s="36"/>
      <c r="G277" s="36"/>
      <c r="H277" s="36"/>
      <c r="I277" s="36"/>
      <c r="J277" s="36"/>
      <c r="K277" s="36"/>
      <c r="L277" s="36"/>
      <c r="M277" s="36"/>
      <c r="N277" s="36"/>
      <c r="O277" s="36"/>
      <c r="P277" s="36"/>
      <c r="Q277" s="36"/>
      <c r="R277" s="36"/>
      <c r="S277" s="36"/>
      <c r="T277" s="36"/>
      <c r="U277" s="36"/>
      <c r="V277" s="36"/>
      <c r="W277" s="36"/>
      <c r="X277" s="36"/>
      <c r="Y277" s="36"/>
      <c r="Z277" s="36"/>
    </row>
    <row r="278" spans="1:26" hidden="1" x14ac:dyDescent="0.2">
      <c r="A278" s="58">
        <f t="shared" ref="A278:B308" si="85">+A9</f>
        <v>1</v>
      </c>
      <c r="B278" s="59" t="str">
        <f t="shared" si="85"/>
        <v>Esparadrapo impermeável, largura de 10 cm. Rolo c/4,5m</v>
      </c>
      <c r="C278" s="36" t="str">
        <f>IF(C9="x","",IF(C9&lt;&gt;"x",((M9-C9)^2)))</f>
        <v/>
      </c>
      <c r="D278" s="36">
        <f>IF(D9="x","",IF(D9&lt;&gt;"x",((M9-D9)^2)))</f>
        <v>2.6406249999999309E-2</v>
      </c>
      <c r="E278" s="36">
        <f>IF(E9="x","",IF(E9&lt;&gt;"x",((M9-E9)^2)))</f>
        <v>8.5556249999999209E-2</v>
      </c>
      <c r="F278" s="36">
        <f>IF(F9="x","",IF(F9&lt;&gt;"x",((M9-F9)^2)))</f>
        <v>1.5006249999999687E-2</v>
      </c>
      <c r="G278" s="36" t="str">
        <f>IF(G9="x","",IF(G9&lt;&gt;"x",((M9-G9)^2)))</f>
        <v/>
      </c>
      <c r="H278" s="36" t="str">
        <f>IF(H9="x","",IF(H9&lt;&gt;"x",((M9-H9)^2)))</f>
        <v/>
      </c>
      <c r="I278" s="36" t="str">
        <f>IF(I9="x","",IF(I9&lt;&gt;"x",((M9-I9)^2)))</f>
        <v/>
      </c>
      <c r="J278" s="36" t="str">
        <f>IF(J9="x","",IF(J9&lt;&gt;"x",((M9-J9)^2)))</f>
        <v/>
      </c>
      <c r="K278" s="36" t="str">
        <f>IF(K9="x","",IF(K9&lt;&gt;"x",((M9-K9)^2)))</f>
        <v/>
      </c>
      <c r="L278" s="36">
        <f>IF(L9="x","",IF(L9&lt;&gt;"x",((M9-L9)^2)))</f>
        <v>0.33350625000000067</v>
      </c>
      <c r="M278" s="60">
        <f t="shared" ref="M278:M279" si="86">SUM(C278:L278)</f>
        <v>0.46047499999999886</v>
      </c>
      <c r="N278" s="61"/>
      <c r="O278" s="36"/>
      <c r="P278" s="36"/>
      <c r="Q278" s="36"/>
      <c r="R278" s="36"/>
      <c r="S278" s="36"/>
      <c r="T278" s="36"/>
      <c r="U278" s="36"/>
      <c r="V278" s="36"/>
      <c r="W278" s="36"/>
      <c r="X278" s="36"/>
      <c r="Y278" s="36"/>
      <c r="Z278" s="36"/>
    </row>
    <row r="279" spans="1:26" hidden="1" x14ac:dyDescent="0.2">
      <c r="A279" s="58">
        <f t="shared" si="85"/>
        <v>2</v>
      </c>
      <c r="B279" s="59" t="str">
        <f t="shared" si="85"/>
        <v xml:space="preserve">ESFIGMOMANÔMETRO (OBESO) </v>
      </c>
      <c r="C279" s="36" t="str">
        <f>IF(C10="x","",IF(C10&lt;&gt;"x",((M10-C10)^2)))</f>
        <v/>
      </c>
      <c r="D279" s="36">
        <f>IF(D10="x","",IF(D10&lt;&gt;"x",((M10-D10)^2)))</f>
        <v>6.249999999995737E-4</v>
      </c>
      <c r="E279" s="36">
        <f>IF(E10="x","",IF(E10&lt;&gt;"x",((M10-E10)^2)))</f>
        <v>1.8632249999999861</v>
      </c>
      <c r="F279" s="36">
        <f>IF(F10="x","",IF(F10&lt;&gt;"x",((M10-F10)^2)))</f>
        <v>4.9062249999999521</v>
      </c>
      <c r="G279" s="36" t="str">
        <f>IF(G10="x","",IF(G10&lt;&gt;"x",((M10-G10)^2)))</f>
        <v/>
      </c>
      <c r="H279" s="36" t="str">
        <f>IF(H10="x","",IF(H10&lt;&gt;"x",((M10-H10)^2)))</f>
        <v/>
      </c>
      <c r="I279" s="36" t="str">
        <f>IF(I10="x","",IF(I10&lt;&gt;"x",((M10-I10)^2)))</f>
        <v/>
      </c>
      <c r="J279" s="36" t="str">
        <f>IF(J10="x","",IF(J10&lt;&gt;"x",((M10-J10)^2)))</f>
        <v/>
      </c>
      <c r="K279" s="36" t="str">
        <f>IF(K10="x","",IF(K10&lt;&gt;"x",((M10-K10)^2)))</f>
        <v/>
      </c>
      <c r="L279" s="36">
        <f>IF(L10="x","",IF(L10&lt;&gt;"x",((M10-L10)^2)))</f>
        <v>12.996025000000028</v>
      </c>
      <c r="M279" s="60">
        <f t="shared" si="86"/>
        <v>19.766099999999966</v>
      </c>
      <c r="N279" s="62"/>
      <c r="O279" s="36"/>
      <c r="P279" s="36"/>
      <c r="Q279" s="36"/>
      <c r="R279" s="36"/>
      <c r="S279" s="36"/>
      <c r="T279" s="36"/>
      <c r="U279" s="36"/>
      <c r="V279" s="36"/>
      <c r="W279" s="36"/>
      <c r="X279" s="36"/>
      <c r="Y279" s="36"/>
      <c r="Z279" s="36"/>
    </row>
    <row r="280" spans="1:26" hidden="1" x14ac:dyDescent="0.2">
      <c r="A280" s="58">
        <f t="shared" si="85"/>
        <v>3</v>
      </c>
      <c r="B280" s="59" t="str">
        <f t="shared" si="85"/>
        <v>ESFIGMOMANÔMETRO (INFANTIL)</v>
      </c>
      <c r="C280" s="36" t="str">
        <f t="shared" ref="C280:C313" si="87">IF(C11="x","",IF(C11&lt;&gt;"x",((M11-C11)^2)))</f>
        <v/>
      </c>
      <c r="D280" s="36">
        <f t="shared" ref="D280:D313" si="88">IF(D11="x","",IF(D11&lt;&gt;"x",((M11-D11)^2)))</f>
        <v>1.0885444444444807</v>
      </c>
      <c r="E280" s="36">
        <f t="shared" ref="E280:E313" si="89">IF(E11="x","",IF(E11&lt;&gt;"x",((M11-E11)^2)))</f>
        <v>2.1511111111109499E-2</v>
      </c>
      <c r="F280" s="36">
        <f t="shared" ref="F280:F313" si="90">IF(F11="x","",IF(F11&lt;&gt;"x",((M11-F11)^2)))</f>
        <v>0.80401111111110124</v>
      </c>
      <c r="G280" s="36" t="str">
        <f t="shared" ref="G280:G313" si="91">IF(G11="x","",IF(G11&lt;&gt;"x",((M11-G11)^2)))</f>
        <v/>
      </c>
      <c r="H280" s="36" t="str">
        <f t="shared" ref="H280:H313" si="92">IF(H11="x","",IF(H11&lt;&gt;"x",((M11-H11)^2)))</f>
        <v/>
      </c>
      <c r="I280" s="36" t="str">
        <f t="shared" ref="I280:I313" si="93">IF(I11="x","",IF(I11&lt;&gt;"x",((M11-I11)^2)))</f>
        <v/>
      </c>
      <c r="J280" s="36" t="str">
        <f t="shared" ref="J280:J313" si="94">IF(J11="x","",IF(J11&lt;&gt;"x",((M11-J11)^2)))</f>
        <v/>
      </c>
      <c r="K280" s="36" t="str">
        <f t="shared" ref="K280:K313" si="95">IF(K11="x","",IF(K11&lt;&gt;"x",((M11-K11)^2)))</f>
        <v/>
      </c>
      <c r="L280" s="36" t="str">
        <f t="shared" ref="L280:L313" si="96">IF(L11="x","",IF(L11&lt;&gt;"x",((M11-L11)^2)))</f>
        <v/>
      </c>
      <c r="M280" s="60">
        <f t="shared" ref="M280:M313" si="97">SUM(C280:L280)</f>
        <v>1.9140666666666915</v>
      </c>
      <c r="N280" s="36"/>
      <c r="O280" s="36"/>
      <c r="P280" s="36"/>
      <c r="Q280" s="36"/>
      <c r="R280" s="36"/>
      <c r="S280" s="36"/>
      <c r="T280" s="36"/>
      <c r="U280" s="36"/>
      <c r="V280" s="36"/>
      <c r="W280" s="36"/>
      <c r="X280" s="36"/>
      <c r="Y280" s="36"/>
      <c r="Z280" s="36"/>
    </row>
    <row r="281" spans="1:26" ht="22.5" hidden="1" x14ac:dyDescent="0.2">
      <c r="A281" s="58">
        <f t="shared" si="85"/>
        <v>4</v>
      </c>
      <c r="B281" s="59" t="str">
        <f t="shared" si="85"/>
        <v xml:space="preserve">ESCOVA ENDOCEVICAL PARA USO GINECOLÓGICO, DESCARTÁVEL,EMBALAGEM PACOTE COM 100 </v>
      </c>
      <c r="C281" s="36" t="str">
        <f t="shared" si="87"/>
        <v/>
      </c>
      <c r="D281" s="36">
        <f t="shared" si="88"/>
        <v>3.0624999999999004E-2</v>
      </c>
      <c r="E281" s="36">
        <f t="shared" si="89"/>
        <v>0.13322500000000145</v>
      </c>
      <c r="F281" s="36">
        <f t="shared" si="90"/>
        <v>0.49702499999999761</v>
      </c>
      <c r="G281" s="36" t="str">
        <f t="shared" si="91"/>
        <v/>
      </c>
      <c r="H281" s="36" t="str">
        <f t="shared" si="92"/>
        <v/>
      </c>
      <c r="I281" s="36" t="str">
        <f t="shared" si="93"/>
        <v/>
      </c>
      <c r="J281" s="36" t="str">
        <f t="shared" si="94"/>
        <v/>
      </c>
      <c r="K281" s="36" t="str">
        <f t="shared" si="95"/>
        <v/>
      </c>
      <c r="L281" s="36">
        <f t="shared" si="96"/>
        <v>0.80102499999999288</v>
      </c>
      <c r="M281" s="60">
        <f t="shared" si="97"/>
        <v>1.4618999999999911</v>
      </c>
      <c r="N281" s="36"/>
      <c r="O281" s="36"/>
      <c r="P281" s="36"/>
      <c r="Q281" s="36"/>
      <c r="R281" s="36"/>
      <c r="S281" s="36"/>
      <c r="T281" s="36"/>
      <c r="U281" s="36"/>
      <c r="V281" s="36"/>
      <c r="W281" s="36"/>
      <c r="X281" s="36"/>
      <c r="Y281" s="36"/>
      <c r="Z281" s="36"/>
    </row>
    <row r="282" spans="1:26" ht="22.5" hidden="1" x14ac:dyDescent="0.2">
      <c r="A282" s="58">
        <f t="shared" si="85"/>
        <v>5</v>
      </c>
      <c r="B282" s="59" t="str">
        <f t="shared" si="85"/>
        <v>Equipo para soro micro gotas Látex, com roldana, com comprimento de, no mínimo, 1,20m</v>
      </c>
      <c r="C282" s="36" t="str">
        <f t="shared" si="87"/>
        <v/>
      </c>
      <c r="D282" s="36">
        <f t="shared" si="88"/>
        <v>1.0506249999999962E-2</v>
      </c>
      <c r="E282" s="36">
        <f t="shared" si="89"/>
        <v>1.5006249999999959E-2</v>
      </c>
      <c r="F282" s="36">
        <f t="shared" si="90"/>
        <v>2.0306249999999956E-2</v>
      </c>
      <c r="G282" s="36">
        <f t="shared" si="91"/>
        <v>0.13505625000000013</v>
      </c>
      <c r="H282" s="36" t="str">
        <f t="shared" si="92"/>
        <v/>
      </c>
      <c r="I282" s="36" t="str">
        <f t="shared" si="93"/>
        <v/>
      </c>
      <c r="J282" s="36" t="str">
        <f t="shared" si="94"/>
        <v/>
      </c>
      <c r="K282" s="36" t="str">
        <f t="shared" si="95"/>
        <v/>
      </c>
      <c r="L282" s="36" t="str">
        <f t="shared" si="96"/>
        <v/>
      </c>
      <c r="M282" s="60">
        <f t="shared" si="97"/>
        <v>0.18087500000000001</v>
      </c>
      <c r="N282" s="36"/>
      <c r="O282" s="36"/>
      <c r="P282" s="36"/>
      <c r="Q282" s="36"/>
      <c r="R282" s="36"/>
      <c r="S282" s="36"/>
      <c r="T282" s="36"/>
      <c r="U282" s="36"/>
      <c r="V282" s="36"/>
      <c r="W282" s="36"/>
      <c r="X282" s="36"/>
      <c r="Y282" s="36"/>
      <c r="Z282" s="36"/>
    </row>
    <row r="283" spans="1:26" ht="22.5" hidden="1" x14ac:dyDescent="0.2">
      <c r="A283" s="58">
        <f t="shared" si="85"/>
        <v>6</v>
      </c>
      <c r="B283" s="59" t="str">
        <f t="shared" si="85"/>
        <v>Equipo para soro macro gotas Látex, com roldana, com comprimento de, no mínimo, 1,20m</v>
      </c>
      <c r="C283" s="36" t="str">
        <f t="shared" si="87"/>
        <v/>
      </c>
      <c r="D283" s="36">
        <f t="shared" si="88"/>
        <v>2.250000000000004E-4</v>
      </c>
      <c r="E283" s="36">
        <f t="shared" si="89"/>
        <v>2.5000000000000045E-5</v>
      </c>
      <c r="F283" s="36">
        <f t="shared" si="90"/>
        <v>2.5000000000000045E-5</v>
      </c>
      <c r="G283" s="36">
        <f t="shared" si="91"/>
        <v>6.250000000000011E-4</v>
      </c>
      <c r="H283" s="36" t="str">
        <f t="shared" si="92"/>
        <v/>
      </c>
      <c r="I283" s="36" t="str">
        <f t="shared" si="93"/>
        <v/>
      </c>
      <c r="J283" s="36" t="str">
        <f t="shared" si="94"/>
        <v/>
      </c>
      <c r="K283" s="36" t="str">
        <f t="shared" si="95"/>
        <v/>
      </c>
      <c r="L283" s="36" t="str">
        <f t="shared" si="96"/>
        <v/>
      </c>
      <c r="M283" s="60">
        <f t="shared" si="97"/>
        <v>9.000000000000016E-4</v>
      </c>
      <c r="N283" s="36"/>
      <c r="O283" s="36"/>
      <c r="P283" s="36"/>
      <c r="Q283" s="36"/>
      <c r="R283" s="36"/>
      <c r="S283" s="36"/>
      <c r="T283" s="36"/>
      <c r="U283" s="36"/>
      <c r="V283" s="36"/>
      <c r="W283" s="36"/>
      <c r="X283" s="36"/>
      <c r="Y283" s="36"/>
      <c r="Z283" s="36"/>
    </row>
    <row r="284" spans="1:26" ht="22.5" hidden="1" x14ac:dyDescent="0.2">
      <c r="A284" s="58">
        <f t="shared" si="85"/>
        <v>7</v>
      </c>
      <c r="B284" s="59" t="str">
        <f t="shared" si="85"/>
        <v>Equipo multivia/polifix - Multivia/polifix- Dispositivo para administração de medicamentos/soluções</v>
      </c>
      <c r="C284" s="36" t="str">
        <f t="shared" si="87"/>
        <v/>
      </c>
      <c r="D284" s="36">
        <f t="shared" si="88"/>
        <v>5.0624999999999845E-4</v>
      </c>
      <c r="E284" s="36">
        <f t="shared" si="89"/>
        <v>5.0624999999999845E-4</v>
      </c>
      <c r="F284" s="36">
        <f t="shared" si="90"/>
        <v>1.5624999999999889E-4</v>
      </c>
      <c r="G284" s="36" t="str">
        <f t="shared" si="91"/>
        <v/>
      </c>
      <c r="H284" s="36" t="str">
        <f t="shared" si="92"/>
        <v/>
      </c>
      <c r="I284" s="36" t="str">
        <f t="shared" si="93"/>
        <v/>
      </c>
      <c r="J284" s="36" t="str">
        <f t="shared" si="94"/>
        <v/>
      </c>
      <c r="K284" s="36" t="str">
        <f t="shared" si="95"/>
        <v/>
      </c>
      <c r="L284" s="36">
        <f t="shared" si="96"/>
        <v>3.3062499999999993E-3</v>
      </c>
      <c r="M284" s="60">
        <f t="shared" si="97"/>
        <v>4.4749999999999946E-3</v>
      </c>
      <c r="N284" s="36"/>
      <c r="O284" s="36"/>
      <c r="P284" s="36"/>
      <c r="Q284" s="36"/>
      <c r="R284" s="36"/>
      <c r="S284" s="36"/>
      <c r="T284" s="36"/>
      <c r="U284" s="36"/>
      <c r="V284" s="36"/>
      <c r="W284" s="36"/>
      <c r="X284" s="36"/>
      <c r="Y284" s="36"/>
      <c r="Z284" s="36"/>
    </row>
    <row r="285" spans="1:26" ht="22.5" hidden="1" x14ac:dyDescent="0.2">
      <c r="A285" s="58">
        <f t="shared" si="85"/>
        <v>8</v>
      </c>
      <c r="B285" s="59" t="str">
        <f t="shared" si="85"/>
        <v>EQUIPO DE ALIMENTAÇÃO ENTERAL - DESCRIÇÃO: Dispositivo de infusão de solução enteral por gravidade através de sondas</v>
      </c>
      <c r="C285" s="36" t="str">
        <f t="shared" si="87"/>
        <v/>
      </c>
      <c r="D285" s="36">
        <f t="shared" si="88"/>
        <v>2.5599999999999973E-2</v>
      </c>
      <c r="E285" s="36">
        <f t="shared" si="89"/>
        <v>3.2399999999999977E-2</v>
      </c>
      <c r="F285" s="36">
        <f t="shared" si="90"/>
        <v>3.6099999999999979E-2</v>
      </c>
      <c r="G285" s="36">
        <f t="shared" si="91"/>
        <v>7.8400000000000081E-2</v>
      </c>
      <c r="H285" s="36" t="str">
        <f t="shared" si="92"/>
        <v/>
      </c>
      <c r="I285" s="36" t="str">
        <f t="shared" si="93"/>
        <v/>
      </c>
      <c r="J285" s="36" t="str">
        <f t="shared" si="94"/>
        <v/>
      </c>
      <c r="K285" s="36" t="str">
        <f t="shared" si="95"/>
        <v/>
      </c>
      <c r="L285" s="36">
        <f t="shared" si="96"/>
        <v>6.2500000000000056E-2</v>
      </c>
      <c r="M285" s="60">
        <f t="shared" si="97"/>
        <v>0.23500000000000007</v>
      </c>
      <c r="N285" s="36"/>
      <c r="O285" s="36"/>
      <c r="P285" s="36"/>
      <c r="Q285" s="36"/>
      <c r="R285" s="36"/>
      <c r="S285" s="36"/>
      <c r="T285" s="36"/>
      <c r="U285" s="36"/>
      <c r="V285" s="36"/>
      <c r="W285" s="36"/>
      <c r="X285" s="36"/>
      <c r="Y285" s="36"/>
      <c r="Z285" s="36"/>
    </row>
    <row r="286" spans="1:26" hidden="1" x14ac:dyDescent="0.2">
      <c r="A286" s="58">
        <f t="shared" si="85"/>
        <v>9</v>
      </c>
      <c r="B286" s="59" t="str">
        <f t="shared" si="85"/>
        <v>ELETRODOS DE SILICONE PARA FISIOTERAPIA.</v>
      </c>
      <c r="C286" s="36" t="str">
        <f t="shared" si="87"/>
        <v/>
      </c>
      <c r="D286" s="36">
        <f t="shared" si="88"/>
        <v>0.39375624999999714</v>
      </c>
      <c r="E286" s="36">
        <f t="shared" si="89"/>
        <v>0.85100624999999896</v>
      </c>
      <c r="F286" s="36">
        <f t="shared" si="90"/>
        <v>3.5815562499999936</v>
      </c>
      <c r="G286" s="36">
        <f t="shared" si="91"/>
        <v>4.78515625</v>
      </c>
      <c r="H286" s="36" t="str">
        <f t="shared" si="92"/>
        <v/>
      </c>
      <c r="I286" s="36" t="str">
        <f t="shared" si="93"/>
        <v/>
      </c>
      <c r="J286" s="36" t="str">
        <f t="shared" si="94"/>
        <v/>
      </c>
      <c r="K286" s="36" t="str">
        <f t="shared" si="95"/>
        <v/>
      </c>
      <c r="L286" s="36" t="str">
        <f t="shared" si="96"/>
        <v/>
      </c>
      <c r="M286" s="60">
        <f t="shared" si="97"/>
        <v>9.6114749999999898</v>
      </c>
      <c r="N286" s="36"/>
      <c r="O286" s="36"/>
      <c r="P286" s="36"/>
      <c r="Q286" s="36"/>
      <c r="R286" s="36"/>
      <c r="S286" s="36"/>
      <c r="T286" s="36"/>
      <c r="U286" s="36"/>
      <c r="V286" s="36"/>
      <c r="W286" s="36"/>
      <c r="X286" s="36"/>
      <c r="Y286" s="36"/>
      <c r="Z286" s="36"/>
    </row>
    <row r="287" spans="1:26" hidden="1" x14ac:dyDescent="0.2">
      <c r="A287" s="58">
        <f t="shared" si="85"/>
        <v>10</v>
      </c>
      <c r="B287" s="59" t="str">
        <f t="shared" si="85"/>
        <v>ELETRODOS AUTO ADESIVOS PARA TENS E FENS 5X9 CM.</v>
      </c>
      <c r="C287" s="36" t="str">
        <f t="shared" si="87"/>
        <v/>
      </c>
      <c r="D287" s="36">
        <f t="shared" si="88"/>
        <v>1.0983040000000002</v>
      </c>
      <c r="E287" s="36">
        <f t="shared" si="89"/>
        <v>1.3876840000000019</v>
      </c>
      <c r="F287" s="36">
        <f t="shared" si="90"/>
        <v>1.5825640000000023</v>
      </c>
      <c r="G287" s="36">
        <f t="shared" si="91"/>
        <v>1.5675039999999971</v>
      </c>
      <c r="H287" s="36" t="str">
        <f t="shared" si="92"/>
        <v/>
      </c>
      <c r="I287" s="36" t="str">
        <f t="shared" si="93"/>
        <v/>
      </c>
      <c r="J287" s="36" t="str">
        <f t="shared" si="94"/>
        <v/>
      </c>
      <c r="K287" s="36" t="str">
        <f t="shared" si="95"/>
        <v/>
      </c>
      <c r="L287" s="36">
        <f t="shared" si="96"/>
        <v>4.9818239999999969</v>
      </c>
      <c r="M287" s="60">
        <f t="shared" si="97"/>
        <v>10.617879999999998</v>
      </c>
      <c r="N287" s="36"/>
      <c r="O287" s="36"/>
      <c r="P287" s="36"/>
      <c r="Q287" s="36"/>
      <c r="R287" s="36"/>
      <c r="S287" s="36"/>
      <c r="T287" s="36"/>
      <c r="U287" s="36"/>
      <c r="V287" s="36"/>
      <c r="W287" s="36"/>
      <c r="X287" s="36"/>
      <c r="Y287" s="36"/>
      <c r="Z287" s="36"/>
    </row>
    <row r="288" spans="1:26" hidden="1" x14ac:dyDescent="0.2">
      <c r="A288" s="58">
        <f t="shared" si="85"/>
        <v>11</v>
      </c>
      <c r="B288" s="59" t="str">
        <f t="shared" si="85"/>
        <v>Eletrodo descartável tam. adulto para DEA Zoll.</v>
      </c>
      <c r="C288" s="36" t="str">
        <f t="shared" si="87"/>
        <v/>
      </c>
      <c r="D288" s="36">
        <f t="shared" si="88"/>
        <v>1122.0825062500001</v>
      </c>
      <c r="E288" s="36">
        <f t="shared" si="89"/>
        <v>1706.3095562499957</v>
      </c>
      <c r="F288" s="36">
        <f t="shared" si="90"/>
        <v>2137.9064062500011</v>
      </c>
      <c r="G288" s="36">
        <f t="shared" si="91"/>
        <v>14651.286806250004</v>
      </c>
      <c r="H288" s="36" t="str">
        <f t="shared" si="92"/>
        <v/>
      </c>
      <c r="I288" s="36" t="str">
        <f t="shared" si="93"/>
        <v/>
      </c>
      <c r="J288" s="36" t="str">
        <f t="shared" si="94"/>
        <v/>
      </c>
      <c r="K288" s="36" t="str">
        <f t="shared" si="95"/>
        <v/>
      </c>
      <c r="L288" s="36" t="str">
        <f t="shared" si="96"/>
        <v/>
      </c>
      <c r="M288" s="60">
        <f t="shared" si="97"/>
        <v>19617.585275000001</v>
      </c>
      <c r="N288" s="36"/>
      <c r="O288" s="36"/>
      <c r="P288" s="36"/>
      <c r="Q288" s="36"/>
      <c r="R288" s="36"/>
      <c r="S288" s="36"/>
      <c r="T288" s="36"/>
      <c r="U288" s="36"/>
      <c r="V288" s="36"/>
      <c r="W288" s="36"/>
      <c r="X288" s="36"/>
      <c r="Y288" s="36"/>
      <c r="Z288" s="36"/>
    </row>
    <row r="289" spans="1:26" hidden="1" x14ac:dyDescent="0.2">
      <c r="A289" s="58">
        <f t="shared" si="85"/>
        <v>12</v>
      </c>
      <c r="B289" s="59" t="str">
        <f t="shared" si="85"/>
        <v>Eletrodo descartável tam infantil para DEA Zol.</v>
      </c>
      <c r="C289" s="36" t="str">
        <f t="shared" si="87"/>
        <v/>
      </c>
      <c r="D289" s="36">
        <f t="shared" si="88"/>
        <v>293.86530625000142</v>
      </c>
      <c r="E289" s="36">
        <f t="shared" si="89"/>
        <v>622.62725624999928</v>
      </c>
      <c r="F289" s="36">
        <f t="shared" si="90"/>
        <v>892.96380625000302</v>
      </c>
      <c r="G289" s="36" t="str">
        <f t="shared" si="91"/>
        <v/>
      </c>
      <c r="H289" s="36" t="str">
        <f t="shared" si="92"/>
        <v/>
      </c>
      <c r="I289" s="36" t="str">
        <f t="shared" si="93"/>
        <v/>
      </c>
      <c r="J289" s="36" t="str">
        <f t="shared" si="94"/>
        <v/>
      </c>
      <c r="K289" s="36" t="str">
        <f t="shared" si="95"/>
        <v/>
      </c>
      <c r="L289" s="36">
        <f t="shared" si="96"/>
        <v>5180.7605062499952</v>
      </c>
      <c r="M289" s="60">
        <f t="shared" si="97"/>
        <v>6990.2168749999992</v>
      </c>
      <c r="N289" s="36"/>
      <c r="O289" s="36"/>
      <c r="P289" s="36"/>
      <c r="Q289" s="36"/>
      <c r="R289" s="36"/>
      <c r="S289" s="36"/>
      <c r="T289" s="36"/>
      <c r="U289" s="36"/>
      <c r="V289" s="36"/>
      <c r="W289" s="36"/>
      <c r="X289" s="36"/>
      <c r="Y289" s="36"/>
      <c r="Z289" s="36"/>
    </row>
    <row r="290" spans="1:26" ht="22.5" hidden="1" x14ac:dyDescent="0.2">
      <c r="A290" s="58">
        <f t="shared" si="85"/>
        <v>13</v>
      </c>
      <c r="B290" s="59" t="str">
        <f t="shared" si="85"/>
        <v>DISPOSITIVO PARA INCONTINENCIA URINARIA Nº 06 - COLETOR DE URINA MASCULINO COM EXTENSAO</v>
      </c>
      <c r="C290" s="36" t="str">
        <f t="shared" si="87"/>
        <v/>
      </c>
      <c r="D290" s="36">
        <f t="shared" si="88"/>
        <v>7.396000000000051E-3</v>
      </c>
      <c r="E290" s="36">
        <f t="shared" si="89"/>
        <v>3.1360000000000303E-3</v>
      </c>
      <c r="F290" s="36">
        <f t="shared" si="90"/>
        <v>2.1160000000000241E-3</v>
      </c>
      <c r="G290" s="36">
        <f t="shared" si="91"/>
        <v>6.5536000000000122E-2</v>
      </c>
      <c r="H290" s="36" t="str">
        <f t="shared" si="92"/>
        <v/>
      </c>
      <c r="I290" s="36" t="str">
        <f t="shared" si="93"/>
        <v/>
      </c>
      <c r="J290" s="36" t="str">
        <f t="shared" si="94"/>
        <v/>
      </c>
      <c r="K290" s="36" t="str">
        <f t="shared" si="95"/>
        <v/>
      </c>
      <c r="L290" s="36">
        <f t="shared" si="96"/>
        <v>0.19713599999999995</v>
      </c>
      <c r="M290" s="60">
        <f t="shared" si="97"/>
        <v>0.27532000000000018</v>
      </c>
      <c r="N290" s="36"/>
      <c r="O290" s="36"/>
      <c r="P290" s="36"/>
      <c r="Q290" s="36"/>
      <c r="R290" s="36"/>
      <c r="S290" s="36"/>
      <c r="T290" s="36"/>
      <c r="U290" s="36"/>
      <c r="V290" s="36"/>
      <c r="W290" s="36"/>
      <c r="X290" s="36"/>
      <c r="Y290" s="36"/>
      <c r="Z290" s="36"/>
    </row>
    <row r="291" spans="1:26" hidden="1" x14ac:dyDescent="0.2">
      <c r="A291" s="58">
        <f t="shared" si="85"/>
        <v>14</v>
      </c>
      <c r="B291" s="59" t="str">
        <f t="shared" si="85"/>
        <v xml:space="preserve">DIAFRAGMA/MEMBRANA P/ VENTILADOR PULMONAR </v>
      </c>
      <c r="C291" s="36" t="str">
        <f t="shared" si="87"/>
        <v/>
      </c>
      <c r="D291" s="36">
        <f t="shared" si="88"/>
        <v>18.727256250000003</v>
      </c>
      <c r="E291" s="36">
        <f t="shared" si="89"/>
        <v>32.575556249999956</v>
      </c>
      <c r="F291" s="36">
        <f t="shared" si="90"/>
        <v>43.395156249999886</v>
      </c>
      <c r="G291" s="36">
        <f t="shared" si="91"/>
        <v>276.30750625000007</v>
      </c>
      <c r="H291" s="36" t="str">
        <f t="shared" si="92"/>
        <v/>
      </c>
      <c r="I291" s="36" t="str">
        <f t="shared" si="93"/>
        <v/>
      </c>
      <c r="J291" s="36" t="str">
        <f t="shared" si="94"/>
        <v/>
      </c>
      <c r="K291" s="36" t="str">
        <f t="shared" si="95"/>
        <v/>
      </c>
      <c r="L291" s="36" t="str">
        <f t="shared" si="96"/>
        <v/>
      </c>
      <c r="M291" s="60">
        <f t="shared" si="97"/>
        <v>371.00547499999993</v>
      </c>
      <c r="N291" s="36"/>
      <c r="O291" s="36"/>
      <c r="P291" s="36"/>
      <c r="Q291" s="36"/>
      <c r="R291" s="36"/>
      <c r="S291" s="36"/>
      <c r="T291" s="36"/>
      <c r="U291" s="36"/>
      <c r="V291" s="36"/>
      <c r="W291" s="36"/>
      <c r="X291" s="36"/>
      <c r="Y291" s="36"/>
      <c r="Z291" s="36"/>
    </row>
    <row r="292" spans="1:26" hidden="1" x14ac:dyDescent="0.2">
      <c r="A292" s="58">
        <f t="shared" si="85"/>
        <v>15</v>
      </c>
      <c r="B292" s="59" t="str">
        <f t="shared" si="85"/>
        <v>DETERGENTE ENZIMATICO - EM EMBALAGEM DE 5000 ML</v>
      </c>
      <c r="C292" s="36" t="str">
        <f t="shared" si="87"/>
        <v/>
      </c>
      <c r="D292" s="36">
        <f t="shared" si="88"/>
        <v>1.1095111111111287</v>
      </c>
      <c r="E292" s="36">
        <f t="shared" si="89"/>
        <v>2.1511111111109499E-2</v>
      </c>
      <c r="F292" s="36">
        <f t="shared" si="90"/>
        <v>0.82204444444441804</v>
      </c>
      <c r="G292" s="36" t="str">
        <f t="shared" si="91"/>
        <v/>
      </c>
      <c r="H292" s="36" t="str">
        <f t="shared" si="92"/>
        <v/>
      </c>
      <c r="I292" s="36" t="str">
        <f t="shared" si="93"/>
        <v/>
      </c>
      <c r="J292" s="36" t="str">
        <f t="shared" si="94"/>
        <v/>
      </c>
      <c r="K292" s="36" t="str">
        <f t="shared" si="95"/>
        <v/>
      </c>
      <c r="L292" s="36" t="str">
        <f t="shared" si="96"/>
        <v/>
      </c>
      <c r="M292" s="60">
        <f t="shared" si="97"/>
        <v>1.9530666666666563</v>
      </c>
      <c r="N292" s="36"/>
      <c r="O292" s="36"/>
      <c r="P292" s="36"/>
      <c r="Q292" s="36"/>
      <c r="R292" s="36"/>
      <c r="S292" s="36"/>
      <c r="T292" s="36"/>
      <c r="U292" s="36"/>
      <c r="V292" s="36"/>
      <c r="W292" s="36"/>
      <c r="X292" s="36"/>
      <c r="Y292" s="36"/>
      <c r="Z292" s="36"/>
    </row>
    <row r="293" spans="1:26" ht="22.5" hidden="1" x14ac:dyDescent="0.2">
      <c r="A293" s="58">
        <f t="shared" si="85"/>
        <v>16</v>
      </c>
      <c r="B293" s="59" t="str">
        <f t="shared" si="85"/>
        <v>COMPRESSA DE GAZE 13FIOS/CM² DE 7,5X7,5CM FECHADO, 15CM X 30CM ABERTO</v>
      </c>
      <c r="C293" s="36" t="str">
        <f t="shared" si="87"/>
        <v/>
      </c>
      <c r="D293" s="36">
        <f t="shared" si="88"/>
        <v>1.6435240000000046</v>
      </c>
      <c r="E293" s="36">
        <f t="shared" si="89"/>
        <v>1.1067040000000066</v>
      </c>
      <c r="F293" s="36">
        <f t="shared" si="90"/>
        <v>0.8317440000000047</v>
      </c>
      <c r="G293" s="36">
        <f t="shared" si="91"/>
        <v>13.630864000000015</v>
      </c>
      <c r="H293" s="36" t="str">
        <f t="shared" si="92"/>
        <v/>
      </c>
      <c r="I293" s="36" t="str">
        <f t="shared" si="93"/>
        <v/>
      </c>
      <c r="J293" s="36" t="str">
        <f t="shared" si="94"/>
        <v/>
      </c>
      <c r="K293" s="36" t="str">
        <f t="shared" si="95"/>
        <v/>
      </c>
      <c r="L293" s="36">
        <f t="shared" si="96"/>
        <v>48.135843999999985</v>
      </c>
      <c r="M293" s="60">
        <f t="shared" si="97"/>
        <v>65.348680000000016</v>
      </c>
      <c r="N293" s="36"/>
      <c r="O293" s="36"/>
      <c r="P293" s="36"/>
      <c r="Q293" s="36"/>
      <c r="R293" s="36"/>
      <c r="S293" s="36"/>
      <c r="T293" s="36"/>
      <c r="U293" s="36"/>
      <c r="V293" s="36"/>
      <c r="W293" s="36"/>
      <c r="X293" s="36"/>
      <c r="Y293" s="36"/>
      <c r="Z293" s="36"/>
    </row>
    <row r="294" spans="1:26" ht="22.5" hidden="1" x14ac:dyDescent="0.2">
      <c r="A294" s="58">
        <f t="shared" si="85"/>
        <v>17</v>
      </c>
      <c r="B294" s="59" t="str">
        <f t="shared" si="85"/>
        <v>Coletor de urina e fezes, estéril, tipo universal. Possuí um reservatório fabricado em plástico PVC transparente</v>
      </c>
      <c r="C294" s="36" t="str">
        <f t="shared" si="87"/>
        <v/>
      </c>
      <c r="D294" s="36">
        <f t="shared" si="88"/>
        <v>4.0000000000000072E-4</v>
      </c>
      <c r="E294" s="36">
        <f t="shared" si="89"/>
        <v>9.000000000000016E-4</v>
      </c>
      <c r="F294" s="36">
        <f t="shared" si="90"/>
        <v>1.6000000000000029E-3</v>
      </c>
      <c r="G294" s="36" t="str">
        <f t="shared" si="91"/>
        <v/>
      </c>
      <c r="H294" s="36" t="str">
        <f t="shared" si="92"/>
        <v/>
      </c>
      <c r="I294" s="36" t="str">
        <f t="shared" si="93"/>
        <v/>
      </c>
      <c r="J294" s="36" t="str">
        <f t="shared" si="94"/>
        <v/>
      </c>
      <c r="K294" s="36" t="str">
        <f t="shared" si="95"/>
        <v/>
      </c>
      <c r="L294" s="36">
        <f t="shared" si="96"/>
        <v>8.0999999999999944E-3</v>
      </c>
      <c r="M294" s="60">
        <f t="shared" si="97"/>
        <v>1.0999999999999999E-2</v>
      </c>
      <c r="N294" s="36"/>
      <c r="O294" s="36"/>
      <c r="P294" s="36"/>
      <c r="Q294" s="36"/>
      <c r="R294" s="36"/>
      <c r="S294" s="36"/>
      <c r="T294" s="36"/>
      <c r="U294" s="36"/>
      <c r="V294" s="36"/>
      <c r="W294" s="36"/>
      <c r="X294" s="36"/>
      <c r="Y294" s="36"/>
      <c r="Z294" s="36"/>
    </row>
    <row r="295" spans="1:26" ht="33.75" hidden="1" x14ac:dyDescent="0.2">
      <c r="A295" s="58">
        <f t="shared" si="85"/>
        <v>18</v>
      </c>
      <c r="B295" s="59" t="str">
        <f t="shared" si="85"/>
        <v>Coletores para materiais perfuro-cortantes. O coletor em papelão é utilizado para o descarte de materiais perfuro cortantes como agulhas, lancetas, vidros em geral, lâminas de bisturi, ampolas e cateter 13L</v>
      </c>
      <c r="C295" s="36" t="str">
        <f t="shared" si="87"/>
        <v/>
      </c>
      <c r="D295" s="36">
        <f t="shared" si="88"/>
        <v>4.8999999999999157E-3</v>
      </c>
      <c r="E295" s="36">
        <f t="shared" si="89"/>
        <v>9.9999999999995736E-5</v>
      </c>
      <c r="F295" s="36">
        <f t="shared" si="90"/>
        <v>9.0000000000001494E-4</v>
      </c>
      <c r="G295" s="36" t="str">
        <f t="shared" si="91"/>
        <v/>
      </c>
      <c r="H295" s="36" t="str">
        <f t="shared" si="92"/>
        <v/>
      </c>
      <c r="I295" s="36" t="str">
        <f t="shared" si="93"/>
        <v/>
      </c>
      <c r="J295" s="36" t="str">
        <f t="shared" si="94"/>
        <v/>
      </c>
      <c r="K295" s="36" t="str">
        <f t="shared" si="95"/>
        <v/>
      </c>
      <c r="L295" s="36">
        <f t="shared" si="96"/>
        <v>2.5000000000000712E-3</v>
      </c>
      <c r="M295" s="60">
        <f t="shared" si="97"/>
        <v>8.3999999999999977E-3</v>
      </c>
      <c r="N295" s="36"/>
      <c r="O295" s="36"/>
      <c r="P295" s="36"/>
      <c r="Q295" s="36"/>
      <c r="R295" s="36"/>
      <c r="S295" s="36"/>
      <c r="T295" s="36"/>
      <c r="U295" s="36"/>
      <c r="V295" s="36"/>
      <c r="W295" s="36"/>
      <c r="X295" s="36"/>
      <c r="Y295" s="36"/>
      <c r="Z295" s="36"/>
    </row>
    <row r="296" spans="1:26" hidden="1" x14ac:dyDescent="0.2">
      <c r="A296" s="58">
        <f t="shared" si="85"/>
        <v>19</v>
      </c>
      <c r="B296" s="59" t="str">
        <f t="shared" si="85"/>
        <v>COLETE IMOBILIZADOR DORSAL KED INFANTIL</v>
      </c>
      <c r="C296" s="36">
        <f t="shared" si="87"/>
        <v>6558.4082560000015</v>
      </c>
      <c r="D296" s="36">
        <f t="shared" si="88"/>
        <v>2523.6556959999989</v>
      </c>
      <c r="E296" s="36">
        <f t="shared" si="89"/>
        <v>3034.4673960000014</v>
      </c>
      <c r="F296" s="36">
        <f t="shared" si="90"/>
        <v>3380.957315999995</v>
      </c>
      <c r="G296" s="36">
        <f t="shared" si="91"/>
        <v>6803.6102560000018</v>
      </c>
      <c r="H296" s="36" t="str">
        <f t="shared" si="92"/>
        <v/>
      </c>
      <c r="I296" s="36" t="str">
        <f t="shared" si="93"/>
        <v/>
      </c>
      <c r="J296" s="36" t="str">
        <f t="shared" si="94"/>
        <v/>
      </c>
      <c r="K296" s="36" t="str">
        <f t="shared" si="95"/>
        <v/>
      </c>
      <c r="L296" s="36" t="str">
        <f t="shared" si="96"/>
        <v/>
      </c>
      <c r="M296" s="60">
        <f t="shared" si="97"/>
        <v>22301.098919999997</v>
      </c>
      <c r="N296" s="36"/>
      <c r="O296" s="36"/>
      <c r="P296" s="36"/>
      <c r="Q296" s="36"/>
      <c r="R296" s="36"/>
      <c r="S296" s="36"/>
      <c r="T296" s="36"/>
      <c r="U296" s="36"/>
      <c r="V296" s="36"/>
      <c r="W296" s="36"/>
      <c r="X296" s="36"/>
      <c r="Y296" s="36"/>
      <c r="Z296" s="36"/>
    </row>
    <row r="297" spans="1:26" hidden="1" x14ac:dyDescent="0.2">
      <c r="A297" s="58">
        <f t="shared" si="85"/>
        <v>20</v>
      </c>
      <c r="B297" s="59" t="str">
        <f t="shared" si="85"/>
        <v>COLETE IMOBILIZADOR DORSAL KED ADULTO</v>
      </c>
      <c r="C297" s="36">
        <f t="shared" si="87"/>
        <v>6547.7227239999966</v>
      </c>
      <c r="D297" s="36">
        <f t="shared" si="88"/>
        <v>2530.2912040000019</v>
      </c>
      <c r="E297" s="36">
        <f t="shared" si="89"/>
        <v>3041.7431040000047</v>
      </c>
      <c r="F297" s="36">
        <f t="shared" si="90"/>
        <v>3388.6369439999989</v>
      </c>
      <c r="G297" s="36" t="str">
        <f t="shared" si="91"/>
        <v/>
      </c>
      <c r="H297" s="36" t="str">
        <f t="shared" si="92"/>
        <v/>
      </c>
      <c r="I297" s="36" t="str">
        <f t="shared" si="93"/>
        <v/>
      </c>
      <c r="J297" s="36" t="str">
        <f t="shared" si="94"/>
        <v/>
      </c>
      <c r="K297" s="36" t="str">
        <f t="shared" si="95"/>
        <v/>
      </c>
      <c r="L297" s="36">
        <f t="shared" si="96"/>
        <v>6847.2315039999985</v>
      </c>
      <c r="M297" s="60">
        <f t="shared" si="97"/>
        <v>22355.625480000002</v>
      </c>
      <c r="N297" s="36"/>
      <c r="O297" s="36"/>
      <c r="P297" s="36"/>
      <c r="Q297" s="36"/>
      <c r="R297" s="36"/>
      <c r="S297" s="36"/>
      <c r="T297" s="36"/>
      <c r="U297" s="36"/>
      <c r="V297" s="36"/>
      <c r="W297" s="36"/>
      <c r="X297" s="36"/>
      <c r="Y297" s="36"/>
      <c r="Z297" s="36"/>
    </row>
    <row r="298" spans="1:26" ht="22.5" hidden="1" x14ac:dyDescent="0.2">
      <c r="A298" s="58">
        <f t="shared" si="85"/>
        <v>21</v>
      </c>
      <c r="B298" s="59" t="str">
        <f t="shared" si="85"/>
        <v>Colar cervical tam PP Revestido com uma espuma macia tipo EVA (Etil Vinil Acetado) especial</v>
      </c>
      <c r="C298" s="36" t="str">
        <f t="shared" si="87"/>
        <v/>
      </c>
      <c r="D298" s="36">
        <f t="shared" si="88"/>
        <v>0.11971600000000006</v>
      </c>
      <c r="E298" s="36">
        <f t="shared" si="89"/>
        <v>3.4595999999999981E-2</v>
      </c>
      <c r="F298" s="36">
        <f t="shared" si="90"/>
        <v>7.3959999999997457E-3</v>
      </c>
      <c r="G298" s="36">
        <f t="shared" si="91"/>
        <v>6.7599999999998965E-4</v>
      </c>
      <c r="H298" s="36" t="str">
        <f t="shared" si="92"/>
        <v/>
      </c>
      <c r="I298" s="36" t="str">
        <f t="shared" si="93"/>
        <v/>
      </c>
      <c r="J298" s="36" t="str">
        <f t="shared" si="94"/>
        <v/>
      </c>
      <c r="K298" s="36" t="str">
        <f t="shared" si="95"/>
        <v/>
      </c>
      <c r="L298" s="36">
        <f t="shared" si="96"/>
        <v>0.41473600000000016</v>
      </c>
      <c r="M298" s="60">
        <f t="shared" si="97"/>
        <v>0.57711999999999986</v>
      </c>
      <c r="N298" s="36"/>
      <c r="O298" s="36"/>
      <c r="P298" s="36"/>
      <c r="Q298" s="36"/>
      <c r="R298" s="36"/>
      <c r="S298" s="36"/>
      <c r="T298" s="36"/>
      <c r="U298" s="36"/>
      <c r="V298" s="36"/>
      <c r="W298" s="36"/>
      <c r="X298" s="36"/>
      <c r="Y298" s="36"/>
      <c r="Z298" s="36"/>
    </row>
    <row r="299" spans="1:26" ht="22.5" hidden="1" x14ac:dyDescent="0.2">
      <c r="A299" s="58">
        <f t="shared" si="85"/>
        <v>22</v>
      </c>
      <c r="B299" s="59" t="str">
        <f t="shared" si="85"/>
        <v>Colar cervical tam P Revestido com uma espuma macia tipo EVA (Etil Vinil Acetado) especial</v>
      </c>
      <c r="C299" s="36" t="str">
        <f t="shared" si="87"/>
        <v/>
      </c>
      <c r="D299" s="36">
        <f t="shared" si="88"/>
        <v>0.4044960000000013</v>
      </c>
      <c r="E299" s="36">
        <f t="shared" si="89"/>
        <v>0.22657600000000083</v>
      </c>
      <c r="F299" s="36">
        <f t="shared" si="90"/>
        <v>0.14137599999999959</v>
      </c>
      <c r="G299" s="36">
        <f t="shared" si="91"/>
        <v>0.1552360000000001</v>
      </c>
      <c r="H299" s="36" t="str">
        <f t="shared" si="92"/>
        <v/>
      </c>
      <c r="I299" s="36" t="str">
        <f t="shared" si="93"/>
        <v/>
      </c>
      <c r="J299" s="36" t="str">
        <f t="shared" si="94"/>
        <v/>
      </c>
      <c r="K299" s="36" t="str">
        <f t="shared" si="95"/>
        <v/>
      </c>
      <c r="L299" s="36">
        <f t="shared" si="96"/>
        <v>1.1968359999999987</v>
      </c>
      <c r="M299" s="60">
        <f t="shared" si="97"/>
        <v>2.1245200000000004</v>
      </c>
      <c r="N299" s="36"/>
      <c r="O299" s="36"/>
      <c r="P299" s="36"/>
      <c r="Q299" s="36"/>
      <c r="R299" s="36"/>
      <c r="S299" s="36"/>
      <c r="T299" s="36"/>
      <c r="U299" s="36"/>
      <c r="V299" s="36"/>
      <c r="W299" s="36"/>
      <c r="X299" s="36"/>
      <c r="Y299" s="36"/>
      <c r="Z299" s="36"/>
    </row>
    <row r="300" spans="1:26" ht="22.5" hidden="1" x14ac:dyDescent="0.2">
      <c r="A300" s="58">
        <f t="shared" si="85"/>
        <v>23</v>
      </c>
      <c r="B300" s="59" t="str">
        <f t="shared" si="85"/>
        <v>Colar cervical tam M Revestido com uma espuma macia tipo EVA (Etil Vinil Acetado) especial</v>
      </c>
      <c r="C300" s="36" t="str">
        <f t="shared" si="87"/>
        <v/>
      </c>
      <c r="D300" s="36">
        <f t="shared" si="88"/>
        <v>0.64641600000000332</v>
      </c>
      <c r="E300" s="36">
        <f t="shared" si="89"/>
        <v>0.41473600000000244</v>
      </c>
      <c r="F300" s="36">
        <f t="shared" si="90"/>
        <v>0.29593600000000053</v>
      </c>
      <c r="G300" s="36">
        <f t="shared" si="91"/>
        <v>1.7318559999999972</v>
      </c>
      <c r="H300" s="36" t="str">
        <f t="shared" si="92"/>
        <v/>
      </c>
      <c r="I300" s="36" t="str">
        <f t="shared" si="93"/>
        <v/>
      </c>
      <c r="J300" s="36" t="str">
        <f t="shared" si="94"/>
        <v/>
      </c>
      <c r="K300" s="36" t="str">
        <f t="shared" si="95"/>
        <v/>
      </c>
      <c r="L300" s="36">
        <f t="shared" si="96"/>
        <v>0.45697599999999783</v>
      </c>
      <c r="M300" s="60">
        <f t="shared" si="97"/>
        <v>3.5459200000000011</v>
      </c>
      <c r="N300" s="36"/>
      <c r="O300" s="36"/>
      <c r="P300" s="36"/>
      <c r="Q300" s="36"/>
      <c r="R300" s="36"/>
      <c r="S300" s="36"/>
      <c r="T300" s="36"/>
      <c r="U300" s="36"/>
      <c r="V300" s="36"/>
      <c r="W300" s="36"/>
      <c r="X300" s="36"/>
      <c r="Y300" s="36"/>
      <c r="Z300" s="36"/>
    </row>
    <row r="301" spans="1:26" ht="22.5" hidden="1" x14ac:dyDescent="0.2">
      <c r="A301" s="58">
        <f t="shared" si="85"/>
        <v>24</v>
      </c>
      <c r="B301" s="59" t="str">
        <f t="shared" si="85"/>
        <v>Colar cervical tam G Revestido com uma espuma macia tipo EVA (Etil Vinil Acetado) especial</v>
      </c>
      <c r="C301" s="36" t="str">
        <f t="shared" si="87"/>
        <v/>
      </c>
      <c r="D301" s="36">
        <f t="shared" si="88"/>
        <v>1.1363560000000053</v>
      </c>
      <c r="E301" s="36">
        <f t="shared" si="89"/>
        <v>0.82083600000000423</v>
      </c>
      <c r="F301" s="36">
        <f t="shared" si="90"/>
        <v>0.64963600000000155</v>
      </c>
      <c r="G301" s="36">
        <f t="shared" si="91"/>
        <v>0.83539599999999625</v>
      </c>
      <c r="H301" s="36" t="str">
        <f t="shared" si="92"/>
        <v/>
      </c>
      <c r="I301" s="36" t="str">
        <f t="shared" si="93"/>
        <v/>
      </c>
      <c r="J301" s="36" t="str">
        <f t="shared" si="94"/>
        <v/>
      </c>
      <c r="K301" s="36" t="str">
        <f t="shared" si="95"/>
        <v/>
      </c>
      <c r="L301" s="36">
        <f t="shared" si="96"/>
        <v>3.4744959999999963</v>
      </c>
      <c r="M301" s="60">
        <f t="shared" si="97"/>
        <v>6.9167200000000033</v>
      </c>
      <c r="N301" s="36"/>
      <c r="O301" s="36"/>
      <c r="P301" s="36"/>
      <c r="Q301" s="36"/>
      <c r="R301" s="36"/>
      <c r="S301" s="36"/>
      <c r="T301" s="36"/>
      <c r="U301" s="36"/>
      <c r="V301" s="36"/>
      <c r="W301" s="36"/>
      <c r="X301" s="36"/>
      <c r="Y301" s="36"/>
      <c r="Z301" s="36"/>
    </row>
    <row r="302" spans="1:26" hidden="1" x14ac:dyDescent="0.2">
      <c r="A302" s="58">
        <f t="shared" si="85"/>
        <v>25</v>
      </c>
      <c r="B302" s="59" t="str">
        <f t="shared" si="85"/>
        <v>COLAR CERVICAL NEONATAL</v>
      </c>
      <c r="C302" s="36" t="str">
        <f t="shared" si="87"/>
        <v/>
      </c>
      <c r="D302" s="36">
        <f t="shared" si="88"/>
        <v>0.76125625000000086</v>
      </c>
      <c r="E302" s="36">
        <f t="shared" si="89"/>
        <v>0.50765625000000048</v>
      </c>
      <c r="F302" s="36">
        <f t="shared" si="90"/>
        <v>0.37515624999999869</v>
      </c>
      <c r="G302" s="36" t="str">
        <f t="shared" si="91"/>
        <v/>
      </c>
      <c r="H302" s="36" t="str">
        <f t="shared" si="92"/>
        <v/>
      </c>
      <c r="I302" s="36" t="str">
        <f t="shared" si="93"/>
        <v/>
      </c>
      <c r="J302" s="36" t="str">
        <f t="shared" si="94"/>
        <v/>
      </c>
      <c r="K302" s="36" t="str">
        <f t="shared" si="95"/>
        <v/>
      </c>
      <c r="L302" s="36">
        <f t="shared" si="96"/>
        <v>4.8290062499999991</v>
      </c>
      <c r="M302" s="60">
        <f t="shared" si="97"/>
        <v>6.4730749999999988</v>
      </c>
      <c r="N302" s="36"/>
      <c r="O302" s="36"/>
      <c r="P302" s="36"/>
      <c r="Q302" s="36"/>
      <c r="R302" s="36"/>
      <c r="S302" s="36"/>
      <c r="T302" s="36"/>
      <c r="U302" s="36"/>
      <c r="V302" s="36"/>
      <c r="W302" s="36"/>
      <c r="X302" s="36"/>
      <c r="Y302" s="36"/>
      <c r="Z302" s="36"/>
    </row>
    <row r="303" spans="1:26" hidden="1" x14ac:dyDescent="0.2">
      <c r="A303" s="58">
        <f t="shared" si="85"/>
        <v>26</v>
      </c>
      <c r="B303" s="59" t="str">
        <f t="shared" si="85"/>
        <v>Cateter Nasal para Oxigênio tipo óculos</v>
      </c>
      <c r="C303" s="36" t="str">
        <f t="shared" si="87"/>
        <v/>
      </c>
      <c r="D303" s="36">
        <f t="shared" si="88"/>
        <v>2.0250000000000138E-3</v>
      </c>
      <c r="E303" s="36">
        <f t="shared" si="89"/>
        <v>4.2250000000000221E-3</v>
      </c>
      <c r="F303" s="36">
        <f t="shared" si="90"/>
        <v>7.2250000000000317E-3</v>
      </c>
      <c r="G303" s="36" t="str">
        <f t="shared" si="91"/>
        <v/>
      </c>
      <c r="H303" s="36" t="str">
        <f t="shared" si="92"/>
        <v/>
      </c>
      <c r="I303" s="36" t="str">
        <f t="shared" si="93"/>
        <v/>
      </c>
      <c r="J303" s="36" t="str">
        <f t="shared" si="94"/>
        <v/>
      </c>
      <c r="K303" s="36" t="str">
        <f t="shared" si="95"/>
        <v/>
      </c>
      <c r="L303" s="36">
        <f t="shared" si="96"/>
        <v>3.8024999999999941E-2</v>
      </c>
      <c r="M303" s="60">
        <f t="shared" si="97"/>
        <v>5.1500000000000004E-2</v>
      </c>
      <c r="N303" s="36"/>
      <c r="O303" s="36"/>
      <c r="P303" s="36"/>
      <c r="Q303" s="36"/>
      <c r="R303" s="36"/>
      <c r="S303" s="36"/>
      <c r="T303" s="36"/>
      <c r="U303" s="36"/>
      <c r="V303" s="36"/>
      <c r="W303" s="36"/>
      <c r="X303" s="36"/>
      <c r="Y303" s="36"/>
      <c r="Z303" s="36"/>
    </row>
    <row r="304" spans="1:26" hidden="1" x14ac:dyDescent="0.2">
      <c r="A304" s="58">
        <f t="shared" si="85"/>
        <v>27</v>
      </c>
      <c r="B304" s="59" t="str">
        <f t="shared" si="85"/>
        <v xml:space="preserve">Cateter de oxigênio nasal Circuito de tubos de PVC. </v>
      </c>
      <c r="C304" s="36" t="str">
        <f t="shared" si="87"/>
        <v/>
      </c>
      <c r="D304" s="36">
        <f t="shared" si="88"/>
        <v>1.0000000000000018E-4</v>
      </c>
      <c r="E304" s="36">
        <f t="shared" si="89"/>
        <v>1.0000000000000018E-4</v>
      </c>
      <c r="F304" s="36">
        <f t="shared" si="90"/>
        <v>4.0000000000000072E-4</v>
      </c>
      <c r="G304" s="36">
        <f t="shared" si="91"/>
        <v>4.0000000000000072E-4</v>
      </c>
      <c r="H304" s="36" t="str">
        <f t="shared" si="92"/>
        <v/>
      </c>
      <c r="I304" s="36" t="str">
        <f t="shared" si="93"/>
        <v/>
      </c>
      <c r="J304" s="36" t="str">
        <f t="shared" si="94"/>
        <v/>
      </c>
      <c r="K304" s="36" t="str">
        <f t="shared" si="95"/>
        <v/>
      </c>
      <c r="L304" s="36" t="str">
        <f t="shared" si="96"/>
        <v/>
      </c>
      <c r="M304" s="60">
        <f t="shared" si="97"/>
        <v>1.0000000000000018E-3</v>
      </c>
      <c r="N304" s="36"/>
      <c r="O304" s="36"/>
      <c r="P304" s="36"/>
      <c r="Q304" s="36"/>
      <c r="R304" s="36"/>
      <c r="S304" s="36"/>
      <c r="T304" s="36"/>
      <c r="U304" s="36"/>
      <c r="V304" s="36"/>
      <c r="W304" s="36"/>
      <c r="X304" s="36"/>
      <c r="Y304" s="36"/>
      <c r="Z304" s="36"/>
    </row>
    <row r="305" spans="1:26" hidden="1" x14ac:dyDescent="0.2">
      <c r="A305" s="58">
        <f t="shared" si="85"/>
        <v>28</v>
      </c>
      <c r="B305" s="59" t="str">
        <f t="shared" si="85"/>
        <v>CARDIOCLIPS COLORIDOS PARA ECG CONJ. COM 04 UNIDADES</v>
      </c>
      <c r="C305" s="36" t="str">
        <f t="shared" si="87"/>
        <v/>
      </c>
      <c r="D305" s="36">
        <f t="shared" si="88"/>
        <v>14.873877777777468</v>
      </c>
      <c r="E305" s="36">
        <f t="shared" si="89"/>
        <v>0.29521111111113008</v>
      </c>
      <c r="F305" s="36">
        <f t="shared" si="90"/>
        <v>10.97817777777815</v>
      </c>
      <c r="G305" s="36" t="str">
        <f t="shared" si="91"/>
        <v/>
      </c>
      <c r="H305" s="36" t="str">
        <f t="shared" si="92"/>
        <v/>
      </c>
      <c r="I305" s="36" t="str">
        <f t="shared" si="93"/>
        <v/>
      </c>
      <c r="J305" s="36" t="str">
        <f t="shared" si="94"/>
        <v/>
      </c>
      <c r="K305" s="36" t="str">
        <f t="shared" si="95"/>
        <v/>
      </c>
      <c r="L305" s="36" t="str">
        <f t="shared" si="96"/>
        <v/>
      </c>
      <c r="M305" s="60">
        <f t="shared" si="97"/>
        <v>26.147266666666745</v>
      </c>
      <c r="N305" s="36"/>
      <c r="O305" s="36"/>
      <c r="P305" s="36"/>
      <c r="Q305" s="36"/>
      <c r="R305" s="36"/>
      <c r="S305" s="36"/>
      <c r="T305" s="36"/>
      <c r="U305" s="36"/>
      <c r="V305" s="36"/>
      <c r="W305" s="36"/>
      <c r="X305" s="36"/>
      <c r="Y305" s="36"/>
      <c r="Z305" s="36"/>
    </row>
    <row r="306" spans="1:26" hidden="1" x14ac:dyDescent="0.2">
      <c r="A306" s="58">
        <f t="shared" si="85"/>
        <v>29</v>
      </c>
      <c r="B306" s="59" t="str">
        <f t="shared" si="85"/>
        <v xml:space="preserve">CAIXA TERMICA DE 32 LITROS - CAIXA TERMICA NA COR AZUL </v>
      </c>
      <c r="C306" s="36" t="str">
        <f t="shared" si="87"/>
        <v/>
      </c>
      <c r="D306" s="36">
        <f t="shared" si="88"/>
        <v>21.669025000000012</v>
      </c>
      <c r="E306" s="36">
        <f t="shared" si="89"/>
        <v>7.3170250000000676</v>
      </c>
      <c r="F306" s="36">
        <f t="shared" si="90"/>
        <v>2.1756249999999833</v>
      </c>
      <c r="G306" s="36" t="str">
        <f t="shared" si="91"/>
        <v/>
      </c>
      <c r="H306" s="36" t="str">
        <f t="shared" si="92"/>
        <v/>
      </c>
      <c r="I306" s="36" t="str">
        <f t="shared" si="93"/>
        <v/>
      </c>
      <c r="J306" s="36" t="str">
        <f t="shared" si="94"/>
        <v/>
      </c>
      <c r="K306" s="36" t="str">
        <f t="shared" si="95"/>
        <v/>
      </c>
      <c r="L306" s="36">
        <f t="shared" si="96"/>
        <v>78.057225000000145</v>
      </c>
      <c r="M306" s="60">
        <f t="shared" si="97"/>
        <v>109.2189000000002</v>
      </c>
      <c r="N306" s="36"/>
      <c r="O306" s="36"/>
      <c r="P306" s="36"/>
      <c r="Q306" s="36"/>
      <c r="R306" s="36"/>
      <c r="S306" s="36"/>
      <c r="T306" s="36"/>
      <c r="U306" s="36"/>
      <c r="V306" s="36"/>
      <c r="W306" s="36"/>
      <c r="X306" s="36"/>
      <c r="Y306" s="36"/>
      <c r="Z306" s="36"/>
    </row>
    <row r="307" spans="1:26" ht="22.5" hidden="1" x14ac:dyDescent="0.2">
      <c r="A307" s="58">
        <f t="shared" si="85"/>
        <v>30</v>
      </c>
      <c r="B307" s="59" t="str">
        <f t="shared" si="85"/>
        <v>Caixa de inox de 20 cm Estojo Liso em Aço Inoxidável; Dimensões: 20 x 10 x 5 cm</v>
      </c>
      <c r="C307" s="36" t="str">
        <f t="shared" si="87"/>
        <v/>
      </c>
      <c r="D307" s="36">
        <f t="shared" si="88"/>
        <v>0.33639999999999803</v>
      </c>
      <c r="E307" s="36">
        <f t="shared" si="89"/>
        <v>3.9203999999999595</v>
      </c>
      <c r="F307" s="36">
        <f t="shared" si="90"/>
        <v>8.1795999999999971</v>
      </c>
      <c r="G307" s="36">
        <f t="shared" si="91"/>
        <v>29.376400000000018</v>
      </c>
      <c r="H307" s="36" t="str">
        <f t="shared" si="92"/>
        <v/>
      </c>
      <c r="I307" s="36" t="str">
        <f t="shared" si="93"/>
        <v/>
      </c>
      <c r="J307" s="36" t="str">
        <f t="shared" si="94"/>
        <v/>
      </c>
      <c r="K307" s="36" t="str">
        <f t="shared" si="95"/>
        <v/>
      </c>
      <c r="L307" s="36" t="str">
        <f t="shared" si="96"/>
        <v/>
      </c>
      <c r="M307" s="60">
        <f t="shared" si="97"/>
        <v>41.812799999999974</v>
      </c>
      <c r="N307" s="36"/>
      <c r="O307" s="36"/>
      <c r="P307" s="36"/>
      <c r="Q307" s="36"/>
      <c r="R307" s="36"/>
      <c r="S307" s="36"/>
      <c r="T307" s="36"/>
      <c r="U307" s="36"/>
      <c r="V307" s="36"/>
      <c r="W307" s="36"/>
      <c r="X307" s="36"/>
      <c r="Y307" s="36"/>
      <c r="Z307" s="36"/>
    </row>
    <row r="308" spans="1:26" ht="22.5" hidden="1" x14ac:dyDescent="0.2">
      <c r="A308" s="58">
        <f t="shared" si="85"/>
        <v>31</v>
      </c>
      <c r="B308" s="59" t="str">
        <f t="shared" si="85"/>
        <v>Caixa coletora 7 litros com divisões internas, bandeja articulada, fecho frontal (para descarte de perfuro- cortantes) na cor branca</v>
      </c>
      <c r="C308" s="36" t="str">
        <f t="shared" si="87"/>
        <v/>
      </c>
      <c r="D308" s="36">
        <f t="shared" si="88"/>
        <v>5.062499999999784E-4</v>
      </c>
      <c r="E308" s="36">
        <f t="shared" si="89"/>
        <v>3.0625000000000248E-4</v>
      </c>
      <c r="F308" s="36">
        <f t="shared" si="90"/>
        <v>2.2562500000000304E-3</v>
      </c>
      <c r="G308" s="36">
        <f t="shared" si="91"/>
        <v>1.8062499999999607E-3</v>
      </c>
      <c r="H308" s="36" t="str">
        <f t="shared" si="92"/>
        <v/>
      </c>
      <c r="I308" s="36" t="str">
        <f t="shared" si="93"/>
        <v/>
      </c>
      <c r="J308" s="36" t="str">
        <f t="shared" si="94"/>
        <v/>
      </c>
      <c r="K308" s="36" t="str">
        <f t="shared" si="95"/>
        <v/>
      </c>
      <c r="L308" s="36" t="str">
        <f t="shared" si="96"/>
        <v/>
      </c>
      <c r="M308" s="60">
        <f t="shared" si="97"/>
        <v>4.8749999999999714E-3</v>
      </c>
      <c r="N308" s="36"/>
      <c r="O308" s="36"/>
      <c r="P308" s="36"/>
      <c r="Q308" s="36"/>
      <c r="R308" s="36"/>
      <c r="S308" s="36"/>
      <c r="T308" s="36"/>
      <c r="U308" s="36"/>
      <c r="V308" s="36"/>
      <c r="W308" s="36"/>
      <c r="X308" s="36"/>
      <c r="Y308" s="36"/>
      <c r="Z308" s="36"/>
    </row>
    <row r="309" spans="1:26" hidden="1" x14ac:dyDescent="0.2">
      <c r="A309" s="58">
        <f t="shared" ref="A309:B309" si="98">+A40</f>
        <v>32</v>
      </c>
      <c r="B309" s="59" t="str">
        <f t="shared" si="98"/>
        <v>BRAÇADEIRA APARELHO PRESSÃO OBESO, COM FECHE EM METAL.</v>
      </c>
      <c r="C309" s="36" t="str">
        <f t="shared" si="87"/>
        <v/>
      </c>
      <c r="D309" s="36">
        <f t="shared" si="88"/>
        <v>0.91521111111113218</v>
      </c>
      <c r="E309" s="36">
        <f t="shared" si="89"/>
        <v>1.7777777777775755E-2</v>
      </c>
      <c r="F309" s="36">
        <f t="shared" si="90"/>
        <v>0.67787777777776159</v>
      </c>
      <c r="G309" s="36" t="str">
        <f t="shared" si="91"/>
        <v/>
      </c>
      <c r="H309" s="36" t="str">
        <f t="shared" si="92"/>
        <v/>
      </c>
      <c r="I309" s="36" t="str">
        <f t="shared" si="93"/>
        <v/>
      </c>
      <c r="J309" s="36" t="str">
        <f t="shared" si="94"/>
        <v/>
      </c>
      <c r="K309" s="36" t="str">
        <f t="shared" si="95"/>
        <v/>
      </c>
      <c r="L309" s="36" t="str">
        <f t="shared" si="96"/>
        <v/>
      </c>
      <c r="M309" s="60">
        <f t="shared" si="97"/>
        <v>1.6108666666666696</v>
      </c>
      <c r="N309" s="36"/>
      <c r="O309" s="36"/>
      <c r="P309" s="36"/>
      <c r="Q309" s="36"/>
      <c r="R309" s="36"/>
      <c r="S309" s="36"/>
      <c r="T309" s="36"/>
      <c r="U309" s="36"/>
      <c r="V309" s="36"/>
      <c r="W309" s="36"/>
      <c r="X309" s="36"/>
      <c r="Y309" s="36"/>
      <c r="Z309" s="36"/>
    </row>
    <row r="310" spans="1:26" hidden="1" x14ac:dyDescent="0.2">
      <c r="A310" s="58">
        <f t="shared" ref="A310:B310" si="99">+A41</f>
        <v>33</v>
      </c>
      <c r="B310" s="59" t="str">
        <f t="shared" si="99"/>
        <v>BRAÇADEIRA APARELHO PRESSÃO INFANTIL, COM FECHE EM METAL</v>
      </c>
      <c r="C310" s="36" t="str">
        <f t="shared" si="87"/>
        <v/>
      </c>
      <c r="D310" s="36">
        <f t="shared" si="88"/>
        <v>0.80102499999999288</v>
      </c>
      <c r="E310" s="36">
        <f t="shared" si="89"/>
        <v>3.9402249999999976</v>
      </c>
      <c r="F310" s="36">
        <f t="shared" si="90"/>
        <v>7.1556249999999846</v>
      </c>
      <c r="G310" s="36" t="str">
        <f t="shared" si="91"/>
        <v/>
      </c>
      <c r="H310" s="36" t="str">
        <f t="shared" si="92"/>
        <v/>
      </c>
      <c r="I310" s="36" t="str">
        <f t="shared" si="93"/>
        <v/>
      </c>
      <c r="J310" s="36" t="str">
        <f t="shared" si="94"/>
        <v/>
      </c>
      <c r="K310" s="36" t="str">
        <f t="shared" si="95"/>
        <v/>
      </c>
      <c r="L310" s="36">
        <f t="shared" si="96"/>
        <v>30.858025000000076</v>
      </c>
      <c r="M310" s="60">
        <f t="shared" si="97"/>
        <v>42.754900000000049</v>
      </c>
      <c r="N310" s="36"/>
      <c r="O310" s="36"/>
      <c r="P310" s="36"/>
      <c r="Q310" s="36"/>
      <c r="R310" s="36"/>
      <c r="S310" s="36"/>
      <c r="T310" s="36"/>
      <c r="U310" s="36"/>
      <c r="V310" s="36"/>
      <c r="W310" s="36"/>
      <c r="X310" s="36"/>
      <c r="Y310" s="36"/>
      <c r="Z310" s="36"/>
    </row>
    <row r="311" spans="1:26" hidden="1" x14ac:dyDescent="0.2">
      <c r="A311" s="58">
        <f t="shared" ref="A311:B311" si="100">+A42</f>
        <v>34</v>
      </c>
      <c r="B311" s="59" t="str">
        <f t="shared" si="100"/>
        <v>BRAÇADEIRA APARELHO PRESSÃO ADULTO, COM FECHE EM METAL..</v>
      </c>
      <c r="C311" s="36" t="str">
        <f t="shared" si="87"/>
        <v/>
      </c>
      <c r="D311" s="36">
        <f t="shared" si="88"/>
        <v>1.1025000000000836E-2</v>
      </c>
      <c r="E311" s="36">
        <f t="shared" si="89"/>
        <v>0.97022499999999889</v>
      </c>
      <c r="F311" s="36">
        <f t="shared" si="90"/>
        <v>2.8056249999999903</v>
      </c>
      <c r="G311" s="36" t="str">
        <f t="shared" si="91"/>
        <v/>
      </c>
      <c r="H311" s="36" t="str">
        <f t="shared" si="92"/>
        <v/>
      </c>
      <c r="I311" s="36" t="str">
        <f t="shared" si="93"/>
        <v/>
      </c>
      <c r="J311" s="36" t="str">
        <f t="shared" si="94"/>
        <v/>
      </c>
      <c r="K311" s="36" t="str">
        <f t="shared" si="95"/>
        <v/>
      </c>
      <c r="L311" s="36">
        <f t="shared" si="96"/>
        <v>6.528025000000035</v>
      </c>
      <c r="M311" s="60">
        <f t="shared" si="97"/>
        <v>10.314900000000025</v>
      </c>
      <c r="N311" s="36"/>
      <c r="O311" s="36"/>
      <c r="P311" s="36"/>
      <c r="Q311" s="36"/>
      <c r="R311" s="36"/>
      <c r="S311" s="36"/>
      <c r="T311" s="36"/>
      <c r="U311" s="36"/>
      <c r="V311" s="36"/>
      <c r="W311" s="36"/>
      <c r="X311" s="36"/>
      <c r="Y311" s="36"/>
      <c r="Z311" s="36"/>
    </row>
    <row r="312" spans="1:26" ht="22.5" hidden="1" x14ac:dyDescent="0.2">
      <c r="A312" s="58">
        <f t="shared" ref="A312:B312" si="101">+A43</f>
        <v>35</v>
      </c>
      <c r="B312" s="59" t="str">
        <f t="shared" si="101"/>
        <v>BOLSA COLETORA DE URINA, Sistema fechado, com válvula anti-refluxo. Coletor com graduação até 2000ml</v>
      </c>
      <c r="C312" s="36" t="str">
        <f t="shared" si="87"/>
        <v/>
      </c>
      <c r="D312" s="36">
        <f t="shared" si="88"/>
        <v>1.9600000000000034E-2</v>
      </c>
      <c r="E312" s="36">
        <f t="shared" si="89"/>
        <v>1.0000000000000018E-2</v>
      </c>
      <c r="F312" s="36">
        <f t="shared" si="90"/>
        <v>4.9000000000000397E-3</v>
      </c>
      <c r="G312" s="36">
        <f t="shared" si="91"/>
        <v>9.6100000000000033E-2</v>
      </c>
      <c r="H312" s="36" t="str">
        <f t="shared" si="92"/>
        <v/>
      </c>
      <c r="I312" s="36" t="str">
        <f t="shared" si="93"/>
        <v/>
      </c>
      <c r="J312" s="36" t="str">
        <f t="shared" si="94"/>
        <v/>
      </c>
      <c r="K312" s="36" t="str">
        <f t="shared" si="95"/>
        <v/>
      </c>
      <c r="L312" s="36" t="str">
        <f t="shared" si="96"/>
        <v/>
      </c>
      <c r="M312" s="60">
        <f t="shared" si="97"/>
        <v>0.1306000000000001</v>
      </c>
      <c r="N312" s="36"/>
      <c r="O312" s="36"/>
      <c r="P312" s="36"/>
      <c r="Q312" s="36"/>
      <c r="R312" s="36"/>
      <c r="S312" s="36"/>
      <c r="T312" s="36"/>
      <c r="U312" s="36"/>
      <c r="V312" s="36"/>
      <c r="W312" s="36"/>
      <c r="X312" s="36"/>
      <c r="Y312" s="36"/>
      <c r="Z312" s="36"/>
    </row>
    <row r="313" spans="1:26" ht="22.5" hidden="1" x14ac:dyDescent="0.2">
      <c r="A313" s="58">
        <f t="shared" ref="A313:B313" si="102">+A44</f>
        <v>36</v>
      </c>
      <c r="B313" s="59" t="str">
        <f t="shared" si="102"/>
        <v>BOLSA COLETORA DE URINA SISTEMA ABERTO 2000ML, GRADUADO COM CORDÃO, PACOTE COM 100 UNIDADES.</v>
      </c>
      <c r="C313" s="36" t="str">
        <f t="shared" si="87"/>
        <v/>
      </c>
      <c r="D313" s="36">
        <f t="shared" si="88"/>
        <v>7.8260062499999972</v>
      </c>
      <c r="E313" s="36">
        <f t="shared" si="89"/>
        <v>12.727056250000018</v>
      </c>
      <c r="F313" s="36">
        <f t="shared" si="90"/>
        <v>15.425256250000016</v>
      </c>
      <c r="G313" s="36">
        <f t="shared" si="91"/>
        <v>105.93555624999993</v>
      </c>
      <c r="H313" s="36" t="str">
        <f t="shared" si="92"/>
        <v/>
      </c>
      <c r="I313" s="36" t="str">
        <f t="shared" si="93"/>
        <v/>
      </c>
      <c r="J313" s="36" t="str">
        <f t="shared" si="94"/>
        <v/>
      </c>
      <c r="K313" s="36" t="str">
        <f t="shared" si="95"/>
        <v/>
      </c>
      <c r="L313" s="36" t="str">
        <f t="shared" si="96"/>
        <v/>
      </c>
      <c r="M313" s="60">
        <f t="shared" si="97"/>
        <v>141.91387499999996</v>
      </c>
      <c r="N313" s="36"/>
      <c r="O313" s="36"/>
      <c r="P313" s="36"/>
      <c r="Q313" s="36"/>
      <c r="R313" s="36"/>
      <c r="S313" s="36"/>
      <c r="T313" s="36"/>
      <c r="U313" s="36"/>
      <c r="V313" s="36"/>
      <c r="W313" s="36"/>
      <c r="X313" s="36"/>
      <c r="Y313" s="36"/>
      <c r="Z313" s="36"/>
    </row>
    <row r="314" spans="1:26" ht="22.5" hidden="1" x14ac:dyDescent="0.2">
      <c r="A314" s="58">
        <f t="shared" ref="A314:B314" si="103">+A45</f>
        <v>37</v>
      </c>
      <c r="B314" s="59" t="str">
        <f t="shared" si="103"/>
        <v>BOBINA DE PAPEL TERMO SENSIVEL PARA ULTRASSON UPP-110HG, MEDINDO 110MMX18 METROS</v>
      </c>
      <c r="C314" s="36" t="str">
        <f t="shared" ref="C314:C373" si="104">IF(C45="x","",IF(C45&lt;&gt;"x",((M45-C45)^2)))</f>
        <v/>
      </c>
      <c r="D314" s="36">
        <f t="shared" ref="D314:D373" si="105">IF(D45="x","",IF(D45&lt;&gt;"x",((M45-D45)^2)))</f>
        <v>3.7248999999999168</v>
      </c>
      <c r="E314" s="36">
        <f t="shared" ref="E314:E373" si="106">IF(E45="x","",IF(E45&lt;&gt;"x",((M45-E45)^2)))</f>
        <v>7.290000000000553E-2</v>
      </c>
      <c r="F314" s="36">
        <f t="shared" ref="F314:F373" si="107">IF(F45="x","",IF(F45&lt;&gt;"x",((M45-F45)^2)))</f>
        <v>2.7556000000000829</v>
      </c>
      <c r="G314" s="36" t="str">
        <f t="shared" ref="G314:G373" si="108">IF(G45="x","",IF(G45&lt;&gt;"x",((M45-G45)^2)))</f>
        <v/>
      </c>
      <c r="H314" s="36" t="str">
        <f t="shared" ref="H314:H373" si="109">IF(H45="x","",IF(H45&lt;&gt;"x",((M45-H45)^2)))</f>
        <v/>
      </c>
      <c r="I314" s="36" t="str">
        <f t="shared" ref="I314:I373" si="110">IF(I45="x","",IF(I45&lt;&gt;"x",((M45-I45)^2)))</f>
        <v/>
      </c>
      <c r="J314" s="36" t="str">
        <f t="shared" ref="J314:J373" si="111">IF(J45="x","",IF(J45&lt;&gt;"x",((M45-J45)^2)))</f>
        <v/>
      </c>
      <c r="K314" s="36" t="str">
        <f t="shared" ref="K314:K373" si="112">IF(K45="x","",IF(K45&lt;&gt;"x",((M45-K45)^2)))</f>
        <v/>
      </c>
      <c r="L314" s="36" t="str">
        <f t="shared" ref="L314:L372" si="113">IF(L45="x","",IF(L45&lt;&gt;"x",((M45-L45)^2)))</f>
        <v/>
      </c>
      <c r="M314" s="60">
        <f t="shared" ref="M314:M373" si="114">SUM(C314:L314)</f>
        <v>6.5534000000000052</v>
      </c>
      <c r="N314" s="36"/>
      <c r="O314" s="36"/>
      <c r="P314" s="36"/>
      <c r="Q314" s="36"/>
      <c r="R314" s="36"/>
      <c r="S314" s="36"/>
      <c r="T314" s="36"/>
      <c r="U314" s="36"/>
      <c r="V314" s="36"/>
      <c r="W314" s="36"/>
      <c r="X314" s="36"/>
      <c r="Y314" s="36"/>
      <c r="Z314" s="36"/>
    </row>
    <row r="315" spans="1:26" hidden="1" x14ac:dyDescent="0.2">
      <c r="A315" s="58">
        <f t="shared" ref="A315:B315" si="115">+A46</f>
        <v>38</v>
      </c>
      <c r="B315" s="59" t="str">
        <f t="shared" si="115"/>
        <v>BOBINA DE PAPEL GRAU CIRURGICO 300MMX100M</v>
      </c>
      <c r="C315" s="36" t="str">
        <f t="shared" si="104"/>
        <v/>
      </c>
      <c r="D315" s="36">
        <f t="shared" si="105"/>
        <v>1.2210250000000087</v>
      </c>
      <c r="E315" s="36">
        <f t="shared" si="106"/>
        <v>8.0940250000000749</v>
      </c>
      <c r="F315" s="36">
        <f t="shared" si="107"/>
        <v>15.484225000000018</v>
      </c>
      <c r="G315" s="36" t="str">
        <f t="shared" si="108"/>
        <v/>
      </c>
      <c r="H315" s="36" t="str">
        <f t="shared" si="109"/>
        <v/>
      </c>
      <c r="I315" s="36" t="str">
        <f t="shared" si="110"/>
        <v/>
      </c>
      <c r="J315" s="36" t="str">
        <f t="shared" si="111"/>
        <v/>
      </c>
      <c r="K315" s="36" t="str">
        <f t="shared" si="112"/>
        <v/>
      </c>
      <c r="L315" s="36">
        <f t="shared" si="113"/>
        <v>62.17322499999986</v>
      </c>
      <c r="M315" s="60">
        <f t="shared" si="114"/>
        <v>86.972499999999968</v>
      </c>
      <c r="N315" s="36"/>
      <c r="O315" s="36"/>
      <c r="P315" s="36"/>
      <c r="Q315" s="36"/>
      <c r="R315" s="36"/>
      <c r="S315" s="36"/>
      <c r="T315" s="36"/>
      <c r="U315" s="36"/>
      <c r="V315" s="36"/>
      <c r="W315" s="36"/>
      <c r="X315" s="36"/>
      <c r="Y315" s="36"/>
      <c r="Z315" s="36"/>
    </row>
    <row r="316" spans="1:26" hidden="1" x14ac:dyDescent="0.2">
      <c r="A316" s="58">
        <f t="shared" ref="A316:B316" si="116">+A47</f>
        <v>39</v>
      </c>
      <c r="B316" s="59" t="str">
        <f t="shared" si="116"/>
        <v>BOBINA DE PAPEL GRAU CIRURGICO 200MMX100M</v>
      </c>
      <c r="C316" s="36" t="str">
        <f t="shared" si="104"/>
        <v/>
      </c>
      <c r="D316" s="36">
        <f t="shared" si="105"/>
        <v>8.410000000000363E-2</v>
      </c>
      <c r="E316" s="36">
        <f t="shared" si="106"/>
        <v>2.102500000000008</v>
      </c>
      <c r="F316" s="36">
        <f t="shared" si="107"/>
        <v>4.7524000000000299</v>
      </c>
      <c r="G316" s="36">
        <f t="shared" si="108"/>
        <v>15.366399999999903</v>
      </c>
      <c r="H316" s="36" t="str">
        <f t="shared" si="109"/>
        <v/>
      </c>
      <c r="I316" s="36" t="str">
        <f t="shared" si="110"/>
        <v/>
      </c>
      <c r="J316" s="36" t="str">
        <f t="shared" si="111"/>
        <v/>
      </c>
      <c r="K316" s="36" t="str">
        <f t="shared" si="112"/>
        <v/>
      </c>
      <c r="L316" s="36" t="str">
        <f t="shared" si="113"/>
        <v/>
      </c>
      <c r="M316" s="60">
        <f t="shared" si="114"/>
        <v>22.305399999999945</v>
      </c>
      <c r="N316" s="36"/>
      <c r="O316" s="36"/>
      <c r="P316" s="36"/>
      <c r="Q316" s="36"/>
      <c r="R316" s="36"/>
      <c r="S316" s="36"/>
      <c r="T316" s="36"/>
      <c r="U316" s="36"/>
      <c r="V316" s="36"/>
      <c r="W316" s="36"/>
      <c r="X316" s="36"/>
      <c r="Y316" s="36"/>
      <c r="Z316" s="36"/>
    </row>
    <row r="317" spans="1:26" hidden="1" x14ac:dyDescent="0.2">
      <c r="A317" s="58">
        <f t="shared" ref="A317:B317" si="117">+A48</f>
        <v>40</v>
      </c>
      <c r="B317" s="59" t="str">
        <f t="shared" si="117"/>
        <v>BOBINA DE PAPEL GRAU CIRURGICO 120MMX100M</v>
      </c>
      <c r="C317" s="36" t="str">
        <f t="shared" si="104"/>
        <v/>
      </c>
      <c r="D317" s="36">
        <f t="shared" si="105"/>
        <v>0.62409999999999866</v>
      </c>
      <c r="E317" s="36">
        <f t="shared" si="106"/>
        <v>2.499999999999716E-3</v>
      </c>
      <c r="F317" s="36">
        <f t="shared" si="107"/>
        <v>0.16810000000000302</v>
      </c>
      <c r="G317" s="36" t="str">
        <f t="shared" si="108"/>
        <v/>
      </c>
      <c r="H317" s="36" t="str">
        <f t="shared" si="109"/>
        <v/>
      </c>
      <c r="I317" s="36" t="str">
        <f t="shared" si="110"/>
        <v/>
      </c>
      <c r="J317" s="36" t="str">
        <f t="shared" si="111"/>
        <v/>
      </c>
      <c r="K317" s="36" t="str">
        <f t="shared" si="112"/>
        <v/>
      </c>
      <c r="L317" s="36">
        <f t="shared" si="113"/>
        <v>0.18489999999999976</v>
      </c>
      <c r="M317" s="60">
        <f t="shared" si="114"/>
        <v>0.97960000000000114</v>
      </c>
      <c r="N317" s="36"/>
      <c r="O317" s="36"/>
      <c r="P317" s="36"/>
      <c r="Q317" s="36"/>
      <c r="R317" s="36"/>
      <c r="S317" s="36"/>
      <c r="T317" s="36"/>
      <c r="U317" s="36"/>
      <c r="V317" s="36"/>
      <c r="W317" s="36"/>
      <c r="X317" s="36"/>
      <c r="Y317" s="36"/>
      <c r="Z317" s="36"/>
    </row>
    <row r="318" spans="1:26" ht="33.75" hidden="1" x14ac:dyDescent="0.2">
      <c r="A318" s="58">
        <f t="shared" ref="A318:B318" si="118">+A49</f>
        <v>41</v>
      </c>
      <c r="B318" s="59" t="str">
        <f t="shared" si="118"/>
        <v>BOBINA DE PAPEL GRAU CIRURGICO 10CMX100M PRODUZIDO EM GRAU CIRURGICO E FILME LAMINADO POLIESTER/POLIPROPILENO, COM INDICADOR QUIMICO DE CICLO.</v>
      </c>
      <c r="C318" s="36" t="str">
        <f t="shared" si="104"/>
        <v/>
      </c>
      <c r="D318" s="36">
        <f t="shared" si="105"/>
        <v>6.25E-2</v>
      </c>
      <c r="E318" s="36">
        <f t="shared" si="106"/>
        <v>0.70560000000000578</v>
      </c>
      <c r="F318" s="36">
        <f t="shared" si="107"/>
        <v>1.464100000000002</v>
      </c>
      <c r="G318" s="36">
        <f t="shared" si="108"/>
        <v>5.2899999999999867</v>
      </c>
      <c r="H318" s="36" t="str">
        <f t="shared" si="109"/>
        <v/>
      </c>
      <c r="I318" s="36" t="str">
        <f t="shared" si="110"/>
        <v/>
      </c>
      <c r="J318" s="36" t="str">
        <f t="shared" si="111"/>
        <v/>
      </c>
      <c r="K318" s="36" t="str">
        <f t="shared" si="112"/>
        <v/>
      </c>
      <c r="L318" s="36" t="str">
        <f t="shared" si="113"/>
        <v/>
      </c>
      <c r="M318" s="60">
        <f t="shared" si="114"/>
        <v>7.5221999999999944</v>
      </c>
      <c r="N318" s="36"/>
      <c r="O318" s="36"/>
      <c r="P318" s="36"/>
      <c r="Q318" s="36"/>
      <c r="R318" s="36"/>
      <c r="S318" s="36"/>
      <c r="T318" s="36"/>
      <c r="U318" s="36"/>
      <c r="V318" s="36"/>
      <c r="W318" s="36"/>
      <c r="X318" s="36"/>
      <c r="Y318" s="36"/>
      <c r="Z318" s="36"/>
    </row>
    <row r="319" spans="1:26" ht="22.5" hidden="1" x14ac:dyDescent="0.2">
      <c r="A319" s="58">
        <f t="shared" ref="A319:B319" si="119">+A50</f>
        <v>42</v>
      </c>
      <c r="B319" s="59" t="str">
        <f t="shared" si="119"/>
        <v xml:space="preserve">Bisturi descartável nº. 22 Lâminas fabricadas em Aço Carbono e cabos em plástico atóxico Caixa com 100 unidades. </v>
      </c>
      <c r="C319" s="36" t="str">
        <f t="shared" si="104"/>
        <v/>
      </c>
      <c r="D319" s="36">
        <f t="shared" si="105"/>
        <v>18.720044444444333</v>
      </c>
      <c r="E319" s="36">
        <f t="shared" si="106"/>
        <v>0.37617777777779077</v>
      </c>
      <c r="F319" s="36">
        <f t="shared" si="107"/>
        <v>13.788844444444271</v>
      </c>
      <c r="G319" s="36" t="str">
        <f t="shared" si="108"/>
        <v/>
      </c>
      <c r="H319" s="36" t="str">
        <f t="shared" si="109"/>
        <v/>
      </c>
      <c r="I319" s="36" t="str">
        <f t="shared" si="110"/>
        <v/>
      </c>
      <c r="J319" s="36" t="str">
        <f t="shared" si="111"/>
        <v/>
      </c>
      <c r="K319" s="36" t="str">
        <f t="shared" si="112"/>
        <v/>
      </c>
      <c r="L319" s="36" t="str">
        <f t="shared" si="113"/>
        <v/>
      </c>
      <c r="M319" s="60">
        <f t="shared" si="114"/>
        <v>32.885066666666397</v>
      </c>
      <c r="N319" s="36"/>
      <c r="O319" s="36"/>
      <c r="P319" s="36"/>
      <c r="Q319" s="36"/>
      <c r="R319" s="36"/>
      <c r="S319" s="36"/>
      <c r="T319" s="36"/>
      <c r="U319" s="36"/>
      <c r="V319" s="36"/>
      <c r="W319" s="36"/>
      <c r="X319" s="36"/>
      <c r="Y319" s="36"/>
      <c r="Z319" s="36"/>
    </row>
    <row r="320" spans="1:26" ht="22.5" hidden="1" x14ac:dyDescent="0.2">
      <c r="A320" s="58">
        <f t="shared" ref="A320:B320" si="120">+A51</f>
        <v>43</v>
      </c>
      <c r="B320" s="59" t="str">
        <f t="shared" si="120"/>
        <v xml:space="preserve">Bisturi descartável nº. 15 Lâminas fabricadas em Aço Carbono e cabos em plástico atóxico Caixa com 100 unidades. </v>
      </c>
      <c r="C320" s="36">
        <f t="shared" si="104"/>
        <v>25693.418402777785</v>
      </c>
      <c r="D320" s="36">
        <f t="shared" si="105"/>
        <v>22478.505136111115</v>
      </c>
      <c r="E320" s="36">
        <f t="shared" si="106"/>
        <v>23984.200669444446</v>
      </c>
      <c r="F320" s="36">
        <f t="shared" si="107"/>
        <v>24953.994336111104</v>
      </c>
      <c r="G320" s="36">
        <f t="shared" si="108"/>
        <v>19427.249002777775</v>
      </c>
      <c r="H320" s="36" t="str">
        <f t="shared" si="109"/>
        <v/>
      </c>
      <c r="I320" s="36" t="str">
        <f t="shared" si="110"/>
        <v/>
      </c>
      <c r="J320" s="36" t="str">
        <f t="shared" si="111"/>
        <v/>
      </c>
      <c r="K320" s="36" t="str">
        <f t="shared" si="112"/>
        <v/>
      </c>
      <c r="L320" s="36">
        <f t="shared" si="113"/>
        <v>26598.891736111113</v>
      </c>
      <c r="M320" s="60">
        <f t="shared" si="114"/>
        <v>143136.25928333335</v>
      </c>
      <c r="N320" s="36"/>
      <c r="O320" s="36"/>
      <c r="P320" s="36"/>
      <c r="Q320" s="36"/>
      <c r="R320" s="36"/>
      <c r="S320" s="36"/>
      <c r="T320" s="36"/>
      <c r="U320" s="36"/>
      <c r="V320" s="36"/>
      <c r="W320" s="36"/>
      <c r="X320" s="36"/>
      <c r="Y320" s="36"/>
      <c r="Z320" s="36"/>
    </row>
    <row r="321" spans="1:26" hidden="1" x14ac:dyDescent="0.2">
      <c r="A321" s="58">
        <f t="shared" ref="A321:B321" si="121">+A52</f>
        <v>44</v>
      </c>
      <c r="B321" s="59" t="str">
        <f t="shared" si="121"/>
        <v>AVENTAL DESCARTAVEL EM MATERIAL TECIDO-NÃO-TECIDO OU TNT</v>
      </c>
      <c r="C321" s="36" t="str">
        <f t="shared" si="104"/>
        <v/>
      </c>
      <c r="D321" s="36">
        <f t="shared" si="105"/>
        <v>1.4400000000000239E-2</v>
      </c>
      <c r="E321" s="36">
        <f t="shared" si="106"/>
        <v>0</v>
      </c>
      <c r="F321" s="36">
        <f t="shared" si="107"/>
        <v>6.3999999999997271E-3</v>
      </c>
      <c r="G321" s="36">
        <f t="shared" si="108"/>
        <v>1.5999999999999318E-3</v>
      </c>
      <c r="H321" s="36" t="str">
        <f t="shared" si="109"/>
        <v/>
      </c>
      <c r="I321" s="36" t="str">
        <f t="shared" si="110"/>
        <v/>
      </c>
      <c r="J321" s="36" t="str">
        <f t="shared" si="111"/>
        <v/>
      </c>
      <c r="K321" s="36" t="str">
        <f t="shared" si="112"/>
        <v/>
      </c>
      <c r="L321" s="36" t="str">
        <f t="shared" si="113"/>
        <v/>
      </c>
      <c r="M321" s="60">
        <f t="shared" si="114"/>
        <v>2.2399999999999896E-2</v>
      </c>
      <c r="N321" s="36"/>
      <c r="O321" s="36"/>
      <c r="P321" s="36"/>
      <c r="Q321" s="36"/>
      <c r="R321" s="36"/>
      <c r="S321" s="36"/>
      <c r="T321" s="36"/>
      <c r="U321" s="36"/>
      <c r="V321" s="36"/>
      <c r="W321" s="36"/>
      <c r="X321" s="36"/>
      <c r="Y321" s="36"/>
      <c r="Z321" s="36"/>
    </row>
    <row r="322" spans="1:26" ht="33.75" hidden="1" x14ac:dyDescent="0.2">
      <c r="A322" s="58">
        <f t="shared" ref="A322:B322" si="122">+A53</f>
        <v>45</v>
      </c>
      <c r="B322" s="59" t="str">
        <f t="shared" si="122"/>
        <v>Atadura de crepe, medindo aproximadamente 25 cm de largura x 1,80m (repouso) sendo 4,50 m de comprimento (esticada) cor natural, com 13 fios/cm², 12 unidades</v>
      </c>
      <c r="C322" s="36" t="str">
        <f t="shared" si="104"/>
        <v/>
      </c>
      <c r="D322" s="36">
        <f t="shared" si="105"/>
        <v>0.75255624999999948</v>
      </c>
      <c r="E322" s="36">
        <f t="shared" si="106"/>
        <v>1.1826562500000009</v>
      </c>
      <c r="F322" s="36">
        <f t="shared" si="107"/>
        <v>1.5067562499999978</v>
      </c>
      <c r="G322" s="36" t="str">
        <f t="shared" si="108"/>
        <v/>
      </c>
      <c r="H322" s="36" t="str">
        <f t="shared" si="109"/>
        <v/>
      </c>
      <c r="I322" s="36" t="str">
        <f t="shared" si="110"/>
        <v/>
      </c>
      <c r="J322" s="36" t="str">
        <f t="shared" si="111"/>
        <v/>
      </c>
      <c r="K322" s="36" t="str">
        <f t="shared" si="112"/>
        <v/>
      </c>
      <c r="L322" s="36">
        <f t="shared" si="113"/>
        <v>10.128306250000007</v>
      </c>
      <c r="M322" s="60">
        <f t="shared" si="114"/>
        <v>13.570275000000006</v>
      </c>
      <c r="N322" s="36"/>
      <c r="O322" s="36"/>
      <c r="P322" s="36"/>
      <c r="Q322" s="36"/>
      <c r="R322" s="36"/>
      <c r="S322" s="36"/>
      <c r="T322" s="36"/>
      <c r="U322" s="36"/>
      <c r="V322" s="36"/>
      <c r="W322" s="36"/>
      <c r="X322" s="36"/>
      <c r="Y322" s="36"/>
      <c r="Z322" s="36"/>
    </row>
    <row r="323" spans="1:26" ht="33.75" hidden="1" x14ac:dyDescent="0.2">
      <c r="A323" s="58">
        <f t="shared" ref="A323:B323" si="123">+A54</f>
        <v>46</v>
      </c>
      <c r="B323" s="59" t="str">
        <f t="shared" si="123"/>
        <v>Atadura de crepe, medindo aproximadamente 20 cm de largura x 1,80m (repouso) sendo 4,50 m de comprimento (esticada) cor natural, com 13 fios/cm², 12 unidades</v>
      </c>
      <c r="C323" s="36" t="str">
        <f t="shared" si="104"/>
        <v/>
      </c>
      <c r="D323" s="36">
        <f t="shared" si="105"/>
        <v>0.99999999999999645</v>
      </c>
      <c r="E323" s="36">
        <f t="shared" si="106"/>
        <v>1.3923999999999994</v>
      </c>
      <c r="F323" s="36">
        <f t="shared" si="107"/>
        <v>1.6383999999999983</v>
      </c>
      <c r="G323" s="36" t="str">
        <f t="shared" si="108"/>
        <v/>
      </c>
      <c r="H323" s="36" t="str">
        <f t="shared" si="109"/>
        <v/>
      </c>
      <c r="I323" s="36" t="str">
        <f t="shared" si="110"/>
        <v/>
      </c>
      <c r="J323" s="36" t="str">
        <f t="shared" si="111"/>
        <v/>
      </c>
      <c r="K323" s="36" t="str">
        <f t="shared" si="112"/>
        <v/>
      </c>
      <c r="L323" s="36">
        <f t="shared" si="113"/>
        <v>11.971600000000006</v>
      </c>
      <c r="M323" s="60">
        <f t="shared" si="114"/>
        <v>16.002400000000002</v>
      </c>
      <c r="N323" s="36"/>
      <c r="O323" s="36"/>
      <c r="P323" s="36"/>
      <c r="Q323" s="36"/>
      <c r="R323" s="36"/>
      <c r="S323" s="36"/>
      <c r="T323" s="36"/>
      <c r="U323" s="36"/>
      <c r="V323" s="36"/>
      <c r="W323" s="36"/>
      <c r="X323" s="36"/>
      <c r="Y323" s="36"/>
      <c r="Z323" s="36"/>
    </row>
    <row r="324" spans="1:26" ht="33.75" hidden="1" x14ac:dyDescent="0.2">
      <c r="A324" s="58">
        <f t="shared" ref="A324:B324" si="124">+A55</f>
        <v>47</v>
      </c>
      <c r="B324" s="59" t="str">
        <f t="shared" si="124"/>
        <v>Atadura de crepe, medindo aproximadamente 15 cm de largura x 1,80m (repouso) sendo 4,50 m de comprimento (esticada) cor natural, com 13 fios/cm², 12 UNIDADES</v>
      </c>
      <c r="C324" s="36" t="str">
        <f t="shared" si="104"/>
        <v/>
      </c>
      <c r="D324" s="36">
        <f t="shared" si="105"/>
        <v>0.13322499999999887</v>
      </c>
      <c r="E324" s="36">
        <f t="shared" si="106"/>
        <v>0.24502499999999922</v>
      </c>
      <c r="F324" s="36">
        <f t="shared" si="107"/>
        <v>0.33062499999999917</v>
      </c>
      <c r="G324" s="36" t="str">
        <f t="shared" si="108"/>
        <v/>
      </c>
      <c r="H324" s="36" t="str">
        <f t="shared" si="109"/>
        <v/>
      </c>
      <c r="I324" s="36" t="str">
        <f t="shared" si="110"/>
        <v/>
      </c>
      <c r="J324" s="36" t="str">
        <f t="shared" si="111"/>
        <v/>
      </c>
      <c r="K324" s="36" t="str">
        <f t="shared" si="112"/>
        <v/>
      </c>
      <c r="L324" s="36">
        <f t="shared" si="113"/>
        <v>2.0592250000000041</v>
      </c>
      <c r="M324" s="60">
        <f t="shared" si="114"/>
        <v>2.7681000000000013</v>
      </c>
      <c r="N324" s="36"/>
      <c r="O324" s="36"/>
      <c r="P324" s="36"/>
      <c r="Q324" s="36"/>
      <c r="R324" s="36"/>
      <c r="S324" s="36"/>
      <c r="T324" s="36"/>
      <c r="U324" s="36"/>
      <c r="V324" s="36"/>
      <c r="W324" s="36"/>
      <c r="X324" s="36"/>
      <c r="Y324" s="36"/>
      <c r="Z324" s="36"/>
    </row>
    <row r="325" spans="1:26" ht="33.75" hidden="1" x14ac:dyDescent="0.2">
      <c r="A325" s="58">
        <f t="shared" ref="A325:B325" si="125">+A56</f>
        <v>48</v>
      </c>
      <c r="B325" s="59" t="str">
        <f t="shared" si="125"/>
        <v>Atadura de crepe, medindo aproximadamente 10 cm de largura x 1,80m (repouso) sendo 4,50 m de comprimento (esticada) cor natural, com 13 fios/cm², 12 UNIDADES</v>
      </c>
      <c r="C325" s="36" t="str">
        <f t="shared" si="104"/>
        <v/>
      </c>
      <c r="D325" s="36">
        <f t="shared" si="105"/>
        <v>6.3999999999998693E-3</v>
      </c>
      <c r="E325" s="36">
        <f t="shared" si="106"/>
        <v>2.5599999999999762E-2</v>
      </c>
      <c r="F325" s="36">
        <f t="shared" si="107"/>
        <v>4.8399999999999888E-2</v>
      </c>
      <c r="G325" s="36" t="str">
        <f t="shared" si="108"/>
        <v/>
      </c>
      <c r="H325" s="36" t="str">
        <f t="shared" si="109"/>
        <v/>
      </c>
      <c r="I325" s="36" t="str">
        <f t="shared" si="110"/>
        <v/>
      </c>
      <c r="J325" s="36" t="str">
        <f t="shared" si="111"/>
        <v/>
      </c>
      <c r="K325" s="36" t="str">
        <f t="shared" si="112"/>
        <v/>
      </c>
      <c r="L325" s="36">
        <f t="shared" si="113"/>
        <v>0.21160000000000079</v>
      </c>
      <c r="M325" s="60">
        <f t="shared" si="114"/>
        <v>0.29200000000000031</v>
      </c>
      <c r="N325" s="36"/>
      <c r="O325" s="36"/>
      <c r="P325" s="36"/>
      <c r="Q325" s="36"/>
      <c r="R325" s="36"/>
      <c r="S325" s="36"/>
      <c r="T325" s="36"/>
      <c r="U325" s="36"/>
      <c r="V325" s="36"/>
      <c r="W325" s="36"/>
      <c r="X325" s="36"/>
      <c r="Y325" s="36"/>
      <c r="Z325" s="36"/>
    </row>
    <row r="326" spans="1:26" ht="33.75" hidden="1" x14ac:dyDescent="0.2">
      <c r="A326" s="58">
        <f t="shared" ref="A326:B326" si="126">+A57</f>
        <v>49</v>
      </c>
      <c r="B326" s="59" t="str">
        <f t="shared" si="126"/>
        <v>Ataduras de crepom 13 fios/cm² 12X4,5m Atadura de crepe, medindo aproximadamente 12 cm de largura x  1,80m(repouso) sendo 4,50 m de comprimento (esticada) cor natural, com 13 fios/cm², 12 UNIDADES</v>
      </c>
      <c r="C326" s="36" t="str">
        <f t="shared" si="104"/>
        <v/>
      </c>
      <c r="D326" s="36">
        <f t="shared" si="105"/>
        <v>2.8899999999999974E-2</v>
      </c>
      <c r="E326" s="36">
        <f t="shared" si="106"/>
        <v>7.8399999999999637E-2</v>
      </c>
      <c r="F326" s="36">
        <f t="shared" si="107"/>
        <v>0.1155999999999999</v>
      </c>
      <c r="G326" s="36" t="str">
        <f t="shared" si="108"/>
        <v/>
      </c>
      <c r="H326" s="36" t="str">
        <f t="shared" si="109"/>
        <v/>
      </c>
      <c r="I326" s="36" t="str">
        <f t="shared" si="110"/>
        <v/>
      </c>
      <c r="J326" s="36" t="str">
        <f t="shared" si="111"/>
        <v/>
      </c>
      <c r="K326" s="36" t="str">
        <f t="shared" si="112"/>
        <v/>
      </c>
      <c r="L326" s="36">
        <f t="shared" si="113"/>
        <v>0.6241000000000001</v>
      </c>
      <c r="M326" s="60">
        <f t="shared" si="114"/>
        <v>0.84699999999999964</v>
      </c>
      <c r="N326" s="36"/>
      <c r="O326" s="36"/>
      <c r="P326" s="36"/>
      <c r="Q326" s="36"/>
      <c r="R326" s="36"/>
      <c r="S326" s="36"/>
      <c r="T326" s="36"/>
      <c r="U326" s="36"/>
      <c r="V326" s="36"/>
      <c r="W326" s="36"/>
      <c r="X326" s="36"/>
      <c r="Y326" s="36"/>
      <c r="Z326" s="36"/>
    </row>
    <row r="327" spans="1:26" hidden="1" x14ac:dyDescent="0.2">
      <c r="A327" s="58">
        <f t="shared" ref="A327:B327" si="127">+A58</f>
        <v>50</v>
      </c>
      <c r="B327" s="59" t="str">
        <f t="shared" si="127"/>
        <v>AMOTOLIA DE 250ML BRANCA, CONFECCIONADO EM POLIETILENO</v>
      </c>
      <c r="C327" s="36" t="str">
        <f t="shared" si="104"/>
        <v/>
      </c>
      <c r="D327" s="36">
        <f t="shared" si="105"/>
        <v>1.7423999999999915E-2</v>
      </c>
      <c r="E327" s="36">
        <f t="shared" si="106"/>
        <v>2.9583999999999899E-2</v>
      </c>
      <c r="F327" s="36">
        <f t="shared" si="107"/>
        <v>4.4943999999999894E-2</v>
      </c>
      <c r="G327" s="36">
        <f t="shared" si="108"/>
        <v>3.9203999999999982E-2</v>
      </c>
      <c r="H327" s="36" t="str">
        <f t="shared" si="109"/>
        <v/>
      </c>
      <c r="I327" s="36" t="str">
        <f t="shared" si="110"/>
        <v/>
      </c>
      <c r="J327" s="36" t="str">
        <f t="shared" si="111"/>
        <v/>
      </c>
      <c r="K327" s="36" t="str">
        <f t="shared" si="112"/>
        <v/>
      </c>
      <c r="L327" s="36">
        <f t="shared" si="113"/>
        <v>0.10112400000000003</v>
      </c>
      <c r="M327" s="60">
        <f t="shared" si="114"/>
        <v>0.23227999999999971</v>
      </c>
      <c r="N327" s="36"/>
      <c r="O327" s="36"/>
      <c r="P327" s="36"/>
      <c r="Q327" s="36"/>
      <c r="R327" s="36"/>
      <c r="S327" s="36"/>
      <c r="T327" s="36"/>
      <c r="U327" s="36"/>
      <c r="V327" s="36"/>
      <c r="W327" s="36"/>
      <c r="X327" s="36"/>
      <c r="Y327" s="36"/>
      <c r="Z327" s="36"/>
    </row>
    <row r="328" spans="1:26" ht="22.5" hidden="1" x14ac:dyDescent="0.2">
      <c r="A328" s="58">
        <f t="shared" ref="A328:B328" si="128">+A59</f>
        <v>51</v>
      </c>
      <c r="B328" s="59" t="str">
        <f t="shared" si="128"/>
        <v>ALGODÃO HIDRÓFILO, 100% ALGODÃO, ROLO NA COR BRANCO COM 500G</v>
      </c>
      <c r="C328" s="36" t="str">
        <f t="shared" si="104"/>
        <v/>
      </c>
      <c r="D328" s="36">
        <f t="shared" si="105"/>
        <v>0.45900625000000028</v>
      </c>
      <c r="E328" s="36">
        <f t="shared" si="106"/>
        <v>0.2185562499999994</v>
      </c>
      <c r="F328" s="36">
        <f t="shared" si="107"/>
        <v>0.11390625000000024</v>
      </c>
      <c r="G328" s="36" t="str">
        <f t="shared" si="108"/>
        <v/>
      </c>
      <c r="H328" s="36" t="str">
        <f t="shared" si="109"/>
        <v/>
      </c>
      <c r="I328" s="36" t="str">
        <f t="shared" si="110"/>
        <v/>
      </c>
      <c r="J328" s="36" t="str">
        <f t="shared" si="111"/>
        <v/>
      </c>
      <c r="K328" s="36" t="str">
        <f t="shared" si="112"/>
        <v/>
      </c>
      <c r="L328" s="36">
        <f t="shared" si="113"/>
        <v>2.1978062499999997</v>
      </c>
      <c r="M328" s="60">
        <f t="shared" si="114"/>
        <v>2.9892749999999997</v>
      </c>
      <c r="N328" s="36"/>
      <c r="O328" s="36"/>
      <c r="P328" s="36"/>
      <c r="Q328" s="36"/>
      <c r="R328" s="36"/>
      <c r="S328" s="36"/>
      <c r="T328" s="36"/>
      <c r="U328" s="36"/>
      <c r="V328" s="36"/>
      <c r="W328" s="36"/>
      <c r="X328" s="36"/>
      <c r="Y328" s="36"/>
      <c r="Z328" s="36"/>
    </row>
    <row r="329" spans="1:26" hidden="1" x14ac:dyDescent="0.2">
      <c r="A329" s="58">
        <f t="shared" ref="A329:B329" si="129">+A60</f>
        <v>52</v>
      </c>
      <c r="B329" s="59" t="str">
        <f t="shared" si="129"/>
        <v>ALCOOL GEL HIDRATANTE 70º + GLICERINA FR. 250ML</v>
      </c>
      <c r="C329" s="36" t="str">
        <f t="shared" si="104"/>
        <v/>
      </c>
      <c r="D329" s="36">
        <f t="shared" si="105"/>
        <v>2.7777777777778172E-2</v>
      </c>
      <c r="E329" s="36">
        <f t="shared" si="106"/>
        <v>5.4444444444444885E-4</v>
      </c>
      <c r="F329" s="36">
        <f t="shared" si="107"/>
        <v>2.0544444444444247E-2</v>
      </c>
      <c r="G329" s="36" t="str">
        <f t="shared" si="108"/>
        <v/>
      </c>
      <c r="H329" s="36" t="str">
        <f t="shared" si="109"/>
        <v/>
      </c>
      <c r="I329" s="36" t="str">
        <f t="shared" si="110"/>
        <v/>
      </c>
      <c r="J329" s="36" t="str">
        <f t="shared" si="111"/>
        <v/>
      </c>
      <c r="K329" s="36" t="str">
        <f t="shared" si="112"/>
        <v/>
      </c>
      <c r="L329" s="36" t="str">
        <f t="shared" si="113"/>
        <v/>
      </c>
      <c r="M329" s="60">
        <f t="shared" si="114"/>
        <v>4.8866666666666864E-2</v>
      </c>
      <c r="N329" s="36"/>
      <c r="O329" s="36"/>
      <c r="P329" s="36"/>
      <c r="Q329" s="36"/>
      <c r="R329" s="36"/>
      <c r="S329" s="36"/>
      <c r="T329" s="36"/>
      <c r="U329" s="36"/>
      <c r="V329" s="36"/>
      <c r="W329" s="36"/>
      <c r="X329" s="36"/>
      <c r="Y329" s="36"/>
      <c r="Z329" s="36"/>
    </row>
    <row r="330" spans="1:26" hidden="1" x14ac:dyDescent="0.2">
      <c r="A330" s="58">
        <f t="shared" ref="A330:B330" si="130">+A61</f>
        <v>53</v>
      </c>
      <c r="B330" s="59" t="str">
        <f t="shared" si="130"/>
        <v>ÁLCOOL COMUM 96%, EMBALAGEM EM PVC, CAPACIDADE DE 01 LITRO</v>
      </c>
      <c r="C330" s="36" t="str">
        <f t="shared" si="104"/>
        <v/>
      </c>
      <c r="D330" s="36">
        <f t="shared" si="105"/>
        <v>3.4224999999999853E-2</v>
      </c>
      <c r="E330" s="36">
        <f t="shared" si="106"/>
        <v>5.6250000000000267E-3</v>
      </c>
      <c r="F330" s="36">
        <f t="shared" si="107"/>
        <v>2.4999999999998934E-5</v>
      </c>
      <c r="G330" s="36" t="str">
        <f t="shared" si="108"/>
        <v/>
      </c>
      <c r="H330" s="36" t="str">
        <f t="shared" si="109"/>
        <v/>
      </c>
      <c r="I330" s="36" t="str">
        <f t="shared" si="110"/>
        <v/>
      </c>
      <c r="J330" s="36" t="str">
        <f t="shared" si="111"/>
        <v/>
      </c>
      <c r="K330" s="36" t="str">
        <f t="shared" si="112"/>
        <v/>
      </c>
      <c r="L330" s="36">
        <f t="shared" si="113"/>
        <v>7.0225000000000301E-2</v>
      </c>
      <c r="M330" s="60">
        <f t="shared" si="114"/>
        <v>0.11010000000000017</v>
      </c>
      <c r="N330" s="36"/>
      <c r="O330" s="36"/>
      <c r="P330" s="36"/>
      <c r="Q330" s="36"/>
      <c r="R330" s="36"/>
      <c r="S330" s="36"/>
      <c r="T330" s="36"/>
      <c r="U330" s="36"/>
      <c r="V330" s="36"/>
      <c r="W330" s="36"/>
      <c r="X330" s="36"/>
      <c r="Y330" s="36"/>
      <c r="Z330" s="36"/>
    </row>
    <row r="331" spans="1:26" hidden="1" x14ac:dyDescent="0.2">
      <c r="A331" s="58">
        <f t="shared" ref="A331:B331" si="131">+A62</f>
        <v>54</v>
      </c>
      <c r="B331" s="59" t="str">
        <f t="shared" si="131"/>
        <v>ÁLCOOL 70%, frasco com 1.000ml</v>
      </c>
      <c r="C331" s="36" t="str">
        <f t="shared" si="104"/>
        <v/>
      </c>
      <c r="D331" s="36">
        <f t="shared" si="105"/>
        <v>6.2499999999997334E-4</v>
      </c>
      <c r="E331" s="36">
        <f t="shared" si="106"/>
        <v>1.1024999999999903E-2</v>
      </c>
      <c r="F331" s="36">
        <f t="shared" si="107"/>
        <v>2.4024999999999803E-2</v>
      </c>
      <c r="G331" s="36" t="str">
        <f t="shared" si="108"/>
        <v/>
      </c>
      <c r="H331" s="36" t="str">
        <f t="shared" si="109"/>
        <v/>
      </c>
      <c r="I331" s="36" t="str">
        <f t="shared" si="110"/>
        <v/>
      </c>
      <c r="J331" s="36" t="str">
        <f t="shared" si="111"/>
        <v/>
      </c>
      <c r="K331" s="36" t="str">
        <f t="shared" si="112"/>
        <v/>
      </c>
      <c r="L331" s="36">
        <f t="shared" si="113"/>
        <v>8.1225000000000075E-2</v>
      </c>
      <c r="M331" s="60">
        <f t="shared" si="114"/>
        <v>0.11689999999999975</v>
      </c>
      <c r="N331" s="36"/>
      <c r="O331" s="36"/>
      <c r="P331" s="36"/>
      <c r="Q331" s="36"/>
      <c r="R331" s="36"/>
      <c r="S331" s="36"/>
      <c r="T331" s="36"/>
      <c r="U331" s="36"/>
      <c r="V331" s="36"/>
      <c r="W331" s="36"/>
      <c r="X331" s="36"/>
      <c r="Y331" s="36"/>
      <c r="Z331" s="36"/>
    </row>
    <row r="332" spans="1:26" ht="22.5" hidden="1" x14ac:dyDescent="0.2">
      <c r="A332" s="58">
        <f t="shared" ref="A332:B332" si="132">+A63</f>
        <v>55</v>
      </c>
      <c r="B332" s="59" t="str">
        <f t="shared" si="132"/>
        <v>AGULHA MULTIPLA PARA COLETA DE SANGUE 25X0,80MM CX C/ 100 UNIDADES</v>
      </c>
      <c r="C332" s="36" t="str">
        <f t="shared" si="104"/>
        <v/>
      </c>
      <c r="D332" s="36">
        <f t="shared" si="105"/>
        <v>4.1697639999999918</v>
      </c>
      <c r="E332" s="36">
        <f t="shared" si="106"/>
        <v>3.0695039999999962</v>
      </c>
      <c r="F332" s="36">
        <f t="shared" si="107"/>
        <v>2.4398439999999924</v>
      </c>
      <c r="G332" s="36">
        <f t="shared" si="108"/>
        <v>11.819844000000016</v>
      </c>
      <c r="H332" s="36" t="str">
        <f t="shared" si="109"/>
        <v/>
      </c>
      <c r="I332" s="36" t="str">
        <f t="shared" si="110"/>
        <v/>
      </c>
      <c r="J332" s="36" t="str">
        <f t="shared" si="111"/>
        <v/>
      </c>
      <c r="K332" s="36" t="str">
        <f t="shared" si="112"/>
        <v/>
      </c>
      <c r="L332" s="36">
        <f t="shared" si="113"/>
        <v>3.6787239999999972</v>
      </c>
      <c r="M332" s="60">
        <f t="shared" si="114"/>
        <v>25.177679999999995</v>
      </c>
      <c r="N332" s="36"/>
      <c r="O332" s="36"/>
      <c r="P332" s="36"/>
      <c r="Q332" s="36"/>
      <c r="R332" s="36"/>
      <c r="S332" s="36"/>
      <c r="T332" s="36"/>
      <c r="U332" s="36"/>
      <c r="V332" s="36"/>
      <c r="W332" s="36"/>
      <c r="X332" s="36"/>
      <c r="Y332" s="36"/>
      <c r="Z332" s="36"/>
    </row>
    <row r="333" spans="1:26" ht="22.5" hidden="1" x14ac:dyDescent="0.2">
      <c r="A333" s="58">
        <f t="shared" ref="A333:B333" si="133">+A64</f>
        <v>56</v>
      </c>
      <c r="B333" s="59" t="str">
        <f t="shared" si="133"/>
        <v>AGULHA HIPODÉRMICA DESCARTÁVEL, MATERIAL DE USO ÚNICO, TAMANHO CALIBRE 40 X 12, CX C/ 100 UND</v>
      </c>
      <c r="C333" s="36" t="str">
        <f t="shared" si="104"/>
        <v/>
      </c>
      <c r="D333" s="36">
        <f t="shared" si="105"/>
        <v>5.0176000000000484E-2</v>
      </c>
      <c r="E333" s="36">
        <f t="shared" si="106"/>
        <v>1.5376000000000138E-2</v>
      </c>
      <c r="F333" s="36">
        <f t="shared" si="107"/>
        <v>4.0960000000001212E-3</v>
      </c>
      <c r="G333" s="36">
        <f t="shared" si="108"/>
        <v>6.7599999999994346E-4</v>
      </c>
      <c r="H333" s="36" t="str">
        <f t="shared" si="109"/>
        <v/>
      </c>
      <c r="I333" s="36" t="str">
        <f t="shared" si="110"/>
        <v/>
      </c>
      <c r="J333" s="36" t="str">
        <f t="shared" si="111"/>
        <v/>
      </c>
      <c r="K333" s="36" t="str">
        <f t="shared" si="112"/>
        <v/>
      </c>
      <c r="L333" s="36">
        <f t="shared" si="113"/>
        <v>0.14899599999999941</v>
      </c>
      <c r="M333" s="60">
        <f t="shared" si="114"/>
        <v>0.2193200000000001</v>
      </c>
      <c r="N333" s="36"/>
      <c r="O333" s="36"/>
      <c r="P333" s="36"/>
      <c r="Q333" s="36"/>
      <c r="R333" s="36"/>
      <c r="S333" s="36"/>
      <c r="T333" s="36"/>
      <c r="U333" s="36"/>
      <c r="V333" s="36"/>
      <c r="W333" s="36"/>
      <c r="X333" s="36"/>
      <c r="Y333" s="36"/>
      <c r="Z333" s="36"/>
    </row>
    <row r="334" spans="1:26" ht="22.5" hidden="1" x14ac:dyDescent="0.2">
      <c r="A334" s="58">
        <f t="shared" ref="A334:B334" si="134">+A65</f>
        <v>57</v>
      </c>
      <c r="B334" s="59" t="str">
        <f t="shared" si="134"/>
        <v xml:space="preserve">AGULHA HIPODÉRMICA DESCARTÁVEL, TAMANHO CALIBRE 30 X 8, CX C/ 100 UND </v>
      </c>
      <c r="C334" s="36" t="str">
        <f t="shared" si="104"/>
        <v/>
      </c>
      <c r="D334" s="36">
        <f t="shared" si="105"/>
        <v>4.1615999999999896E-2</v>
      </c>
      <c r="E334" s="36">
        <f t="shared" si="106"/>
        <v>9.2416000000000165E-2</v>
      </c>
      <c r="F334" s="36">
        <f t="shared" si="107"/>
        <v>0.13249599999999992</v>
      </c>
      <c r="G334" s="36">
        <f t="shared" si="108"/>
        <v>3.8415999999999895E-2</v>
      </c>
      <c r="H334" s="36" t="str">
        <f t="shared" si="109"/>
        <v/>
      </c>
      <c r="I334" s="36" t="str">
        <f t="shared" si="110"/>
        <v/>
      </c>
      <c r="J334" s="36" t="str">
        <f t="shared" si="111"/>
        <v/>
      </c>
      <c r="K334" s="36" t="str">
        <f t="shared" si="112"/>
        <v/>
      </c>
      <c r="L334" s="36">
        <f t="shared" si="113"/>
        <v>0.45697600000000022</v>
      </c>
      <c r="M334" s="60">
        <f t="shared" si="114"/>
        <v>0.76192000000000015</v>
      </c>
      <c r="N334" s="36"/>
      <c r="O334" s="36"/>
      <c r="P334" s="36"/>
      <c r="Q334" s="36"/>
      <c r="R334" s="36"/>
      <c r="S334" s="36"/>
      <c r="T334" s="36"/>
      <c r="U334" s="36"/>
      <c r="V334" s="36"/>
      <c r="W334" s="36"/>
      <c r="X334" s="36"/>
      <c r="Y334" s="36"/>
      <c r="Z334" s="36"/>
    </row>
    <row r="335" spans="1:26" ht="22.5" hidden="1" x14ac:dyDescent="0.2">
      <c r="A335" s="58">
        <f t="shared" ref="A335:B335" si="135">+A66</f>
        <v>58</v>
      </c>
      <c r="B335" s="59" t="str">
        <f t="shared" si="135"/>
        <v>AGULHA HIPODÉRMICA DESCARTÁVEL, TAMANHO CALIBRE 30 X 7, CX C/ 100 UND</v>
      </c>
      <c r="C335" s="36" t="str">
        <f t="shared" si="104"/>
        <v/>
      </c>
      <c r="D335" s="36">
        <f t="shared" si="105"/>
        <v>3.3123999999999494E-2</v>
      </c>
      <c r="E335" s="36">
        <f t="shared" si="106"/>
        <v>7.9523999999999512E-2</v>
      </c>
      <c r="F335" s="36">
        <f t="shared" si="107"/>
        <v>0.11696399999999914</v>
      </c>
      <c r="G335" s="36">
        <f t="shared" si="108"/>
        <v>4.7524000000000372E-2</v>
      </c>
      <c r="H335" s="36" t="str">
        <f t="shared" si="109"/>
        <v/>
      </c>
      <c r="I335" s="36" t="str">
        <f t="shared" si="110"/>
        <v/>
      </c>
      <c r="J335" s="36" t="str">
        <f t="shared" si="111"/>
        <v/>
      </c>
      <c r="K335" s="36" t="str">
        <f t="shared" si="112"/>
        <v/>
      </c>
      <c r="L335" s="36">
        <f t="shared" si="113"/>
        <v>0.34574400000000116</v>
      </c>
      <c r="M335" s="60">
        <f t="shared" si="114"/>
        <v>0.62287999999999966</v>
      </c>
      <c r="N335" s="36"/>
      <c r="O335" s="36"/>
      <c r="P335" s="36"/>
      <c r="Q335" s="36"/>
      <c r="R335" s="36"/>
      <c r="S335" s="36"/>
      <c r="T335" s="36"/>
      <c r="U335" s="36"/>
      <c r="V335" s="36"/>
      <c r="W335" s="36"/>
      <c r="X335" s="36"/>
      <c r="Y335" s="36"/>
      <c r="Z335" s="36"/>
    </row>
    <row r="336" spans="1:26" ht="22.5" hidden="1" x14ac:dyDescent="0.2">
      <c r="A336" s="58">
        <f t="shared" ref="A336:B336" si="136">+A67</f>
        <v>59</v>
      </c>
      <c r="B336" s="59" t="str">
        <f t="shared" si="136"/>
        <v>AGULHA HIPODÉRMICA DESCARTÁVEL, TAMANHO CALIBRE 25 X 7, CX C/ 100 UND</v>
      </c>
      <c r="C336" s="36" t="str">
        <f t="shared" si="104"/>
        <v/>
      </c>
      <c r="D336" s="36">
        <f t="shared" si="105"/>
        <v>3.1360000000000055E-3</v>
      </c>
      <c r="E336" s="36">
        <f t="shared" si="106"/>
        <v>2.433600000000018E-2</v>
      </c>
      <c r="F336" s="36">
        <f t="shared" si="107"/>
        <v>4.6656000000000086E-2</v>
      </c>
      <c r="G336" s="36">
        <f t="shared" si="108"/>
        <v>0.11833599999999959</v>
      </c>
      <c r="H336" s="36" t="str">
        <f t="shared" si="109"/>
        <v/>
      </c>
      <c r="I336" s="36" t="str">
        <f t="shared" si="110"/>
        <v/>
      </c>
      <c r="J336" s="36" t="str">
        <f t="shared" si="111"/>
        <v/>
      </c>
      <c r="K336" s="36" t="str">
        <f t="shared" si="112"/>
        <v/>
      </c>
      <c r="L336" s="36">
        <f t="shared" si="113"/>
        <v>7.0559999999999382E-3</v>
      </c>
      <c r="M336" s="60">
        <f t="shared" si="114"/>
        <v>0.19951999999999981</v>
      </c>
      <c r="N336" s="36"/>
      <c r="O336" s="36"/>
      <c r="P336" s="36"/>
      <c r="Q336" s="36"/>
      <c r="R336" s="36"/>
      <c r="S336" s="36"/>
      <c r="T336" s="36"/>
      <c r="U336" s="36"/>
      <c r="V336" s="36"/>
      <c r="W336" s="36"/>
      <c r="X336" s="36"/>
      <c r="Y336" s="36"/>
      <c r="Z336" s="36"/>
    </row>
    <row r="337" spans="1:26" ht="22.5" hidden="1" x14ac:dyDescent="0.2">
      <c r="A337" s="58">
        <f t="shared" ref="A337:B337" si="137">+A68</f>
        <v>60</v>
      </c>
      <c r="B337" s="59" t="str">
        <f t="shared" si="137"/>
        <v>AGULHA HIPODERMICA DESCARTAVEL, TAMANHO CALIBRE 25X06 CX C/ 100 UND</v>
      </c>
      <c r="C337" s="36" t="str">
        <f t="shared" si="104"/>
        <v/>
      </c>
      <c r="D337" s="36">
        <f t="shared" si="105"/>
        <v>1.0000000000003127E-4</v>
      </c>
      <c r="E337" s="36">
        <f t="shared" si="106"/>
        <v>8.0999999999998139E-3</v>
      </c>
      <c r="F337" s="36">
        <f t="shared" si="107"/>
        <v>2.2499999999999572E-2</v>
      </c>
      <c r="G337" s="36">
        <f t="shared" si="108"/>
        <v>0.16810000000000083</v>
      </c>
      <c r="H337" s="36" t="str">
        <f t="shared" si="109"/>
        <v/>
      </c>
      <c r="I337" s="36" t="str">
        <f t="shared" si="110"/>
        <v/>
      </c>
      <c r="J337" s="36" t="str">
        <f t="shared" si="111"/>
        <v/>
      </c>
      <c r="K337" s="36" t="str">
        <f t="shared" si="112"/>
        <v/>
      </c>
      <c r="L337" s="36">
        <f t="shared" si="113"/>
        <v>3.2399999999999575E-2</v>
      </c>
      <c r="M337" s="60">
        <f t="shared" si="114"/>
        <v>0.23119999999999982</v>
      </c>
      <c r="N337" s="36"/>
      <c r="O337" s="36"/>
      <c r="P337" s="36"/>
      <c r="Q337" s="36"/>
      <c r="R337" s="36"/>
      <c r="S337" s="36"/>
      <c r="T337" s="36"/>
      <c r="U337" s="36"/>
      <c r="V337" s="36"/>
      <c r="W337" s="36"/>
      <c r="X337" s="36"/>
      <c r="Y337" s="36"/>
      <c r="Z337" s="36"/>
    </row>
    <row r="338" spans="1:26" ht="22.5" hidden="1" x14ac:dyDescent="0.2">
      <c r="A338" s="58">
        <f t="shared" ref="A338:B338" si="138">+A69</f>
        <v>61</v>
      </c>
      <c r="B338" s="59" t="str">
        <f t="shared" si="138"/>
        <v>AGULHA HIPODÉRMICA DESCARTÁVEL, TAMANHO CALIBRE 20X5.5 3/4, CX C/ 100 UND</v>
      </c>
      <c r="C338" s="36" t="str">
        <f t="shared" si="104"/>
        <v/>
      </c>
      <c r="D338" s="36">
        <f t="shared" si="105"/>
        <v>3.3123999999999494E-2</v>
      </c>
      <c r="E338" s="36">
        <f t="shared" si="106"/>
        <v>7.9523999999999512E-2</v>
      </c>
      <c r="F338" s="36">
        <f t="shared" si="107"/>
        <v>0.11696399999999914</v>
      </c>
      <c r="G338" s="36">
        <f t="shared" si="108"/>
        <v>4.7524000000000372E-2</v>
      </c>
      <c r="H338" s="36" t="str">
        <f t="shared" si="109"/>
        <v/>
      </c>
      <c r="I338" s="36" t="str">
        <f t="shared" si="110"/>
        <v/>
      </c>
      <c r="J338" s="36" t="str">
        <f t="shared" si="111"/>
        <v/>
      </c>
      <c r="K338" s="36" t="str">
        <f t="shared" si="112"/>
        <v/>
      </c>
      <c r="L338" s="36">
        <f t="shared" si="113"/>
        <v>0.34574400000000116</v>
      </c>
      <c r="M338" s="60">
        <f t="shared" si="114"/>
        <v>0.62287999999999966</v>
      </c>
      <c r="N338" s="36"/>
      <c r="O338" s="36"/>
      <c r="P338" s="36"/>
      <c r="Q338" s="36"/>
      <c r="R338" s="36"/>
      <c r="S338" s="36"/>
      <c r="T338" s="36"/>
      <c r="U338" s="36"/>
      <c r="V338" s="36"/>
      <c r="W338" s="36"/>
      <c r="X338" s="36"/>
      <c r="Y338" s="36"/>
      <c r="Z338" s="36"/>
    </row>
    <row r="339" spans="1:26" ht="22.5" hidden="1" x14ac:dyDescent="0.2">
      <c r="A339" s="58">
        <f t="shared" ref="A339:B339" si="139">+A70</f>
        <v>62</v>
      </c>
      <c r="B339" s="59" t="str">
        <f t="shared" si="139"/>
        <v>AGULHA HIPODÉRMICA DESCARTÁVEL, TAMANHO CALIBRE 13 X 4,5, CX C/ 100 UND</v>
      </c>
      <c r="C339" s="36" t="str">
        <f t="shared" si="104"/>
        <v/>
      </c>
      <c r="D339" s="36">
        <f t="shared" si="105"/>
        <v>0.14592399999999908</v>
      </c>
      <c r="E339" s="36">
        <f t="shared" si="106"/>
        <v>0.23232399999999934</v>
      </c>
      <c r="F339" s="36">
        <f t="shared" si="107"/>
        <v>0.29376399999999886</v>
      </c>
      <c r="G339" s="36">
        <f t="shared" si="108"/>
        <v>1.4835240000000021</v>
      </c>
      <c r="H339" s="36" t="str">
        <f t="shared" si="109"/>
        <v/>
      </c>
      <c r="I339" s="36" t="str">
        <f t="shared" si="110"/>
        <v/>
      </c>
      <c r="J339" s="36" t="str">
        <f t="shared" si="111"/>
        <v/>
      </c>
      <c r="K339" s="36" t="str">
        <f t="shared" si="112"/>
        <v/>
      </c>
      <c r="L339" s="36">
        <f t="shared" si="113"/>
        <v>3.5344000000000229E-2</v>
      </c>
      <c r="M339" s="60">
        <f t="shared" si="114"/>
        <v>2.1908799999999995</v>
      </c>
      <c r="N339" s="36"/>
      <c r="O339" s="36"/>
      <c r="P339" s="36"/>
      <c r="Q339" s="36"/>
      <c r="R339" s="36"/>
      <c r="S339" s="36"/>
      <c r="T339" s="36"/>
      <c r="U339" s="36"/>
      <c r="V339" s="36"/>
      <c r="W339" s="36"/>
      <c r="X339" s="36"/>
      <c r="Y339" s="36"/>
      <c r="Z339" s="36"/>
    </row>
    <row r="340" spans="1:26" hidden="1" x14ac:dyDescent="0.2">
      <c r="A340" s="58">
        <f t="shared" ref="A340:B340" si="140">+A71</f>
        <v>63</v>
      </c>
      <c r="B340" s="59" t="str">
        <f t="shared" si="140"/>
        <v xml:space="preserve">ÁGUA OXIGENADA 10 VOLUMES, FRASCO CONTENDO 1000 ML </v>
      </c>
      <c r="C340" s="36" t="str">
        <f t="shared" si="104"/>
        <v/>
      </c>
      <c r="D340" s="36">
        <f t="shared" si="105"/>
        <v>8.4100000000000022E-2</v>
      </c>
      <c r="E340" s="36">
        <f t="shared" si="106"/>
        <v>0.14439999999999992</v>
      </c>
      <c r="F340" s="36">
        <f t="shared" si="107"/>
        <v>0.19360000000000036</v>
      </c>
      <c r="G340" s="36">
        <f t="shared" si="108"/>
        <v>0.63999999999999968</v>
      </c>
      <c r="H340" s="36" t="str">
        <f t="shared" si="109"/>
        <v/>
      </c>
      <c r="I340" s="36" t="str">
        <f t="shared" si="110"/>
        <v/>
      </c>
      <c r="J340" s="36" t="str">
        <f t="shared" si="111"/>
        <v/>
      </c>
      <c r="K340" s="36" t="str">
        <f t="shared" si="112"/>
        <v/>
      </c>
      <c r="L340" s="36">
        <f t="shared" si="113"/>
        <v>9.6099999999999755E-2</v>
      </c>
      <c r="M340" s="60">
        <f t="shared" si="114"/>
        <v>1.1581999999999999</v>
      </c>
      <c r="N340" s="36"/>
      <c r="O340" s="36"/>
      <c r="P340" s="36"/>
      <c r="Q340" s="36"/>
      <c r="R340" s="36"/>
      <c r="S340" s="36"/>
      <c r="T340" s="36"/>
      <c r="U340" s="36"/>
      <c r="V340" s="36"/>
      <c r="W340" s="36"/>
      <c r="X340" s="36"/>
      <c r="Y340" s="36"/>
      <c r="Z340" s="36"/>
    </row>
    <row r="341" spans="1:26" ht="22.5" hidden="1" x14ac:dyDescent="0.2">
      <c r="A341" s="58">
        <f t="shared" ref="A341:B341" si="141">+A72</f>
        <v>64</v>
      </c>
      <c r="B341" s="59" t="str">
        <f t="shared" si="141"/>
        <v>ABAIXADOR DE LÍNGUA (ESPÁTULA BUCAL), CONFECCIONADO EM MADEIRA LISA</v>
      </c>
      <c r="C341" s="36" t="str">
        <f t="shared" si="104"/>
        <v/>
      </c>
      <c r="D341" s="36">
        <f t="shared" si="105"/>
        <v>0.1314062500000005</v>
      </c>
      <c r="E341" s="36">
        <f t="shared" si="106"/>
        <v>0.21390625000000033</v>
      </c>
      <c r="F341" s="36">
        <f t="shared" si="107"/>
        <v>0.27300625000000089</v>
      </c>
      <c r="G341" s="36" t="str">
        <f t="shared" si="108"/>
        <v/>
      </c>
      <c r="H341" s="36" t="str">
        <f t="shared" si="109"/>
        <v/>
      </c>
      <c r="I341" s="36" t="str">
        <f t="shared" si="110"/>
        <v/>
      </c>
      <c r="J341" s="36" t="str">
        <f t="shared" si="111"/>
        <v/>
      </c>
      <c r="K341" s="36" t="str">
        <f t="shared" si="112"/>
        <v/>
      </c>
      <c r="L341" s="36">
        <f t="shared" si="113"/>
        <v>1.815756249999998</v>
      </c>
      <c r="M341" s="60">
        <f t="shared" si="114"/>
        <v>2.4340749999999995</v>
      </c>
      <c r="N341" s="36"/>
      <c r="O341" s="36"/>
      <c r="P341" s="36"/>
      <c r="Q341" s="36"/>
      <c r="R341" s="36"/>
      <c r="S341" s="36"/>
      <c r="T341" s="36"/>
      <c r="U341" s="36"/>
      <c r="V341" s="36"/>
      <c r="W341" s="36"/>
      <c r="X341" s="36"/>
      <c r="Y341" s="36"/>
      <c r="Z341" s="36"/>
    </row>
    <row r="342" spans="1:26" ht="22.5" hidden="1" x14ac:dyDescent="0.2">
      <c r="A342" s="58">
        <f t="shared" ref="A342:B342" si="142">+A73</f>
        <v>65</v>
      </c>
      <c r="B342" s="59" t="str">
        <f t="shared" si="142"/>
        <v>ESPARADRAPO MICROPORE, CONFCCIONADO EM NAYLON VISCOSE, TAMANHO 10CM X 4,5M.</v>
      </c>
      <c r="C342" s="36" t="str">
        <f t="shared" si="104"/>
        <v/>
      </c>
      <c r="D342" s="36">
        <f t="shared" si="105"/>
        <v>0.11424399999999946</v>
      </c>
      <c r="E342" s="36">
        <f t="shared" si="106"/>
        <v>6.150399999999967E-2</v>
      </c>
      <c r="F342" s="36">
        <f t="shared" si="107"/>
        <v>3.5343999999999896E-2</v>
      </c>
      <c r="G342" s="36">
        <f t="shared" si="108"/>
        <v>3.1969439999999976</v>
      </c>
      <c r="H342" s="36" t="str">
        <f t="shared" si="109"/>
        <v/>
      </c>
      <c r="I342" s="36" t="str">
        <f t="shared" si="110"/>
        <v/>
      </c>
      <c r="J342" s="36" t="str">
        <f t="shared" si="111"/>
        <v/>
      </c>
      <c r="K342" s="36" t="str">
        <f t="shared" si="112"/>
        <v/>
      </c>
      <c r="L342" s="36">
        <f t="shared" si="113"/>
        <v>6.5638440000000013</v>
      </c>
      <c r="M342" s="60">
        <f t="shared" si="114"/>
        <v>9.9718799999999987</v>
      </c>
      <c r="N342" s="36"/>
      <c r="O342" s="36"/>
      <c r="P342" s="36"/>
      <c r="Q342" s="36"/>
      <c r="R342" s="36"/>
      <c r="S342" s="36"/>
      <c r="T342" s="36"/>
      <c r="U342" s="36"/>
      <c r="V342" s="36"/>
      <c r="W342" s="36"/>
      <c r="X342" s="36"/>
      <c r="Y342" s="36"/>
      <c r="Z342" s="36"/>
    </row>
    <row r="343" spans="1:26" ht="33.75" hidden="1" x14ac:dyDescent="0.2">
      <c r="A343" s="58">
        <f t="shared" ref="A343:B343" si="143">+A74</f>
        <v>66</v>
      </c>
      <c r="B343" s="59" t="str">
        <f t="shared" si="143"/>
        <v>ESPÁTULA DE AIRES, CONFECCIONADO EM MADEIRA LISA, AUSÊNCIA DE FARPAS, DESCARTÁVEL, FORMATO CONVENCIONAL, RESISTENTE A ESTERILIZAÇÃO, EMBALAGEM PACOTE COM 100 UNIDADES</v>
      </c>
      <c r="C343" s="36" t="str">
        <f t="shared" si="104"/>
        <v/>
      </c>
      <c r="D343" s="36">
        <f t="shared" si="105"/>
        <v>2.0249999999999938E-3</v>
      </c>
      <c r="E343" s="36">
        <f t="shared" si="106"/>
        <v>4.2025000000000028E-2</v>
      </c>
      <c r="F343" s="36">
        <f t="shared" si="107"/>
        <v>9.9224999999999688E-2</v>
      </c>
      <c r="G343" s="36" t="str">
        <f t="shared" si="108"/>
        <v/>
      </c>
      <c r="H343" s="36" t="str">
        <f t="shared" si="109"/>
        <v/>
      </c>
      <c r="I343" s="36" t="str">
        <f t="shared" si="110"/>
        <v/>
      </c>
      <c r="J343" s="36" t="str">
        <f t="shared" si="111"/>
        <v/>
      </c>
      <c r="K343" s="36" t="str">
        <f t="shared" si="112"/>
        <v/>
      </c>
      <c r="L343" s="36">
        <f t="shared" si="113"/>
        <v>0.31922499999999943</v>
      </c>
      <c r="M343" s="60">
        <f t="shared" si="114"/>
        <v>0.46249999999999913</v>
      </c>
      <c r="N343" s="36"/>
      <c r="O343" s="36"/>
      <c r="P343" s="36"/>
      <c r="Q343" s="36"/>
      <c r="R343" s="36"/>
      <c r="S343" s="36"/>
      <c r="T343" s="36"/>
      <c r="U343" s="36"/>
      <c r="V343" s="36"/>
      <c r="W343" s="36"/>
      <c r="X343" s="36"/>
      <c r="Y343" s="36"/>
      <c r="Z343" s="36"/>
    </row>
    <row r="344" spans="1:26" ht="33.75" hidden="1" x14ac:dyDescent="0.2">
      <c r="A344" s="58">
        <f t="shared" ref="A344:B344" si="144">+A75</f>
        <v>67</v>
      </c>
      <c r="B344" s="59" t="str">
        <f t="shared" si="144"/>
        <v>ESPECULO VAGINAL GRANDE, Eixo longitudinal da valva: 110mm; Largura perpendicular proximal de 29mm e distal de 32mm; Comprimento total: 170mm</v>
      </c>
      <c r="C344" s="36" t="str">
        <f t="shared" si="104"/>
        <v/>
      </c>
      <c r="D344" s="36">
        <f t="shared" si="105"/>
        <v>4.556250000000016E-3</v>
      </c>
      <c r="E344" s="36">
        <f t="shared" si="106"/>
        <v>1.4062500000000067E-3</v>
      </c>
      <c r="F344" s="36">
        <f t="shared" si="107"/>
        <v>7.5625000000000442E-4</v>
      </c>
      <c r="G344" s="36" t="str">
        <f t="shared" si="108"/>
        <v/>
      </c>
      <c r="H344" s="36" t="str">
        <f t="shared" si="109"/>
        <v/>
      </c>
      <c r="I344" s="36" t="str">
        <f t="shared" si="110"/>
        <v/>
      </c>
      <c r="J344" s="36" t="str">
        <f t="shared" si="111"/>
        <v/>
      </c>
      <c r="K344" s="36" t="str">
        <f t="shared" si="112"/>
        <v/>
      </c>
      <c r="L344" s="36">
        <f t="shared" si="113"/>
        <v>1.7556249999999957E-2</v>
      </c>
      <c r="M344" s="60">
        <f t="shared" si="114"/>
        <v>2.4274999999999984E-2</v>
      </c>
      <c r="N344" s="36"/>
      <c r="O344" s="36"/>
      <c r="P344" s="36"/>
      <c r="Q344" s="36"/>
      <c r="R344" s="36"/>
      <c r="S344" s="36"/>
      <c r="T344" s="36"/>
      <c r="U344" s="36"/>
      <c r="V344" s="36"/>
      <c r="W344" s="36"/>
      <c r="X344" s="36"/>
      <c r="Y344" s="36"/>
      <c r="Z344" s="36"/>
    </row>
    <row r="345" spans="1:26" ht="22.5" hidden="1" x14ac:dyDescent="0.2">
      <c r="A345" s="58">
        <f t="shared" ref="A345:B345" si="145">+A76</f>
        <v>68</v>
      </c>
      <c r="B345" s="59" t="str">
        <f t="shared" si="145"/>
        <v>ESPECULO VAGINAL MEDIO, Eixo longitudinal da valva: 95mm; Largura perpendicular proximal de 25mm e distal de 28mm</v>
      </c>
      <c r="C345" s="36" t="str">
        <f t="shared" si="104"/>
        <v/>
      </c>
      <c r="D345" s="36">
        <f t="shared" si="105"/>
        <v>4.556250000000016E-3</v>
      </c>
      <c r="E345" s="36">
        <f t="shared" si="106"/>
        <v>1.4062500000000067E-3</v>
      </c>
      <c r="F345" s="36">
        <f t="shared" si="107"/>
        <v>7.5625000000000442E-4</v>
      </c>
      <c r="G345" s="36" t="str">
        <f t="shared" si="108"/>
        <v/>
      </c>
      <c r="H345" s="36" t="str">
        <f t="shared" si="109"/>
        <v/>
      </c>
      <c r="I345" s="36" t="str">
        <f t="shared" si="110"/>
        <v/>
      </c>
      <c r="J345" s="36" t="str">
        <f t="shared" si="111"/>
        <v/>
      </c>
      <c r="K345" s="36" t="str">
        <f t="shared" si="112"/>
        <v/>
      </c>
      <c r="L345" s="36">
        <f t="shared" si="113"/>
        <v>1.7556249999999957E-2</v>
      </c>
      <c r="M345" s="60">
        <f t="shared" si="114"/>
        <v>2.4274999999999984E-2</v>
      </c>
      <c r="N345" s="36"/>
      <c r="O345" s="36"/>
      <c r="P345" s="36"/>
      <c r="Q345" s="36"/>
      <c r="R345" s="36"/>
      <c r="S345" s="36"/>
      <c r="T345" s="36"/>
      <c r="U345" s="36"/>
      <c r="V345" s="36"/>
      <c r="W345" s="36"/>
      <c r="X345" s="36"/>
      <c r="Y345" s="36"/>
      <c r="Z345" s="36"/>
    </row>
    <row r="346" spans="1:26" ht="22.5" hidden="1" x14ac:dyDescent="0.2">
      <c r="A346" s="58">
        <f t="shared" ref="A346:B346" si="146">+A77</f>
        <v>69</v>
      </c>
      <c r="B346" s="59" t="str">
        <f t="shared" si="146"/>
        <v>ESPECULO VAGINAL PEQUENO, 80mm; Largura perpendicular proximal e distal de 22mm; Comprimento total: 143mm.</v>
      </c>
      <c r="C346" s="36" t="str">
        <f t="shared" si="104"/>
        <v/>
      </c>
      <c r="D346" s="36">
        <f t="shared" si="105"/>
        <v>3.024999999999993E-3</v>
      </c>
      <c r="E346" s="36">
        <f t="shared" si="106"/>
        <v>1.2249999999999943E-3</v>
      </c>
      <c r="F346" s="36">
        <f t="shared" si="107"/>
        <v>2.2499999999999707E-4</v>
      </c>
      <c r="G346" s="36" t="str">
        <f t="shared" si="108"/>
        <v/>
      </c>
      <c r="H346" s="36" t="str">
        <f t="shared" si="109"/>
        <v/>
      </c>
      <c r="I346" s="36" t="str">
        <f t="shared" si="110"/>
        <v/>
      </c>
      <c r="J346" s="36" t="str">
        <f t="shared" si="111"/>
        <v/>
      </c>
      <c r="K346" s="36" t="str">
        <f t="shared" si="112"/>
        <v/>
      </c>
      <c r="L346" s="36">
        <f t="shared" si="113"/>
        <v>1.1025000000000043E-2</v>
      </c>
      <c r="M346" s="60">
        <f t="shared" si="114"/>
        <v>1.5500000000000028E-2</v>
      </c>
      <c r="N346" s="36"/>
      <c r="O346" s="36"/>
      <c r="P346" s="36"/>
      <c r="Q346" s="36"/>
      <c r="R346" s="36"/>
      <c r="S346" s="36"/>
      <c r="T346" s="36"/>
      <c r="U346" s="36"/>
      <c r="V346" s="36"/>
      <c r="W346" s="36"/>
      <c r="X346" s="36"/>
      <c r="Y346" s="36"/>
      <c r="Z346" s="36"/>
    </row>
    <row r="347" spans="1:26" ht="33.75" hidden="1" x14ac:dyDescent="0.2">
      <c r="A347" s="58">
        <f t="shared" ref="A347:B347" si="147">+A78</f>
        <v>70</v>
      </c>
      <c r="B347" s="59" t="str">
        <f t="shared" si="147"/>
        <v>Estantes para tubos de ensaio, tipo grade, Fabricada em polipropileno (PP); Alfa numérica; Permite uso em conjunto com banho-maria, estufas e freezer; Capacidade: 40 Tubos de 20-21mm</v>
      </c>
      <c r="C347" s="36" t="str">
        <f t="shared" si="104"/>
        <v/>
      </c>
      <c r="D347" s="36">
        <f t="shared" si="105"/>
        <v>8.7734439999999569</v>
      </c>
      <c r="E347" s="36">
        <f t="shared" si="106"/>
        <v>11.77862399999999</v>
      </c>
      <c r="F347" s="36">
        <f t="shared" si="107"/>
        <v>13.853283999999983</v>
      </c>
      <c r="G347" s="36">
        <f t="shared" si="108"/>
        <v>15.665764000000044</v>
      </c>
      <c r="H347" s="36" t="str">
        <f t="shared" si="109"/>
        <v/>
      </c>
      <c r="I347" s="36" t="str">
        <f t="shared" si="110"/>
        <v/>
      </c>
      <c r="J347" s="36" t="str">
        <f t="shared" si="111"/>
        <v/>
      </c>
      <c r="K347" s="36" t="str">
        <f t="shared" si="112"/>
        <v/>
      </c>
      <c r="L347" s="36">
        <f t="shared" si="113"/>
        <v>37.920964000000062</v>
      </c>
      <c r="M347" s="60">
        <f t="shared" si="114"/>
        <v>87.992080000000044</v>
      </c>
      <c r="N347" s="36"/>
      <c r="O347" s="36"/>
      <c r="P347" s="36"/>
      <c r="Q347" s="36"/>
      <c r="R347" s="36"/>
      <c r="S347" s="36"/>
      <c r="T347" s="36"/>
      <c r="U347" s="36"/>
      <c r="V347" s="36"/>
      <c r="W347" s="36"/>
      <c r="X347" s="36"/>
      <c r="Y347" s="36"/>
      <c r="Z347" s="36"/>
    </row>
    <row r="348" spans="1:26" ht="33.75" hidden="1" x14ac:dyDescent="0.2">
      <c r="A348" s="58">
        <f t="shared" ref="A348:B348" si="148">+A79</f>
        <v>71</v>
      </c>
      <c r="B348" s="59" t="str">
        <f t="shared" si="148"/>
        <v>EXERCITADOR RESPIRATÓRIO, INDICADO PARA PRÉ E PÓS  RESPIRATORIO, ATELECTASIAS POLMONARES, ETC. (IGUAL OU SIMILAR AO RESPIRON CLASSIC NC3</v>
      </c>
      <c r="C348" s="36">
        <f t="shared" si="104"/>
        <v>120.07776400000012</v>
      </c>
      <c r="D348" s="36">
        <f t="shared" si="105"/>
        <v>54.493923999999915</v>
      </c>
      <c r="E348" s="36">
        <f t="shared" si="106"/>
        <v>48.888063999999915</v>
      </c>
      <c r="F348" s="36">
        <f t="shared" si="107"/>
        <v>45.45456399999992</v>
      </c>
      <c r="G348" s="36">
        <f t="shared" si="108"/>
        <v>103.18496400000016</v>
      </c>
      <c r="H348" s="36" t="str">
        <f t="shared" si="109"/>
        <v/>
      </c>
      <c r="I348" s="36" t="str">
        <f t="shared" si="110"/>
        <v/>
      </c>
      <c r="J348" s="36" t="str">
        <f t="shared" si="111"/>
        <v/>
      </c>
      <c r="K348" s="36" t="str">
        <f t="shared" si="112"/>
        <v/>
      </c>
      <c r="L348" s="36" t="str">
        <f t="shared" si="113"/>
        <v/>
      </c>
      <c r="M348" s="60">
        <f t="shared" si="114"/>
        <v>372.09928000000002</v>
      </c>
      <c r="N348" s="36"/>
      <c r="O348" s="36"/>
      <c r="P348" s="36"/>
      <c r="Q348" s="36"/>
      <c r="R348" s="36"/>
      <c r="S348" s="36"/>
      <c r="T348" s="36"/>
      <c r="U348" s="36"/>
      <c r="V348" s="36"/>
      <c r="W348" s="36"/>
      <c r="X348" s="36"/>
      <c r="Y348" s="36"/>
      <c r="Z348" s="36"/>
    </row>
    <row r="349" spans="1:26" ht="22.5" hidden="1" x14ac:dyDescent="0.2">
      <c r="A349" s="58">
        <f t="shared" ref="A349:B349" si="149">+A80</f>
        <v>72</v>
      </c>
      <c r="B349" s="59" t="str">
        <f t="shared" si="149"/>
        <v>Fio cirúrgico - catgut simples - 3-0 Sutura catgut simples com agulha 3cm 3/8 de círculo com 75cm de comprimento</v>
      </c>
      <c r="C349" s="36" t="str">
        <f t="shared" si="104"/>
        <v/>
      </c>
      <c r="D349" s="36">
        <f t="shared" si="105"/>
        <v>6.2499999999997335E-6</v>
      </c>
      <c r="E349" s="36">
        <f t="shared" si="106"/>
        <v>2.7562500000000226E-3</v>
      </c>
      <c r="F349" s="36">
        <f t="shared" si="107"/>
        <v>6.8062500000000033E-3</v>
      </c>
      <c r="G349" s="36" t="str">
        <f t="shared" si="108"/>
        <v/>
      </c>
      <c r="H349" s="36" t="str">
        <f t="shared" si="109"/>
        <v/>
      </c>
      <c r="I349" s="36" t="str">
        <f t="shared" si="110"/>
        <v/>
      </c>
      <c r="J349" s="36" t="str">
        <f t="shared" si="111"/>
        <v/>
      </c>
      <c r="K349" s="36" t="str">
        <f t="shared" si="112"/>
        <v/>
      </c>
      <c r="L349" s="36">
        <f t="shared" si="113"/>
        <v>1.8906249999999927E-2</v>
      </c>
      <c r="M349" s="60">
        <f t="shared" si="114"/>
        <v>2.8474999999999952E-2</v>
      </c>
      <c r="N349" s="36"/>
      <c r="O349" s="36"/>
      <c r="P349" s="36"/>
      <c r="Q349" s="36"/>
      <c r="R349" s="36"/>
      <c r="S349" s="36"/>
      <c r="T349" s="36"/>
      <c r="U349" s="36"/>
      <c r="V349" s="36"/>
      <c r="W349" s="36"/>
      <c r="X349" s="36"/>
      <c r="Y349" s="36"/>
      <c r="Z349" s="36"/>
    </row>
    <row r="350" spans="1:26" ht="22.5" hidden="1" x14ac:dyDescent="0.2">
      <c r="A350" s="58">
        <f t="shared" ref="A350:B350" si="150">+A81</f>
        <v>73</v>
      </c>
      <c r="B350" s="59" t="str">
        <f t="shared" si="150"/>
        <v>Fio cirúrgico - catgut simples - 4-0 Sutura catgut simples com agulha 3cm 3/8 de círculo com 75cm</v>
      </c>
      <c r="C350" s="36" t="str">
        <f t="shared" si="104"/>
        <v/>
      </c>
      <c r="D350" s="36">
        <f t="shared" si="105"/>
        <v>3.3062500000000123E-3</v>
      </c>
      <c r="E350" s="36">
        <f t="shared" si="106"/>
        <v>5.62499999999976E-5</v>
      </c>
      <c r="F350" s="36">
        <f t="shared" si="107"/>
        <v>5.0624999999999845E-4</v>
      </c>
      <c r="G350" s="36" t="str">
        <f t="shared" si="108"/>
        <v/>
      </c>
      <c r="H350" s="36" t="str">
        <f t="shared" si="109"/>
        <v/>
      </c>
      <c r="I350" s="36" t="str">
        <f t="shared" si="110"/>
        <v/>
      </c>
      <c r="J350" s="36" t="str">
        <f t="shared" si="111"/>
        <v/>
      </c>
      <c r="K350" s="36" t="str">
        <f t="shared" si="112"/>
        <v/>
      </c>
      <c r="L350" s="36">
        <f t="shared" si="113"/>
        <v>1.8062499999999984E-3</v>
      </c>
      <c r="M350" s="60">
        <f t="shared" si="114"/>
        <v>5.6750000000000064E-3</v>
      </c>
      <c r="N350" s="36"/>
      <c r="O350" s="36"/>
      <c r="P350" s="36"/>
      <c r="Q350" s="36"/>
      <c r="R350" s="36"/>
      <c r="S350" s="36"/>
      <c r="T350" s="36"/>
      <c r="U350" s="36"/>
      <c r="V350" s="36"/>
      <c r="W350" s="36"/>
      <c r="X350" s="36"/>
      <c r="Y350" s="36"/>
      <c r="Z350" s="36"/>
    </row>
    <row r="351" spans="1:26" ht="22.5" hidden="1" x14ac:dyDescent="0.2">
      <c r="A351" s="58">
        <f t="shared" ref="A351:B351" si="151">+A82</f>
        <v>74</v>
      </c>
      <c r="B351" s="59" t="str">
        <f t="shared" si="151"/>
        <v>FIO CIRÚRGICO MONONYLON 2-0, COM AGULHA DE 4,0CM E 3/8 CÍRCULO, CILÍNDRICA, CAIXA COM 24 UNIDADES.</v>
      </c>
      <c r="C351" s="36" t="str">
        <f t="shared" si="104"/>
        <v/>
      </c>
      <c r="D351" s="36">
        <f t="shared" si="105"/>
        <v>11.64515625000001</v>
      </c>
      <c r="E351" s="36">
        <f t="shared" si="106"/>
        <v>16.912656249999976</v>
      </c>
      <c r="F351" s="36">
        <f t="shared" si="107"/>
        <v>20.725256250000019</v>
      </c>
      <c r="G351" s="36" t="str">
        <f t="shared" si="108"/>
        <v/>
      </c>
      <c r="H351" s="36" t="str">
        <f t="shared" si="109"/>
        <v/>
      </c>
      <c r="I351" s="36" t="str">
        <f t="shared" si="110"/>
        <v/>
      </c>
      <c r="J351" s="36" t="str">
        <f t="shared" si="111"/>
        <v/>
      </c>
      <c r="K351" s="36" t="str">
        <f t="shared" si="112"/>
        <v/>
      </c>
      <c r="L351" s="36">
        <f t="shared" si="113"/>
        <v>145.86600625000003</v>
      </c>
      <c r="M351" s="60">
        <f t="shared" si="114"/>
        <v>195.14907500000004</v>
      </c>
      <c r="N351" s="36"/>
      <c r="O351" s="36"/>
      <c r="P351" s="36"/>
      <c r="Q351" s="36"/>
      <c r="R351" s="36"/>
      <c r="S351" s="36"/>
      <c r="T351" s="36"/>
      <c r="U351" s="36"/>
      <c r="V351" s="36"/>
      <c r="W351" s="36"/>
      <c r="X351" s="36"/>
      <c r="Y351" s="36"/>
      <c r="Z351" s="36"/>
    </row>
    <row r="352" spans="1:26" ht="22.5" hidden="1" x14ac:dyDescent="0.2">
      <c r="A352" s="58">
        <f t="shared" ref="A352:B352" si="152">+A83</f>
        <v>75</v>
      </c>
      <c r="B352" s="59" t="str">
        <f t="shared" si="152"/>
        <v>FIO CIRÚRGICO MONONYLON 3-0, COM AGULHA DE 4,0CM E 3/8 CÍRCULO, CILÍNDRICA, CAIXA COM 24 UNIDADES.</v>
      </c>
      <c r="C352" s="36" t="str">
        <f t="shared" si="104"/>
        <v/>
      </c>
      <c r="D352" s="36">
        <f t="shared" si="105"/>
        <v>0.37617777777778205</v>
      </c>
      <c r="E352" s="36">
        <f t="shared" si="106"/>
        <v>7.5111111111097646E-3</v>
      </c>
      <c r="F352" s="36">
        <f t="shared" si="107"/>
        <v>0.27737777777777467</v>
      </c>
      <c r="G352" s="36" t="str">
        <f t="shared" si="108"/>
        <v/>
      </c>
      <c r="H352" s="36" t="str">
        <f t="shared" si="109"/>
        <v/>
      </c>
      <c r="I352" s="36" t="str">
        <f t="shared" si="110"/>
        <v/>
      </c>
      <c r="J352" s="36" t="str">
        <f t="shared" si="111"/>
        <v/>
      </c>
      <c r="K352" s="36" t="str">
        <f t="shared" si="112"/>
        <v/>
      </c>
      <c r="L352" s="36" t="str">
        <f t="shared" si="113"/>
        <v/>
      </c>
      <c r="M352" s="60">
        <f t="shared" si="114"/>
        <v>0.66106666666666647</v>
      </c>
      <c r="N352" s="36"/>
      <c r="O352" s="36"/>
      <c r="P352" s="36"/>
      <c r="Q352" s="36"/>
      <c r="R352" s="36"/>
      <c r="S352" s="36"/>
      <c r="T352" s="36"/>
      <c r="U352" s="36"/>
      <c r="V352" s="36"/>
      <c r="W352" s="36"/>
      <c r="X352" s="36"/>
      <c r="Y352" s="36"/>
      <c r="Z352" s="36"/>
    </row>
    <row r="353" spans="1:26" ht="22.5" hidden="1" x14ac:dyDescent="0.2">
      <c r="A353" s="58">
        <f t="shared" ref="A353:B353" si="153">+A84</f>
        <v>76</v>
      </c>
      <c r="B353" s="59" t="str">
        <f t="shared" si="153"/>
        <v>FIO CIRÚRGICO MONONYLON 4-0, COM AGULHA DE 3,5CM E 3/8 CÍRCULO, CILÍNDRICA, CAIXA COM 24 UNIDADES.</v>
      </c>
      <c r="C353" s="36" t="str">
        <f t="shared" si="104"/>
        <v/>
      </c>
      <c r="D353" s="36">
        <f t="shared" si="105"/>
        <v>17.098224999999985</v>
      </c>
      <c r="E353" s="36">
        <f t="shared" si="106"/>
        <v>23.377224999999939</v>
      </c>
      <c r="F353" s="36">
        <f t="shared" si="107"/>
        <v>27.825624999999985</v>
      </c>
      <c r="G353" s="36">
        <f t="shared" si="108"/>
        <v>202.92002500000012</v>
      </c>
      <c r="H353" s="36" t="str">
        <f t="shared" si="109"/>
        <v/>
      </c>
      <c r="I353" s="36" t="str">
        <f t="shared" si="110"/>
        <v/>
      </c>
      <c r="J353" s="36" t="str">
        <f t="shared" si="111"/>
        <v/>
      </c>
      <c r="K353" s="36" t="str">
        <f t="shared" si="112"/>
        <v/>
      </c>
      <c r="L353" s="36" t="str">
        <f t="shared" si="113"/>
        <v/>
      </c>
      <c r="M353" s="60">
        <f t="shared" si="114"/>
        <v>271.22110000000004</v>
      </c>
      <c r="N353" s="36"/>
      <c r="O353" s="36"/>
      <c r="P353" s="36"/>
      <c r="Q353" s="36"/>
      <c r="R353" s="36"/>
      <c r="S353" s="36"/>
      <c r="T353" s="36"/>
      <c r="U353" s="36"/>
      <c r="V353" s="36"/>
      <c r="W353" s="36"/>
      <c r="X353" s="36"/>
      <c r="Y353" s="36"/>
      <c r="Z353" s="36"/>
    </row>
    <row r="354" spans="1:26" ht="22.5" hidden="1" x14ac:dyDescent="0.2">
      <c r="A354" s="58">
        <f t="shared" ref="A354:B354" si="154">+A85</f>
        <v>77</v>
      </c>
      <c r="B354" s="59" t="str">
        <f t="shared" si="154"/>
        <v>FIO CIRÚRGICO MONONYLON 5-0, COM AGULHA DE 4,0CM E 3/8 CÍRCULO, CILÍNDRICA, CAIXA COM 24 UNIDADES.</v>
      </c>
      <c r="C354" s="36" t="str">
        <f t="shared" si="104"/>
        <v/>
      </c>
      <c r="D354" s="36">
        <f t="shared" si="105"/>
        <v>0.37617777777778205</v>
      </c>
      <c r="E354" s="36">
        <f t="shared" si="106"/>
        <v>7.5111111111097646E-3</v>
      </c>
      <c r="F354" s="36">
        <f t="shared" si="107"/>
        <v>0.27737777777777467</v>
      </c>
      <c r="G354" s="36" t="str">
        <f t="shared" si="108"/>
        <v/>
      </c>
      <c r="H354" s="36" t="str">
        <f t="shared" si="109"/>
        <v/>
      </c>
      <c r="I354" s="36" t="str">
        <f t="shared" si="110"/>
        <v/>
      </c>
      <c r="J354" s="36" t="str">
        <f t="shared" si="111"/>
        <v/>
      </c>
      <c r="K354" s="36" t="str">
        <f t="shared" si="112"/>
        <v/>
      </c>
      <c r="L354" s="36" t="str">
        <f t="shared" si="113"/>
        <v/>
      </c>
      <c r="M354" s="60">
        <f t="shared" si="114"/>
        <v>0.66106666666666647</v>
      </c>
      <c r="N354" s="36"/>
      <c r="O354" s="36"/>
      <c r="P354" s="36"/>
      <c r="Q354" s="36"/>
      <c r="R354" s="36"/>
      <c r="S354" s="36"/>
      <c r="T354" s="36"/>
      <c r="U354" s="36"/>
      <c r="V354" s="36"/>
      <c r="W354" s="36"/>
      <c r="X354" s="36"/>
      <c r="Y354" s="36"/>
      <c r="Z354" s="36"/>
    </row>
    <row r="355" spans="1:26" ht="33.75" hidden="1" x14ac:dyDescent="0.2">
      <c r="A355" s="58">
        <f t="shared" ref="A355:B355" si="155">+A86</f>
        <v>78</v>
      </c>
      <c r="B355" s="59" t="str">
        <f t="shared" si="155"/>
        <v>Fio guia para intubação adulto 400mm - Haste flexível com uma esfera na extremidade. Mandris de intubação para adulto de 400 mm de comprimento</v>
      </c>
      <c r="C355" s="36" t="str">
        <f t="shared" si="104"/>
        <v/>
      </c>
      <c r="D355" s="36">
        <f t="shared" si="105"/>
        <v>47.886399999999973</v>
      </c>
      <c r="E355" s="36">
        <f t="shared" si="106"/>
        <v>43.033599999999986</v>
      </c>
      <c r="F355" s="36">
        <f t="shared" si="107"/>
        <v>40.195599999999956</v>
      </c>
      <c r="G355" s="36">
        <f t="shared" si="108"/>
        <v>392.83240000000001</v>
      </c>
      <c r="H355" s="36" t="str">
        <f t="shared" si="109"/>
        <v/>
      </c>
      <c r="I355" s="36" t="str">
        <f t="shared" si="110"/>
        <v/>
      </c>
      <c r="J355" s="36" t="str">
        <f t="shared" si="111"/>
        <v/>
      </c>
      <c r="K355" s="36" t="str">
        <f t="shared" si="112"/>
        <v/>
      </c>
      <c r="L355" s="36" t="str">
        <f t="shared" si="113"/>
        <v/>
      </c>
      <c r="M355" s="60">
        <f t="shared" si="114"/>
        <v>523.94799999999987</v>
      </c>
      <c r="N355" s="36"/>
      <c r="O355" s="36"/>
      <c r="P355" s="36"/>
      <c r="Q355" s="36"/>
      <c r="R355" s="36"/>
      <c r="S355" s="36"/>
      <c r="T355" s="36"/>
      <c r="U355" s="36"/>
      <c r="V355" s="36"/>
      <c r="W355" s="36"/>
      <c r="X355" s="36"/>
      <c r="Y355" s="36"/>
      <c r="Z355" s="36"/>
    </row>
    <row r="356" spans="1:26" ht="33.75" hidden="1" x14ac:dyDescent="0.2">
      <c r="A356" s="58">
        <f t="shared" ref="A356:B356" si="156">+A87</f>
        <v>79</v>
      </c>
      <c r="B356" s="59" t="str">
        <f t="shared" si="156"/>
        <v xml:space="preserve">Fio guia para intubação infantil 300mm - Haste flexível com uma esfera na extremidade. Mandris de intubação para adulto de 300 mm de comprimento, </v>
      </c>
      <c r="C356" s="36" t="str">
        <f t="shared" si="104"/>
        <v/>
      </c>
      <c r="D356" s="36">
        <f t="shared" si="105"/>
        <v>61.976256249999977</v>
      </c>
      <c r="E356" s="36">
        <f t="shared" si="106"/>
        <v>56.437656249999989</v>
      </c>
      <c r="F356" s="36">
        <f t="shared" si="107"/>
        <v>53.180556249999952</v>
      </c>
      <c r="G356" s="36">
        <f t="shared" si="108"/>
        <v>514.26900625000007</v>
      </c>
      <c r="H356" s="36" t="str">
        <f t="shared" si="109"/>
        <v/>
      </c>
      <c r="I356" s="36" t="str">
        <f t="shared" si="110"/>
        <v/>
      </c>
      <c r="J356" s="36" t="str">
        <f t="shared" si="111"/>
        <v/>
      </c>
      <c r="K356" s="36" t="str">
        <f t="shared" si="112"/>
        <v/>
      </c>
      <c r="L356" s="36" t="str">
        <f t="shared" si="113"/>
        <v/>
      </c>
      <c r="M356" s="60">
        <f t="shared" si="114"/>
        <v>685.86347499999999</v>
      </c>
      <c r="N356" s="36"/>
      <c r="O356" s="36"/>
      <c r="P356" s="36"/>
      <c r="Q356" s="36"/>
      <c r="R356" s="36"/>
      <c r="S356" s="36"/>
      <c r="T356" s="36"/>
      <c r="U356" s="36"/>
      <c r="V356" s="36"/>
      <c r="W356" s="36"/>
      <c r="X356" s="36"/>
      <c r="Y356" s="36"/>
      <c r="Z356" s="36"/>
    </row>
    <row r="357" spans="1:26" hidden="1" x14ac:dyDescent="0.2">
      <c r="A357" s="58">
        <f t="shared" ref="A357:B357" si="157">+A88</f>
        <v>80</v>
      </c>
      <c r="B357" s="59" t="str">
        <f t="shared" si="157"/>
        <v>FITA CREPE 18X50 MM</v>
      </c>
      <c r="C357" s="36" t="str">
        <f t="shared" si="104"/>
        <v/>
      </c>
      <c r="D357" s="36">
        <f t="shared" si="105"/>
        <v>0.18318400000000032</v>
      </c>
      <c r="E357" s="36">
        <f t="shared" si="106"/>
        <v>0.23814399999999999</v>
      </c>
      <c r="F357" s="36">
        <f t="shared" si="107"/>
        <v>0.27878400000000003</v>
      </c>
      <c r="G357" s="36">
        <f t="shared" si="108"/>
        <v>0.32718400000000009</v>
      </c>
      <c r="H357" s="36" t="str">
        <f t="shared" si="109"/>
        <v/>
      </c>
      <c r="I357" s="36" t="str">
        <f t="shared" si="110"/>
        <v/>
      </c>
      <c r="J357" s="36" t="str">
        <f t="shared" si="111"/>
        <v/>
      </c>
      <c r="K357" s="36" t="str">
        <f t="shared" si="112"/>
        <v/>
      </c>
      <c r="L357" s="36">
        <f t="shared" si="113"/>
        <v>0.76038399999999984</v>
      </c>
      <c r="M357" s="60">
        <f t="shared" si="114"/>
        <v>1.7876800000000004</v>
      </c>
      <c r="N357" s="36"/>
      <c r="O357" s="36"/>
      <c r="P357" s="36"/>
      <c r="Q357" s="36"/>
      <c r="R357" s="36"/>
      <c r="S357" s="36"/>
      <c r="T357" s="36"/>
      <c r="U357" s="36"/>
      <c r="V357" s="36"/>
      <c r="W357" s="36"/>
      <c r="X357" s="36"/>
      <c r="Y357" s="36"/>
      <c r="Z357" s="36"/>
    </row>
    <row r="358" spans="1:26" ht="22.5" hidden="1" x14ac:dyDescent="0.2">
      <c r="A358" s="58">
        <f t="shared" ref="A358:B358" si="158">+A89</f>
        <v>81</v>
      </c>
      <c r="B358" s="59" t="str">
        <f t="shared" si="158"/>
        <v>FITA METRICA PARA AVALIAÇÃO DE MEDIDAS DE 1,50M, COMPOSIÇÃO DE 95% POLIESTER E 5% FIBRA DE VIDRO</v>
      </c>
      <c r="C358" s="36" t="str">
        <f t="shared" si="104"/>
        <v/>
      </c>
      <c r="D358" s="36">
        <f t="shared" si="105"/>
        <v>2.151111111111054E-2</v>
      </c>
      <c r="E358" s="36">
        <f t="shared" si="106"/>
        <v>5.4444444444453179E-4</v>
      </c>
      <c r="F358" s="36">
        <f t="shared" si="107"/>
        <v>1.5211111111111486E-2</v>
      </c>
      <c r="G358" s="36" t="str">
        <f t="shared" si="108"/>
        <v/>
      </c>
      <c r="H358" s="36" t="str">
        <f t="shared" si="109"/>
        <v/>
      </c>
      <c r="I358" s="36" t="str">
        <f t="shared" si="110"/>
        <v/>
      </c>
      <c r="J358" s="36" t="str">
        <f t="shared" si="111"/>
        <v/>
      </c>
      <c r="K358" s="36" t="str">
        <f t="shared" si="112"/>
        <v/>
      </c>
      <c r="L358" s="36" t="str">
        <f t="shared" si="113"/>
        <v/>
      </c>
      <c r="M358" s="60">
        <f t="shared" si="114"/>
        <v>3.7266666666666559E-2</v>
      </c>
      <c r="N358" s="36"/>
      <c r="O358" s="36"/>
      <c r="P358" s="36"/>
      <c r="Q358" s="36"/>
      <c r="R358" s="36"/>
      <c r="S358" s="36"/>
      <c r="T358" s="36"/>
      <c r="U358" s="36"/>
      <c r="V358" s="36"/>
      <c r="W358" s="36"/>
      <c r="X358" s="36"/>
      <c r="Y358" s="36"/>
      <c r="Z358" s="36"/>
    </row>
    <row r="359" spans="1:26" hidden="1" x14ac:dyDescent="0.2">
      <c r="A359" s="58">
        <f t="shared" ref="A359:B359" si="159">+A90</f>
        <v>82</v>
      </c>
      <c r="B359" s="59" t="str">
        <f t="shared" si="159"/>
        <v xml:space="preserve">FITA MICROPORE 25MMX10M C/ CAPA </v>
      </c>
      <c r="C359" s="36" t="str">
        <f t="shared" si="104"/>
        <v/>
      </c>
      <c r="D359" s="36">
        <f t="shared" si="105"/>
        <v>1.0506250000000007E-2</v>
      </c>
      <c r="E359" s="36">
        <f t="shared" si="106"/>
        <v>2.0306250000000019E-2</v>
      </c>
      <c r="F359" s="36">
        <f t="shared" si="107"/>
        <v>2.9756249999999956E-2</v>
      </c>
      <c r="G359" s="36">
        <f t="shared" si="108"/>
        <v>0.17430625</v>
      </c>
      <c r="H359" s="36" t="str">
        <f t="shared" si="109"/>
        <v/>
      </c>
      <c r="I359" s="36" t="str">
        <f t="shared" si="110"/>
        <v/>
      </c>
      <c r="J359" s="36" t="str">
        <f t="shared" si="111"/>
        <v/>
      </c>
      <c r="K359" s="36" t="str">
        <f t="shared" si="112"/>
        <v/>
      </c>
      <c r="L359" s="36" t="str">
        <f t="shared" si="113"/>
        <v/>
      </c>
      <c r="M359" s="60">
        <f t="shared" si="114"/>
        <v>0.23487499999999997</v>
      </c>
      <c r="N359" s="36"/>
      <c r="O359" s="36"/>
      <c r="P359" s="36"/>
      <c r="Q359" s="36"/>
      <c r="R359" s="36"/>
      <c r="S359" s="36"/>
      <c r="T359" s="36"/>
      <c r="U359" s="36"/>
      <c r="V359" s="36"/>
      <c r="W359" s="36"/>
      <c r="X359" s="36"/>
      <c r="Y359" s="36"/>
      <c r="Z359" s="36"/>
    </row>
    <row r="360" spans="1:26" hidden="1" x14ac:dyDescent="0.2">
      <c r="A360" s="58">
        <f t="shared" ref="A360:B360" si="160">+A91</f>
        <v>83</v>
      </c>
      <c r="B360" s="59" t="str">
        <f t="shared" si="160"/>
        <v xml:space="preserve">FRASCO DE ALIMENTAÇÃO 500ML </v>
      </c>
      <c r="C360" s="36" t="str">
        <f t="shared" si="104"/>
        <v/>
      </c>
      <c r="D360" s="36">
        <f t="shared" si="105"/>
        <v>3.9999999999999183E-4</v>
      </c>
      <c r="E360" s="36">
        <f t="shared" si="106"/>
        <v>4.9303806576313238E-32</v>
      </c>
      <c r="F360" s="36">
        <f t="shared" si="107"/>
        <v>4.0000000000000961E-4</v>
      </c>
      <c r="G360" s="36" t="str">
        <f t="shared" si="108"/>
        <v/>
      </c>
      <c r="H360" s="36" t="str">
        <f t="shared" si="109"/>
        <v/>
      </c>
      <c r="I360" s="36" t="str">
        <f t="shared" si="110"/>
        <v/>
      </c>
      <c r="J360" s="36" t="str">
        <f t="shared" si="111"/>
        <v/>
      </c>
      <c r="K360" s="36" t="str">
        <f t="shared" si="112"/>
        <v/>
      </c>
      <c r="L360" s="36" t="str">
        <f t="shared" si="113"/>
        <v/>
      </c>
      <c r="M360" s="60">
        <f t="shared" si="114"/>
        <v>8.0000000000000145E-4</v>
      </c>
      <c r="N360" s="36"/>
      <c r="O360" s="36"/>
      <c r="P360" s="36"/>
      <c r="Q360" s="36"/>
      <c r="R360" s="36"/>
      <c r="S360" s="36"/>
      <c r="T360" s="36"/>
      <c r="U360" s="36"/>
      <c r="V360" s="36"/>
      <c r="W360" s="36"/>
      <c r="X360" s="36"/>
      <c r="Y360" s="36"/>
      <c r="Z360" s="36"/>
    </row>
    <row r="361" spans="1:26" ht="22.5" hidden="1" x14ac:dyDescent="0.2">
      <c r="A361" s="58">
        <f t="shared" ref="A361:B361" si="161">+A92</f>
        <v>84</v>
      </c>
      <c r="B361" s="59" t="str">
        <f t="shared" si="161"/>
        <v>Garrote confeccionado em fita em nylon e algodão com trava personalizável injetada em PVC, tamanho adulto</v>
      </c>
      <c r="C361" s="36" t="str">
        <f t="shared" si="104"/>
        <v/>
      </c>
      <c r="D361" s="36">
        <f t="shared" si="105"/>
        <v>7.1556250000000043E-2</v>
      </c>
      <c r="E361" s="36">
        <f t="shared" si="106"/>
        <v>3.515625E-2</v>
      </c>
      <c r="F361" s="36">
        <f t="shared" si="107"/>
        <v>1.8906250000000048E-2</v>
      </c>
      <c r="G361" s="36">
        <f t="shared" si="108"/>
        <v>0.35105625000000029</v>
      </c>
      <c r="H361" s="36" t="str">
        <f t="shared" si="109"/>
        <v/>
      </c>
      <c r="I361" s="36" t="str">
        <f t="shared" si="110"/>
        <v/>
      </c>
      <c r="J361" s="36" t="str">
        <f t="shared" si="111"/>
        <v/>
      </c>
      <c r="K361" s="36" t="str">
        <f t="shared" si="112"/>
        <v/>
      </c>
      <c r="L361" s="36" t="str">
        <f t="shared" si="113"/>
        <v/>
      </c>
      <c r="M361" s="60">
        <f t="shared" si="114"/>
        <v>0.4766750000000004</v>
      </c>
      <c r="N361" s="36"/>
      <c r="O361" s="36"/>
      <c r="P361" s="36"/>
      <c r="Q361" s="36"/>
      <c r="R361" s="36"/>
      <c r="S361" s="36"/>
      <c r="T361" s="36"/>
      <c r="U361" s="36"/>
      <c r="V361" s="36"/>
      <c r="W361" s="36"/>
      <c r="X361" s="36"/>
      <c r="Y361" s="36"/>
      <c r="Z361" s="36"/>
    </row>
    <row r="362" spans="1:26" ht="22.5" hidden="1" x14ac:dyDescent="0.2">
      <c r="A362" s="58">
        <f t="shared" ref="A362:B362" si="162">+A93</f>
        <v>85</v>
      </c>
      <c r="B362" s="59" t="str">
        <f t="shared" si="162"/>
        <v>Garrote confeccionado em fita em nylon e algodão com trava personalizável injetada em PVC, tamanho adulto infantil.</v>
      </c>
      <c r="C362" s="36" t="str">
        <f t="shared" si="104"/>
        <v/>
      </c>
      <c r="D362" s="36">
        <f t="shared" si="105"/>
        <v>7.1556250000000043E-2</v>
      </c>
      <c r="E362" s="36">
        <f t="shared" si="106"/>
        <v>3.515625E-2</v>
      </c>
      <c r="F362" s="36">
        <f t="shared" si="107"/>
        <v>1.8906250000000048E-2</v>
      </c>
      <c r="G362" s="36">
        <f t="shared" si="108"/>
        <v>0.35105625000000029</v>
      </c>
      <c r="H362" s="36" t="str">
        <f t="shared" si="109"/>
        <v/>
      </c>
      <c r="I362" s="36" t="str">
        <f t="shared" si="110"/>
        <v/>
      </c>
      <c r="J362" s="36" t="str">
        <f t="shared" si="111"/>
        <v/>
      </c>
      <c r="K362" s="36" t="str">
        <f t="shared" si="112"/>
        <v/>
      </c>
      <c r="L362" s="36" t="str">
        <f t="shared" si="113"/>
        <v/>
      </c>
      <c r="M362" s="60">
        <f t="shared" si="114"/>
        <v>0.4766750000000004</v>
      </c>
      <c r="N362" s="36"/>
      <c r="O362" s="36"/>
      <c r="P362" s="36"/>
      <c r="Q362" s="36"/>
      <c r="R362" s="36"/>
      <c r="S362" s="36"/>
      <c r="T362" s="36"/>
      <c r="U362" s="36"/>
      <c r="V362" s="36"/>
      <c r="W362" s="36"/>
      <c r="X362" s="36"/>
      <c r="Y362" s="36"/>
      <c r="Z362" s="36"/>
    </row>
    <row r="363" spans="1:26" ht="45" hidden="1" x14ac:dyDescent="0.2">
      <c r="A363" s="58">
        <f t="shared" ref="A363:B363" si="163">+A94</f>
        <v>86</v>
      </c>
      <c r="B363" s="59" t="str">
        <f t="shared" si="163"/>
        <v xml:space="preserve">Gaze tipo queijo - 13 fios - 91X91 100% Algodão - Não estéreis cinco dobras oito camadas. Recomenda-se sua esterilização em E.T.O., vapor ou raios Gama. Curativos/compressa-de-gaze-tipo-queijo-91x91-13-fios/cm². </v>
      </c>
      <c r="C363" s="36" t="str">
        <f t="shared" si="104"/>
        <v/>
      </c>
      <c r="D363" s="36">
        <f t="shared" si="105"/>
        <v>1.6555111111110985</v>
      </c>
      <c r="E363" s="36">
        <f t="shared" si="106"/>
        <v>3.36111111111125E-2</v>
      </c>
      <c r="F363" s="36">
        <f t="shared" si="107"/>
        <v>1.2173444444444566</v>
      </c>
      <c r="G363" s="36" t="str">
        <f t="shared" si="108"/>
        <v/>
      </c>
      <c r="H363" s="36" t="str">
        <f t="shared" si="109"/>
        <v/>
      </c>
      <c r="I363" s="36" t="str">
        <f t="shared" si="110"/>
        <v/>
      </c>
      <c r="J363" s="36" t="str">
        <f t="shared" si="111"/>
        <v/>
      </c>
      <c r="K363" s="36" t="str">
        <f t="shared" si="112"/>
        <v/>
      </c>
      <c r="L363" s="36" t="str">
        <f t="shared" si="113"/>
        <v/>
      </c>
      <c r="M363" s="60">
        <f t="shared" si="114"/>
        <v>2.9064666666666676</v>
      </c>
      <c r="N363" s="36"/>
      <c r="O363" s="36"/>
      <c r="P363" s="36"/>
      <c r="Q363" s="36"/>
      <c r="R363" s="36"/>
      <c r="S363" s="36"/>
      <c r="T363" s="36"/>
      <c r="U363" s="36"/>
      <c r="V363" s="36"/>
      <c r="W363" s="36"/>
      <c r="X363" s="36"/>
      <c r="Y363" s="36"/>
      <c r="Z363" s="36"/>
    </row>
    <row r="364" spans="1:26" ht="45" hidden="1" x14ac:dyDescent="0.2">
      <c r="A364" s="58">
        <f t="shared" ref="A364:B364" si="164">+A95</f>
        <v>87</v>
      </c>
      <c r="B364" s="59" t="str">
        <f t="shared" si="164"/>
        <v>GEL PARA ULTRASONOGRAFIA, INCOLOR, INODORO, NÃO GORDUROSO, UMECTANTE, SOLÚVEL EM ÁGUA E PH NEUTRO, PARA USO COMO MEIO DE CONTATO PARA TRANSMISSÃO ULTRASONICA, ECOGRAFOS E DOPPLERS, EMBALAGEM COM 5KG</v>
      </c>
      <c r="C364" s="36" t="str">
        <f t="shared" si="104"/>
        <v/>
      </c>
      <c r="D364" s="36">
        <f t="shared" si="105"/>
        <v>7.2899999999999771E-2</v>
      </c>
      <c r="E364" s="36">
        <f t="shared" si="106"/>
        <v>7.8399999999998651E-2</v>
      </c>
      <c r="F364" s="36">
        <f t="shared" si="107"/>
        <v>1.0000000000003127E-4</v>
      </c>
      <c r="G364" s="36" t="str">
        <f t="shared" si="108"/>
        <v/>
      </c>
      <c r="H364" s="36" t="str">
        <f t="shared" si="109"/>
        <v/>
      </c>
      <c r="I364" s="36" t="str">
        <f t="shared" si="110"/>
        <v/>
      </c>
      <c r="J364" s="36" t="str">
        <f t="shared" si="111"/>
        <v/>
      </c>
      <c r="K364" s="36" t="str">
        <f t="shared" si="112"/>
        <v/>
      </c>
      <c r="L364" s="36" t="str">
        <f t="shared" si="113"/>
        <v/>
      </c>
      <c r="M364" s="60">
        <f t="shared" si="114"/>
        <v>0.15139999999999848</v>
      </c>
      <c r="N364" s="36"/>
      <c r="O364" s="36"/>
      <c r="P364" s="36"/>
      <c r="Q364" s="36"/>
      <c r="R364" s="36"/>
      <c r="S364" s="36"/>
      <c r="T364" s="36"/>
      <c r="U364" s="36"/>
      <c r="V364" s="36"/>
      <c r="W364" s="36"/>
      <c r="X364" s="36"/>
      <c r="Y364" s="36"/>
      <c r="Z364" s="36"/>
    </row>
    <row r="365" spans="1:26" hidden="1" x14ac:dyDescent="0.2">
      <c r="A365" s="58">
        <f t="shared" ref="A365:B365" si="165">+A96</f>
        <v>88</v>
      </c>
      <c r="B365" s="59" t="str">
        <f t="shared" si="165"/>
        <v>GLUTARALDEIDO 2% , FRASCO COM 1 LITRO.</v>
      </c>
      <c r="C365" s="36" t="str">
        <f t="shared" si="104"/>
        <v/>
      </c>
      <c r="D365" s="36">
        <f t="shared" si="105"/>
        <v>0.50055624999999937</v>
      </c>
      <c r="E365" s="36">
        <f t="shared" si="106"/>
        <v>1.1395562499999978</v>
      </c>
      <c r="F365" s="36">
        <f t="shared" si="107"/>
        <v>1.6576562500000036</v>
      </c>
      <c r="G365" s="36" t="str">
        <f t="shared" si="108"/>
        <v/>
      </c>
      <c r="H365" s="36" t="str">
        <f t="shared" si="109"/>
        <v/>
      </c>
      <c r="I365" s="36" t="str">
        <f t="shared" si="110"/>
        <v/>
      </c>
      <c r="J365" s="36" t="str">
        <f t="shared" si="111"/>
        <v/>
      </c>
      <c r="K365" s="36" t="str">
        <f t="shared" si="112"/>
        <v/>
      </c>
      <c r="L365" s="36">
        <f t="shared" si="113"/>
        <v>9.37890625</v>
      </c>
      <c r="M365" s="60">
        <f t="shared" si="114"/>
        <v>12.676675000000001</v>
      </c>
      <c r="N365" s="36"/>
      <c r="O365" s="36"/>
      <c r="P365" s="36"/>
      <c r="Q365" s="36"/>
      <c r="R365" s="36"/>
      <c r="S365" s="36"/>
      <c r="T365" s="36"/>
      <c r="U365" s="36"/>
      <c r="V365" s="36"/>
      <c r="W365" s="36"/>
      <c r="X365" s="36"/>
      <c r="Y365" s="36"/>
      <c r="Z365" s="36"/>
    </row>
    <row r="366" spans="1:26" ht="22.5" hidden="1" x14ac:dyDescent="0.2">
      <c r="A366" s="58">
        <f t="shared" ref="A366:B366" si="166">+A97</f>
        <v>89</v>
      </c>
      <c r="B366" s="59" t="str">
        <f t="shared" si="166"/>
        <v>HISTEROMETRO 28 CM RETO Jogo de cânulas de Guedel (adulto e infantil) tam. 0 - 5 - Fabricadas em  PVC flexível e polipropileno.</v>
      </c>
      <c r="C366" s="36" t="str">
        <f t="shared" si="104"/>
        <v/>
      </c>
      <c r="D366" s="36">
        <f t="shared" si="105"/>
        <v>0.82083599999998491</v>
      </c>
      <c r="E366" s="36">
        <f t="shared" si="106"/>
        <v>2.6896000000000485E-2</v>
      </c>
      <c r="F366" s="36">
        <f t="shared" si="107"/>
        <v>0.71233600000001396</v>
      </c>
      <c r="G366" s="36">
        <f t="shared" si="108"/>
        <v>2.9104359999999621</v>
      </c>
      <c r="H366" s="36" t="str">
        <f t="shared" si="109"/>
        <v/>
      </c>
      <c r="I366" s="36" t="str">
        <f t="shared" si="110"/>
        <v/>
      </c>
      <c r="J366" s="36" t="str">
        <f t="shared" si="111"/>
        <v/>
      </c>
      <c r="K366" s="36" t="str">
        <f t="shared" si="112"/>
        <v/>
      </c>
      <c r="L366" s="36">
        <f t="shared" si="113"/>
        <v>2.5728160000000431</v>
      </c>
      <c r="M366" s="60">
        <f t="shared" si="114"/>
        <v>7.043320000000004</v>
      </c>
      <c r="N366" s="36"/>
      <c r="O366" s="36"/>
      <c r="P366" s="36"/>
      <c r="Q366" s="36"/>
      <c r="R366" s="36"/>
      <c r="S366" s="36"/>
      <c r="T366" s="36"/>
      <c r="U366" s="36"/>
      <c r="V366" s="36"/>
      <c r="W366" s="36"/>
      <c r="X366" s="36"/>
      <c r="Y366" s="36"/>
      <c r="Z366" s="36"/>
    </row>
    <row r="367" spans="1:26" ht="101.25" hidden="1" x14ac:dyDescent="0.2">
      <c r="A367" s="58">
        <f t="shared" ref="A367:B367" si="167">+A98</f>
        <v>90</v>
      </c>
      <c r="B367" s="59" t="str">
        <f t="shared" si="167"/>
        <v>Jogo de cânulas de Guedel (adulto e infantil) tam. 0 - 5 - Fabricadas em PVC flexível e polipropileno.
Tamanho: 0; Tamanho Interno do Orifício: 9,6mm x 4,9mm; Comprimento: 6cm. Tamanho: 1; Tamanho Interno do Orifício: 9,8mmX5,1mm; Comprimento: 7cm. Tamanho: 2; Tamanho Interno do Orifício: 10mm x 5,2mm; Comprimento: 8 cm. Tamanho: 3; Tamanho Interno do Orifício: 11,4mmX5,2mm; Comprimento: 9,5cm. Tamanho: 4; Tamanho Interno do Orifício: 11,6mmX6,2mm; Comprimento: 12cm. Tamanho: 5; Tamanho Interno do Orifício: 16mmX8,6mm; Comprimento: 12,5cm.</v>
      </c>
      <c r="C367" s="36">
        <f t="shared" si="104"/>
        <v>0.86118399999999495</v>
      </c>
      <c r="D367" s="36">
        <f t="shared" si="105"/>
        <v>1.0567839999999973</v>
      </c>
      <c r="E367" s="36">
        <f t="shared" si="106"/>
        <v>1.7635839999999985</v>
      </c>
      <c r="F367" s="36">
        <f t="shared" si="107"/>
        <v>2.2740639999999974</v>
      </c>
      <c r="G367" s="36">
        <f t="shared" si="108"/>
        <v>22.963264000000017</v>
      </c>
      <c r="H367" s="36" t="str">
        <f t="shared" si="109"/>
        <v/>
      </c>
      <c r="I367" s="36" t="str">
        <f t="shared" si="110"/>
        <v/>
      </c>
      <c r="J367" s="36" t="str">
        <f t="shared" si="111"/>
        <v/>
      </c>
      <c r="K367" s="36" t="str">
        <f t="shared" si="112"/>
        <v/>
      </c>
      <c r="L367" s="36" t="str">
        <f t="shared" si="113"/>
        <v/>
      </c>
      <c r="M367" s="60">
        <f t="shared" si="114"/>
        <v>28.918880000000005</v>
      </c>
      <c r="N367" s="36"/>
      <c r="O367" s="36"/>
      <c r="P367" s="36"/>
      <c r="Q367" s="36"/>
      <c r="R367" s="36"/>
      <c r="S367" s="36"/>
      <c r="T367" s="36"/>
      <c r="U367" s="36"/>
      <c r="V367" s="36"/>
      <c r="W367" s="36"/>
      <c r="X367" s="36"/>
      <c r="Y367" s="36"/>
      <c r="Z367" s="36"/>
    </row>
    <row r="368" spans="1:26" ht="33.75" hidden="1" x14ac:dyDescent="0.2">
      <c r="A368" s="58">
        <f t="shared" ref="A368:B368" si="168">+A99</f>
        <v>91</v>
      </c>
      <c r="B368" s="59" t="str">
        <f t="shared" si="168"/>
        <v>Lacre plástico tipo espinha de peixe - Tamanho: 16 cm Matéria-prima: Polietileno Tipo: Espinha de peixe, Lacre que diferencia dos demais por possuir três travas de segurança</v>
      </c>
      <c r="C368" s="36" t="str">
        <f t="shared" si="104"/>
        <v/>
      </c>
      <c r="D368" s="36">
        <f t="shared" si="105"/>
        <v>7.6562500000000042E-3</v>
      </c>
      <c r="E368" s="36">
        <f t="shared" si="106"/>
        <v>9.506250000000006E-3</v>
      </c>
      <c r="F368" s="36">
        <f t="shared" si="107"/>
        <v>1.1556250000000009E-2</v>
      </c>
      <c r="G368" s="36">
        <f t="shared" si="108"/>
        <v>8.5556249999999959E-2</v>
      </c>
      <c r="H368" s="36" t="str">
        <f t="shared" si="109"/>
        <v/>
      </c>
      <c r="I368" s="36" t="str">
        <f t="shared" si="110"/>
        <v/>
      </c>
      <c r="J368" s="36" t="str">
        <f t="shared" si="111"/>
        <v/>
      </c>
      <c r="K368" s="36" t="str">
        <f t="shared" si="112"/>
        <v/>
      </c>
      <c r="L368" s="36" t="str">
        <f t="shared" si="113"/>
        <v/>
      </c>
      <c r="M368" s="60">
        <f t="shared" si="114"/>
        <v>0.11427499999999999</v>
      </c>
      <c r="N368" s="36"/>
      <c r="O368" s="36"/>
      <c r="P368" s="36"/>
      <c r="Q368" s="36"/>
      <c r="R368" s="36"/>
      <c r="S368" s="36"/>
      <c r="T368" s="36"/>
      <c r="U368" s="36"/>
      <c r="V368" s="36"/>
      <c r="W368" s="36"/>
      <c r="X368" s="36"/>
      <c r="Y368" s="36"/>
      <c r="Z368" s="36"/>
    </row>
    <row r="369" spans="1:26" ht="22.5" hidden="1" x14ac:dyDescent="0.2">
      <c r="A369" s="58">
        <f t="shared" ref="A369:B369" si="169">+A100</f>
        <v>92</v>
      </c>
      <c r="B369" s="59" t="str">
        <f t="shared" si="169"/>
        <v>LAMINA PARA BISTURI Nº 24 EM AÇO INOXIDAVEL COM 100 LAMINAS EMBALADAS INDIVIDUALMENTE E ESTERILIZADAS.</v>
      </c>
      <c r="C369" s="36" t="str">
        <f t="shared" si="104"/>
        <v/>
      </c>
      <c r="D369" s="36">
        <f t="shared" si="105"/>
        <v>0.2352250000000029</v>
      </c>
      <c r="E369" s="36">
        <f t="shared" si="106"/>
        <v>0.78322500000000272</v>
      </c>
      <c r="F369" s="36">
        <f t="shared" si="107"/>
        <v>1.2882250000000035</v>
      </c>
      <c r="G369" s="36">
        <f t="shared" si="108"/>
        <v>6.275024999999995</v>
      </c>
      <c r="H369" s="36" t="str">
        <f t="shared" si="109"/>
        <v/>
      </c>
      <c r="I369" s="36" t="str">
        <f t="shared" si="110"/>
        <v/>
      </c>
      <c r="J369" s="36" t="str">
        <f t="shared" si="111"/>
        <v/>
      </c>
      <c r="K369" s="36" t="str">
        <f t="shared" si="112"/>
        <v/>
      </c>
      <c r="L369" s="36" t="str">
        <f t="shared" si="113"/>
        <v/>
      </c>
      <c r="M369" s="60">
        <f t="shared" si="114"/>
        <v>8.581700000000005</v>
      </c>
      <c r="N369" s="36"/>
      <c r="O369" s="36"/>
      <c r="P369" s="36"/>
      <c r="Q369" s="36"/>
      <c r="R369" s="36"/>
      <c r="S369" s="36"/>
      <c r="T369" s="36"/>
      <c r="U369" s="36"/>
      <c r="V369" s="36"/>
      <c r="W369" s="36"/>
      <c r="X369" s="36"/>
      <c r="Y369" s="36"/>
      <c r="Z369" s="36"/>
    </row>
    <row r="370" spans="1:26" hidden="1" x14ac:dyDescent="0.2">
      <c r="A370" s="58">
        <f t="shared" ref="A370:B370" si="170">+A101</f>
        <v>93</v>
      </c>
      <c r="B370" s="59" t="str">
        <f t="shared" si="170"/>
        <v>LAMINA PARA MICROSCOPIA FOSCA CX COM 50 UNIDADES</v>
      </c>
      <c r="C370" s="36" t="str">
        <f t="shared" si="104"/>
        <v/>
      </c>
      <c r="D370" s="36">
        <f t="shared" si="105"/>
        <v>0.30913599999999908</v>
      </c>
      <c r="E370" s="36">
        <f t="shared" si="106"/>
        <v>0.43033599999999844</v>
      </c>
      <c r="F370" s="36">
        <f t="shared" si="107"/>
        <v>0.52707599999999866</v>
      </c>
      <c r="G370" s="36">
        <f t="shared" si="108"/>
        <v>0.67897600000000269</v>
      </c>
      <c r="H370" s="36" t="str">
        <f t="shared" si="109"/>
        <v/>
      </c>
      <c r="I370" s="36" t="str">
        <f t="shared" si="110"/>
        <v/>
      </c>
      <c r="J370" s="36" t="str">
        <f t="shared" si="111"/>
        <v/>
      </c>
      <c r="K370" s="36" t="str">
        <f t="shared" si="112"/>
        <v/>
      </c>
      <c r="L370" s="36">
        <f t="shared" si="113"/>
        <v>1.2409960000000038</v>
      </c>
      <c r="M370" s="60">
        <f t="shared" si="114"/>
        <v>3.1865200000000025</v>
      </c>
      <c r="N370" s="36"/>
      <c r="O370" s="36"/>
      <c r="P370" s="36"/>
      <c r="Q370" s="36"/>
      <c r="R370" s="36"/>
      <c r="S370" s="36"/>
      <c r="T370" s="36"/>
      <c r="U370" s="36"/>
      <c r="V370" s="36"/>
      <c r="W370" s="36"/>
      <c r="X370" s="36"/>
      <c r="Y370" s="36"/>
      <c r="Z370" s="36"/>
    </row>
    <row r="371" spans="1:26" hidden="1" x14ac:dyDescent="0.2">
      <c r="A371" s="58">
        <f t="shared" ref="A371:B371" si="171">+A102</f>
        <v>94</v>
      </c>
      <c r="B371" s="59" t="str">
        <f t="shared" si="171"/>
        <v>LAMPADAS HALOGENEA PARA OTOSCOPIO MD_OMNI 3000 2,5V, K.228</v>
      </c>
      <c r="C371" s="36" t="str">
        <f t="shared" si="104"/>
        <v/>
      </c>
      <c r="D371" s="36">
        <f t="shared" si="105"/>
        <v>13.912899999999924</v>
      </c>
      <c r="E371" s="36">
        <f t="shared" si="106"/>
        <v>53.43609999999962</v>
      </c>
      <c r="F371" s="36">
        <f t="shared" si="107"/>
        <v>91.584899999999863</v>
      </c>
      <c r="G371" s="36" t="str">
        <f t="shared" si="108"/>
        <v/>
      </c>
      <c r="H371" s="36" t="str">
        <f t="shared" si="109"/>
        <v/>
      </c>
      <c r="I371" s="36" t="str">
        <f t="shared" si="110"/>
        <v/>
      </c>
      <c r="J371" s="36" t="str">
        <f t="shared" si="111"/>
        <v/>
      </c>
      <c r="K371" s="36" t="str">
        <f t="shared" si="112"/>
        <v/>
      </c>
      <c r="L371" s="36">
        <f t="shared" si="113"/>
        <v>424.77210000000053</v>
      </c>
      <c r="M371" s="60">
        <f t="shared" si="114"/>
        <v>583.7059999999999</v>
      </c>
      <c r="N371" s="36"/>
      <c r="O371" s="36"/>
      <c r="P371" s="36"/>
      <c r="Q371" s="36"/>
      <c r="R371" s="36"/>
      <c r="S371" s="36"/>
      <c r="T371" s="36"/>
      <c r="U371" s="36"/>
      <c r="V371" s="36"/>
      <c r="W371" s="36"/>
      <c r="X371" s="36"/>
      <c r="Y371" s="36"/>
      <c r="Z371" s="36"/>
    </row>
    <row r="372" spans="1:26" ht="56.25" hidden="1" x14ac:dyDescent="0.2">
      <c r="A372" s="58">
        <f t="shared" ref="A372:B372" si="172">+A103</f>
        <v>95</v>
      </c>
      <c r="B372" s="59" t="str">
        <f t="shared" si="172"/>
        <v>Lanterna clínica - Lâmpada com luz halógena, extremamente brilhante e branca possibilita ver a cor verdadeira dos tecidos para uma rápida e efetiva avaliação de reflexos da pupila. Características: - Construído em metal sólido e durável; - Uso de pilhas alcalinas; - Lâmpada halógena 2,5 V (07600-U)</v>
      </c>
      <c r="C372" s="36" t="str">
        <f t="shared" si="104"/>
        <v/>
      </c>
      <c r="D372" s="36">
        <f t="shared" si="105"/>
        <v>1.2543999999999784</v>
      </c>
      <c r="E372" s="36">
        <f t="shared" si="106"/>
        <v>2.5600000000003457E-2</v>
      </c>
      <c r="F372" s="36">
        <f t="shared" si="107"/>
        <v>0.9216000000000153</v>
      </c>
      <c r="G372" s="36" t="str">
        <f t="shared" si="108"/>
        <v/>
      </c>
      <c r="H372" s="36" t="str">
        <f t="shared" si="109"/>
        <v/>
      </c>
      <c r="I372" s="36" t="str">
        <f t="shared" si="110"/>
        <v/>
      </c>
      <c r="J372" s="36" t="str">
        <f t="shared" si="111"/>
        <v/>
      </c>
      <c r="K372" s="36" t="str">
        <f t="shared" si="112"/>
        <v/>
      </c>
      <c r="L372" s="36" t="str">
        <f t="shared" si="113"/>
        <v/>
      </c>
      <c r="M372" s="60">
        <f t="shared" si="114"/>
        <v>2.2015999999999973</v>
      </c>
      <c r="N372" s="36"/>
      <c r="O372" s="36"/>
      <c r="P372" s="36"/>
      <c r="Q372" s="36"/>
      <c r="R372" s="36"/>
      <c r="S372" s="36"/>
      <c r="T372" s="36"/>
      <c r="U372" s="36"/>
      <c r="V372" s="36"/>
      <c r="W372" s="36"/>
      <c r="X372" s="36"/>
      <c r="Y372" s="36"/>
      <c r="Z372" s="36"/>
    </row>
    <row r="373" spans="1:26" ht="45" hidden="1" x14ac:dyDescent="0.2">
      <c r="A373" s="58">
        <f t="shared" ref="A373:B373" si="173">+A104</f>
        <v>96</v>
      </c>
      <c r="B373" s="59" t="str">
        <f t="shared" si="173"/>
        <v>Laringoscópio com lâmina (adulto e infantil)- Laringoscópio com iluminação fibra ótica Laminas retas em aço inox n.º 00, 0, 1, 2, 3, 4, 5 - Laminas curvas em aço inox n.º 00, 0, 1, 2, 3, 4, 5. Bolsas para acondicionamento dos aparelhos</v>
      </c>
      <c r="C373" s="36" t="str">
        <f t="shared" si="104"/>
        <v/>
      </c>
      <c r="D373" s="36">
        <f t="shared" si="105"/>
        <v>591.70562500000221</v>
      </c>
      <c r="E373" s="36">
        <f t="shared" si="106"/>
        <v>2229.2562249999924</v>
      </c>
      <c r="F373" s="36">
        <f t="shared" si="107"/>
        <v>3797.640625</v>
      </c>
      <c r="G373" s="36" t="str">
        <f t="shared" si="108"/>
        <v/>
      </c>
      <c r="H373" s="36" t="str">
        <f t="shared" si="109"/>
        <v/>
      </c>
      <c r="I373" s="36" t="str">
        <f t="shared" si="110"/>
        <v/>
      </c>
      <c r="J373" s="36" t="str">
        <f t="shared" si="111"/>
        <v/>
      </c>
      <c r="K373" s="36" t="str">
        <f t="shared" si="112"/>
        <v/>
      </c>
      <c r="L373" s="36">
        <f t="shared" ref="L373:L436" si="174">IF(L104="x","",IF(L104&lt;&gt;"x",((M104-L104)^2)))</f>
        <v>17732.91722499999</v>
      </c>
      <c r="M373" s="60">
        <f t="shared" si="114"/>
        <v>24351.519699999983</v>
      </c>
      <c r="N373" s="36"/>
      <c r="O373" s="36"/>
      <c r="P373" s="36"/>
      <c r="Q373" s="36"/>
      <c r="R373" s="36"/>
      <c r="S373" s="36"/>
      <c r="T373" s="36"/>
      <c r="U373" s="36"/>
      <c r="V373" s="36"/>
      <c r="W373" s="36"/>
      <c r="X373" s="36"/>
      <c r="Y373" s="36"/>
      <c r="Z373" s="36"/>
    </row>
    <row r="374" spans="1:26" ht="22.5" hidden="1" x14ac:dyDescent="0.2">
      <c r="A374" s="58">
        <f t="shared" ref="A374:B374" si="175">+A105</f>
        <v>97</v>
      </c>
      <c r="B374" s="59" t="str">
        <f t="shared" si="175"/>
        <v>LENÇOL 150 FIOS 100% ALGODAO COR BRANCA, PARA MACA HOSPITALAR.</v>
      </c>
      <c r="C374" s="36" t="str">
        <f t="shared" ref="C374:C437" si="176">IF(C105="x","",IF(C105&lt;&gt;"x",((M105-C105)^2)))</f>
        <v/>
      </c>
      <c r="D374" s="36">
        <f t="shared" ref="D374:D437" si="177">IF(D105="x","",IF(D105&lt;&gt;"x",((M105-D105)^2)))</f>
        <v>0.41817777777777065</v>
      </c>
      <c r="E374" s="36">
        <f t="shared" ref="E374:E437" si="178">IF(E105="x","",IF(E105&lt;&gt;"x",((M105-E105)^2)))</f>
        <v>8.7111111111111816E-3</v>
      </c>
      <c r="F374" s="36">
        <f t="shared" ref="F374:F437" si="179">IF(F105="x","",IF(F105&lt;&gt;"x",((M105-F105)^2)))</f>
        <v>0.30617777777777916</v>
      </c>
      <c r="G374" s="36" t="str">
        <f t="shared" ref="G374:G437" si="180">IF(G105="x","",IF(G105&lt;&gt;"x",((M105-G105)^2)))</f>
        <v/>
      </c>
      <c r="H374" s="36" t="str">
        <f t="shared" ref="H374:H437" si="181">IF(H105="x","",IF(H105&lt;&gt;"x",((M105-H105)^2)))</f>
        <v/>
      </c>
      <c r="I374" s="36" t="str">
        <f t="shared" ref="I374:I437" si="182">IF(I105="x","",IF(I105&lt;&gt;"x",((M105-I105)^2)))</f>
        <v/>
      </c>
      <c r="J374" s="36" t="str">
        <f t="shared" ref="J374:J437" si="183">IF(J105="x","",IF(J105&lt;&gt;"x",((M105-J105)^2)))</f>
        <v/>
      </c>
      <c r="K374" s="36" t="str">
        <f t="shared" ref="K374:K437" si="184">IF(K105="x","",IF(K105&lt;&gt;"x",((M105-K105)^2)))</f>
        <v/>
      </c>
      <c r="L374" s="36" t="str">
        <f t="shared" si="174"/>
        <v/>
      </c>
      <c r="M374" s="60">
        <f t="shared" ref="M374:M437" si="185">SUM(C374:L374)</f>
        <v>0.73306666666666098</v>
      </c>
      <c r="N374" s="36"/>
      <c r="O374" s="36"/>
      <c r="P374" s="36"/>
      <c r="Q374" s="36"/>
      <c r="R374" s="36"/>
      <c r="S374" s="36"/>
      <c r="T374" s="36"/>
      <c r="U374" s="36"/>
      <c r="V374" s="36"/>
      <c r="W374" s="36"/>
      <c r="X374" s="36"/>
      <c r="Y374" s="36"/>
      <c r="Z374" s="36"/>
    </row>
    <row r="375" spans="1:26" ht="33.75" hidden="1" x14ac:dyDescent="0.2">
      <c r="A375" s="58">
        <f t="shared" ref="A375:B375" si="186">+A106</f>
        <v>98</v>
      </c>
      <c r="B375" s="59" t="str">
        <f t="shared" si="186"/>
        <v>LENÇOL DE PAPEL HOSPITALAR CAIXA COM 10 ROLOS - Produto não estéril uso único, produto ecologicamente correto 100% fibras naturais; na cor branca 50cmx50m</v>
      </c>
      <c r="C375" s="36" t="str">
        <f t="shared" si="176"/>
        <v/>
      </c>
      <c r="D375" s="36">
        <f t="shared" si="177"/>
        <v>15.327225000000048</v>
      </c>
      <c r="E375" s="36">
        <f t="shared" si="178"/>
        <v>25.150225000000006</v>
      </c>
      <c r="F375" s="36">
        <f t="shared" si="179"/>
        <v>32.547024999999984</v>
      </c>
      <c r="G375" s="36" t="str">
        <f t="shared" si="180"/>
        <v/>
      </c>
      <c r="H375" s="36" t="str">
        <f t="shared" si="181"/>
        <v/>
      </c>
      <c r="I375" s="36" t="str">
        <f t="shared" si="182"/>
        <v/>
      </c>
      <c r="J375" s="36" t="str">
        <f t="shared" si="183"/>
        <v/>
      </c>
      <c r="K375" s="36" t="str">
        <f t="shared" si="184"/>
        <v/>
      </c>
      <c r="L375" s="36">
        <f t="shared" si="174"/>
        <v>214.18322499999994</v>
      </c>
      <c r="M375" s="60">
        <f t="shared" si="185"/>
        <v>287.20769999999999</v>
      </c>
      <c r="N375" s="36"/>
      <c r="O375" s="36"/>
      <c r="P375" s="36"/>
      <c r="Q375" s="36"/>
      <c r="R375" s="36"/>
      <c r="S375" s="36"/>
      <c r="T375" s="36"/>
      <c r="U375" s="36"/>
      <c r="V375" s="36"/>
      <c r="W375" s="36"/>
      <c r="X375" s="36"/>
      <c r="Y375" s="36"/>
      <c r="Z375" s="36"/>
    </row>
    <row r="376" spans="1:26" ht="45" hidden="1" x14ac:dyDescent="0.2">
      <c r="A376" s="58">
        <f t="shared" ref="A376:B376" si="187">+A107</f>
        <v>99</v>
      </c>
      <c r="B376" s="59" t="str">
        <f t="shared" si="187"/>
        <v>LENÇOL DE PAPEL HOSPITALAR CAIXA COM 10 ROLOS - Produto não estéril uso único, produto ecologicamente correto 100% fibras naturais; na cor branca, com registro no ministério da saúde. Medida por rolo 70cmx50m</v>
      </c>
      <c r="C376" s="36" t="str">
        <f t="shared" si="176"/>
        <v/>
      </c>
      <c r="D376" s="36">
        <f t="shared" si="177"/>
        <v>1.6641000000000161</v>
      </c>
      <c r="E376" s="36">
        <f t="shared" si="178"/>
        <v>3.2399999999997341E-2</v>
      </c>
      <c r="F376" s="36">
        <f t="shared" si="179"/>
        <v>1.2320999999999671</v>
      </c>
      <c r="G376" s="36" t="str">
        <f t="shared" si="180"/>
        <v/>
      </c>
      <c r="H376" s="36" t="str">
        <f t="shared" si="181"/>
        <v/>
      </c>
      <c r="I376" s="36" t="str">
        <f t="shared" si="182"/>
        <v/>
      </c>
      <c r="J376" s="36" t="str">
        <f t="shared" si="183"/>
        <v/>
      </c>
      <c r="K376" s="36" t="str">
        <f t="shared" si="184"/>
        <v/>
      </c>
      <c r="L376" s="36" t="str">
        <f t="shared" si="174"/>
        <v/>
      </c>
      <c r="M376" s="60">
        <f t="shared" si="185"/>
        <v>2.9285999999999808</v>
      </c>
      <c r="N376" s="36"/>
      <c r="O376" s="36"/>
      <c r="P376" s="36"/>
      <c r="Q376" s="36"/>
      <c r="R376" s="36"/>
      <c r="S376" s="36"/>
      <c r="T376" s="36"/>
      <c r="U376" s="36"/>
      <c r="V376" s="36"/>
      <c r="W376" s="36"/>
      <c r="X376" s="36"/>
      <c r="Y376" s="36"/>
      <c r="Z376" s="36"/>
    </row>
    <row r="377" spans="1:26" ht="45" hidden="1" x14ac:dyDescent="0.2">
      <c r="A377" s="58">
        <f t="shared" ref="A377:B377" si="188">+A108</f>
        <v>100</v>
      </c>
      <c r="B377" s="59" t="str">
        <f t="shared" si="188"/>
        <v>Luva descartável (estéril) tam. 6.5, Luva cirúrgica estéril descartável. Espessura média: 0,21 mm Comprimento: 28 cm Lubrificação: Sem pó Esterilização: Raios Gama ou Feixes de Elétron Apresentação: embalagem estéril contendo 50 pares</v>
      </c>
      <c r="C377" s="36" t="str">
        <f t="shared" si="176"/>
        <v/>
      </c>
      <c r="D377" s="36">
        <f t="shared" si="177"/>
        <v>0.58522500000000088</v>
      </c>
      <c r="E377" s="36">
        <f t="shared" si="178"/>
        <v>2.2650250000000076</v>
      </c>
      <c r="F377" s="36">
        <f t="shared" si="179"/>
        <v>3.8612250000000135</v>
      </c>
      <c r="G377" s="36">
        <f t="shared" si="180"/>
        <v>17.935224999999996</v>
      </c>
      <c r="H377" s="36" t="str">
        <f t="shared" si="181"/>
        <v/>
      </c>
      <c r="I377" s="36" t="str">
        <f t="shared" si="182"/>
        <v/>
      </c>
      <c r="J377" s="36" t="str">
        <f t="shared" si="183"/>
        <v/>
      </c>
      <c r="K377" s="36" t="str">
        <f t="shared" si="184"/>
        <v/>
      </c>
      <c r="L377" s="36" t="str">
        <f t="shared" si="174"/>
        <v/>
      </c>
      <c r="M377" s="60">
        <f t="shared" si="185"/>
        <v>24.646700000000017</v>
      </c>
      <c r="N377" s="36"/>
      <c r="O377" s="36"/>
      <c r="P377" s="36"/>
      <c r="Q377" s="36"/>
      <c r="R377" s="36"/>
      <c r="S377" s="36"/>
      <c r="T377" s="36"/>
      <c r="U377" s="36"/>
      <c r="V377" s="36"/>
      <c r="W377" s="36"/>
      <c r="X377" s="36"/>
      <c r="Y377" s="36"/>
      <c r="Z377" s="36"/>
    </row>
    <row r="378" spans="1:26" ht="45" hidden="1" x14ac:dyDescent="0.2">
      <c r="A378" s="58">
        <f t="shared" ref="A378:B378" si="189">+A109</f>
        <v>101</v>
      </c>
      <c r="B378" s="59" t="str">
        <f t="shared" si="189"/>
        <v>Luva Descartável (estéril) tam. 7.0, Luva cirúrgica estéril descartável. Espessura média: 0,21 mm Comprimento: 28 cm Lubrificação: Sem pó Esterilização: Raios Gama ou Feixes de Elétron Apresentação: embalagem estéril contendo 1 par.</v>
      </c>
      <c r="C378" s="36" t="str">
        <f t="shared" si="176"/>
        <v/>
      </c>
      <c r="D378" s="36">
        <f t="shared" si="177"/>
        <v>4.9283999999999988E-2</v>
      </c>
      <c r="E378" s="36">
        <f t="shared" si="178"/>
        <v>4.8400000000000087E-4</v>
      </c>
      <c r="F378" s="36">
        <f t="shared" si="179"/>
        <v>6.7240000000000121E-3</v>
      </c>
      <c r="G378" s="36">
        <f t="shared" si="180"/>
        <v>7.3984000000000008E-2</v>
      </c>
      <c r="H378" s="36" t="str">
        <f t="shared" si="181"/>
        <v/>
      </c>
      <c r="I378" s="36" t="str">
        <f t="shared" si="182"/>
        <v/>
      </c>
      <c r="J378" s="36" t="str">
        <f t="shared" si="183"/>
        <v/>
      </c>
      <c r="K378" s="36" t="str">
        <f t="shared" si="184"/>
        <v/>
      </c>
      <c r="L378" s="36">
        <f t="shared" si="174"/>
        <v>0.35760400000000009</v>
      </c>
      <c r="M378" s="60">
        <f t="shared" si="185"/>
        <v>0.48808000000000007</v>
      </c>
      <c r="N378" s="36"/>
      <c r="O378" s="36"/>
      <c r="P378" s="36"/>
      <c r="Q378" s="36"/>
      <c r="R378" s="36"/>
      <c r="S378" s="36"/>
      <c r="T378" s="36"/>
      <c r="U378" s="36"/>
      <c r="V378" s="36"/>
      <c r="W378" s="36"/>
      <c r="X378" s="36"/>
      <c r="Y378" s="36"/>
      <c r="Z378" s="36"/>
    </row>
    <row r="379" spans="1:26" ht="45" hidden="1" x14ac:dyDescent="0.2">
      <c r="A379" s="58">
        <f t="shared" ref="A379:B379" si="190">+A110</f>
        <v>102</v>
      </c>
      <c r="B379" s="59" t="str">
        <f t="shared" si="190"/>
        <v>Luva Descartável (estéril) tam. 7.5 - Luva cirúrgica estéril descartável. Espessura média: 0,21 mm Comprimento: 28 cm Lubrificação: Sem pó Esterilização: Raios Gama ou Feixes de Elétron Apresentação: Pct estéril contendo 50 pares.</v>
      </c>
      <c r="C379" s="36" t="str">
        <f t="shared" si="176"/>
        <v/>
      </c>
      <c r="D379" s="36">
        <f t="shared" si="177"/>
        <v>0.58522500000000088</v>
      </c>
      <c r="E379" s="36">
        <f t="shared" si="178"/>
        <v>2.2650250000000076</v>
      </c>
      <c r="F379" s="36">
        <f t="shared" si="179"/>
        <v>3.8612250000000135</v>
      </c>
      <c r="G379" s="36">
        <f t="shared" si="180"/>
        <v>17.935224999999996</v>
      </c>
      <c r="H379" s="36" t="str">
        <f t="shared" si="181"/>
        <v/>
      </c>
      <c r="I379" s="36" t="str">
        <f t="shared" si="182"/>
        <v/>
      </c>
      <c r="J379" s="36" t="str">
        <f t="shared" si="183"/>
        <v/>
      </c>
      <c r="K379" s="36" t="str">
        <f t="shared" si="184"/>
        <v/>
      </c>
      <c r="L379" s="36" t="str">
        <f t="shared" si="174"/>
        <v/>
      </c>
      <c r="M379" s="60">
        <f t="shared" si="185"/>
        <v>24.646700000000017</v>
      </c>
      <c r="N379" s="36"/>
      <c r="O379" s="36"/>
      <c r="P379" s="36"/>
      <c r="Q379" s="36"/>
      <c r="R379" s="36"/>
      <c r="S379" s="36"/>
      <c r="T379" s="36"/>
      <c r="U379" s="36"/>
      <c r="V379" s="36"/>
      <c r="W379" s="36"/>
      <c r="X379" s="36"/>
      <c r="Y379" s="36"/>
      <c r="Z379" s="36"/>
    </row>
    <row r="380" spans="1:26" ht="45" hidden="1" x14ac:dyDescent="0.2">
      <c r="A380" s="58">
        <f t="shared" ref="A380:B380" si="191">+A111</f>
        <v>103</v>
      </c>
      <c r="B380" s="59" t="str">
        <f t="shared" si="191"/>
        <v>Luva Descartável (estéril) tam. 8.0 - Luva cirúrgica estéril descartável. Espessura média: 0,21 mm Comprimento: 28 cm Lubrificação: Sem pó Esterilização: Raios Gama ou Feixes de Elétron Apresentação: Pct estéril contendo 50 pares</v>
      </c>
      <c r="C380" s="36" t="str">
        <f t="shared" si="176"/>
        <v/>
      </c>
      <c r="D380" s="36">
        <f t="shared" si="177"/>
        <v>13.147875999999982</v>
      </c>
      <c r="E380" s="36">
        <f t="shared" si="178"/>
        <v>19.061955999999999</v>
      </c>
      <c r="F380" s="36">
        <f t="shared" si="179"/>
        <v>23.290276000000006</v>
      </c>
      <c r="G380" s="36">
        <f t="shared" si="180"/>
        <v>1.8878760000000063</v>
      </c>
      <c r="H380" s="36" t="str">
        <f t="shared" si="181"/>
        <v/>
      </c>
      <c r="I380" s="36" t="str">
        <f t="shared" si="182"/>
        <v/>
      </c>
      <c r="J380" s="36" t="str">
        <f t="shared" si="183"/>
        <v/>
      </c>
      <c r="K380" s="36" t="str">
        <f t="shared" si="184"/>
        <v/>
      </c>
      <c r="L380" s="36">
        <f t="shared" si="174"/>
        <v>130.96513600000006</v>
      </c>
      <c r="M380" s="60">
        <f t="shared" si="185"/>
        <v>188.35312000000005</v>
      </c>
      <c r="N380" s="36"/>
      <c r="O380" s="36"/>
      <c r="P380" s="36"/>
      <c r="Q380" s="36"/>
      <c r="R380" s="36"/>
      <c r="S380" s="36"/>
      <c r="T380" s="36"/>
      <c r="U380" s="36"/>
      <c r="V380" s="36"/>
      <c r="W380" s="36"/>
      <c r="X380" s="36"/>
      <c r="Y380" s="36"/>
      <c r="Z380" s="36"/>
    </row>
    <row r="381" spans="1:26" hidden="1" x14ac:dyDescent="0.2">
      <c r="A381" s="58">
        <f t="shared" ref="A381:B381" si="192">+A112</f>
        <v>104</v>
      </c>
      <c r="B381" s="59" t="str">
        <f t="shared" si="192"/>
        <v>LUVA NITRICA SEM PÓ TAMANHO G, CX COM 100 UNIDADES.</v>
      </c>
      <c r="C381" s="36" t="str">
        <f t="shared" si="176"/>
        <v/>
      </c>
      <c r="D381" s="36">
        <f t="shared" si="177"/>
        <v>4.0000000000000424E-2</v>
      </c>
      <c r="E381" s="36">
        <f t="shared" si="178"/>
        <v>8.9999999999996159E-4</v>
      </c>
      <c r="F381" s="36">
        <f t="shared" si="179"/>
        <v>2.8899999999999974E-2</v>
      </c>
      <c r="G381" s="36" t="str">
        <f t="shared" si="180"/>
        <v/>
      </c>
      <c r="H381" s="36" t="str">
        <f t="shared" si="181"/>
        <v/>
      </c>
      <c r="I381" s="36" t="str">
        <f t="shared" si="182"/>
        <v/>
      </c>
      <c r="J381" s="36" t="str">
        <f t="shared" si="183"/>
        <v/>
      </c>
      <c r="K381" s="36" t="str">
        <f t="shared" si="184"/>
        <v/>
      </c>
      <c r="L381" s="36" t="str">
        <f t="shared" si="174"/>
        <v/>
      </c>
      <c r="M381" s="60">
        <f t="shared" si="185"/>
        <v>6.9800000000000362E-2</v>
      </c>
      <c r="N381" s="36"/>
      <c r="O381" s="36"/>
      <c r="P381" s="36"/>
      <c r="Q381" s="36"/>
      <c r="R381" s="36"/>
      <c r="S381" s="36"/>
      <c r="T381" s="36"/>
      <c r="U381" s="36"/>
      <c r="V381" s="36"/>
      <c r="W381" s="36"/>
      <c r="X381" s="36"/>
      <c r="Y381" s="36"/>
      <c r="Z381" s="36"/>
    </row>
    <row r="382" spans="1:26" hidden="1" x14ac:dyDescent="0.2">
      <c r="A382" s="58">
        <f t="shared" ref="A382:B382" si="193">+A113</f>
        <v>105</v>
      </c>
      <c r="B382" s="59" t="str">
        <f t="shared" si="193"/>
        <v>LUVA NITRICA SEM PÓ TAMANHO M, CX COM 100 UNIDADES</v>
      </c>
      <c r="C382" s="36" t="str">
        <f t="shared" si="176"/>
        <v/>
      </c>
      <c r="D382" s="36">
        <f t="shared" si="177"/>
        <v>3.4894240000000081</v>
      </c>
      <c r="E382" s="36">
        <f t="shared" si="178"/>
        <v>2.6830440000000055</v>
      </c>
      <c r="F382" s="36">
        <f t="shared" si="179"/>
        <v>2.2440040000000034</v>
      </c>
      <c r="G382" s="36">
        <f t="shared" si="180"/>
        <v>40.934404000000043</v>
      </c>
      <c r="H382" s="36" t="str">
        <f t="shared" si="181"/>
        <v/>
      </c>
      <c r="I382" s="36" t="str">
        <f t="shared" si="182"/>
        <v/>
      </c>
      <c r="J382" s="36" t="str">
        <f t="shared" si="183"/>
        <v/>
      </c>
      <c r="K382" s="36" t="str">
        <f t="shared" si="184"/>
        <v/>
      </c>
      <c r="L382" s="36">
        <f t="shared" si="174"/>
        <v>130.00560399999995</v>
      </c>
      <c r="M382" s="60">
        <f t="shared" si="185"/>
        <v>179.35648</v>
      </c>
      <c r="N382" s="36"/>
      <c r="O382" s="36"/>
      <c r="P382" s="36"/>
      <c r="Q382" s="36"/>
      <c r="R382" s="36"/>
      <c r="S382" s="36"/>
      <c r="T382" s="36"/>
      <c r="U382" s="36"/>
      <c r="V382" s="36"/>
      <c r="W382" s="36"/>
      <c r="X382" s="36"/>
      <c r="Y382" s="36"/>
      <c r="Z382" s="36"/>
    </row>
    <row r="383" spans="1:26" hidden="1" x14ac:dyDescent="0.2">
      <c r="A383" s="58">
        <f t="shared" ref="A383:B383" si="194">+A114</f>
        <v>106</v>
      </c>
      <c r="B383" s="59" t="str">
        <f t="shared" si="194"/>
        <v>LUVA NITRICA SEM PÓ TAMANHO P, CX COM 100 UNIDADES.</v>
      </c>
      <c r="C383" s="36" t="str">
        <f t="shared" si="176"/>
        <v/>
      </c>
      <c r="D383" s="36">
        <f t="shared" si="177"/>
        <v>7.0559999999999382E-3</v>
      </c>
      <c r="E383" s="36">
        <f t="shared" si="178"/>
        <v>9.8596000000000031E-2</v>
      </c>
      <c r="F383" s="36">
        <f t="shared" si="179"/>
        <v>0.20611600000000058</v>
      </c>
      <c r="G383" s="36">
        <f t="shared" si="180"/>
        <v>19.766916000000013</v>
      </c>
      <c r="H383" s="36" t="str">
        <f t="shared" si="181"/>
        <v/>
      </c>
      <c r="I383" s="36" t="str">
        <f t="shared" si="182"/>
        <v/>
      </c>
      <c r="J383" s="36" t="str">
        <f t="shared" si="183"/>
        <v/>
      </c>
      <c r="K383" s="36" t="str">
        <f t="shared" si="184"/>
        <v/>
      </c>
      <c r="L383" s="36">
        <f t="shared" si="174"/>
        <v>12.916835999999982</v>
      </c>
      <c r="M383" s="60">
        <f t="shared" si="185"/>
        <v>32.995519999999999</v>
      </c>
      <c r="N383" s="36"/>
      <c r="O383" s="36"/>
      <c r="P383" s="36"/>
      <c r="Q383" s="36"/>
      <c r="R383" s="36"/>
      <c r="S383" s="36"/>
      <c r="T383" s="36"/>
      <c r="U383" s="36"/>
      <c r="V383" s="36"/>
      <c r="W383" s="36"/>
      <c r="X383" s="36"/>
      <c r="Y383" s="36"/>
      <c r="Z383" s="36"/>
    </row>
    <row r="384" spans="1:26" ht="22.5" hidden="1" x14ac:dyDescent="0.2">
      <c r="A384" s="58">
        <f t="shared" ref="A384:B384" si="195">+A115</f>
        <v>107</v>
      </c>
      <c r="B384" s="59" t="str">
        <f t="shared" si="195"/>
        <v xml:space="preserve">LUVA PARA PROCEDIMENTO TAMANHO GRANDE (G) - CX COM 100 UNID </v>
      </c>
      <c r="C384" s="36" t="str">
        <f t="shared" si="176"/>
        <v/>
      </c>
      <c r="D384" s="36">
        <f t="shared" si="177"/>
        <v>0.10400625000000101</v>
      </c>
      <c r="E384" s="36">
        <f t="shared" si="178"/>
        <v>1.8062500000000363E-3</v>
      </c>
      <c r="F384" s="36">
        <f t="shared" si="179"/>
        <v>1.8906249999999805E-2</v>
      </c>
      <c r="G384" s="36" t="str">
        <f t="shared" si="180"/>
        <v/>
      </c>
      <c r="H384" s="36" t="str">
        <f t="shared" si="181"/>
        <v/>
      </c>
      <c r="I384" s="36" t="str">
        <f t="shared" si="182"/>
        <v/>
      </c>
      <c r="J384" s="36" t="str">
        <f t="shared" si="183"/>
        <v/>
      </c>
      <c r="K384" s="36" t="str">
        <f t="shared" si="184"/>
        <v/>
      </c>
      <c r="L384" s="36">
        <f t="shared" si="174"/>
        <v>5.1756249999999615E-2</v>
      </c>
      <c r="M384" s="60">
        <f t="shared" si="185"/>
        <v>0.17647500000000046</v>
      </c>
      <c r="N384" s="36"/>
      <c r="O384" s="36"/>
      <c r="P384" s="36"/>
      <c r="Q384" s="36"/>
      <c r="R384" s="36"/>
      <c r="S384" s="36"/>
      <c r="T384" s="36"/>
      <c r="U384" s="36"/>
      <c r="V384" s="36"/>
      <c r="W384" s="36"/>
      <c r="X384" s="36"/>
      <c r="Y384" s="36"/>
      <c r="Z384" s="36"/>
    </row>
    <row r="385" spans="1:26" ht="56.25" hidden="1" x14ac:dyDescent="0.2">
      <c r="A385" s="58">
        <f t="shared" ref="A385:B385" si="196">+A116</f>
        <v>108</v>
      </c>
      <c r="B385" s="59" t="str">
        <f t="shared" si="196"/>
        <v>LUVA PARA PROCEDIMENTO TAMANHO MÉDIO (M)-CX C/ 100 UNID - Descartável, não estéril, confeccionada em látex natural, ambidestra, punhos longos, com bainha, formato anatômico, alta sensibilidade tátil, boa elasticidade e resistência, isenta de quaisquer defeitos, lubrificados com pó bioabsorvível</v>
      </c>
      <c r="C385" s="36" t="str">
        <f t="shared" si="176"/>
        <v/>
      </c>
      <c r="D385" s="36">
        <f t="shared" si="177"/>
        <v>0.52200625000000023</v>
      </c>
      <c r="E385" s="36">
        <f t="shared" si="178"/>
        <v>0.19580624999999913</v>
      </c>
      <c r="F385" s="36">
        <f t="shared" si="179"/>
        <v>6.8906249999999628E-2</v>
      </c>
      <c r="G385" s="36" t="str">
        <f t="shared" si="180"/>
        <v/>
      </c>
      <c r="H385" s="36" t="str">
        <f t="shared" si="181"/>
        <v/>
      </c>
      <c r="I385" s="36" t="str">
        <f t="shared" si="182"/>
        <v/>
      </c>
      <c r="J385" s="36" t="str">
        <f t="shared" si="183"/>
        <v/>
      </c>
      <c r="K385" s="36" t="str">
        <f t="shared" si="184"/>
        <v/>
      </c>
      <c r="L385" s="36">
        <f t="shared" si="174"/>
        <v>2.0377562500000055</v>
      </c>
      <c r="M385" s="60">
        <f t="shared" si="185"/>
        <v>2.8244750000000045</v>
      </c>
      <c r="N385" s="36"/>
      <c r="O385" s="36"/>
      <c r="P385" s="36"/>
      <c r="Q385" s="36"/>
      <c r="R385" s="36"/>
      <c r="S385" s="36"/>
      <c r="T385" s="36"/>
      <c r="U385" s="36"/>
      <c r="V385" s="36"/>
      <c r="W385" s="36"/>
      <c r="X385" s="36"/>
      <c r="Y385" s="36"/>
      <c r="Z385" s="36"/>
    </row>
    <row r="386" spans="1:26" ht="56.25" hidden="1" x14ac:dyDescent="0.2">
      <c r="A386" s="58">
        <f t="shared" ref="A386:B386" si="197">+A117</f>
        <v>109</v>
      </c>
      <c r="B386" s="59" t="str">
        <f t="shared" si="197"/>
        <v>LUVA PARA PROCEDIMENTO TAMANHO PEQUENO (EP)-CX C/ 100 UNID - Descartável, não estéril, confeccionada em látex natural, ambidestra, punhos longos, com bainha, formato anatômico, alta sensibilidade tátil, boa elasticidade e resistência, isenta de quaisquer defeitos, lubrificados com pó bioabsorvível.</v>
      </c>
      <c r="C386" s="36" t="str">
        <f t="shared" si="176"/>
        <v/>
      </c>
      <c r="D386" s="36">
        <f t="shared" si="177"/>
        <v>0.79210000000000103</v>
      </c>
      <c r="E386" s="36">
        <f t="shared" si="178"/>
        <v>0.37209999999999932</v>
      </c>
      <c r="F386" s="36">
        <f t="shared" si="179"/>
        <v>0.18489999999999976</v>
      </c>
      <c r="G386" s="36" t="str">
        <f t="shared" si="180"/>
        <v/>
      </c>
      <c r="H386" s="36" t="str">
        <f t="shared" si="181"/>
        <v/>
      </c>
      <c r="I386" s="36" t="str">
        <f t="shared" si="182"/>
        <v/>
      </c>
      <c r="J386" s="36" t="str">
        <f t="shared" si="183"/>
        <v/>
      </c>
      <c r="K386" s="36" t="str">
        <f t="shared" si="184"/>
        <v/>
      </c>
      <c r="L386" s="36">
        <f t="shared" si="174"/>
        <v>3.724899999999999</v>
      </c>
      <c r="M386" s="60">
        <f t="shared" si="185"/>
        <v>5.073999999999999</v>
      </c>
      <c r="N386" s="36"/>
      <c r="O386" s="36"/>
      <c r="P386" s="36"/>
      <c r="Q386" s="36"/>
      <c r="R386" s="36"/>
      <c r="S386" s="36"/>
      <c r="T386" s="36"/>
      <c r="U386" s="36"/>
      <c r="V386" s="36"/>
      <c r="W386" s="36"/>
      <c r="X386" s="36"/>
      <c r="Y386" s="36"/>
      <c r="Z386" s="36"/>
    </row>
    <row r="387" spans="1:26" ht="56.25" hidden="1" x14ac:dyDescent="0.2">
      <c r="A387" s="58">
        <f t="shared" ref="A387:B387" si="198">+A118</f>
        <v>110</v>
      </c>
      <c r="B387" s="59" t="str">
        <f t="shared" si="198"/>
        <v>LUVA PARA PROCEDIMENTO TAMANHO PEQUENO (P)-CX C/ 100 UNID - Descartável, não estéril, confeccionada em látex natural, ambidestra, punhos longos, com bainha, formato anatômico, alta sensibilidade tátil, boa elasticidade e resistência, isenta de quaisquer defeitos, lubrificados com pó bioabsorvível</v>
      </c>
      <c r="C387" s="36" t="str">
        <f t="shared" si="176"/>
        <v/>
      </c>
      <c r="D387" s="36">
        <f t="shared" si="177"/>
        <v>0.79210000000000103</v>
      </c>
      <c r="E387" s="36">
        <f t="shared" si="178"/>
        <v>0.37209999999999932</v>
      </c>
      <c r="F387" s="36">
        <f t="shared" si="179"/>
        <v>0.18489999999999976</v>
      </c>
      <c r="G387" s="36" t="str">
        <f t="shared" si="180"/>
        <v/>
      </c>
      <c r="H387" s="36" t="str">
        <f t="shared" si="181"/>
        <v/>
      </c>
      <c r="I387" s="36" t="str">
        <f t="shared" si="182"/>
        <v/>
      </c>
      <c r="J387" s="36" t="str">
        <f t="shared" si="183"/>
        <v/>
      </c>
      <c r="K387" s="36" t="str">
        <f t="shared" si="184"/>
        <v/>
      </c>
      <c r="L387" s="36">
        <f t="shared" si="174"/>
        <v>3.724899999999999</v>
      </c>
      <c r="M387" s="60">
        <f t="shared" si="185"/>
        <v>5.073999999999999</v>
      </c>
      <c r="N387" s="36"/>
      <c r="O387" s="36"/>
      <c r="P387" s="36"/>
      <c r="Q387" s="36"/>
      <c r="R387" s="36"/>
      <c r="S387" s="36"/>
      <c r="T387" s="36"/>
      <c r="U387" s="36"/>
      <c r="V387" s="36"/>
      <c r="W387" s="36"/>
      <c r="X387" s="36"/>
      <c r="Y387" s="36"/>
      <c r="Z387" s="36"/>
    </row>
    <row r="388" spans="1:26" ht="33.75" hidden="1" x14ac:dyDescent="0.2">
      <c r="A388" s="58">
        <f t="shared" ref="A388:B388" si="199">+A119</f>
        <v>111</v>
      </c>
      <c r="B388" s="59" t="str">
        <f t="shared" si="199"/>
        <v>MANGUITO P/ APARELHO DE PRESSÃO ADULTO DE DUAS VIAS CONFECCIONADO EM PVC, EM MATERIAL QUE NÃO SE DETERIORA COM CALOR</v>
      </c>
      <c r="C388" s="36" t="str">
        <f t="shared" si="176"/>
        <v/>
      </c>
      <c r="D388" s="36">
        <f t="shared" si="177"/>
        <v>0.54022499999999918</v>
      </c>
      <c r="E388" s="36">
        <f t="shared" si="178"/>
        <v>2.7224999999999718E-2</v>
      </c>
      <c r="F388" s="36">
        <f t="shared" si="179"/>
        <v>3.8025000000000114E-2</v>
      </c>
      <c r="G388" s="36" t="str">
        <f t="shared" si="180"/>
        <v/>
      </c>
      <c r="H388" s="36" t="str">
        <f t="shared" si="181"/>
        <v/>
      </c>
      <c r="I388" s="36" t="str">
        <f t="shared" si="182"/>
        <v/>
      </c>
      <c r="J388" s="36" t="str">
        <f t="shared" si="183"/>
        <v/>
      </c>
      <c r="K388" s="36" t="str">
        <f t="shared" si="184"/>
        <v/>
      </c>
      <c r="L388" s="36">
        <f t="shared" si="174"/>
        <v>0.49702499999999761</v>
      </c>
      <c r="M388" s="60">
        <f t="shared" si="185"/>
        <v>1.1024999999999965</v>
      </c>
      <c r="N388" s="36"/>
      <c r="O388" s="36"/>
      <c r="P388" s="36"/>
      <c r="Q388" s="36"/>
      <c r="R388" s="36"/>
      <c r="S388" s="36"/>
      <c r="T388" s="36"/>
      <c r="U388" s="36"/>
      <c r="V388" s="36"/>
      <c r="W388" s="36"/>
      <c r="X388" s="36"/>
      <c r="Y388" s="36"/>
      <c r="Z388" s="36"/>
    </row>
    <row r="389" spans="1:26" ht="33.75" hidden="1" x14ac:dyDescent="0.2">
      <c r="A389" s="58">
        <f t="shared" ref="A389:B389" si="200">+A120</f>
        <v>112</v>
      </c>
      <c r="B389" s="59" t="str">
        <f t="shared" si="200"/>
        <v>MANGUITO P/ APARELHO DE PRESSÃO INFANTIL, DE DUAS VIAS, CONFECCINADO EM PVC, EM MATERIAL QUE NÃO SE DETERIORA COM CALOR</v>
      </c>
      <c r="C389" s="36" t="str">
        <f t="shared" si="176"/>
        <v/>
      </c>
      <c r="D389" s="36">
        <f t="shared" si="177"/>
        <v>6.5025000000000217</v>
      </c>
      <c r="E389" s="36">
        <f t="shared" si="178"/>
        <v>9.7344000000000293</v>
      </c>
      <c r="F389" s="36">
        <f t="shared" si="179"/>
        <v>12.110400000000027</v>
      </c>
      <c r="G389" s="36" t="str">
        <f t="shared" si="180"/>
        <v/>
      </c>
      <c r="H389" s="36" t="str">
        <f t="shared" si="181"/>
        <v/>
      </c>
      <c r="I389" s="36" t="str">
        <f t="shared" si="182"/>
        <v/>
      </c>
      <c r="J389" s="36" t="str">
        <f t="shared" si="183"/>
        <v/>
      </c>
      <c r="K389" s="36" t="str">
        <f t="shared" si="184"/>
        <v/>
      </c>
      <c r="L389" s="36">
        <f t="shared" si="174"/>
        <v>83.722499999999911</v>
      </c>
      <c r="M389" s="60">
        <f t="shared" si="185"/>
        <v>112.06979999999999</v>
      </c>
      <c r="N389" s="36"/>
      <c r="O389" s="36"/>
      <c r="P389" s="36"/>
      <c r="Q389" s="36"/>
      <c r="R389" s="36"/>
      <c r="S389" s="36"/>
      <c r="T389" s="36"/>
      <c r="U389" s="36"/>
      <c r="V389" s="36"/>
      <c r="W389" s="36"/>
      <c r="X389" s="36"/>
      <c r="Y389" s="36"/>
      <c r="Z389" s="36"/>
    </row>
    <row r="390" spans="1:26" ht="33.75" hidden="1" x14ac:dyDescent="0.2">
      <c r="A390" s="58">
        <f t="shared" ref="A390:B390" si="201">+A121</f>
        <v>113</v>
      </c>
      <c r="B390" s="59" t="str">
        <f t="shared" si="201"/>
        <v>MANGUITO P/ APARELHO DE PRESSÃO OBESO DE DUAS VIAS CONFECCIONADO EM PVC, EM MATERIAL QUE NÃO SE DETERIORA COM CALOR</v>
      </c>
      <c r="C390" s="36">
        <f t="shared" si="176"/>
        <v>9.2659359999999822</v>
      </c>
      <c r="D390" s="36">
        <f t="shared" si="177"/>
        <v>7.9749759999999892</v>
      </c>
      <c r="E390" s="36">
        <f t="shared" si="178"/>
        <v>12.702096000000001</v>
      </c>
      <c r="F390" s="36">
        <f t="shared" si="179"/>
        <v>16.192576000000006</v>
      </c>
      <c r="G390" s="36" t="str">
        <f t="shared" si="180"/>
        <v/>
      </c>
      <c r="H390" s="36" t="str">
        <f t="shared" si="181"/>
        <v/>
      </c>
      <c r="I390" s="36" t="str">
        <f t="shared" si="182"/>
        <v/>
      </c>
      <c r="J390" s="36" t="str">
        <f t="shared" si="183"/>
        <v/>
      </c>
      <c r="K390" s="36" t="str">
        <f t="shared" si="184"/>
        <v/>
      </c>
      <c r="L390" s="36">
        <f t="shared" si="174"/>
        <v>181.06393600000007</v>
      </c>
      <c r="M390" s="60">
        <f t="shared" si="185"/>
        <v>227.19952000000006</v>
      </c>
      <c r="N390" s="36"/>
      <c r="O390" s="36"/>
      <c r="P390" s="36"/>
      <c r="Q390" s="36"/>
      <c r="R390" s="36"/>
      <c r="S390" s="36"/>
      <c r="T390" s="36"/>
      <c r="U390" s="36"/>
      <c r="V390" s="36"/>
      <c r="W390" s="36"/>
      <c r="X390" s="36"/>
      <c r="Y390" s="36"/>
      <c r="Z390" s="36"/>
    </row>
    <row r="391" spans="1:26" ht="45" hidden="1" x14ac:dyDescent="0.2">
      <c r="A391" s="58">
        <f t="shared" ref="A391:B391" si="202">+A122</f>
        <v>114</v>
      </c>
      <c r="B391" s="59" t="str">
        <f t="shared" si="202"/>
        <v>Manta Térmica Aluminizada - Manta Térmica Aluminizada, Produzida em polietileno aluminizado, Não Deforma, A Prova d`água, Reflete o calor externo mantendo o calor interno, Tamanho: Comprimento: 2,10m. Largura: 1,40m.</v>
      </c>
      <c r="C391" s="36" t="str">
        <f t="shared" si="176"/>
        <v/>
      </c>
      <c r="D391" s="36">
        <f t="shared" si="177"/>
        <v>5.0176000000000484E-2</v>
      </c>
      <c r="E391" s="36">
        <f t="shared" si="178"/>
        <v>1.2996000000000176E-2</v>
      </c>
      <c r="F391" s="36">
        <f t="shared" si="179"/>
        <v>2.9160000000001251E-3</v>
      </c>
      <c r="G391" s="36">
        <f t="shared" si="180"/>
        <v>3.1359999999999062E-3</v>
      </c>
      <c r="H391" s="36" t="str">
        <f t="shared" si="181"/>
        <v/>
      </c>
      <c r="I391" s="36" t="str">
        <f t="shared" si="182"/>
        <v/>
      </c>
      <c r="J391" s="36" t="str">
        <f t="shared" si="183"/>
        <v/>
      </c>
      <c r="K391" s="36" t="str">
        <f t="shared" si="184"/>
        <v/>
      </c>
      <c r="L391" s="36">
        <f t="shared" si="174"/>
        <v>0.11289599999999901</v>
      </c>
      <c r="M391" s="60">
        <f t="shared" si="185"/>
        <v>0.1821199999999997</v>
      </c>
      <c r="N391" s="36"/>
      <c r="O391" s="36"/>
      <c r="P391" s="36"/>
      <c r="Q391" s="36"/>
      <c r="R391" s="36"/>
      <c r="S391" s="36"/>
      <c r="T391" s="36"/>
      <c r="U391" s="36"/>
      <c r="V391" s="36"/>
      <c r="W391" s="36"/>
      <c r="X391" s="36"/>
      <c r="Y391" s="36"/>
      <c r="Z391" s="36"/>
    </row>
    <row r="392" spans="1:26" ht="45" hidden="1" x14ac:dyDescent="0.2">
      <c r="A392" s="58">
        <f t="shared" ref="A392:B392" si="203">+A123</f>
        <v>115</v>
      </c>
      <c r="B392" s="59" t="str">
        <f t="shared" si="203"/>
        <v xml:space="preserve">Máscara Cirúrgica Descartável Tripla c/ Elástico Cx 50und - Material 100% Polipropileno Hipoalérgica, Hidrorepelente, Não Inflamável, Clipe nasal revestido e de fácil ajuste ELÁSTICO (p/ fixar atrás das aurículas), TRIPLA CAMADA: Composta por 2 camadas externas de TNT 20 g/m² </v>
      </c>
      <c r="C392" s="36" t="str">
        <f t="shared" si="176"/>
        <v/>
      </c>
      <c r="D392" s="36">
        <f t="shared" si="177"/>
        <v>0.90630399999999989</v>
      </c>
      <c r="E392" s="36">
        <f t="shared" si="178"/>
        <v>0.81360399999999944</v>
      </c>
      <c r="F392" s="36">
        <f t="shared" si="179"/>
        <v>0.76038399999999984</v>
      </c>
      <c r="G392" s="36">
        <f t="shared" si="180"/>
        <v>1.4883999999999972E-2</v>
      </c>
      <c r="H392" s="36" t="str">
        <f t="shared" si="181"/>
        <v/>
      </c>
      <c r="I392" s="36" t="str">
        <f t="shared" si="182"/>
        <v/>
      </c>
      <c r="J392" s="36" t="str">
        <f t="shared" si="183"/>
        <v/>
      </c>
      <c r="K392" s="36" t="str">
        <f t="shared" si="184"/>
        <v/>
      </c>
      <c r="L392" s="36">
        <f t="shared" si="174"/>
        <v>8.1111039999999992</v>
      </c>
      <c r="M392" s="60">
        <f t="shared" si="185"/>
        <v>10.606279999999998</v>
      </c>
      <c r="N392" s="36"/>
      <c r="O392" s="36"/>
      <c r="P392" s="36"/>
      <c r="Q392" s="36"/>
      <c r="R392" s="36"/>
      <c r="S392" s="36"/>
      <c r="T392" s="36"/>
      <c r="U392" s="36"/>
      <c r="V392" s="36"/>
      <c r="W392" s="36"/>
      <c r="X392" s="36"/>
      <c r="Y392" s="36"/>
      <c r="Z392" s="36"/>
    </row>
    <row r="393" spans="1:26" hidden="1" x14ac:dyDescent="0.2">
      <c r="A393" s="58">
        <f t="shared" ref="A393:B393" si="204">+A124</f>
        <v>116</v>
      </c>
      <c r="B393" s="59" t="str">
        <f t="shared" si="204"/>
        <v>Máscara com Reservatório adulto p/ nebulizador</v>
      </c>
      <c r="C393" s="36">
        <f t="shared" si="176"/>
        <v>0.64000000000000112</v>
      </c>
      <c r="D393" s="36">
        <f t="shared" si="177"/>
        <v>6.4000000000000116E-3</v>
      </c>
      <c r="E393" s="36">
        <f t="shared" si="178"/>
        <v>6.4000000000000116E-3</v>
      </c>
      <c r="F393" s="36">
        <f t="shared" si="179"/>
        <v>3.2400000000000539E-2</v>
      </c>
      <c r="G393" s="36" t="str">
        <f t="shared" si="180"/>
        <v/>
      </c>
      <c r="H393" s="36" t="str">
        <f t="shared" si="181"/>
        <v/>
      </c>
      <c r="I393" s="36" t="str">
        <f t="shared" si="182"/>
        <v/>
      </c>
      <c r="J393" s="36" t="str">
        <f t="shared" si="183"/>
        <v/>
      </c>
      <c r="K393" s="36" t="str">
        <f t="shared" si="184"/>
        <v/>
      </c>
      <c r="L393" s="36">
        <f t="shared" si="174"/>
        <v>0.96039999999999737</v>
      </c>
      <c r="M393" s="60">
        <f t="shared" si="185"/>
        <v>1.6455999999999991</v>
      </c>
      <c r="N393" s="36"/>
      <c r="O393" s="36"/>
      <c r="P393" s="36"/>
      <c r="Q393" s="36"/>
      <c r="R393" s="36"/>
      <c r="S393" s="36"/>
      <c r="T393" s="36"/>
      <c r="U393" s="36"/>
      <c r="V393" s="36"/>
      <c r="W393" s="36"/>
      <c r="X393" s="36"/>
      <c r="Y393" s="36"/>
      <c r="Z393" s="36"/>
    </row>
    <row r="394" spans="1:26" hidden="1" x14ac:dyDescent="0.2">
      <c r="A394" s="58">
        <f t="shared" ref="A394:B394" si="205">+A125</f>
        <v>117</v>
      </c>
      <c r="B394" s="59" t="str">
        <f t="shared" si="205"/>
        <v>Máscara com Reservatório infantil p/ nebulizador</v>
      </c>
      <c r="C394" s="36">
        <f t="shared" si="176"/>
        <v>1.0080159999999991</v>
      </c>
      <c r="D394" s="36">
        <f t="shared" si="177"/>
        <v>1.5375999999999697E-2</v>
      </c>
      <c r="E394" s="36">
        <f t="shared" si="178"/>
        <v>8.0655999999999381E-2</v>
      </c>
      <c r="F394" s="36">
        <f t="shared" si="179"/>
        <v>0.14745600000000025</v>
      </c>
      <c r="G394" s="36" t="str">
        <f t="shared" si="180"/>
        <v/>
      </c>
      <c r="H394" s="36" t="str">
        <f t="shared" si="181"/>
        <v/>
      </c>
      <c r="I394" s="36" t="str">
        <f t="shared" si="182"/>
        <v/>
      </c>
      <c r="J394" s="36" t="str">
        <f t="shared" si="183"/>
        <v/>
      </c>
      <c r="K394" s="36" t="str">
        <f t="shared" si="184"/>
        <v/>
      </c>
      <c r="L394" s="36">
        <f t="shared" si="174"/>
        <v>3.225616000000004</v>
      </c>
      <c r="M394" s="60">
        <f t="shared" si="185"/>
        <v>4.4771200000000029</v>
      </c>
      <c r="N394" s="36"/>
      <c r="O394" s="36"/>
      <c r="P394" s="36"/>
      <c r="Q394" s="36"/>
      <c r="R394" s="36"/>
      <c r="S394" s="36"/>
      <c r="T394" s="36"/>
      <c r="U394" s="36"/>
      <c r="V394" s="36"/>
      <c r="W394" s="36"/>
      <c r="X394" s="36"/>
      <c r="Y394" s="36"/>
      <c r="Z394" s="36"/>
    </row>
    <row r="395" spans="1:26" ht="78.75" hidden="1" x14ac:dyDescent="0.2">
      <c r="A395" s="58">
        <f t="shared" ref="A395:B395" si="206">+A126</f>
        <v>118</v>
      </c>
      <c r="B395" s="59" t="str">
        <f t="shared" si="206"/>
        <v>Máscara de oxigênio adulto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395" s="36" t="str">
        <f t="shared" si="176"/>
        <v/>
      </c>
      <c r="D395" s="36">
        <f t="shared" si="177"/>
        <v>1.2588840000000017</v>
      </c>
      <c r="E395" s="36">
        <f t="shared" si="178"/>
        <v>1.0444840000000024</v>
      </c>
      <c r="F395" s="36">
        <f t="shared" si="179"/>
        <v>0.92544400000000293</v>
      </c>
      <c r="G395" s="36">
        <f t="shared" si="180"/>
        <v>0.51552399999999743</v>
      </c>
      <c r="H395" s="36" t="str">
        <f t="shared" si="181"/>
        <v/>
      </c>
      <c r="I395" s="36" t="str">
        <f t="shared" si="182"/>
        <v/>
      </c>
      <c r="J395" s="36" t="str">
        <f t="shared" si="183"/>
        <v/>
      </c>
      <c r="K395" s="36" t="str">
        <f t="shared" si="184"/>
        <v/>
      </c>
      <c r="L395" s="36">
        <f t="shared" si="174"/>
        <v>5.7025439999999907</v>
      </c>
      <c r="M395" s="60">
        <f t="shared" si="185"/>
        <v>9.4468799999999948</v>
      </c>
      <c r="N395" s="36"/>
      <c r="O395" s="36"/>
      <c r="P395" s="36"/>
      <c r="Q395" s="36"/>
      <c r="R395" s="36"/>
      <c r="S395" s="36"/>
      <c r="T395" s="36"/>
      <c r="U395" s="36"/>
      <c r="V395" s="36"/>
      <c r="W395" s="36"/>
      <c r="X395" s="36"/>
      <c r="Y395" s="36"/>
      <c r="Z395" s="36"/>
    </row>
    <row r="396" spans="1:26" ht="78.75" hidden="1" x14ac:dyDescent="0.2">
      <c r="A396" s="58">
        <f t="shared" ref="A396:B396" si="207">+A127</f>
        <v>119</v>
      </c>
      <c r="B396" s="59" t="str">
        <f t="shared" si="207"/>
        <v>Máscara de oxigênio infantil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396" s="36" t="str">
        <f t="shared" si="176"/>
        <v/>
      </c>
      <c r="D396" s="36">
        <f t="shared" si="177"/>
        <v>1.5425639999999956</v>
      </c>
      <c r="E396" s="36">
        <f t="shared" si="178"/>
        <v>1.3041639999999968</v>
      </c>
      <c r="F396" s="36">
        <f t="shared" si="179"/>
        <v>1.1707239999999977</v>
      </c>
      <c r="G396" s="36">
        <f t="shared" si="180"/>
        <v>1.4352040000000053</v>
      </c>
      <c r="H396" s="36" t="str">
        <f t="shared" si="181"/>
        <v/>
      </c>
      <c r="I396" s="36" t="str">
        <f t="shared" si="182"/>
        <v/>
      </c>
      <c r="J396" s="36" t="str">
        <f t="shared" si="183"/>
        <v/>
      </c>
      <c r="K396" s="36" t="str">
        <f t="shared" si="184"/>
        <v/>
      </c>
      <c r="L396" s="36">
        <f t="shared" si="174"/>
        <v>5.1438240000000031</v>
      </c>
      <c r="M396" s="60">
        <f t="shared" si="185"/>
        <v>10.596479999999998</v>
      </c>
      <c r="N396" s="36"/>
      <c r="O396" s="36"/>
      <c r="P396" s="36"/>
      <c r="Q396" s="36"/>
      <c r="R396" s="36"/>
      <c r="S396" s="36"/>
      <c r="T396" s="36"/>
      <c r="U396" s="36"/>
      <c r="V396" s="36"/>
      <c r="W396" s="36"/>
      <c r="X396" s="36"/>
      <c r="Y396" s="36"/>
      <c r="Z396" s="36"/>
    </row>
    <row r="397" spans="1:26" ht="101.25" hidden="1" x14ac:dyDescent="0.2">
      <c r="A397" s="58">
        <f t="shared" ref="A397:B397" si="208">+A128</f>
        <v>120</v>
      </c>
      <c r="B397" s="59" t="str">
        <f t="shared" si="208"/>
        <v>MÁSCARA DE PROTEÇÃO N95 PFF2 (UN.), Respirador PFF-2/N95 contra Particulados para Uso Hospitalar Máscara Cirúrgica. Composição. Constituído por uma concha interna de sustentação - composta de não tecido moldado em fibras sintéticas por um processo sem resina. Sobre esta concha é montado o meio filtrante composto por microfibras tratadas eletrostaticamente. A parte externa do respirador é composta por um não-tecido na cor verde, que protege o meio filtrante evitando que as fibras possam se soltar, com tratamento especial para maior resistência à projeção de sangue e fluidos corpóreos</v>
      </c>
      <c r="C397" s="36" t="str">
        <f t="shared" si="176"/>
        <v/>
      </c>
      <c r="D397" s="36">
        <f t="shared" si="177"/>
        <v>3.6000000000000064E-3</v>
      </c>
      <c r="E397" s="36">
        <f t="shared" si="178"/>
        <v>1.6000000000000029E-3</v>
      </c>
      <c r="F397" s="36">
        <f t="shared" si="179"/>
        <v>9.000000000000016E-4</v>
      </c>
      <c r="G397" s="36" t="str">
        <f t="shared" si="180"/>
        <v/>
      </c>
      <c r="H397" s="36" t="str">
        <f t="shared" si="181"/>
        <v/>
      </c>
      <c r="I397" s="36" t="str">
        <f t="shared" si="182"/>
        <v/>
      </c>
      <c r="J397" s="36" t="str">
        <f t="shared" si="183"/>
        <v/>
      </c>
      <c r="K397" s="36" t="str">
        <f t="shared" si="184"/>
        <v/>
      </c>
      <c r="L397" s="36">
        <f t="shared" si="174"/>
        <v>1.6899999999999971E-2</v>
      </c>
      <c r="M397" s="60">
        <f t="shared" si="185"/>
        <v>2.2999999999999982E-2</v>
      </c>
      <c r="N397" s="36"/>
      <c r="O397" s="36"/>
      <c r="P397" s="36"/>
      <c r="Q397" s="36"/>
      <c r="R397" s="36"/>
      <c r="S397" s="36"/>
      <c r="T397" s="36"/>
      <c r="U397" s="36"/>
      <c r="V397" s="36"/>
      <c r="W397" s="36"/>
      <c r="X397" s="36"/>
      <c r="Y397" s="36"/>
      <c r="Z397" s="36"/>
    </row>
    <row r="398" spans="1:26" ht="112.5" hidden="1" x14ac:dyDescent="0.2">
      <c r="A398" s="58">
        <f t="shared" ref="A398:B398" si="209">+A129</f>
        <v>121</v>
      </c>
      <c r="B398" s="59" t="str">
        <f t="shared" si="209"/>
        <v>Mascara laríngea descartável 5.0 (70-100kg)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398" s="36" t="str">
        <f t="shared" si="176"/>
        <v/>
      </c>
      <c r="D398" s="36">
        <f t="shared" si="177"/>
        <v>1.7490062499999948</v>
      </c>
      <c r="E398" s="36">
        <f t="shared" si="178"/>
        <v>3.8514062499999944</v>
      </c>
      <c r="F398" s="36">
        <f t="shared" si="179"/>
        <v>5.628756250000011</v>
      </c>
      <c r="G398" s="36" t="str">
        <f t="shared" si="180"/>
        <v/>
      </c>
      <c r="H398" s="36" t="str">
        <f t="shared" si="181"/>
        <v/>
      </c>
      <c r="I398" s="36" t="str">
        <f t="shared" si="182"/>
        <v/>
      </c>
      <c r="J398" s="36" t="str">
        <f t="shared" si="183"/>
        <v/>
      </c>
      <c r="K398" s="36" t="str">
        <f t="shared" si="184"/>
        <v/>
      </c>
      <c r="L398" s="36">
        <f t="shared" si="174"/>
        <v>32.007306249999985</v>
      </c>
      <c r="M398" s="60">
        <f t="shared" si="185"/>
        <v>43.236474999999984</v>
      </c>
      <c r="N398" s="36"/>
      <c r="O398" s="36"/>
      <c r="P398" s="36"/>
      <c r="Q398" s="36"/>
      <c r="R398" s="36"/>
      <c r="S398" s="36"/>
      <c r="T398" s="36"/>
      <c r="U398" s="36"/>
      <c r="V398" s="36"/>
      <c r="W398" s="36"/>
      <c r="X398" s="36"/>
      <c r="Y398" s="36"/>
      <c r="Z398" s="36"/>
    </row>
    <row r="399" spans="1:26" ht="112.5" hidden="1" x14ac:dyDescent="0.2">
      <c r="A399" s="58">
        <f t="shared" ref="A399:B399" si="210">+A130</f>
        <v>122</v>
      </c>
      <c r="B399" s="59" t="str">
        <f t="shared" si="210"/>
        <v>Mascara Laríngea descartável tam 2.0 (10-20kg)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399" s="36" t="str">
        <f t="shared" si="176"/>
        <v/>
      </c>
      <c r="D399" s="36">
        <f t="shared" si="177"/>
        <v>0.3173444444444436</v>
      </c>
      <c r="E399" s="36">
        <f t="shared" si="178"/>
        <v>5.8777777777779807E-3</v>
      </c>
      <c r="F399" s="36">
        <f t="shared" si="179"/>
        <v>0.23684444444444933</v>
      </c>
      <c r="G399" s="36" t="str">
        <f t="shared" si="180"/>
        <v/>
      </c>
      <c r="H399" s="36" t="str">
        <f t="shared" si="181"/>
        <v/>
      </c>
      <c r="I399" s="36" t="str">
        <f t="shared" si="182"/>
        <v/>
      </c>
      <c r="J399" s="36" t="str">
        <f t="shared" si="183"/>
        <v/>
      </c>
      <c r="K399" s="36" t="str">
        <f t="shared" si="184"/>
        <v/>
      </c>
      <c r="L399" s="36" t="str">
        <f t="shared" si="174"/>
        <v/>
      </c>
      <c r="M399" s="60">
        <f t="shared" si="185"/>
        <v>0.56006666666667093</v>
      </c>
      <c r="N399" s="36"/>
      <c r="O399" s="36"/>
      <c r="P399" s="36"/>
      <c r="Q399" s="36"/>
      <c r="R399" s="36"/>
      <c r="S399" s="36"/>
      <c r="T399" s="36"/>
      <c r="U399" s="36"/>
      <c r="V399" s="36"/>
      <c r="W399" s="36"/>
      <c r="X399" s="36"/>
      <c r="Y399" s="36"/>
      <c r="Z399" s="36"/>
    </row>
    <row r="400" spans="1:26" ht="112.5" hidden="1" x14ac:dyDescent="0.2">
      <c r="A400" s="58">
        <f t="shared" ref="A400:B400" si="211">+A131</f>
        <v>123</v>
      </c>
      <c r="B400" s="59" t="str">
        <f t="shared" si="211"/>
        <v>Mascara laríngea descartável tam 4.0 (50-70kg) -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400" s="36" t="str">
        <f t="shared" si="176"/>
        <v/>
      </c>
      <c r="D400" s="36">
        <f t="shared" si="177"/>
        <v>7.6729000000000172</v>
      </c>
      <c r="E400" s="36">
        <f t="shared" si="178"/>
        <v>11.628100000000025</v>
      </c>
      <c r="F400" s="36">
        <f t="shared" si="179"/>
        <v>14.592400000000056</v>
      </c>
      <c r="G400" s="36" t="str">
        <f t="shared" si="180"/>
        <v/>
      </c>
      <c r="H400" s="36" t="str">
        <f t="shared" si="181"/>
        <v/>
      </c>
      <c r="I400" s="36" t="str">
        <f t="shared" si="182"/>
        <v/>
      </c>
      <c r="J400" s="36" t="str">
        <f t="shared" si="183"/>
        <v/>
      </c>
      <c r="K400" s="36" t="str">
        <f t="shared" si="184"/>
        <v/>
      </c>
      <c r="L400" s="36">
        <f t="shared" si="174"/>
        <v>99.999999999999929</v>
      </c>
      <c r="M400" s="60">
        <f t="shared" si="185"/>
        <v>133.89340000000004</v>
      </c>
      <c r="N400" s="36"/>
      <c r="O400" s="36"/>
      <c r="P400" s="36"/>
      <c r="Q400" s="36"/>
      <c r="R400" s="36"/>
      <c r="S400" s="36"/>
      <c r="T400" s="36"/>
      <c r="U400" s="36"/>
      <c r="V400" s="36"/>
      <c r="W400" s="36"/>
      <c r="X400" s="36"/>
      <c r="Y400" s="36"/>
      <c r="Z400" s="36"/>
    </row>
    <row r="401" spans="1:26" ht="112.5" hidden="1" x14ac:dyDescent="0.2">
      <c r="A401" s="58">
        <f t="shared" ref="A401:B401" si="212">+A132</f>
        <v>124</v>
      </c>
      <c r="B401" s="59" t="str">
        <f t="shared" si="212"/>
        <v>Mascara Laríngea descartável tam. 2.5 (20-30kg)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401" s="36" t="str">
        <f t="shared" si="176"/>
        <v/>
      </c>
      <c r="D401" s="36">
        <f t="shared" si="177"/>
        <v>29.02515625000003</v>
      </c>
      <c r="E401" s="36">
        <f t="shared" si="178"/>
        <v>36.330756250000043</v>
      </c>
      <c r="F401" s="36">
        <f t="shared" si="179"/>
        <v>41.441406250000092</v>
      </c>
      <c r="G401" s="36">
        <f t="shared" si="180"/>
        <v>318.71175624999984</v>
      </c>
      <c r="H401" s="36" t="str">
        <f t="shared" si="181"/>
        <v/>
      </c>
      <c r="I401" s="36" t="str">
        <f t="shared" si="182"/>
        <v/>
      </c>
      <c r="J401" s="36" t="str">
        <f t="shared" si="183"/>
        <v/>
      </c>
      <c r="K401" s="36" t="str">
        <f t="shared" si="184"/>
        <v/>
      </c>
      <c r="L401" s="36" t="str">
        <f t="shared" si="174"/>
        <v/>
      </c>
      <c r="M401" s="60">
        <f t="shared" si="185"/>
        <v>425.509075</v>
      </c>
      <c r="N401" s="36"/>
      <c r="O401" s="36"/>
      <c r="P401" s="36"/>
      <c r="Q401" s="36"/>
      <c r="R401" s="36"/>
      <c r="S401" s="36"/>
      <c r="T401" s="36"/>
      <c r="U401" s="36"/>
      <c r="V401" s="36"/>
      <c r="W401" s="36"/>
      <c r="X401" s="36"/>
      <c r="Y401" s="36"/>
      <c r="Z401" s="36"/>
    </row>
    <row r="402" spans="1:26" ht="22.5" hidden="1" x14ac:dyDescent="0.2">
      <c r="A402" s="58">
        <f t="shared" ref="A402:B402" si="213">+A133</f>
        <v>125</v>
      </c>
      <c r="B402" s="59" t="str">
        <f t="shared" si="213"/>
        <v>MASCARA PLASTICA TRANSPARENTE PARA INALADORES ADULTO, EMABALADA INDIVIDUALMENTE EM SACO PLASTICO.</v>
      </c>
      <c r="C402" s="36" t="str">
        <f t="shared" si="176"/>
        <v/>
      </c>
      <c r="D402" s="36">
        <f t="shared" si="177"/>
        <v>4.8399999999999888E-2</v>
      </c>
      <c r="E402" s="36">
        <f t="shared" si="178"/>
        <v>1.6899999999999971E-2</v>
      </c>
      <c r="F402" s="36">
        <f t="shared" si="179"/>
        <v>6.4000000000000116E-3</v>
      </c>
      <c r="G402" s="36" t="str">
        <f t="shared" si="180"/>
        <v/>
      </c>
      <c r="H402" s="36" t="str">
        <f t="shared" si="181"/>
        <v/>
      </c>
      <c r="I402" s="36" t="str">
        <f t="shared" si="182"/>
        <v/>
      </c>
      <c r="J402" s="36" t="str">
        <f t="shared" si="183"/>
        <v/>
      </c>
      <c r="K402" s="36" t="str">
        <f t="shared" si="184"/>
        <v/>
      </c>
      <c r="L402" s="36">
        <f t="shared" si="174"/>
        <v>0.18489999999999976</v>
      </c>
      <c r="M402" s="60">
        <f t="shared" si="185"/>
        <v>0.25659999999999961</v>
      </c>
      <c r="N402" s="36"/>
      <c r="O402" s="36"/>
      <c r="P402" s="36"/>
      <c r="Q402" s="36"/>
      <c r="R402" s="36"/>
      <c r="S402" s="36"/>
      <c r="T402" s="36"/>
      <c r="U402" s="36"/>
      <c r="V402" s="36"/>
      <c r="W402" s="36"/>
      <c r="X402" s="36"/>
      <c r="Y402" s="36"/>
      <c r="Z402" s="36"/>
    </row>
    <row r="403" spans="1:26" ht="22.5" hidden="1" x14ac:dyDescent="0.2">
      <c r="A403" s="58">
        <f t="shared" ref="A403:B403" si="214">+A134</f>
        <v>126</v>
      </c>
      <c r="B403" s="59" t="str">
        <f t="shared" si="214"/>
        <v>MASCARA PLASTICA TRANSPARENTE PARA INALADORES INFANTIL, EMBALADA INDIVIDUALMENTE EM SACO PLASTICO.</v>
      </c>
      <c r="C403" s="36" t="str">
        <f t="shared" si="176"/>
        <v/>
      </c>
      <c r="D403" s="36">
        <f t="shared" si="177"/>
        <v>4.8399999999999888E-2</v>
      </c>
      <c r="E403" s="36">
        <f t="shared" si="178"/>
        <v>1.6899999999999971E-2</v>
      </c>
      <c r="F403" s="36">
        <f t="shared" si="179"/>
        <v>6.4000000000000116E-3</v>
      </c>
      <c r="G403" s="36" t="str">
        <f t="shared" si="180"/>
        <v/>
      </c>
      <c r="H403" s="36" t="str">
        <f t="shared" si="181"/>
        <v/>
      </c>
      <c r="I403" s="36" t="str">
        <f t="shared" si="182"/>
        <v/>
      </c>
      <c r="J403" s="36" t="str">
        <f t="shared" si="183"/>
        <v/>
      </c>
      <c r="K403" s="36" t="str">
        <f t="shared" si="184"/>
        <v/>
      </c>
      <c r="L403" s="36">
        <f t="shared" si="174"/>
        <v>0.18489999999999976</v>
      </c>
      <c r="M403" s="60">
        <f t="shared" si="185"/>
        <v>0.25659999999999961</v>
      </c>
      <c r="N403" s="36"/>
      <c r="O403" s="36"/>
      <c r="P403" s="36"/>
      <c r="Q403" s="36"/>
      <c r="R403" s="36"/>
      <c r="S403" s="36"/>
      <c r="T403" s="36"/>
      <c r="U403" s="36"/>
      <c r="V403" s="36"/>
      <c r="W403" s="36"/>
      <c r="X403" s="36"/>
      <c r="Y403" s="36"/>
      <c r="Z403" s="36"/>
    </row>
    <row r="404" spans="1:26" ht="22.5" hidden="1" x14ac:dyDescent="0.2">
      <c r="A404" s="58">
        <f t="shared" ref="A404:B404" si="215">+A135</f>
        <v>127</v>
      </c>
      <c r="B404" s="59" t="str">
        <f t="shared" si="215"/>
        <v>Conjunto completo com micro nebulizador, extensão com conector para ar comprimido , Máscara adulto.</v>
      </c>
      <c r="C404" s="36" t="str">
        <f t="shared" si="176"/>
        <v/>
      </c>
      <c r="D404" s="36">
        <f t="shared" si="177"/>
        <v>0.1128960000000002</v>
      </c>
      <c r="E404" s="36">
        <f t="shared" si="178"/>
        <v>3.0976000000000056E-2</v>
      </c>
      <c r="F404" s="36">
        <f t="shared" si="179"/>
        <v>5.7759999999998073E-3</v>
      </c>
      <c r="G404" s="36">
        <f t="shared" si="180"/>
        <v>4.1371560000000027</v>
      </c>
      <c r="H404" s="36" t="str">
        <f t="shared" si="181"/>
        <v/>
      </c>
      <c r="I404" s="36" t="str">
        <f t="shared" si="182"/>
        <v/>
      </c>
      <c r="J404" s="36" t="str">
        <f t="shared" si="183"/>
        <v/>
      </c>
      <c r="K404" s="36" t="str">
        <f t="shared" si="184"/>
        <v/>
      </c>
      <c r="L404" s="36">
        <f t="shared" si="174"/>
        <v>2.0909159999999991</v>
      </c>
      <c r="M404" s="60">
        <f t="shared" si="185"/>
        <v>6.3777200000000018</v>
      </c>
      <c r="N404" s="36"/>
      <c r="O404" s="36"/>
      <c r="P404" s="36"/>
      <c r="Q404" s="36"/>
      <c r="R404" s="36"/>
      <c r="S404" s="36"/>
      <c r="T404" s="36"/>
      <c r="U404" s="36"/>
      <c r="V404" s="36"/>
      <c r="W404" s="36"/>
      <c r="X404" s="36"/>
      <c r="Y404" s="36"/>
      <c r="Z404" s="36"/>
    </row>
    <row r="405" spans="1:26" ht="22.5" hidden="1" x14ac:dyDescent="0.2">
      <c r="A405" s="58">
        <f t="shared" ref="A405:B405" si="216">+A136</f>
        <v>128</v>
      </c>
      <c r="B405" s="59" t="str">
        <f t="shared" si="216"/>
        <v>Conjunto completo com micro nebulizador, extensão com conector para ar comprimido , Máscara infantil.</v>
      </c>
      <c r="C405" s="36" t="str">
        <f t="shared" si="176"/>
        <v/>
      </c>
      <c r="D405" s="36">
        <f t="shared" si="177"/>
        <v>7.9524000000000011E-2</v>
      </c>
      <c r="E405" s="36">
        <f t="shared" si="178"/>
        <v>0.19536400000000015</v>
      </c>
      <c r="F405" s="36">
        <f t="shared" si="179"/>
        <v>0.29376400000000175</v>
      </c>
      <c r="G405" s="36">
        <f t="shared" si="180"/>
        <v>0.19184399999999899</v>
      </c>
      <c r="H405" s="36" t="str">
        <f t="shared" si="181"/>
        <v/>
      </c>
      <c r="I405" s="36" t="str">
        <f t="shared" si="182"/>
        <v/>
      </c>
      <c r="J405" s="36" t="str">
        <f t="shared" si="183"/>
        <v/>
      </c>
      <c r="K405" s="36" t="str">
        <f t="shared" si="184"/>
        <v/>
      </c>
      <c r="L405" s="36">
        <f t="shared" si="174"/>
        <v>0.68558399999999897</v>
      </c>
      <c r="M405" s="60">
        <f t="shared" si="185"/>
        <v>1.4460799999999998</v>
      </c>
      <c r="N405" s="36"/>
      <c r="O405" s="36"/>
      <c r="P405" s="36"/>
      <c r="Q405" s="36"/>
      <c r="R405" s="36"/>
      <c r="S405" s="36"/>
      <c r="T405" s="36"/>
      <c r="U405" s="36"/>
      <c r="V405" s="36"/>
      <c r="W405" s="36"/>
      <c r="X405" s="36"/>
      <c r="Y405" s="36"/>
      <c r="Z405" s="36"/>
    </row>
    <row r="406" spans="1:26" ht="33.75" hidden="1" x14ac:dyDescent="0.2">
      <c r="A406" s="58">
        <f t="shared" ref="A406:B406" si="217">+A137</f>
        <v>129</v>
      </c>
      <c r="B406" s="59" t="str">
        <f t="shared" si="217"/>
        <v>ÓCULOS DE PROTEÇÃO CONFECCIONADO EM POLICARBONATO OU MATERIAL SIMILAR, AJUSTÁVEL, TRANSPARENTE EMBALADO INDIVIDUALMENTE</v>
      </c>
      <c r="C406" s="36" t="str">
        <f t="shared" si="176"/>
        <v/>
      </c>
      <c r="D406" s="36">
        <f t="shared" si="177"/>
        <v>2.844444444444481E-3</v>
      </c>
      <c r="E406" s="36">
        <f t="shared" si="178"/>
        <v>4.44444444444465E-5</v>
      </c>
      <c r="F406" s="36">
        <f t="shared" si="179"/>
        <v>2.1777777777777954E-3</v>
      </c>
      <c r="G406" s="36" t="str">
        <f t="shared" si="180"/>
        <v/>
      </c>
      <c r="H406" s="36" t="str">
        <f t="shared" si="181"/>
        <v/>
      </c>
      <c r="I406" s="36" t="str">
        <f t="shared" si="182"/>
        <v/>
      </c>
      <c r="J406" s="36" t="str">
        <f t="shared" si="183"/>
        <v/>
      </c>
      <c r="K406" s="36" t="str">
        <f t="shared" si="184"/>
        <v/>
      </c>
      <c r="L406" s="36" t="str">
        <f t="shared" si="174"/>
        <v/>
      </c>
      <c r="M406" s="60">
        <f t="shared" si="185"/>
        <v>5.0666666666667227E-3</v>
      </c>
      <c r="N406" s="36"/>
      <c r="O406" s="36"/>
      <c r="P406" s="36"/>
      <c r="Q406" s="36"/>
      <c r="R406" s="36"/>
      <c r="S406" s="36"/>
      <c r="T406" s="36"/>
      <c r="U406" s="36"/>
      <c r="V406" s="36"/>
      <c r="W406" s="36"/>
      <c r="X406" s="36"/>
      <c r="Y406" s="36"/>
      <c r="Z406" s="36"/>
    </row>
    <row r="407" spans="1:26" ht="90" hidden="1" x14ac:dyDescent="0.2">
      <c r="A407" s="58">
        <f t="shared" ref="A407:B407" si="218">+A138</f>
        <v>130</v>
      </c>
      <c r="B407" s="59" t="str">
        <f t="shared" si="218"/>
        <v>Otoscópio acompanhado de espéculos reutilizáveis ou descartáveis - descrição: Conexão para Pêra de insuflação, permitindo otoscopia pneumática; Lente giratória com aumento de 3x para imagens nítidas, sem distorção; Espéculos de ouvido reutilizáveis ou descartáveis tamanhos 2,5mm e 4,0mm com superfície lisa, conforto para o paciente Firme conexão na cabeça do otoscópio. Cabo de metal tipo AA, com revestimento em PVC e clipe de bolso; Transmissão de luz por fibra óptica;Lâmpada XenonHalógena de 2.5v,Cabo Pocket com clip de bolso</v>
      </c>
      <c r="C407" s="36" t="str">
        <f t="shared" si="176"/>
        <v/>
      </c>
      <c r="D407" s="36">
        <f t="shared" si="177"/>
        <v>323.91000625000214</v>
      </c>
      <c r="E407" s="36">
        <f t="shared" si="178"/>
        <v>674.31105624999861</v>
      </c>
      <c r="F407" s="36">
        <f t="shared" si="179"/>
        <v>960.22515625000426</v>
      </c>
      <c r="G407" s="36">
        <f t="shared" si="180"/>
        <v>5617.877256249998</v>
      </c>
      <c r="H407" s="36" t="str">
        <f t="shared" si="181"/>
        <v/>
      </c>
      <c r="I407" s="36" t="str">
        <f t="shared" si="182"/>
        <v/>
      </c>
      <c r="J407" s="36" t="str">
        <f t="shared" si="183"/>
        <v/>
      </c>
      <c r="K407" s="36" t="str">
        <f t="shared" si="184"/>
        <v/>
      </c>
      <c r="L407" s="36" t="str">
        <f t="shared" si="174"/>
        <v/>
      </c>
      <c r="M407" s="60">
        <f t="shared" si="185"/>
        <v>7576.3234750000029</v>
      </c>
      <c r="N407" s="36"/>
      <c r="O407" s="36"/>
      <c r="P407" s="36"/>
      <c r="Q407" s="36"/>
      <c r="R407" s="36"/>
      <c r="S407" s="36"/>
      <c r="T407" s="36"/>
      <c r="U407" s="36"/>
      <c r="V407" s="36"/>
      <c r="W407" s="36"/>
      <c r="X407" s="36"/>
      <c r="Y407" s="36"/>
      <c r="Z407" s="36"/>
    </row>
    <row r="408" spans="1:26" ht="101.25" hidden="1" x14ac:dyDescent="0.2">
      <c r="A408" s="58">
        <f t="shared" ref="A408:B408" si="219">+A139</f>
        <v>131</v>
      </c>
      <c r="B408" s="59" t="str">
        <f t="shared" si="219"/>
        <v>OXIMETRO DE PULSO PORTATIL TIPO DEDO; Com display em OLED (organic LED) colorido, curva pletismográfica, histograma de qualidade de sinal, índice de perfusão, alarme e, é claro, oximetria e frequência de pulso, Leve e portátil; Display em OLED de alto brilho (organic LED, nova tecnologia em display de alta definição); 4 ângulos e 10 modos de exibição de tela; Exibição de oximetria, FP e PI; Liga automaticamente após colocação do dedo; Desligamento automático após inatividade; Alarmes sonoros e visuais para SpO2, FP e bateria fraca; Indicador de baixa voltagem</v>
      </c>
      <c r="C408" s="36" t="str">
        <f t="shared" si="176"/>
        <v/>
      </c>
      <c r="D408" s="36">
        <f t="shared" si="177"/>
        <v>7.7980562500000223</v>
      </c>
      <c r="E408" s="36">
        <f t="shared" si="178"/>
        <v>2.3180062500000242</v>
      </c>
      <c r="F408" s="36">
        <f t="shared" si="179"/>
        <v>0.52200625000001566</v>
      </c>
      <c r="G408" s="36">
        <f t="shared" si="180"/>
        <v>25.376406249999942</v>
      </c>
      <c r="H408" s="36" t="str">
        <f t="shared" si="181"/>
        <v/>
      </c>
      <c r="I408" s="36" t="str">
        <f t="shared" si="182"/>
        <v/>
      </c>
      <c r="J408" s="36" t="str">
        <f t="shared" si="183"/>
        <v/>
      </c>
      <c r="K408" s="36" t="str">
        <f t="shared" si="184"/>
        <v/>
      </c>
      <c r="L408" s="36" t="str">
        <f t="shared" si="174"/>
        <v/>
      </c>
      <c r="M408" s="60">
        <f t="shared" si="185"/>
        <v>36.014475000000004</v>
      </c>
      <c r="N408" s="36"/>
      <c r="O408" s="36"/>
      <c r="P408" s="36"/>
      <c r="Q408" s="36"/>
      <c r="R408" s="36"/>
      <c r="S408" s="36"/>
      <c r="T408" s="36"/>
      <c r="U408" s="36"/>
      <c r="V408" s="36"/>
      <c r="W408" s="36"/>
      <c r="X408" s="36"/>
      <c r="Y408" s="36"/>
      <c r="Z408" s="36"/>
    </row>
    <row r="409" spans="1:26" ht="146.25" hidden="1" x14ac:dyDescent="0.2">
      <c r="A409" s="58">
        <f t="shared" ref="A409:B409" si="220">+A140</f>
        <v>132</v>
      </c>
      <c r="B409" s="59" t="str">
        <f t="shared" si="220"/>
        <v>Oximetro de pulso portátil infantil - Design ergonômico, confortável, especial para crianças - Medir SpO2 e PR com precisão em forma de onda de pulso e gráfico de barras de exibição - Função de alarme: dados detectados que vão além do alarme limite (quando o SpO2 estiver abaixo de 90%, ou a taxa de pulso não está entre 50bpm e 120bpm, o alarme ocorre); - Bateria de Lítio(Lir2450) recarregável - Alto brilho pode ser usado mesmo em noite escura - Quatro ângulos de visão e seis modos de exibição - Quatro níveis de brilho ajustável - Indicador de baixa tensão da bateria - Desligamento automático quando o sinal não estiver disponível por 4 segundos - Pequeno, leve, fácil de carregar, Informações Técnicas: - Formato do Display: OLED - Faixa de SpO2: 35 - 99% - Faixa de Pulso: 30-250 bpm - Precisão: SpO2: ± 2 dígitos na faixa de 70-99%. - Frequência de Pulso: ± 2 bpm</v>
      </c>
      <c r="C409" s="36" t="str">
        <f t="shared" si="176"/>
        <v/>
      </c>
      <c r="D409" s="36">
        <f t="shared" si="177"/>
        <v>65.205624999999813</v>
      </c>
      <c r="E409" s="36">
        <f t="shared" si="178"/>
        <v>113.31602499999961</v>
      </c>
      <c r="F409" s="36">
        <f t="shared" si="179"/>
        <v>150.43022499999967</v>
      </c>
      <c r="G409" s="36">
        <f t="shared" si="180"/>
        <v>960.07022500000085</v>
      </c>
      <c r="H409" s="36" t="str">
        <f t="shared" si="181"/>
        <v/>
      </c>
      <c r="I409" s="36" t="str">
        <f t="shared" si="182"/>
        <v/>
      </c>
      <c r="J409" s="36" t="str">
        <f t="shared" si="183"/>
        <v/>
      </c>
      <c r="K409" s="36" t="str">
        <f t="shared" si="184"/>
        <v/>
      </c>
      <c r="L409" s="36" t="str">
        <f t="shared" si="174"/>
        <v/>
      </c>
      <c r="M409" s="60">
        <f t="shared" si="185"/>
        <v>1289.0220999999999</v>
      </c>
      <c r="N409" s="36"/>
      <c r="O409" s="36"/>
      <c r="P409" s="36"/>
      <c r="Q409" s="36"/>
      <c r="R409" s="36"/>
      <c r="S409" s="36"/>
      <c r="T409" s="36"/>
      <c r="U409" s="36"/>
      <c r="V409" s="36"/>
      <c r="W409" s="36"/>
      <c r="X409" s="36"/>
      <c r="Y409" s="36"/>
      <c r="Z409" s="36"/>
    </row>
    <row r="410" spans="1:26" ht="22.5" hidden="1" x14ac:dyDescent="0.2">
      <c r="A410" s="58">
        <f t="shared" ref="A410:B410" si="221">+A141</f>
        <v>133</v>
      </c>
      <c r="B410" s="59" t="str">
        <f t="shared" si="221"/>
        <v>OXIMETRO DE PULSO TIPO DE MESA, COM CURVA PLESTIMOGRAFICA E COM 01 SENSOR DE SPO2.</v>
      </c>
      <c r="C410" s="36" t="str">
        <f t="shared" si="176"/>
        <v/>
      </c>
      <c r="D410" s="36">
        <f t="shared" si="177"/>
        <v>5188.6810562500368</v>
      </c>
      <c r="E410" s="36">
        <f t="shared" si="178"/>
        <v>464.0793062500008</v>
      </c>
      <c r="F410" s="36">
        <f t="shared" si="179"/>
        <v>105.4215562499985</v>
      </c>
      <c r="G410" s="36">
        <f t="shared" si="180"/>
        <v>6940.139556249982</v>
      </c>
      <c r="H410" s="36" t="str">
        <f t="shared" si="181"/>
        <v/>
      </c>
      <c r="I410" s="36" t="str">
        <f t="shared" si="182"/>
        <v/>
      </c>
      <c r="J410" s="36" t="str">
        <f t="shared" si="183"/>
        <v/>
      </c>
      <c r="K410" s="36" t="str">
        <f t="shared" si="184"/>
        <v/>
      </c>
      <c r="L410" s="36" t="str">
        <f t="shared" si="174"/>
        <v/>
      </c>
      <c r="M410" s="60">
        <f t="shared" si="185"/>
        <v>12698.321475000019</v>
      </c>
      <c r="N410" s="36"/>
      <c r="O410" s="36"/>
      <c r="P410" s="36"/>
      <c r="Q410" s="36"/>
      <c r="R410" s="36"/>
      <c r="S410" s="36"/>
      <c r="T410" s="36"/>
      <c r="U410" s="36"/>
      <c r="V410" s="36"/>
      <c r="W410" s="36"/>
      <c r="X410" s="36"/>
      <c r="Y410" s="36"/>
      <c r="Z410" s="36"/>
    </row>
    <row r="411" spans="1:26" ht="22.5" hidden="1" x14ac:dyDescent="0.2">
      <c r="A411" s="58">
        <f t="shared" ref="A411:B411" si="222">+A142</f>
        <v>134</v>
      </c>
      <c r="B411" s="59" t="str">
        <f t="shared" si="222"/>
        <v>PÁ DEA ADULTO (ZOLL) - JOGO DE PAS (ELETRODOS) PARA DEA CMOS DRAKE ADULTO.</v>
      </c>
      <c r="C411" s="36" t="str">
        <f t="shared" si="176"/>
        <v/>
      </c>
      <c r="D411" s="36">
        <f t="shared" si="177"/>
        <v>46.922500000000312</v>
      </c>
      <c r="E411" s="36">
        <f t="shared" si="178"/>
        <v>0.92159999999985154</v>
      </c>
      <c r="F411" s="36">
        <f t="shared" si="179"/>
        <v>34.69209999999984</v>
      </c>
      <c r="G411" s="36" t="str">
        <f t="shared" si="180"/>
        <v/>
      </c>
      <c r="H411" s="36" t="str">
        <f t="shared" si="181"/>
        <v/>
      </c>
      <c r="I411" s="36" t="str">
        <f t="shared" si="182"/>
        <v/>
      </c>
      <c r="J411" s="36" t="str">
        <f t="shared" si="183"/>
        <v/>
      </c>
      <c r="K411" s="36" t="str">
        <f t="shared" si="184"/>
        <v/>
      </c>
      <c r="L411" s="36" t="str">
        <f t="shared" si="174"/>
        <v/>
      </c>
      <c r="M411" s="60">
        <f t="shared" si="185"/>
        <v>82.536200000000008</v>
      </c>
      <c r="N411" s="36"/>
      <c r="O411" s="36"/>
      <c r="P411" s="36"/>
      <c r="Q411" s="36"/>
      <c r="R411" s="36"/>
      <c r="S411" s="36"/>
      <c r="T411" s="36"/>
      <c r="U411" s="36"/>
      <c r="V411" s="36"/>
      <c r="W411" s="36"/>
      <c r="X411" s="36"/>
      <c r="Y411" s="36"/>
      <c r="Z411" s="36"/>
    </row>
    <row r="412" spans="1:26" hidden="1" x14ac:dyDescent="0.2">
      <c r="A412" s="58">
        <f t="shared" ref="A412:B412" si="223">+A143</f>
        <v>135</v>
      </c>
      <c r="B412" s="59" t="str">
        <f t="shared" si="223"/>
        <v>PASTA CONDUTORA P/ ELETROENCEFALOGRAMA EEG POTE C/ 1KG.</v>
      </c>
      <c r="C412" s="36" t="str">
        <f t="shared" si="176"/>
        <v/>
      </c>
      <c r="D412" s="36">
        <f t="shared" si="177"/>
        <v>1.1826562500000124</v>
      </c>
      <c r="E412" s="36">
        <f t="shared" si="178"/>
        <v>5.6525062499999894</v>
      </c>
      <c r="F412" s="36">
        <f t="shared" si="179"/>
        <v>10.16015625</v>
      </c>
      <c r="G412" s="36" t="str">
        <f t="shared" si="180"/>
        <v/>
      </c>
      <c r="H412" s="36" t="str">
        <f t="shared" si="181"/>
        <v/>
      </c>
      <c r="I412" s="36" t="str">
        <f t="shared" si="182"/>
        <v/>
      </c>
      <c r="J412" s="36" t="str">
        <f t="shared" si="183"/>
        <v/>
      </c>
      <c r="K412" s="36" t="str">
        <f t="shared" si="184"/>
        <v/>
      </c>
      <c r="L412" s="36">
        <f t="shared" si="174"/>
        <v>44.255756249999855</v>
      </c>
      <c r="M412" s="60">
        <f t="shared" si="185"/>
        <v>61.251074999999858</v>
      </c>
      <c r="N412" s="36"/>
      <c r="O412" s="36"/>
      <c r="P412" s="36"/>
      <c r="Q412" s="36"/>
      <c r="R412" s="36"/>
      <c r="S412" s="36"/>
      <c r="T412" s="36"/>
      <c r="U412" s="36"/>
      <c r="V412" s="36"/>
      <c r="W412" s="36"/>
      <c r="X412" s="36"/>
      <c r="Y412" s="36"/>
      <c r="Z412" s="36"/>
    </row>
    <row r="413" spans="1:26" hidden="1" x14ac:dyDescent="0.2">
      <c r="A413" s="58">
        <f t="shared" ref="A413:B413" si="224">+A144</f>
        <v>136</v>
      </c>
      <c r="B413" s="59" t="str">
        <f t="shared" si="224"/>
        <v>PERA SEM VALVULA PARA APARELHO DE PRESSÃO</v>
      </c>
      <c r="C413" s="36" t="str">
        <f t="shared" si="176"/>
        <v/>
      </c>
      <c r="D413" s="36">
        <f t="shared" si="177"/>
        <v>0.10080624999999993</v>
      </c>
      <c r="E413" s="36">
        <f t="shared" si="178"/>
        <v>4.7306249999999724E-2</v>
      </c>
      <c r="F413" s="36">
        <f t="shared" si="179"/>
        <v>2.4806249999999922E-2</v>
      </c>
      <c r="G413" s="36" t="str">
        <f t="shared" si="180"/>
        <v/>
      </c>
      <c r="H413" s="36" t="str">
        <f t="shared" si="181"/>
        <v/>
      </c>
      <c r="I413" s="36" t="str">
        <f t="shared" si="182"/>
        <v/>
      </c>
      <c r="J413" s="36" t="str">
        <f t="shared" si="183"/>
        <v/>
      </c>
      <c r="K413" s="36" t="str">
        <f t="shared" si="184"/>
        <v/>
      </c>
      <c r="L413" s="36">
        <f t="shared" si="174"/>
        <v>0.47955625000000107</v>
      </c>
      <c r="M413" s="60">
        <f t="shared" si="185"/>
        <v>0.65247500000000058</v>
      </c>
      <c r="N413" s="36"/>
      <c r="O413" s="36"/>
      <c r="P413" s="36"/>
      <c r="Q413" s="36"/>
      <c r="R413" s="36"/>
      <c r="S413" s="36"/>
      <c r="T413" s="36"/>
      <c r="U413" s="36"/>
      <c r="V413" s="36"/>
      <c r="W413" s="36"/>
      <c r="X413" s="36"/>
      <c r="Y413" s="36"/>
      <c r="Z413" s="36"/>
    </row>
    <row r="414" spans="1:26" hidden="1" x14ac:dyDescent="0.2">
      <c r="A414" s="58">
        <f t="shared" ref="A414:B414" si="225">+A145</f>
        <v>137</v>
      </c>
      <c r="B414" s="59" t="str">
        <f t="shared" si="225"/>
        <v>PINÇA ALLIS 25 CM</v>
      </c>
      <c r="C414" s="36" t="str">
        <f t="shared" si="176"/>
        <v/>
      </c>
      <c r="D414" s="36">
        <f t="shared" si="177"/>
        <v>139.66512400000011</v>
      </c>
      <c r="E414" s="36">
        <f t="shared" si="178"/>
        <v>119.4211840000001</v>
      </c>
      <c r="F414" s="36">
        <f t="shared" si="179"/>
        <v>107.28816400000008</v>
      </c>
      <c r="G414" s="36">
        <f t="shared" si="180"/>
        <v>732.35184399999991</v>
      </c>
      <c r="H414" s="36" t="str">
        <f t="shared" si="181"/>
        <v/>
      </c>
      <c r="I414" s="36" t="str">
        <f t="shared" si="182"/>
        <v/>
      </c>
      <c r="J414" s="36" t="str">
        <f t="shared" si="183"/>
        <v/>
      </c>
      <c r="K414" s="36" t="str">
        <f t="shared" si="184"/>
        <v/>
      </c>
      <c r="L414" s="36">
        <f t="shared" si="174"/>
        <v>36.505764000000021</v>
      </c>
      <c r="M414" s="60">
        <f t="shared" si="185"/>
        <v>1135.2320800000002</v>
      </c>
      <c r="N414" s="36"/>
      <c r="O414" s="36"/>
      <c r="P414" s="36"/>
      <c r="Q414" s="36"/>
      <c r="R414" s="36"/>
      <c r="S414" s="36"/>
      <c r="T414" s="36"/>
      <c r="U414" s="36"/>
      <c r="V414" s="36"/>
      <c r="W414" s="36"/>
      <c r="X414" s="36"/>
      <c r="Y414" s="36"/>
      <c r="Z414" s="36"/>
    </row>
    <row r="415" spans="1:26" ht="33.75" hidden="1" x14ac:dyDescent="0.2">
      <c r="A415" s="58">
        <f t="shared" ref="A415:B415" si="226">+A146</f>
        <v>138</v>
      </c>
      <c r="B415" s="59" t="str">
        <f t="shared" si="226"/>
        <v>Pinça foerster para assepsia. Fabricada em aço inox. Certificações: Fabricado de acordo com Padrões Internacionais de Qualidade, Normas da ABNT, CE. REG. MS, registro na ANVISA.</v>
      </c>
      <c r="C415" s="36" t="str">
        <f t="shared" si="176"/>
        <v/>
      </c>
      <c r="D415" s="36">
        <f t="shared" si="177"/>
        <v>285.27209999999951</v>
      </c>
      <c r="E415" s="36">
        <f t="shared" si="178"/>
        <v>396.80639999999948</v>
      </c>
      <c r="F415" s="36">
        <f t="shared" si="179"/>
        <v>476.54890000000057</v>
      </c>
      <c r="G415" s="36" t="str">
        <f t="shared" si="180"/>
        <v/>
      </c>
      <c r="H415" s="36" t="str">
        <f t="shared" si="181"/>
        <v/>
      </c>
      <c r="I415" s="36" t="str">
        <f t="shared" si="182"/>
        <v/>
      </c>
      <c r="J415" s="36" t="str">
        <f t="shared" si="183"/>
        <v/>
      </c>
      <c r="K415" s="36" t="str">
        <f t="shared" si="184"/>
        <v/>
      </c>
      <c r="L415" s="36">
        <f t="shared" si="174"/>
        <v>3438.6496000000016</v>
      </c>
      <c r="M415" s="60">
        <f t="shared" si="185"/>
        <v>4597.277000000001</v>
      </c>
      <c r="N415" s="36"/>
      <c r="O415" s="36"/>
      <c r="P415" s="36"/>
      <c r="Q415" s="36"/>
      <c r="R415" s="36"/>
      <c r="S415" s="36"/>
      <c r="T415" s="36"/>
      <c r="U415" s="36"/>
      <c r="V415" s="36"/>
      <c r="W415" s="36"/>
      <c r="X415" s="36"/>
      <c r="Y415" s="36"/>
      <c r="Z415" s="36"/>
    </row>
    <row r="416" spans="1:26" hidden="1" x14ac:dyDescent="0.2">
      <c r="A416" s="58">
        <f t="shared" ref="A416:B416" si="227">+A147</f>
        <v>139</v>
      </c>
      <c r="B416" s="59" t="str">
        <f t="shared" si="227"/>
        <v>PINÇA PARA BIOPSIA DO COLO ULTERINO 24CM - 2MM</v>
      </c>
      <c r="C416" s="36" t="str">
        <f t="shared" si="176"/>
        <v/>
      </c>
      <c r="D416" s="36">
        <f t="shared" si="177"/>
        <v>31.997877777778093</v>
      </c>
      <c r="E416" s="36">
        <f t="shared" si="178"/>
        <v>0.6293777777777152</v>
      </c>
      <c r="F416" s="36">
        <f t="shared" si="179"/>
        <v>23.65201111111066</v>
      </c>
      <c r="G416" s="36" t="str">
        <f t="shared" si="180"/>
        <v/>
      </c>
      <c r="H416" s="36" t="str">
        <f t="shared" si="181"/>
        <v/>
      </c>
      <c r="I416" s="36" t="str">
        <f t="shared" si="182"/>
        <v/>
      </c>
      <c r="J416" s="36" t="str">
        <f t="shared" si="183"/>
        <v/>
      </c>
      <c r="K416" s="36" t="str">
        <f t="shared" si="184"/>
        <v/>
      </c>
      <c r="L416" s="36" t="str">
        <f t="shared" si="174"/>
        <v/>
      </c>
      <c r="M416" s="60">
        <f t="shared" si="185"/>
        <v>56.279266666666466</v>
      </c>
      <c r="N416" s="36"/>
      <c r="O416" s="36"/>
      <c r="P416" s="36"/>
      <c r="Q416" s="36"/>
      <c r="R416" s="36"/>
      <c r="S416" s="36"/>
      <c r="T416" s="36"/>
      <c r="U416" s="36"/>
      <c r="V416" s="36"/>
      <c r="W416" s="36"/>
      <c r="X416" s="36"/>
      <c r="Y416" s="36"/>
      <c r="Z416" s="36"/>
    </row>
    <row r="417" spans="1:26" ht="67.5" hidden="1" x14ac:dyDescent="0.2">
      <c r="A417" s="58">
        <f t="shared" ref="A417:B417" si="228">+A148</f>
        <v>140</v>
      </c>
      <c r="B417" s="59" t="str">
        <f t="shared" si="228"/>
        <v>PRESERVATIVO MASCULINO, SEM LUBRIFICAÇÃO, FABRICADO EM PURO LÁTEX, HIPO-ALÉRGICO, ALTA SENSIBILIDADE, PARA USO EM EXAME DE ULTRA-SONOGRAFIA, EMBALAGEM DEVERÁ ESTAR IMPRESSO DADOS DE IDENTIFICAÇÃO, PROCEDÊNCIA, PRAZO DE VALIDADE E REGISTRO NO MINISTÉRIO DA SAÚDE, LARGURA 52MM, CAIXA COM 144 UNIDADES.</v>
      </c>
      <c r="C417" s="36" t="str">
        <f t="shared" si="176"/>
        <v/>
      </c>
      <c r="D417" s="36">
        <f t="shared" si="177"/>
        <v>0.39690000000001219</v>
      </c>
      <c r="E417" s="36">
        <f t="shared" si="178"/>
        <v>8.0999999999993352E-3</v>
      </c>
      <c r="F417" s="36">
        <f t="shared" si="179"/>
        <v>0.29159999999999142</v>
      </c>
      <c r="G417" s="36" t="str">
        <f t="shared" si="180"/>
        <v/>
      </c>
      <c r="H417" s="36" t="str">
        <f t="shared" si="181"/>
        <v/>
      </c>
      <c r="I417" s="36" t="str">
        <f t="shared" si="182"/>
        <v/>
      </c>
      <c r="J417" s="36" t="str">
        <f t="shared" si="183"/>
        <v/>
      </c>
      <c r="K417" s="36" t="str">
        <f t="shared" si="184"/>
        <v/>
      </c>
      <c r="L417" s="36" t="str">
        <f t="shared" si="174"/>
        <v/>
      </c>
      <c r="M417" s="60">
        <f t="shared" si="185"/>
        <v>0.69660000000000299</v>
      </c>
      <c r="N417" s="36"/>
      <c r="O417" s="36"/>
      <c r="P417" s="36"/>
      <c r="Q417" s="36"/>
      <c r="R417" s="36"/>
      <c r="S417" s="36"/>
      <c r="T417" s="36"/>
      <c r="U417" s="36"/>
      <c r="V417" s="36"/>
      <c r="W417" s="36"/>
      <c r="X417" s="36"/>
      <c r="Y417" s="36"/>
      <c r="Z417" s="36"/>
    </row>
    <row r="418" spans="1:26" hidden="1" x14ac:dyDescent="0.2">
      <c r="A418" s="58">
        <f t="shared" ref="A418:B418" si="229">+A149</f>
        <v>141</v>
      </c>
      <c r="B418" s="59" t="str">
        <f t="shared" si="229"/>
        <v>PVPI DEGERMANTE 1000ML</v>
      </c>
      <c r="C418" s="36" t="str">
        <f t="shared" si="176"/>
        <v/>
      </c>
      <c r="D418" s="36">
        <f t="shared" si="177"/>
        <v>1.0100250000000051</v>
      </c>
      <c r="E418" s="36">
        <f t="shared" si="178"/>
        <v>0.17222500000000518</v>
      </c>
      <c r="F418" s="36">
        <f t="shared" si="179"/>
        <v>1.2250000000002587E-3</v>
      </c>
      <c r="G418" s="36" t="str">
        <f t="shared" si="180"/>
        <v/>
      </c>
      <c r="H418" s="36" t="str">
        <f t="shared" si="181"/>
        <v/>
      </c>
      <c r="I418" s="36" t="str">
        <f t="shared" si="182"/>
        <v/>
      </c>
      <c r="J418" s="36" t="str">
        <f t="shared" si="183"/>
        <v/>
      </c>
      <c r="K418" s="36" t="str">
        <f t="shared" si="184"/>
        <v/>
      </c>
      <c r="L418" s="36">
        <f t="shared" si="174"/>
        <v>2.117024999999995</v>
      </c>
      <c r="M418" s="60">
        <f t="shared" si="185"/>
        <v>3.3005000000000058</v>
      </c>
      <c r="N418" s="36"/>
      <c r="O418" s="36"/>
      <c r="P418" s="36"/>
      <c r="Q418" s="36"/>
      <c r="R418" s="36"/>
      <c r="S418" s="36"/>
      <c r="T418" s="36"/>
      <c r="U418" s="36"/>
      <c r="V418" s="36"/>
      <c r="W418" s="36"/>
      <c r="X418" s="36"/>
      <c r="Y418" s="36"/>
      <c r="Z418" s="36"/>
    </row>
    <row r="419" spans="1:26" hidden="1" x14ac:dyDescent="0.2">
      <c r="A419" s="58">
        <f t="shared" ref="A419:B419" si="230">+A150</f>
        <v>142</v>
      </c>
      <c r="B419" s="59" t="str">
        <f t="shared" si="230"/>
        <v>PVPI TOPICO 1000ML</v>
      </c>
      <c r="C419" s="36" t="str">
        <f t="shared" si="176"/>
        <v/>
      </c>
      <c r="D419" s="36">
        <f t="shared" si="177"/>
        <v>5.4056250000000791E-2</v>
      </c>
      <c r="E419" s="36">
        <f t="shared" si="178"/>
        <v>0.18275624999999562</v>
      </c>
      <c r="F419" s="36">
        <f t="shared" si="179"/>
        <v>0.70140624999999757</v>
      </c>
      <c r="G419" s="36" t="str">
        <f t="shared" si="180"/>
        <v/>
      </c>
      <c r="H419" s="36" t="str">
        <f t="shared" si="181"/>
        <v/>
      </c>
      <c r="I419" s="36" t="str">
        <f t="shared" si="182"/>
        <v/>
      </c>
      <c r="J419" s="36" t="str">
        <f t="shared" si="183"/>
        <v/>
      </c>
      <c r="K419" s="36" t="str">
        <f t="shared" si="184"/>
        <v/>
      </c>
      <c r="L419" s="36">
        <f t="shared" si="174"/>
        <v>1.0660562499999977</v>
      </c>
      <c r="M419" s="60">
        <f t="shared" si="185"/>
        <v>2.0042749999999918</v>
      </c>
      <c r="N419" s="36"/>
      <c r="O419" s="36"/>
      <c r="P419" s="36"/>
      <c r="Q419" s="36"/>
      <c r="R419" s="36"/>
      <c r="S419" s="36"/>
      <c r="T419" s="36"/>
      <c r="U419" s="36"/>
      <c r="V419" s="36"/>
      <c r="W419" s="36"/>
      <c r="X419" s="36"/>
      <c r="Y419" s="36"/>
      <c r="Z419" s="36"/>
    </row>
    <row r="420" spans="1:26" ht="67.5" hidden="1" x14ac:dyDescent="0.2">
      <c r="A420" s="58">
        <f t="shared" ref="A420:B420" si="231">+A151</f>
        <v>143</v>
      </c>
      <c r="B420" s="59" t="str">
        <f t="shared" si="231"/>
        <v>Reanimador manual adulto (ambú) - Reanimador manual adulto, o Ambú  deve possuir balão com capacidade de 1600ml, acompanhada de máscara para adulto, nº 4 e 5 Informações Técnicas: Dimensões da máscara: 100 mm x 130 mm x 90 mm adulto (bojo confeccionado em policarbonato com coxim em silicone) Calibragem da válvula de segurança: 75 cm/H2O Peso aproximado: 0,595 kg</v>
      </c>
      <c r="C420" s="36" t="str">
        <f t="shared" si="176"/>
        <v/>
      </c>
      <c r="D420" s="36">
        <f t="shared" si="177"/>
        <v>92.813956000000005</v>
      </c>
      <c r="E420" s="36">
        <f t="shared" si="178"/>
        <v>132.57219599999991</v>
      </c>
      <c r="F420" s="36">
        <f t="shared" si="179"/>
        <v>161.13763600000007</v>
      </c>
      <c r="G420" s="36">
        <f t="shared" si="180"/>
        <v>405.86131600000004</v>
      </c>
      <c r="H420" s="36" t="str">
        <f t="shared" si="181"/>
        <v/>
      </c>
      <c r="I420" s="36" t="str">
        <f t="shared" si="182"/>
        <v/>
      </c>
      <c r="J420" s="36" t="str">
        <f t="shared" si="183"/>
        <v/>
      </c>
      <c r="K420" s="36" t="str">
        <f t="shared" si="184"/>
        <v/>
      </c>
      <c r="L420" s="36">
        <f t="shared" si="174"/>
        <v>187.58041599999996</v>
      </c>
      <c r="M420" s="60">
        <f t="shared" si="185"/>
        <v>979.96551999999997</v>
      </c>
      <c r="N420" s="36"/>
      <c r="O420" s="36"/>
      <c r="P420" s="36"/>
      <c r="Q420" s="36"/>
      <c r="R420" s="36"/>
      <c r="S420" s="36"/>
      <c r="T420" s="36"/>
      <c r="U420" s="36"/>
      <c r="V420" s="36"/>
      <c r="W420" s="36"/>
      <c r="X420" s="36"/>
      <c r="Y420" s="36"/>
      <c r="Z420" s="36"/>
    </row>
    <row r="421" spans="1:26" ht="67.5" hidden="1" x14ac:dyDescent="0.2">
      <c r="A421" s="58">
        <f t="shared" ref="A421:B421" si="232">+A152</f>
        <v>144</v>
      </c>
      <c r="B421" s="59" t="str">
        <f t="shared" si="232"/>
        <v>Reanimador manual infantil (ambú) - Reanimador manual infantil, o Ambú deve possuir balão com capacidade de 550 ml, acompanhado de máscara infantil. Informações Técnicas: Dimensões da máscara: 80 mm x 110 mm x 70 mm Infantil (bojo confeccionado em policarbonato com coxim em silicone) Calibragem da válvula de segurança: 45 cm/ H2O Peso aproximado: 0,390</v>
      </c>
      <c r="C421" s="36" t="str">
        <f t="shared" si="176"/>
        <v/>
      </c>
      <c r="D421" s="36">
        <f t="shared" si="177"/>
        <v>1.6065562500000317</v>
      </c>
      <c r="E421" s="36">
        <f t="shared" si="178"/>
        <v>9.9067562500000506</v>
      </c>
      <c r="F421" s="36">
        <f t="shared" si="179"/>
        <v>18.727256250000128</v>
      </c>
      <c r="G421" s="36" t="str">
        <f t="shared" si="180"/>
        <v/>
      </c>
      <c r="H421" s="36" t="str">
        <f t="shared" si="181"/>
        <v/>
      </c>
      <c r="I421" s="36" t="str">
        <f t="shared" si="182"/>
        <v/>
      </c>
      <c r="J421" s="36" t="str">
        <f t="shared" si="183"/>
        <v/>
      </c>
      <c r="K421" s="36" t="str">
        <f t="shared" si="184"/>
        <v/>
      </c>
      <c r="L421" s="36">
        <f t="shared" si="174"/>
        <v>76.431306249999878</v>
      </c>
      <c r="M421" s="60">
        <f t="shared" si="185"/>
        <v>106.67187500000009</v>
      </c>
      <c r="N421" s="36"/>
      <c r="O421" s="36"/>
      <c r="P421" s="36"/>
      <c r="Q421" s="36"/>
      <c r="R421" s="36"/>
      <c r="S421" s="36"/>
      <c r="T421" s="36"/>
      <c r="U421" s="36"/>
      <c r="V421" s="36"/>
      <c r="W421" s="36"/>
      <c r="X421" s="36"/>
      <c r="Y421" s="36"/>
      <c r="Z421" s="36"/>
    </row>
    <row r="422" spans="1:26" ht="67.5" hidden="1" x14ac:dyDescent="0.2">
      <c r="A422" s="58">
        <f t="shared" ref="A422:B422" si="233">+A153</f>
        <v>145</v>
      </c>
      <c r="B422" s="59" t="str">
        <f t="shared" si="233"/>
        <v>Reanimador manual neonatal (ambu) - Reanimador manual recém-nato, o Ambu deve possuir balão com capacidade de 280 ml, acompanhado de máscara para recém-nato. Informações Técnicas: Dimensões da máscara: 70 mm x 90 mm x 70 mm Recém-Nato (bojo confeccionado em policarbonato com coxim em silicone) Calibragem da válvula de segurança: 25 cm/ H2O Peso aproximado: 0,280 kg</v>
      </c>
      <c r="C422" s="36" t="str">
        <f t="shared" si="176"/>
        <v/>
      </c>
      <c r="D422" s="36">
        <f t="shared" si="177"/>
        <v>93.170756250000068</v>
      </c>
      <c r="E422" s="36">
        <f t="shared" si="178"/>
        <v>60.411756250000124</v>
      </c>
      <c r="F422" s="36">
        <f t="shared" si="179"/>
        <v>43.461056250000013</v>
      </c>
      <c r="G422" s="36" t="str">
        <f t="shared" si="180"/>
        <v/>
      </c>
      <c r="H422" s="36" t="str">
        <f t="shared" si="181"/>
        <v/>
      </c>
      <c r="I422" s="36" t="str">
        <f t="shared" si="182"/>
        <v/>
      </c>
      <c r="J422" s="36" t="str">
        <f t="shared" si="183"/>
        <v/>
      </c>
      <c r="K422" s="36" t="str">
        <f t="shared" si="184"/>
        <v/>
      </c>
      <c r="L422" s="36">
        <f t="shared" si="174"/>
        <v>576.84030624999923</v>
      </c>
      <c r="M422" s="60">
        <f t="shared" si="185"/>
        <v>773.88387499999942</v>
      </c>
      <c r="N422" s="36"/>
      <c r="O422" s="36"/>
      <c r="P422" s="36"/>
      <c r="Q422" s="36"/>
      <c r="R422" s="36"/>
      <c r="S422" s="36"/>
      <c r="T422" s="36"/>
      <c r="U422" s="36"/>
      <c r="V422" s="36"/>
      <c r="W422" s="36"/>
      <c r="X422" s="36"/>
      <c r="Y422" s="36"/>
      <c r="Z422" s="36"/>
    </row>
    <row r="423" spans="1:26" hidden="1" x14ac:dyDescent="0.2">
      <c r="A423" s="58">
        <f t="shared" ref="A423:B423" si="234">+A154</f>
        <v>146</v>
      </c>
      <c r="B423" s="59" t="str">
        <f t="shared" si="234"/>
        <v>ROLO DE PAPEL PARA ECG DE 80MMX30M</v>
      </c>
      <c r="C423" s="36" t="str">
        <f t="shared" si="176"/>
        <v/>
      </c>
      <c r="D423" s="36">
        <f t="shared" si="177"/>
        <v>8.7111111111111816E-3</v>
      </c>
      <c r="E423" s="36">
        <f t="shared" si="178"/>
        <v>2.7777777777777583E-4</v>
      </c>
      <c r="F423" s="36">
        <f t="shared" si="179"/>
        <v>5.8777777777777084E-3</v>
      </c>
      <c r="G423" s="36" t="str">
        <f t="shared" si="180"/>
        <v/>
      </c>
      <c r="H423" s="36" t="str">
        <f t="shared" si="181"/>
        <v/>
      </c>
      <c r="I423" s="36" t="str">
        <f t="shared" si="182"/>
        <v/>
      </c>
      <c r="J423" s="36" t="str">
        <f t="shared" si="183"/>
        <v/>
      </c>
      <c r="K423" s="36" t="str">
        <f t="shared" si="184"/>
        <v/>
      </c>
      <c r="L423" s="36" t="str">
        <f t="shared" si="174"/>
        <v/>
      </c>
      <c r="M423" s="60">
        <f t="shared" si="185"/>
        <v>1.4866666666666667E-2</v>
      </c>
      <c r="N423" s="36"/>
      <c r="O423" s="36"/>
      <c r="P423" s="36"/>
      <c r="Q423" s="36"/>
      <c r="R423" s="36"/>
      <c r="S423" s="36"/>
      <c r="T423" s="36"/>
      <c r="U423" s="36"/>
      <c r="V423" s="36"/>
      <c r="W423" s="36"/>
      <c r="X423" s="36"/>
      <c r="Y423" s="36"/>
      <c r="Z423" s="36"/>
    </row>
    <row r="424" spans="1:26" ht="56.25" hidden="1" x14ac:dyDescent="0.2">
      <c r="A424" s="58">
        <f t="shared" ref="A424:B424" si="235">+A155</f>
        <v>147</v>
      </c>
      <c r="B424" s="59" t="str">
        <f t="shared" si="235"/>
        <v>SACO PARA ACONDICIOANAMENTO DE LIXO INFECTANTE, COFECCIONADO COM RESINA TERMOPLÁSTICA E APRESENTANDO SOLDA CONTÍNUA HEMOGÊNEA UNIFORME, LARGURA 63 CM COM VARIAÇÃO +/- 1CM, ALTURA MÍNIMA 80 CM, CLASSE ll, COR BRANCA LEITOSA, EMBALAGEM PACOTE COM 100 SACOS</v>
      </c>
      <c r="C424" s="36" t="str">
        <f t="shared" si="176"/>
        <v/>
      </c>
      <c r="D424" s="36">
        <f t="shared" si="177"/>
        <v>2.4806249999999865</v>
      </c>
      <c r="E424" s="36">
        <f t="shared" si="178"/>
        <v>5.3130249999999988</v>
      </c>
      <c r="F424" s="36">
        <f t="shared" si="179"/>
        <v>7.7006249999999925</v>
      </c>
      <c r="G424" s="36" t="str">
        <f t="shared" si="180"/>
        <v/>
      </c>
      <c r="H424" s="36" t="str">
        <f t="shared" si="181"/>
        <v/>
      </c>
      <c r="I424" s="36" t="str">
        <f t="shared" si="182"/>
        <v/>
      </c>
      <c r="J424" s="36" t="str">
        <f t="shared" si="183"/>
        <v/>
      </c>
      <c r="K424" s="36" t="str">
        <f t="shared" si="184"/>
        <v/>
      </c>
      <c r="L424" s="36">
        <f t="shared" si="174"/>
        <v>44.289025000000017</v>
      </c>
      <c r="M424" s="60">
        <f t="shared" si="185"/>
        <v>59.783299999999997</v>
      </c>
      <c r="N424" s="36"/>
      <c r="O424" s="36"/>
      <c r="P424" s="36"/>
      <c r="Q424" s="36"/>
      <c r="R424" s="36"/>
      <c r="S424" s="36"/>
      <c r="T424" s="36"/>
      <c r="U424" s="36"/>
      <c r="V424" s="36"/>
      <c r="W424" s="36"/>
      <c r="X424" s="36"/>
      <c r="Y424" s="36"/>
      <c r="Z424" s="36"/>
    </row>
    <row r="425" spans="1:26" ht="45" hidden="1" x14ac:dyDescent="0.2">
      <c r="A425" s="58">
        <f t="shared" ref="A425:B425" si="236">+A156</f>
        <v>148</v>
      </c>
      <c r="B425" s="59" t="str">
        <f t="shared" si="236"/>
        <v>Scalpe dispositivo para infusão intravenosa Nº 21 Hipodérmico, descartável; Cânula em aço inoxidável, bisel trifacetada e siliconizada; Esterilização por óxido de etileno; Apresentação: Embalagem com 100 unidades</v>
      </c>
      <c r="C425" s="36" t="str">
        <f t="shared" si="176"/>
        <v/>
      </c>
      <c r="D425" s="36">
        <f t="shared" si="177"/>
        <v>7.2899999999999771E-2</v>
      </c>
      <c r="E425" s="36">
        <f t="shared" si="178"/>
        <v>1.5999999999999318E-3</v>
      </c>
      <c r="F425" s="36">
        <f t="shared" si="179"/>
        <v>5.2900000000000197E-2</v>
      </c>
      <c r="G425" s="36" t="str">
        <f t="shared" si="180"/>
        <v/>
      </c>
      <c r="H425" s="36" t="str">
        <f t="shared" si="181"/>
        <v/>
      </c>
      <c r="I425" s="36" t="str">
        <f t="shared" si="182"/>
        <v/>
      </c>
      <c r="J425" s="36" t="str">
        <f t="shared" si="183"/>
        <v/>
      </c>
      <c r="K425" s="36" t="str">
        <f t="shared" si="184"/>
        <v/>
      </c>
      <c r="L425" s="36" t="str">
        <f t="shared" si="174"/>
        <v/>
      </c>
      <c r="M425" s="60">
        <f t="shared" si="185"/>
        <v>0.1273999999999999</v>
      </c>
      <c r="N425" s="36"/>
      <c r="O425" s="36"/>
      <c r="P425" s="36"/>
      <c r="Q425" s="36"/>
      <c r="R425" s="36"/>
      <c r="S425" s="36"/>
      <c r="T425" s="36"/>
      <c r="U425" s="36"/>
      <c r="V425" s="36"/>
      <c r="W425" s="36"/>
      <c r="X425" s="36"/>
      <c r="Y425" s="36"/>
      <c r="Z425" s="36"/>
    </row>
    <row r="426" spans="1:26" ht="45" hidden="1" x14ac:dyDescent="0.2">
      <c r="A426" s="58">
        <f t="shared" ref="A426:B426" si="237">+A157</f>
        <v>149</v>
      </c>
      <c r="B426" s="59" t="str">
        <f t="shared" si="237"/>
        <v>Scalpe dispositivo para infusão intravenosa Nº 19, Hipodérmico, descartável; Cânula em aço inoxidável, bisel trifacetada e siliconizada; Esterilização por óxido de etileno; Apresentação: Embalagem com 100 unidades.</v>
      </c>
      <c r="C426" s="36" t="str">
        <f t="shared" si="176"/>
        <v/>
      </c>
      <c r="D426" s="36">
        <f t="shared" si="177"/>
        <v>6.0062500000000879E-3</v>
      </c>
      <c r="E426" s="36">
        <f t="shared" si="178"/>
        <v>0.15015624999999944</v>
      </c>
      <c r="F426" s="36">
        <f t="shared" si="179"/>
        <v>0.33350625000000067</v>
      </c>
      <c r="G426" s="36">
        <f t="shared" si="180"/>
        <v>1.0868062500000009</v>
      </c>
      <c r="H426" s="36" t="str">
        <f t="shared" si="181"/>
        <v/>
      </c>
      <c r="I426" s="36" t="str">
        <f t="shared" si="182"/>
        <v/>
      </c>
      <c r="J426" s="36" t="str">
        <f t="shared" si="183"/>
        <v/>
      </c>
      <c r="K426" s="36" t="str">
        <f t="shared" si="184"/>
        <v/>
      </c>
      <c r="L426" s="36" t="str">
        <f t="shared" si="174"/>
        <v/>
      </c>
      <c r="M426" s="60">
        <f t="shared" si="185"/>
        <v>1.5764750000000012</v>
      </c>
      <c r="N426" s="36"/>
      <c r="O426" s="36"/>
      <c r="P426" s="36"/>
      <c r="Q426" s="36"/>
      <c r="R426" s="36"/>
      <c r="S426" s="36"/>
      <c r="T426" s="36"/>
      <c r="U426" s="36"/>
      <c r="V426" s="36"/>
      <c r="W426" s="36"/>
      <c r="X426" s="36"/>
      <c r="Y426" s="36"/>
      <c r="Z426" s="36"/>
    </row>
    <row r="427" spans="1:26" ht="45" hidden="1" x14ac:dyDescent="0.2">
      <c r="A427" s="58">
        <f t="shared" ref="A427:B427" si="238">+A158</f>
        <v>150</v>
      </c>
      <c r="B427" s="59" t="str">
        <f t="shared" si="238"/>
        <v>Scalpe dispositivo para infusão intravenosa Nº 23 Hipodérmico, descartável; Cânula em aço inoxidável, bisel trifacetada e siliconizada; Esterilização por óxido de etileno; Apresentação: Embalagem com 100 unidades.</v>
      </c>
      <c r="C427" s="36" t="str">
        <f t="shared" si="176"/>
        <v/>
      </c>
      <c r="D427" s="36">
        <f t="shared" si="177"/>
        <v>6.0062500000000879E-3</v>
      </c>
      <c r="E427" s="36">
        <f t="shared" si="178"/>
        <v>0.15015624999999944</v>
      </c>
      <c r="F427" s="36">
        <f t="shared" si="179"/>
        <v>0.33350625000000067</v>
      </c>
      <c r="G427" s="36">
        <f t="shared" si="180"/>
        <v>1.0868062500000009</v>
      </c>
      <c r="H427" s="36" t="str">
        <f t="shared" si="181"/>
        <v/>
      </c>
      <c r="I427" s="36" t="str">
        <f t="shared" si="182"/>
        <v/>
      </c>
      <c r="J427" s="36" t="str">
        <f t="shared" si="183"/>
        <v/>
      </c>
      <c r="K427" s="36" t="str">
        <f t="shared" si="184"/>
        <v/>
      </c>
      <c r="L427" s="36" t="str">
        <f t="shared" si="174"/>
        <v/>
      </c>
      <c r="M427" s="60">
        <f t="shared" si="185"/>
        <v>1.5764750000000012</v>
      </c>
      <c r="N427" s="36"/>
      <c r="O427" s="36"/>
      <c r="P427" s="36"/>
      <c r="Q427" s="36"/>
      <c r="R427" s="36"/>
      <c r="S427" s="36"/>
      <c r="T427" s="36"/>
      <c r="U427" s="36"/>
      <c r="V427" s="36"/>
      <c r="W427" s="36"/>
      <c r="X427" s="36"/>
      <c r="Y427" s="36"/>
      <c r="Z427" s="36"/>
    </row>
    <row r="428" spans="1:26" ht="45" hidden="1" x14ac:dyDescent="0.2">
      <c r="A428" s="58">
        <f t="shared" ref="A428:B428" si="239">+A159</f>
        <v>151</v>
      </c>
      <c r="B428" s="59" t="str">
        <f t="shared" si="239"/>
        <v>Scalpe dispositivo para infusão intravenosa Nº 25 Hipodérmico, descartável; Cânula em aço inoxidável, bisel trifacetada e siliconizada; Esterilização por óxido de etileno; Apresentação: Embalagem com 100 unidades.</v>
      </c>
      <c r="C428" s="36" t="str">
        <f t="shared" si="176"/>
        <v/>
      </c>
      <c r="D428" s="36">
        <f t="shared" si="177"/>
        <v>1.9600000000000159E-2</v>
      </c>
      <c r="E428" s="36">
        <f t="shared" si="178"/>
        <v>2.8899999999999371E-2</v>
      </c>
      <c r="F428" s="36">
        <f t="shared" si="179"/>
        <v>0.1295999999999996</v>
      </c>
      <c r="G428" s="36" t="str">
        <f t="shared" si="180"/>
        <v/>
      </c>
      <c r="H428" s="36" t="str">
        <f t="shared" si="181"/>
        <v/>
      </c>
      <c r="I428" s="36" t="str">
        <f t="shared" si="182"/>
        <v/>
      </c>
      <c r="J428" s="36" t="str">
        <f t="shared" si="183"/>
        <v/>
      </c>
      <c r="K428" s="36" t="str">
        <f t="shared" si="184"/>
        <v/>
      </c>
      <c r="L428" s="36">
        <f t="shared" si="174"/>
        <v>0.15210000000000046</v>
      </c>
      <c r="M428" s="60">
        <f t="shared" si="185"/>
        <v>0.3301999999999996</v>
      </c>
      <c r="N428" s="36"/>
      <c r="O428" s="36"/>
      <c r="P428" s="36"/>
      <c r="Q428" s="36"/>
      <c r="R428" s="36"/>
      <c r="S428" s="36"/>
      <c r="T428" s="36"/>
      <c r="U428" s="36"/>
      <c r="V428" s="36"/>
      <c r="W428" s="36"/>
      <c r="X428" s="36"/>
      <c r="Y428" s="36"/>
      <c r="Z428" s="36"/>
    </row>
    <row r="429" spans="1:26" ht="33.75" hidden="1" x14ac:dyDescent="0.2">
      <c r="A429" s="58">
        <f t="shared" ref="A429:B429" si="240">+A160</f>
        <v>152</v>
      </c>
      <c r="B429" s="59" t="str">
        <f t="shared" si="240"/>
        <v>SERINGA 0,05 ML COM AGULHA FIXA; PARA VACINA BCG; SPLIP OU LOCK; SERINGA DESCARTÁVEL;VOLUME NOMINAL0,05 ML; PISTÃO PERMITE AJUSTE DO PISTÃO NO BICO QUANDO DA INJEÇÃO</v>
      </c>
      <c r="C429" s="36" t="str">
        <f t="shared" si="176"/>
        <v/>
      </c>
      <c r="D429" s="36">
        <f t="shared" si="177"/>
        <v>3.0624999999999956E-4</v>
      </c>
      <c r="E429" s="36">
        <f t="shared" si="178"/>
        <v>3.0624999999999956E-4</v>
      </c>
      <c r="F429" s="36">
        <f t="shared" si="179"/>
        <v>3.0624999999999956E-4</v>
      </c>
      <c r="G429" s="36" t="str">
        <f t="shared" si="180"/>
        <v/>
      </c>
      <c r="H429" s="36" t="str">
        <f t="shared" si="181"/>
        <v/>
      </c>
      <c r="I429" s="36" t="str">
        <f t="shared" si="182"/>
        <v/>
      </c>
      <c r="J429" s="36" t="str">
        <f t="shared" si="183"/>
        <v/>
      </c>
      <c r="K429" s="36" t="str">
        <f t="shared" si="184"/>
        <v/>
      </c>
      <c r="L429" s="36">
        <f t="shared" si="174"/>
        <v>2.7562499999999992E-3</v>
      </c>
      <c r="M429" s="60">
        <f t="shared" si="185"/>
        <v>3.6749999999999977E-3</v>
      </c>
      <c r="N429" s="36"/>
      <c r="O429" s="36"/>
      <c r="P429" s="36"/>
      <c r="Q429" s="36"/>
      <c r="R429" s="36"/>
      <c r="S429" s="36"/>
      <c r="T429" s="36"/>
      <c r="U429" s="36"/>
      <c r="V429" s="36"/>
      <c r="W429" s="36"/>
      <c r="X429" s="36"/>
      <c r="Y429" s="36"/>
      <c r="Z429" s="36"/>
    </row>
    <row r="430" spans="1:26" hidden="1" x14ac:dyDescent="0.2">
      <c r="A430" s="58">
        <f t="shared" ref="A430:B430" si="241">+A161</f>
        <v>153</v>
      </c>
      <c r="B430" s="59" t="str">
        <f t="shared" si="241"/>
        <v>SERINGA DESCARTAVEL 1 ML COM AGULHAS 13X3,8 PARA INSULINA</v>
      </c>
      <c r="C430" s="36" t="str">
        <f t="shared" si="176"/>
        <v/>
      </c>
      <c r="D430" s="36">
        <f t="shared" si="177"/>
        <v>0</v>
      </c>
      <c r="E430" s="36">
        <f t="shared" si="178"/>
        <v>0</v>
      </c>
      <c r="F430" s="36">
        <f t="shared" si="179"/>
        <v>0</v>
      </c>
      <c r="G430" s="36" t="str">
        <f t="shared" si="180"/>
        <v/>
      </c>
      <c r="H430" s="36" t="str">
        <f t="shared" si="181"/>
        <v/>
      </c>
      <c r="I430" s="36" t="str">
        <f t="shared" si="182"/>
        <v/>
      </c>
      <c r="J430" s="36" t="str">
        <f t="shared" si="183"/>
        <v/>
      </c>
      <c r="K430" s="36" t="str">
        <f t="shared" si="184"/>
        <v/>
      </c>
      <c r="L430" s="36" t="str">
        <f t="shared" si="174"/>
        <v/>
      </c>
      <c r="M430" s="60">
        <f t="shared" si="185"/>
        <v>0</v>
      </c>
      <c r="N430" s="36"/>
      <c r="O430" s="36"/>
      <c r="P430" s="36"/>
      <c r="Q430" s="36"/>
      <c r="R430" s="36"/>
      <c r="S430" s="36"/>
      <c r="T430" s="36"/>
      <c r="U430" s="36"/>
      <c r="V430" s="36"/>
      <c r="W430" s="36"/>
      <c r="X430" s="36"/>
      <c r="Y430" s="36"/>
      <c r="Z430" s="36"/>
    </row>
    <row r="431" spans="1:26" ht="101.25" hidden="1" x14ac:dyDescent="0.2">
      <c r="A431" s="58">
        <f t="shared" ref="A431:B431" si="242">+A162</f>
        <v>154</v>
      </c>
      <c r="B431" s="59" t="str">
        <f t="shared" si="242"/>
        <v>SERINGA DESCARTÁVEL - 1 ml -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v>
      </c>
      <c r="C431" s="36" t="str">
        <f t="shared" si="176"/>
        <v/>
      </c>
      <c r="D431" s="36">
        <f t="shared" si="177"/>
        <v>1.0000000000000018E-4</v>
      </c>
      <c r="E431" s="36">
        <f t="shared" si="178"/>
        <v>1.0000000000000018E-4</v>
      </c>
      <c r="F431" s="36">
        <f t="shared" si="179"/>
        <v>1.0000000000000018E-4</v>
      </c>
      <c r="G431" s="36">
        <f t="shared" si="180"/>
        <v>8.9999999999999998E-4</v>
      </c>
      <c r="H431" s="36" t="str">
        <f t="shared" si="181"/>
        <v/>
      </c>
      <c r="I431" s="36" t="str">
        <f t="shared" si="182"/>
        <v/>
      </c>
      <c r="J431" s="36" t="str">
        <f t="shared" si="183"/>
        <v/>
      </c>
      <c r="K431" s="36" t="str">
        <f t="shared" si="184"/>
        <v/>
      </c>
      <c r="L431" s="36" t="str">
        <f t="shared" si="174"/>
        <v/>
      </c>
      <c r="M431" s="60">
        <f t="shared" si="185"/>
        <v>1.2000000000000005E-3</v>
      </c>
      <c r="N431" s="36"/>
      <c r="O431" s="36"/>
      <c r="P431" s="36"/>
      <c r="Q431" s="36"/>
      <c r="R431" s="36"/>
      <c r="S431" s="36"/>
      <c r="T431" s="36"/>
      <c r="U431" s="36"/>
      <c r="V431" s="36"/>
      <c r="W431" s="36"/>
      <c r="X431" s="36"/>
      <c r="Y431" s="36"/>
      <c r="Z431" s="36"/>
    </row>
    <row r="432" spans="1:26" ht="101.25" hidden="1" x14ac:dyDescent="0.2">
      <c r="A432" s="58">
        <f t="shared" ref="A432:B432" si="243">+A163</f>
        <v>155</v>
      </c>
      <c r="B432" s="59" t="str">
        <f t="shared" si="243"/>
        <v>SERINGA DESCARTÁVEL,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 5 ml</v>
      </c>
      <c r="C432" s="36" t="str">
        <f t="shared" si="176"/>
        <v/>
      </c>
      <c r="D432" s="36">
        <f t="shared" si="177"/>
        <v>0</v>
      </c>
      <c r="E432" s="36">
        <f t="shared" si="178"/>
        <v>0</v>
      </c>
      <c r="F432" s="36">
        <f t="shared" si="179"/>
        <v>0</v>
      </c>
      <c r="G432" s="36">
        <f t="shared" si="180"/>
        <v>0</v>
      </c>
      <c r="H432" s="36" t="str">
        <f t="shared" si="181"/>
        <v/>
      </c>
      <c r="I432" s="36" t="str">
        <f t="shared" si="182"/>
        <v/>
      </c>
      <c r="J432" s="36" t="str">
        <f t="shared" si="183"/>
        <v/>
      </c>
      <c r="K432" s="36" t="str">
        <f t="shared" si="184"/>
        <v/>
      </c>
      <c r="L432" s="36">
        <f t="shared" si="174"/>
        <v>0</v>
      </c>
      <c r="M432" s="60">
        <f t="shared" si="185"/>
        <v>0</v>
      </c>
      <c r="N432" s="36"/>
      <c r="O432" s="36"/>
      <c r="P432" s="36"/>
      <c r="Q432" s="36"/>
      <c r="R432" s="36"/>
      <c r="S432" s="36"/>
      <c r="T432" s="36"/>
      <c r="U432" s="36"/>
      <c r="V432" s="36"/>
      <c r="W432" s="36"/>
      <c r="X432" s="36"/>
      <c r="Y432" s="36"/>
      <c r="Z432" s="36"/>
    </row>
    <row r="433" spans="1:26" ht="101.25" hidden="1" x14ac:dyDescent="0.2">
      <c r="A433" s="58">
        <f t="shared" ref="A433:B433" si="244">+A164</f>
        <v>156</v>
      </c>
      <c r="B433" s="59" t="str">
        <f t="shared" si="244"/>
        <v>Sonda - aspiração traqueal- sonda de alivio nº 12 -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433" s="36" t="str">
        <f t="shared" si="176"/>
        <v/>
      </c>
      <c r="D433" s="36">
        <f t="shared" si="177"/>
        <v>1.5624999999999889E-4</v>
      </c>
      <c r="E433" s="36">
        <f t="shared" si="178"/>
        <v>5.0624999999999845E-4</v>
      </c>
      <c r="F433" s="36">
        <f t="shared" si="179"/>
        <v>1.0562499999999982E-3</v>
      </c>
      <c r="G433" s="36">
        <f t="shared" si="180"/>
        <v>4.556250000000016E-3</v>
      </c>
      <c r="H433" s="36" t="str">
        <f t="shared" si="181"/>
        <v/>
      </c>
      <c r="I433" s="36" t="str">
        <f t="shared" si="182"/>
        <v/>
      </c>
      <c r="J433" s="36" t="str">
        <f t="shared" si="183"/>
        <v/>
      </c>
      <c r="K433" s="36" t="str">
        <f t="shared" si="184"/>
        <v/>
      </c>
      <c r="L433" s="36" t="str">
        <f t="shared" si="174"/>
        <v/>
      </c>
      <c r="M433" s="60">
        <f t="shared" si="185"/>
        <v>6.2750000000000115E-3</v>
      </c>
      <c r="N433" s="36"/>
      <c r="O433" s="36"/>
      <c r="P433" s="36"/>
      <c r="Q433" s="36"/>
      <c r="R433" s="36"/>
      <c r="S433" s="36"/>
      <c r="T433" s="36"/>
      <c r="U433" s="36"/>
      <c r="V433" s="36"/>
      <c r="W433" s="36"/>
      <c r="X433" s="36"/>
      <c r="Y433" s="36"/>
      <c r="Z433" s="36"/>
    </row>
    <row r="434" spans="1:26" ht="78.75" hidden="1" x14ac:dyDescent="0.2">
      <c r="A434" s="58">
        <f t="shared" ref="A434:B434" si="245">+A165</f>
        <v>157</v>
      </c>
      <c r="B434" s="59" t="str">
        <f t="shared" si="245"/>
        <v xml:space="preserve">Sonda - aspiração traqueal- sonda de alivio nº 14 -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434" s="36" t="str">
        <f t="shared" si="176"/>
        <v/>
      </c>
      <c r="D434" s="36">
        <f t="shared" si="177"/>
        <v>5.6250000000000934E-5</v>
      </c>
      <c r="E434" s="36">
        <f t="shared" si="178"/>
        <v>3.0624999999999858E-4</v>
      </c>
      <c r="F434" s="36">
        <f t="shared" si="179"/>
        <v>7.5624999999999824E-4</v>
      </c>
      <c r="G434" s="36">
        <f t="shared" si="180"/>
        <v>2.7562499999999992E-3</v>
      </c>
      <c r="H434" s="36" t="str">
        <f t="shared" si="181"/>
        <v/>
      </c>
      <c r="I434" s="36" t="str">
        <f t="shared" si="182"/>
        <v/>
      </c>
      <c r="J434" s="36" t="str">
        <f t="shared" si="183"/>
        <v/>
      </c>
      <c r="K434" s="36" t="str">
        <f t="shared" si="184"/>
        <v/>
      </c>
      <c r="L434" s="36" t="str">
        <f t="shared" si="174"/>
        <v/>
      </c>
      <c r="M434" s="60">
        <f t="shared" si="185"/>
        <v>3.8749999999999969E-3</v>
      </c>
      <c r="N434" s="36"/>
      <c r="O434" s="36"/>
      <c r="P434" s="36"/>
      <c r="Q434" s="36"/>
      <c r="R434" s="36"/>
      <c r="S434" s="36"/>
      <c r="T434" s="36"/>
      <c r="U434" s="36"/>
      <c r="V434" s="36"/>
      <c r="W434" s="36"/>
      <c r="X434" s="36"/>
      <c r="Y434" s="36"/>
      <c r="Z434" s="36"/>
    </row>
    <row r="435" spans="1:26" ht="101.25" hidden="1" x14ac:dyDescent="0.2">
      <c r="A435" s="58">
        <f t="shared" ref="A435:B435" si="246">+A166</f>
        <v>158</v>
      </c>
      <c r="B435" s="59" t="str">
        <f t="shared" si="246"/>
        <v>Sonda - aspiração traqueal- sonda de alivio nº 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435" s="36" t="str">
        <f t="shared" si="176"/>
        <v/>
      </c>
      <c r="D435" s="36">
        <f t="shared" si="177"/>
        <v>1.0239999999999947E-3</v>
      </c>
      <c r="E435" s="36">
        <f t="shared" si="178"/>
        <v>4.8399999999999599E-4</v>
      </c>
      <c r="F435" s="36">
        <f t="shared" si="179"/>
        <v>1.4400000000000025E-4</v>
      </c>
      <c r="G435" s="36">
        <f t="shared" si="180"/>
        <v>7.8400000000000138E-4</v>
      </c>
      <c r="H435" s="36" t="str">
        <f t="shared" si="181"/>
        <v/>
      </c>
      <c r="I435" s="36" t="str">
        <f t="shared" si="182"/>
        <v/>
      </c>
      <c r="J435" s="36" t="str">
        <f t="shared" si="183"/>
        <v/>
      </c>
      <c r="K435" s="36" t="str">
        <f t="shared" si="184"/>
        <v/>
      </c>
      <c r="L435" s="36">
        <f t="shared" si="174"/>
        <v>1.4440000000000026E-3</v>
      </c>
      <c r="M435" s="60">
        <f t="shared" si="185"/>
        <v>3.879999999999995E-3</v>
      </c>
      <c r="N435" s="36"/>
      <c r="O435" s="36"/>
      <c r="P435" s="36"/>
      <c r="Q435" s="36"/>
      <c r="R435" s="36"/>
      <c r="S435" s="36"/>
      <c r="T435" s="36"/>
      <c r="U435" s="36"/>
      <c r="V435" s="36"/>
      <c r="W435" s="36"/>
      <c r="X435" s="36"/>
      <c r="Y435" s="36"/>
      <c r="Z435" s="36"/>
    </row>
    <row r="436" spans="1:26" ht="78.75" hidden="1" x14ac:dyDescent="0.2">
      <c r="A436" s="58">
        <f t="shared" ref="A436:B436" si="247">+A167</f>
        <v>159</v>
      </c>
      <c r="B436" s="59" t="str">
        <f t="shared" si="247"/>
        <v xml:space="preserve">Sonda - aspiração traqueal- sonda de alivio nº 8-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436" s="36" t="str">
        <f t="shared" si="176"/>
        <v/>
      </c>
      <c r="D436" s="36">
        <f t="shared" si="177"/>
        <v>2.250000000000004E-4</v>
      </c>
      <c r="E436" s="36">
        <f t="shared" si="178"/>
        <v>6.250000000000011E-4</v>
      </c>
      <c r="F436" s="36">
        <f t="shared" si="179"/>
        <v>1.2250000000000021E-3</v>
      </c>
      <c r="G436" s="36">
        <f t="shared" si="180"/>
        <v>5.6249999999999937E-3</v>
      </c>
      <c r="H436" s="36" t="str">
        <f t="shared" si="181"/>
        <v/>
      </c>
      <c r="I436" s="36" t="str">
        <f t="shared" si="182"/>
        <v/>
      </c>
      <c r="J436" s="36" t="str">
        <f t="shared" si="183"/>
        <v/>
      </c>
      <c r="K436" s="36" t="str">
        <f t="shared" si="184"/>
        <v/>
      </c>
      <c r="L436" s="36" t="str">
        <f t="shared" si="174"/>
        <v/>
      </c>
      <c r="M436" s="60">
        <f t="shared" si="185"/>
        <v>7.6999999999999968E-3</v>
      </c>
      <c r="N436" s="36"/>
      <c r="O436" s="36"/>
      <c r="P436" s="36"/>
      <c r="Q436" s="36"/>
      <c r="R436" s="36"/>
      <c r="S436" s="36"/>
      <c r="T436" s="36"/>
      <c r="U436" s="36"/>
      <c r="V436" s="36"/>
      <c r="W436" s="36"/>
      <c r="X436" s="36"/>
      <c r="Y436" s="36"/>
      <c r="Z436" s="36"/>
    </row>
    <row r="437" spans="1:26" ht="78.75" hidden="1" x14ac:dyDescent="0.2">
      <c r="A437" s="58">
        <f t="shared" ref="A437:B437" si="248">+A168</f>
        <v>160</v>
      </c>
      <c r="B437" s="59" t="str">
        <f t="shared" si="248"/>
        <v>SONDA DE FOLLEY N° 20,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437" s="36" t="str">
        <f t="shared" si="176"/>
        <v/>
      </c>
      <c r="D437" s="36">
        <f t="shared" si="177"/>
        <v>0.35402499999999865</v>
      </c>
      <c r="E437" s="36">
        <f t="shared" si="178"/>
        <v>1.010024999999998</v>
      </c>
      <c r="F437" s="36">
        <f t="shared" si="179"/>
        <v>1.6002249999999925</v>
      </c>
      <c r="G437" s="36" t="str">
        <f t="shared" si="180"/>
        <v/>
      </c>
      <c r="H437" s="36" t="str">
        <f t="shared" si="181"/>
        <v/>
      </c>
      <c r="I437" s="36" t="str">
        <f t="shared" si="182"/>
        <v/>
      </c>
      <c r="J437" s="36" t="str">
        <f t="shared" si="183"/>
        <v/>
      </c>
      <c r="K437" s="36" t="str">
        <f t="shared" si="184"/>
        <v/>
      </c>
      <c r="L437" s="36">
        <f t="shared" ref="L437:L500" si="249">IF(L168="x","",IF(L168&lt;&gt;"x",((M168-L168)^2)))</f>
        <v>8.2082250000000112</v>
      </c>
      <c r="M437" s="60">
        <f t="shared" si="185"/>
        <v>11.172499999999999</v>
      </c>
      <c r="N437" s="36"/>
      <c r="O437" s="36"/>
      <c r="P437" s="36"/>
      <c r="Q437" s="36"/>
      <c r="R437" s="36"/>
      <c r="S437" s="36"/>
      <c r="T437" s="36"/>
      <c r="U437" s="36"/>
      <c r="V437" s="36"/>
      <c r="W437" s="36"/>
      <c r="X437" s="36"/>
      <c r="Y437" s="36"/>
      <c r="Z437" s="36"/>
    </row>
    <row r="438" spans="1:26" ht="78.75" hidden="1" x14ac:dyDescent="0.2">
      <c r="A438" s="58">
        <f t="shared" ref="A438:B438" si="250">+A169</f>
        <v>161</v>
      </c>
      <c r="B438" s="59" t="str">
        <f t="shared" si="250"/>
        <v>SONDA DE FOLLEY N° 22,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438" s="36" t="str">
        <f t="shared" ref="C438:C501" si="251">IF(C169="x","",IF(C169&lt;&gt;"x",((M169-C169)^2)))</f>
        <v/>
      </c>
      <c r="D438" s="36">
        <f t="shared" ref="D438:D501" si="252">IF(D169="x","",IF(D169&lt;&gt;"x",((M169-D169)^2)))</f>
        <v>0.18705625000000087</v>
      </c>
      <c r="E438" s="36">
        <f t="shared" ref="E438:E501" si="253">IF(E169="x","",IF(E169&lt;&gt;"x",((M169-E169)^2)))</f>
        <v>0.70980625000000197</v>
      </c>
      <c r="F438" s="36">
        <f t="shared" ref="F438:F501" si="254">IF(F169="x","",IF(F169&lt;&gt;"x",((M169-F169)^2)))</f>
        <v>1.215506249999998</v>
      </c>
      <c r="G438" s="36">
        <f t="shared" ref="G438:G501" si="255">IF(G169="x","",IF(G169&lt;&gt;"x",((M169-G169)^2)))</f>
        <v>5.6525062499999894</v>
      </c>
      <c r="H438" s="36" t="str">
        <f t="shared" ref="H438:H501" si="256">IF(H169="x","",IF(H169&lt;&gt;"x",((M169-H169)^2)))</f>
        <v/>
      </c>
      <c r="I438" s="36" t="str">
        <f t="shared" ref="I438:I501" si="257">IF(I169="x","",IF(I169&lt;&gt;"x",((M169-I169)^2)))</f>
        <v/>
      </c>
      <c r="J438" s="36" t="str">
        <f t="shared" ref="J438:J501" si="258">IF(J169="x","",IF(J169&lt;&gt;"x",((M169-J169)^2)))</f>
        <v/>
      </c>
      <c r="K438" s="36" t="str">
        <f t="shared" ref="K438:K501" si="259">IF(K169="x","",IF(K169&lt;&gt;"x",((M169-K169)^2)))</f>
        <v/>
      </c>
      <c r="L438" s="36" t="str">
        <f t="shared" si="249"/>
        <v/>
      </c>
      <c r="M438" s="60">
        <f t="shared" ref="M438:M501" si="260">SUM(C438:L438)</f>
        <v>7.7648749999999902</v>
      </c>
      <c r="N438" s="36"/>
      <c r="O438" s="36"/>
      <c r="P438" s="36"/>
      <c r="Q438" s="36"/>
      <c r="R438" s="36"/>
      <c r="S438" s="36"/>
      <c r="T438" s="36"/>
      <c r="U438" s="36"/>
      <c r="V438" s="36"/>
      <c r="W438" s="36"/>
      <c r="X438" s="36"/>
      <c r="Y438" s="36"/>
      <c r="Z438" s="36"/>
    </row>
    <row r="439" spans="1:26" ht="78.75" hidden="1" x14ac:dyDescent="0.2">
      <c r="A439" s="58">
        <f t="shared" ref="A439:B439" si="261">+A170</f>
        <v>162</v>
      </c>
      <c r="B439" s="59" t="str">
        <f t="shared" si="261"/>
        <v>SONDA DE FOLLEY N° 16,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439" s="36" t="str">
        <f t="shared" si="251"/>
        <v/>
      </c>
      <c r="D439" s="36">
        <f t="shared" si="252"/>
        <v>1.0562500000000127E-3</v>
      </c>
      <c r="E439" s="36">
        <f t="shared" si="253"/>
        <v>5.2562500000000335E-3</v>
      </c>
      <c r="F439" s="36">
        <f t="shared" si="254"/>
        <v>8.5562500000000465E-3</v>
      </c>
      <c r="G439" s="36" t="str">
        <f t="shared" si="255"/>
        <v/>
      </c>
      <c r="H439" s="36" t="str">
        <f t="shared" si="256"/>
        <v/>
      </c>
      <c r="I439" s="36" t="str">
        <f t="shared" si="257"/>
        <v/>
      </c>
      <c r="J439" s="36" t="str">
        <f t="shared" si="258"/>
        <v/>
      </c>
      <c r="K439" s="36" t="str">
        <f t="shared" si="259"/>
        <v/>
      </c>
      <c r="L439" s="36">
        <f t="shared" si="249"/>
        <v>3.9006249999999916E-2</v>
      </c>
      <c r="M439" s="60">
        <f t="shared" si="260"/>
        <v>5.3875000000000006E-2</v>
      </c>
      <c r="N439" s="36"/>
      <c r="O439" s="36"/>
      <c r="P439" s="36"/>
      <c r="Q439" s="36"/>
      <c r="R439" s="36"/>
      <c r="S439" s="36"/>
      <c r="T439" s="36"/>
      <c r="U439" s="36"/>
      <c r="V439" s="36"/>
      <c r="W439" s="36"/>
      <c r="X439" s="36"/>
      <c r="Y439" s="36"/>
      <c r="Z439" s="36"/>
    </row>
    <row r="440" spans="1:26" ht="78.75" hidden="1" x14ac:dyDescent="0.2">
      <c r="A440" s="58">
        <f t="shared" ref="A440:B440" si="262">+A171</f>
        <v>163</v>
      </c>
      <c r="B440" s="59" t="str">
        <f t="shared" si="262"/>
        <v>SONDA DE FOLLEY N° 18,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440" s="36" t="str">
        <f t="shared" si="251"/>
        <v/>
      </c>
      <c r="D440" s="36">
        <f t="shared" si="252"/>
        <v>5.6250000000000267E-3</v>
      </c>
      <c r="E440" s="36">
        <f t="shared" si="253"/>
        <v>1.3225000000000049E-2</v>
      </c>
      <c r="F440" s="36">
        <f t="shared" si="254"/>
        <v>1.8225000000000064E-2</v>
      </c>
      <c r="G440" s="36">
        <f t="shared" si="255"/>
        <v>0.10562499999999983</v>
      </c>
      <c r="H440" s="36" t="str">
        <f t="shared" si="256"/>
        <v/>
      </c>
      <c r="I440" s="36" t="str">
        <f t="shared" si="257"/>
        <v/>
      </c>
      <c r="J440" s="36" t="str">
        <f t="shared" si="258"/>
        <v/>
      </c>
      <c r="K440" s="36" t="str">
        <f t="shared" si="259"/>
        <v/>
      </c>
      <c r="L440" s="36" t="str">
        <f t="shared" si="249"/>
        <v/>
      </c>
      <c r="M440" s="60">
        <f t="shared" si="260"/>
        <v>0.14269999999999997</v>
      </c>
      <c r="N440" s="36"/>
      <c r="O440" s="36"/>
      <c r="P440" s="36"/>
      <c r="Q440" s="36"/>
      <c r="R440" s="36"/>
      <c r="S440" s="36"/>
      <c r="T440" s="36"/>
      <c r="U440" s="36"/>
      <c r="V440" s="36"/>
      <c r="W440" s="36"/>
      <c r="X440" s="36"/>
      <c r="Y440" s="36"/>
      <c r="Z440" s="36"/>
    </row>
    <row r="441" spans="1:26" ht="45" hidden="1" x14ac:dyDescent="0.2">
      <c r="A441" s="58">
        <f t="shared" ref="A441:B441" si="263">+A172</f>
        <v>164</v>
      </c>
      <c r="B441" s="59" t="str">
        <f t="shared" si="263"/>
        <v>Sonda Foley - de demora nº 8 pediátrica - Em látex, cx. Com 10 unidades, siliconada. Foley de 3 Vias: - Via para insuflar o ar; - Via para drenar a urina; - Via para infundir solução, fazer controle de irrigação. Produto com validade. Garantia contra defeitos de fabricação ou materiais</v>
      </c>
      <c r="C441" s="36" t="str">
        <f t="shared" si="251"/>
        <v/>
      </c>
      <c r="D441" s="36">
        <f t="shared" si="252"/>
        <v>0.1295999999999996</v>
      </c>
      <c r="E441" s="36">
        <f t="shared" si="253"/>
        <v>2.5000000000000712E-3</v>
      </c>
      <c r="F441" s="36">
        <f t="shared" si="254"/>
        <v>9.6099999999999214E-2</v>
      </c>
      <c r="G441" s="36" t="str">
        <f t="shared" si="255"/>
        <v/>
      </c>
      <c r="H441" s="36" t="str">
        <f t="shared" si="256"/>
        <v/>
      </c>
      <c r="I441" s="36" t="str">
        <f t="shared" si="257"/>
        <v/>
      </c>
      <c r="J441" s="36" t="str">
        <f t="shared" si="258"/>
        <v/>
      </c>
      <c r="K441" s="36" t="str">
        <f t="shared" si="259"/>
        <v/>
      </c>
      <c r="L441" s="36" t="str">
        <f t="shared" si="249"/>
        <v/>
      </c>
      <c r="M441" s="60">
        <f t="shared" si="260"/>
        <v>0.22819999999999888</v>
      </c>
      <c r="N441" s="36"/>
      <c r="O441" s="36"/>
      <c r="P441" s="36"/>
      <c r="Q441" s="36"/>
      <c r="R441" s="36"/>
      <c r="S441" s="36"/>
      <c r="T441" s="36"/>
      <c r="U441" s="36"/>
      <c r="V441" s="36"/>
      <c r="W441" s="36"/>
      <c r="X441" s="36"/>
      <c r="Y441" s="36"/>
      <c r="Z441" s="36"/>
    </row>
    <row r="442" spans="1:26" ht="33.75" hidden="1" x14ac:dyDescent="0.2">
      <c r="A442" s="58">
        <f t="shared" ref="A442:B442" si="264">+A173</f>
        <v>165</v>
      </c>
      <c r="B442" s="59" t="str">
        <f t="shared" si="264"/>
        <v>Sonda Foley - de demora nº 12 adultos - Em látex, siliconada. Foley de 3 Vias: - Via para insuflar o ar; - Via para drenar a urina; - Via para infundir solução, fazer controle de irrigação</v>
      </c>
      <c r="C442" s="36" t="str">
        <f t="shared" si="251"/>
        <v/>
      </c>
      <c r="D442" s="36">
        <f t="shared" si="252"/>
        <v>1.2250000000000099E-3</v>
      </c>
      <c r="E442" s="36">
        <f t="shared" si="253"/>
        <v>7.2249999999999936E-3</v>
      </c>
      <c r="F442" s="36">
        <f t="shared" si="254"/>
        <v>1.5625E-2</v>
      </c>
      <c r="G442" s="36">
        <f t="shared" si="255"/>
        <v>6.0025000000000051E-2</v>
      </c>
      <c r="H442" s="36" t="str">
        <f t="shared" si="256"/>
        <v/>
      </c>
      <c r="I442" s="36" t="str">
        <f t="shared" si="257"/>
        <v/>
      </c>
      <c r="J442" s="36" t="str">
        <f t="shared" si="258"/>
        <v/>
      </c>
      <c r="K442" s="36" t="str">
        <f t="shared" si="259"/>
        <v/>
      </c>
      <c r="L442" s="36" t="str">
        <f t="shared" si="249"/>
        <v/>
      </c>
      <c r="M442" s="60">
        <f t="shared" si="260"/>
        <v>8.410000000000005E-2</v>
      </c>
      <c r="N442" s="36"/>
      <c r="O442" s="36"/>
      <c r="P442" s="36"/>
      <c r="Q442" s="36"/>
      <c r="R442" s="36"/>
      <c r="S442" s="36"/>
      <c r="T442" s="36"/>
      <c r="U442" s="36"/>
      <c r="V442" s="36"/>
      <c r="W442" s="36"/>
      <c r="X442" s="36"/>
      <c r="Y442" s="36"/>
      <c r="Z442" s="36"/>
    </row>
    <row r="443" spans="1:26" ht="45" hidden="1" x14ac:dyDescent="0.2">
      <c r="A443" s="58">
        <f t="shared" ref="A443:B443" si="265">+A174</f>
        <v>166</v>
      </c>
      <c r="B443" s="59" t="str">
        <f t="shared" si="265"/>
        <v>Sonda Foley - de demora nº 14 adultos - Em látex, siliconada. Foley de 3 Vias: - Via para insuflar o ar; - Via para drenar a urina; - Via para infundir solução, fazer controle de irrigação. Produto com validade. Garantia contra defeitos de fabricação ou materiais</v>
      </c>
      <c r="C443" s="36" t="str">
        <f t="shared" si="251"/>
        <v/>
      </c>
      <c r="D443" s="36">
        <f t="shared" si="252"/>
        <v>1.2250000000000099E-3</v>
      </c>
      <c r="E443" s="36">
        <f t="shared" si="253"/>
        <v>7.2249999999999936E-3</v>
      </c>
      <c r="F443" s="36">
        <f t="shared" si="254"/>
        <v>1.5625E-2</v>
      </c>
      <c r="G443" s="36">
        <f t="shared" si="255"/>
        <v>6.0025000000000051E-2</v>
      </c>
      <c r="H443" s="36" t="str">
        <f t="shared" si="256"/>
        <v/>
      </c>
      <c r="I443" s="36" t="str">
        <f t="shared" si="257"/>
        <v/>
      </c>
      <c r="J443" s="36" t="str">
        <f t="shared" si="258"/>
        <v/>
      </c>
      <c r="K443" s="36" t="str">
        <f t="shared" si="259"/>
        <v/>
      </c>
      <c r="L443" s="36" t="str">
        <f t="shared" si="249"/>
        <v/>
      </c>
      <c r="M443" s="60">
        <f t="shared" si="260"/>
        <v>8.410000000000005E-2</v>
      </c>
      <c r="N443" s="36"/>
      <c r="O443" s="36"/>
      <c r="P443" s="36"/>
      <c r="Q443" s="36"/>
      <c r="R443" s="36"/>
      <c r="S443" s="36"/>
      <c r="T443" s="36"/>
      <c r="U443" s="36"/>
      <c r="V443" s="36"/>
      <c r="W443" s="36"/>
      <c r="X443" s="36"/>
      <c r="Y443" s="36"/>
      <c r="Z443" s="36"/>
    </row>
    <row r="444" spans="1:26" ht="45" hidden="1" x14ac:dyDescent="0.2">
      <c r="A444" s="58">
        <f t="shared" ref="A444:B444" si="266">+A175</f>
        <v>167</v>
      </c>
      <c r="B444" s="59" t="str">
        <f t="shared" si="266"/>
        <v>Sonda nasogastrica - sonda de alivio nº 12 adultos- Dispositivo para introdução em órgãos corporais, gástrica e nasogástrica para drenagem gástrica e introdução de solução e medicação no trato gástrico; Estéril; - Atóxica; Apirogênico; Descartável (Uso único)</v>
      </c>
      <c r="C444" s="36" t="str">
        <f t="shared" si="251"/>
        <v/>
      </c>
      <c r="D444" s="36">
        <f t="shared" si="252"/>
        <v>5.6250000000000934E-5</v>
      </c>
      <c r="E444" s="36">
        <f t="shared" si="253"/>
        <v>7.5625000000000442E-4</v>
      </c>
      <c r="F444" s="36">
        <f t="shared" si="254"/>
        <v>1.4062500000000067E-3</v>
      </c>
      <c r="G444" s="36">
        <f t="shared" si="255"/>
        <v>5.2562499999999693E-3</v>
      </c>
      <c r="H444" s="36" t="str">
        <f t="shared" si="256"/>
        <v/>
      </c>
      <c r="I444" s="36" t="str">
        <f t="shared" si="257"/>
        <v/>
      </c>
      <c r="J444" s="36" t="str">
        <f t="shared" si="258"/>
        <v/>
      </c>
      <c r="K444" s="36" t="str">
        <f t="shared" si="259"/>
        <v/>
      </c>
      <c r="L444" s="36" t="str">
        <f t="shared" si="249"/>
        <v/>
      </c>
      <c r="M444" s="60">
        <f t="shared" si="260"/>
        <v>7.4749999999999817E-3</v>
      </c>
      <c r="N444" s="36"/>
      <c r="O444" s="36"/>
      <c r="P444" s="36"/>
      <c r="Q444" s="36"/>
      <c r="R444" s="36"/>
      <c r="S444" s="36"/>
      <c r="T444" s="36"/>
      <c r="U444" s="36"/>
      <c r="V444" s="36"/>
      <c r="W444" s="36"/>
      <c r="X444" s="36"/>
      <c r="Y444" s="36"/>
      <c r="Z444" s="36"/>
    </row>
    <row r="445" spans="1:26" ht="45" hidden="1" x14ac:dyDescent="0.2">
      <c r="A445" s="58">
        <f t="shared" ref="A445:B445" si="267">+A176</f>
        <v>168</v>
      </c>
      <c r="B445" s="59" t="str">
        <f t="shared" si="267"/>
        <v xml:space="preserve">Sonda nasogastrica - sonda de alivio nº 14 adulto Dispositivo para introdução em órgãos corporais, gástrica e nasogástrica para drenagem gástrica e introdução de solução e medicação no trato gástrico; Estéril; - Atóxica; Apirogênico; Descartável (Uso único). </v>
      </c>
      <c r="C445" s="36" t="str">
        <f t="shared" si="251"/>
        <v/>
      </c>
      <c r="D445" s="36">
        <f t="shared" si="252"/>
        <v>6.2499999999997335E-6</v>
      </c>
      <c r="E445" s="36">
        <f t="shared" si="253"/>
        <v>5.0624999999999845E-4</v>
      </c>
      <c r="F445" s="36">
        <f t="shared" si="254"/>
        <v>1.0562499999999982E-3</v>
      </c>
      <c r="G445" s="36">
        <f t="shared" si="255"/>
        <v>3.3062499999999867E-3</v>
      </c>
      <c r="H445" s="36" t="str">
        <f t="shared" si="256"/>
        <v/>
      </c>
      <c r="I445" s="36" t="str">
        <f t="shared" si="257"/>
        <v/>
      </c>
      <c r="J445" s="36" t="str">
        <f t="shared" si="258"/>
        <v/>
      </c>
      <c r="K445" s="36" t="str">
        <f t="shared" si="259"/>
        <v/>
      </c>
      <c r="L445" s="36" t="str">
        <f t="shared" si="249"/>
        <v/>
      </c>
      <c r="M445" s="60">
        <f t="shared" si="260"/>
        <v>4.8749999999999835E-3</v>
      </c>
      <c r="N445" s="36"/>
      <c r="O445" s="36"/>
      <c r="P445" s="36"/>
      <c r="Q445" s="36"/>
      <c r="R445" s="36"/>
      <c r="S445" s="36"/>
      <c r="T445" s="36"/>
      <c r="U445" s="36"/>
      <c r="V445" s="36"/>
      <c r="W445" s="36"/>
      <c r="X445" s="36"/>
      <c r="Y445" s="36"/>
      <c r="Z445" s="36"/>
    </row>
    <row r="446" spans="1:26" ht="56.25" hidden="1" x14ac:dyDescent="0.2">
      <c r="A446" s="58">
        <f t="shared" ref="A446:B446" si="268">+A177</f>
        <v>169</v>
      </c>
      <c r="B446" s="59" t="str">
        <f t="shared" si="268"/>
        <v xml:space="preserve">Sonda nasogastrica - sonda de alivio nº 16 adultos - Sonda - nasogástrica - sonda de alívio Dispositivo para introdução em órgãos corporais, gástrica e nasogástrica para drenagem gástrica e introdução de solução e medicação no trato gástrico; Estéril; - Atóxica; Apirogênico; Descartável (Uso único). </v>
      </c>
      <c r="C446" s="36" t="str">
        <f t="shared" si="251"/>
        <v/>
      </c>
      <c r="D446" s="36">
        <f t="shared" si="252"/>
        <v>0</v>
      </c>
      <c r="E446" s="36">
        <f t="shared" si="253"/>
        <v>4.0000000000000072E-4</v>
      </c>
      <c r="F446" s="36">
        <f t="shared" si="254"/>
        <v>9.000000000000016E-4</v>
      </c>
      <c r="G446" s="36">
        <f t="shared" si="255"/>
        <v>2.5000000000000044E-3</v>
      </c>
      <c r="H446" s="36" t="str">
        <f t="shared" si="256"/>
        <v/>
      </c>
      <c r="I446" s="36" t="str">
        <f t="shared" si="257"/>
        <v/>
      </c>
      <c r="J446" s="36" t="str">
        <f t="shared" si="258"/>
        <v/>
      </c>
      <c r="K446" s="36" t="str">
        <f t="shared" si="259"/>
        <v/>
      </c>
      <c r="L446" s="36" t="str">
        <f t="shared" si="249"/>
        <v/>
      </c>
      <c r="M446" s="60">
        <f t="shared" si="260"/>
        <v>3.8000000000000065E-3</v>
      </c>
      <c r="N446" s="36"/>
      <c r="O446" s="36"/>
      <c r="P446" s="36"/>
      <c r="Q446" s="36"/>
      <c r="R446" s="36"/>
      <c r="S446" s="36"/>
      <c r="T446" s="36"/>
      <c r="U446" s="36"/>
      <c r="V446" s="36"/>
      <c r="W446" s="36"/>
      <c r="X446" s="36"/>
      <c r="Y446" s="36"/>
      <c r="Z446" s="36"/>
    </row>
    <row r="447" spans="1:26" ht="67.5" hidden="1" x14ac:dyDescent="0.2">
      <c r="A447" s="58">
        <f t="shared" ref="A447:B447" si="269">+A178</f>
        <v>170</v>
      </c>
      <c r="B447" s="59" t="str">
        <f t="shared" si="269"/>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06</v>
      </c>
      <c r="C447" s="36" t="str">
        <f t="shared" si="251"/>
        <v/>
      </c>
      <c r="D447" s="36">
        <f t="shared" si="252"/>
        <v>5.6249999999999267E-5</v>
      </c>
      <c r="E447" s="36">
        <f t="shared" si="253"/>
        <v>3.0624999999999858E-4</v>
      </c>
      <c r="F447" s="36">
        <f t="shared" si="254"/>
        <v>3.0624999999999858E-4</v>
      </c>
      <c r="G447" s="36" t="str">
        <f t="shared" si="255"/>
        <v/>
      </c>
      <c r="H447" s="36" t="str">
        <f t="shared" si="256"/>
        <v/>
      </c>
      <c r="I447" s="36" t="str">
        <f t="shared" si="257"/>
        <v/>
      </c>
      <c r="J447" s="36" t="str">
        <f t="shared" si="258"/>
        <v/>
      </c>
      <c r="K447" s="36" t="str">
        <f t="shared" si="259"/>
        <v/>
      </c>
      <c r="L447" s="36">
        <f t="shared" si="249"/>
        <v>1.8062499999999984E-3</v>
      </c>
      <c r="M447" s="60">
        <f t="shared" si="260"/>
        <v>2.4749999999999946E-3</v>
      </c>
      <c r="N447" s="36"/>
      <c r="O447" s="36"/>
      <c r="P447" s="36"/>
      <c r="Q447" s="36"/>
      <c r="R447" s="36"/>
      <c r="S447" s="36"/>
      <c r="T447" s="36"/>
      <c r="U447" s="36"/>
      <c r="V447" s="36"/>
      <c r="W447" s="36"/>
      <c r="X447" s="36"/>
      <c r="Y447" s="36"/>
      <c r="Z447" s="36"/>
    </row>
    <row r="448" spans="1:26" ht="67.5" hidden="1" x14ac:dyDescent="0.2">
      <c r="A448" s="58">
        <f t="shared" ref="A448:B448" si="270">+A179</f>
        <v>171</v>
      </c>
      <c r="B448" s="59" t="str">
        <f t="shared" si="270"/>
        <v>SONDA URETRAL (SONDA DE ALIVIO), CONFECCIONADA EM POLIVINIL, ESTÉRIL, ATÓXICA, TRANSPARENTE, FLEXÍVEL, SILICONIZADA, CONTENDO CONECTOR UNIVERSAL PARA ADAPTAÇÃO AO INTERMEDIÁRIO E TAMPA, MEDINDO APROXIMADAMENTE 40CM DE COMPRIMENTO, EMBALAGEM INDIVIDUAL, EM PAPEL GRAU CIRÚRGICO E FILME TERMOPLÁSTICO, ABERTURA EM PÉTALA 08</v>
      </c>
      <c r="C448" s="36" t="str">
        <f t="shared" si="251"/>
        <v/>
      </c>
      <c r="D448" s="36">
        <f t="shared" si="252"/>
        <v>9.000000000000016E-4</v>
      </c>
      <c r="E448" s="36">
        <f t="shared" si="253"/>
        <v>1.6000000000000029E-3</v>
      </c>
      <c r="F448" s="36">
        <f t="shared" si="254"/>
        <v>1.6000000000000029E-3</v>
      </c>
      <c r="G448" s="36">
        <f t="shared" si="255"/>
        <v>1.2099999999999998E-2</v>
      </c>
      <c r="H448" s="36" t="str">
        <f t="shared" si="256"/>
        <v/>
      </c>
      <c r="I448" s="36" t="str">
        <f t="shared" si="257"/>
        <v/>
      </c>
      <c r="J448" s="36" t="str">
        <f t="shared" si="258"/>
        <v/>
      </c>
      <c r="K448" s="36" t="str">
        <f t="shared" si="259"/>
        <v/>
      </c>
      <c r="L448" s="36" t="str">
        <f t="shared" si="249"/>
        <v/>
      </c>
      <c r="M448" s="60">
        <f t="shared" si="260"/>
        <v>1.6200000000000006E-2</v>
      </c>
      <c r="N448" s="36"/>
      <c r="O448" s="36"/>
      <c r="P448" s="36"/>
      <c r="Q448" s="36"/>
      <c r="R448" s="36"/>
      <c r="S448" s="36"/>
      <c r="T448" s="36"/>
      <c r="U448" s="36"/>
      <c r="V448" s="36"/>
      <c r="W448" s="36"/>
      <c r="X448" s="36"/>
      <c r="Y448" s="36"/>
      <c r="Z448" s="36"/>
    </row>
    <row r="449" spans="1:26" ht="67.5" hidden="1" x14ac:dyDescent="0.2">
      <c r="A449" s="58">
        <f t="shared" ref="A449:B449" si="271">+A180</f>
        <v>172</v>
      </c>
      <c r="B449" s="59" t="str">
        <f t="shared" si="271"/>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12</v>
      </c>
      <c r="C449" s="36" t="str">
        <f t="shared" si="251"/>
        <v/>
      </c>
      <c r="D449" s="36">
        <f t="shared" si="252"/>
        <v>1.5624999999999889E-4</v>
      </c>
      <c r="E449" s="36">
        <f t="shared" si="253"/>
        <v>5.0624999999999845E-4</v>
      </c>
      <c r="F449" s="36">
        <f t="shared" si="254"/>
        <v>5.0624999999999845E-4</v>
      </c>
      <c r="G449" s="36">
        <f t="shared" si="255"/>
        <v>3.3062499999999993E-3</v>
      </c>
      <c r="H449" s="36" t="str">
        <f t="shared" si="256"/>
        <v/>
      </c>
      <c r="I449" s="36" t="str">
        <f t="shared" si="257"/>
        <v/>
      </c>
      <c r="J449" s="36" t="str">
        <f t="shared" si="258"/>
        <v/>
      </c>
      <c r="K449" s="36" t="str">
        <f t="shared" si="259"/>
        <v/>
      </c>
      <c r="L449" s="36" t="str">
        <f t="shared" si="249"/>
        <v/>
      </c>
      <c r="M449" s="60">
        <f t="shared" si="260"/>
        <v>4.4749999999999946E-3</v>
      </c>
      <c r="N449" s="36"/>
      <c r="O449" s="36"/>
      <c r="P449" s="36"/>
      <c r="Q449" s="36"/>
      <c r="R449" s="36"/>
      <c r="S449" s="36"/>
      <c r="T449" s="36"/>
      <c r="U449" s="36"/>
      <c r="V449" s="36"/>
      <c r="W449" s="36"/>
      <c r="X449" s="36"/>
      <c r="Y449" s="36"/>
      <c r="Z449" s="36"/>
    </row>
    <row r="450" spans="1:26" ht="67.5" hidden="1" x14ac:dyDescent="0.2">
      <c r="A450" s="58">
        <f t="shared" ref="A450:B450" si="272">+A181</f>
        <v>173</v>
      </c>
      <c r="B450" s="59" t="str">
        <f t="shared" si="272"/>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10</v>
      </c>
      <c r="C450" s="36" t="str">
        <f t="shared" si="251"/>
        <v/>
      </c>
      <c r="D450" s="36">
        <f t="shared" si="252"/>
        <v>2.5000000000000045E-5</v>
      </c>
      <c r="E450" s="36">
        <f t="shared" si="253"/>
        <v>2.5000000000000045E-5</v>
      </c>
      <c r="F450" s="36">
        <f t="shared" si="254"/>
        <v>2.250000000000004E-4</v>
      </c>
      <c r="G450" s="36" t="str">
        <f t="shared" si="255"/>
        <v/>
      </c>
      <c r="H450" s="36" t="str">
        <f t="shared" si="256"/>
        <v/>
      </c>
      <c r="I450" s="36" t="str">
        <f t="shared" si="257"/>
        <v/>
      </c>
      <c r="J450" s="36" t="str">
        <f t="shared" si="258"/>
        <v/>
      </c>
      <c r="K450" s="36" t="str">
        <f t="shared" si="259"/>
        <v/>
      </c>
      <c r="L450" s="36">
        <f t="shared" si="249"/>
        <v>2.250000000000004E-4</v>
      </c>
      <c r="M450" s="60">
        <f t="shared" si="260"/>
        <v>5.0000000000000088E-4</v>
      </c>
      <c r="N450" s="36"/>
      <c r="O450" s="36"/>
      <c r="P450" s="36"/>
      <c r="Q450" s="36"/>
      <c r="R450" s="36"/>
      <c r="S450" s="36"/>
      <c r="T450" s="36"/>
      <c r="U450" s="36"/>
      <c r="V450" s="36"/>
      <c r="W450" s="36"/>
      <c r="X450" s="36"/>
      <c r="Y450" s="36"/>
      <c r="Z450" s="36"/>
    </row>
    <row r="451" spans="1:26" ht="67.5" hidden="1" x14ac:dyDescent="0.2">
      <c r="A451" s="58">
        <f t="shared" ref="A451:B451" si="273">+A182</f>
        <v>174</v>
      </c>
      <c r="B451" s="59" t="str">
        <f t="shared" si="273"/>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14</v>
      </c>
      <c r="C451" s="36" t="str">
        <f t="shared" si="251"/>
        <v/>
      </c>
      <c r="D451" s="36">
        <f t="shared" si="252"/>
        <v>5.0624999999999845E-4</v>
      </c>
      <c r="E451" s="36">
        <f t="shared" si="253"/>
        <v>1.8062499999999984E-3</v>
      </c>
      <c r="F451" s="36">
        <f t="shared" si="254"/>
        <v>1.8062499999999984E-3</v>
      </c>
      <c r="G451" s="36">
        <f t="shared" si="255"/>
        <v>1.1556250000000009E-2</v>
      </c>
      <c r="H451" s="36" t="str">
        <f t="shared" si="256"/>
        <v/>
      </c>
      <c r="I451" s="36" t="str">
        <f t="shared" si="257"/>
        <v/>
      </c>
      <c r="J451" s="36" t="str">
        <f t="shared" si="258"/>
        <v/>
      </c>
      <c r="K451" s="36" t="str">
        <f t="shared" si="259"/>
        <v/>
      </c>
      <c r="L451" s="36" t="str">
        <f t="shared" si="249"/>
        <v/>
      </c>
      <c r="M451" s="60">
        <f t="shared" si="260"/>
        <v>1.5675000000000005E-2</v>
      </c>
      <c r="N451" s="36"/>
      <c r="O451" s="36"/>
      <c r="P451" s="36"/>
      <c r="Q451" s="36"/>
      <c r="R451" s="36"/>
      <c r="S451" s="36"/>
      <c r="T451" s="36"/>
      <c r="U451" s="36"/>
      <c r="V451" s="36"/>
      <c r="W451" s="36"/>
      <c r="X451" s="36"/>
      <c r="Y451" s="36"/>
      <c r="Z451" s="36"/>
    </row>
    <row r="452" spans="1:26" ht="33.75" hidden="1" x14ac:dyDescent="0.2">
      <c r="A452" s="58">
        <f t="shared" ref="A452:B452" si="274">+A183</f>
        <v>175</v>
      </c>
      <c r="B452" s="59" t="str">
        <f t="shared" si="274"/>
        <v>SORO FISIOLÓGICO 0,9%, FRASCO 500ML, DESTINADA A APLICAÇÃO PARENTERAL COM OBJETIVOS TEURAPEUTICOS E/OU COMPLEMENTARES AO TRATAMENTO DO PACIENTE.</v>
      </c>
      <c r="C452" s="36" t="str">
        <f t="shared" si="251"/>
        <v/>
      </c>
      <c r="D452" s="36">
        <f t="shared" si="252"/>
        <v>6.8062499999999295E-3</v>
      </c>
      <c r="E452" s="36">
        <f t="shared" si="253"/>
        <v>5.0624999999999845E-4</v>
      </c>
      <c r="F452" s="36">
        <f t="shared" si="254"/>
        <v>3.0625000000000248E-4</v>
      </c>
      <c r="G452" s="36" t="str">
        <f t="shared" si="255"/>
        <v/>
      </c>
      <c r="H452" s="36" t="str">
        <f t="shared" si="256"/>
        <v/>
      </c>
      <c r="I452" s="36" t="str">
        <f t="shared" si="257"/>
        <v/>
      </c>
      <c r="J452" s="36" t="str">
        <f t="shared" si="258"/>
        <v/>
      </c>
      <c r="K452" s="36" t="str">
        <f t="shared" si="259"/>
        <v/>
      </c>
      <c r="L452" s="36">
        <f t="shared" si="249"/>
        <v>7.6562500000000623E-3</v>
      </c>
      <c r="M452" s="60">
        <f t="shared" si="260"/>
        <v>1.5274999999999993E-2</v>
      </c>
      <c r="N452" s="36"/>
      <c r="O452" s="36"/>
      <c r="P452" s="36"/>
      <c r="Q452" s="36"/>
      <c r="R452" s="36"/>
      <c r="S452" s="36"/>
      <c r="T452" s="36"/>
      <c r="U452" s="36"/>
      <c r="V452" s="36"/>
      <c r="W452" s="36"/>
      <c r="X452" s="36"/>
      <c r="Y452" s="36"/>
      <c r="Z452" s="36"/>
    </row>
    <row r="453" spans="1:26" ht="22.5" hidden="1" x14ac:dyDescent="0.2">
      <c r="A453" s="58">
        <f t="shared" ref="A453:B453" si="275">+A184</f>
        <v>176</v>
      </c>
      <c r="B453" s="59" t="str">
        <f t="shared" si="275"/>
        <v>SORO FISIOLOGICO 250 ML, COM OBJETIVOS TERAPEUTICOS E/OU COMPLEMENTARES AO TRATAMENTO DOS PACIENTES</v>
      </c>
      <c r="C453" s="36" t="str">
        <f t="shared" si="251"/>
        <v/>
      </c>
      <c r="D453" s="36">
        <f t="shared" si="252"/>
        <v>1.8777777777777874E-3</v>
      </c>
      <c r="E453" s="36">
        <f t="shared" si="253"/>
        <v>4.4444444444440577E-5</v>
      </c>
      <c r="F453" s="36">
        <f t="shared" si="254"/>
        <v>1.3444444444444088E-3</v>
      </c>
      <c r="G453" s="36" t="str">
        <f t="shared" si="255"/>
        <v/>
      </c>
      <c r="H453" s="36" t="str">
        <f t="shared" si="256"/>
        <v/>
      </c>
      <c r="I453" s="36" t="str">
        <f t="shared" si="257"/>
        <v/>
      </c>
      <c r="J453" s="36" t="str">
        <f t="shared" si="258"/>
        <v/>
      </c>
      <c r="K453" s="36" t="str">
        <f t="shared" si="259"/>
        <v/>
      </c>
      <c r="L453" s="36" t="str">
        <f t="shared" si="249"/>
        <v/>
      </c>
      <c r="M453" s="60">
        <f t="shared" si="260"/>
        <v>3.2666666666666365E-3</v>
      </c>
      <c r="N453" s="36"/>
      <c r="O453" s="36"/>
      <c r="P453" s="36"/>
      <c r="Q453" s="36"/>
      <c r="R453" s="36"/>
      <c r="S453" s="36"/>
      <c r="T453" s="36"/>
      <c r="U453" s="36"/>
      <c r="V453" s="36"/>
      <c r="W453" s="36"/>
      <c r="X453" s="36"/>
      <c r="Y453" s="36"/>
      <c r="Z453" s="36"/>
    </row>
    <row r="454" spans="1:26" hidden="1" x14ac:dyDescent="0.2">
      <c r="A454" s="58">
        <f t="shared" ref="A454:B454" si="276">+A185</f>
        <v>177</v>
      </c>
      <c r="B454" s="59" t="str">
        <f t="shared" si="276"/>
        <v>Tala aramada em E.V.A G</v>
      </c>
      <c r="C454" s="36" t="str">
        <f t="shared" si="251"/>
        <v/>
      </c>
      <c r="D454" s="36">
        <f t="shared" si="252"/>
        <v>0.36300625000000114</v>
      </c>
      <c r="E454" s="36">
        <f t="shared" si="253"/>
        <v>0.17850624999999953</v>
      </c>
      <c r="F454" s="36">
        <f t="shared" si="254"/>
        <v>9.1506250000000122E-2</v>
      </c>
      <c r="G454" s="36" t="str">
        <f t="shared" si="255"/>
        <v/>
      </c>
      <c r="H454" s="36" t="str">
        <f t="shared" si="256"/>
        <v/>
      </c>
      <c r="I454" s="36" t="str">
        <f t="shared" si="257"/>
        <v/>
      </c>
      <c r="J454" s="36" t="str">
        <f t="shared" si="258"/>
        <v/>
      </c>
      <c r="K454" s="36" t="str">
        <f t="shared" si="259"/>
        <v/>
      </c>
      <c r="L454" s="36">
        <f t="shared" si="249"/>
        <v>1.7622562500000014</v>
      </c>
      <c r="M454" s="60">
        <f t="shared" si="260"/>
        <v>2.3952750000000025</v>
      </c>
      <c r="N454" s="36"/>
      <c r="O454" s="36"/>
      <c r="P454" s="36"/>
      <c r="Q454" s="36"/>
      <c r="R454" s="36"/>
      <c r="S454" s="36"/>
      <c r="T454" s="36"/>
      <c r="U454" s="36"/>
      <c r="V454" s="36"/>
      <c r="W454" s="36"/>
      <c r="X454" s="36"/>
      <c r="Y454" s="36"/>
      <c r="Z454" s="36"/>
    </row>
    <row r="455" spans="1:26" hidden="1" x14ac:dyDescent="0.2">
      <c r="A455" s="58">
        <f t="shared" ref="A455:B455" si="277">+A186</f>
        <v>178</v>
      </c>
      <c r="B455" s="59" t="str">
        <f t="shared" si="277"/>
        <v>Tala aramada em E.V.A M</v>
      </c>
      <c r="C455" s="36" t="str">
        <f t="shared" si="251"/>
        <v/>
      </c>
      <c r="D455" s="36">
        <f t="shared" si="252"/>
        <v>0.14630625000000022</v>
      </c>
      <c r="E455" s="36">
        <f t="shared" si="253"/>
        <v>4.1006249999999508E-2</v>
      </c>
      <c r="F455" s="36">
        <f t="shared" si="254"/>
        <v>6.8062499999999295E-3</v>
      </c>
      <c r="G455" s="36" t="str">
        <f t="shared" si="255"/>
        <v/>
      </c>
      <c r="H455" s="36" t="str">
        <f t="shared" si="256"/>
        <v/>
      </c>
      <c r="I455" s="36" t="str">
        <f t="shared" si="257"/>
        <v/>
      </c>
      <c r="J455" s="36" t="str">
        <f t="shared" si="258"/>
        <v/>
      </c>
      <c r="K455" s="36" t="str">
        <f t="shared" si="259"/>
        <v/>
      </c>
      <c r="L455" s="36">
        <f t="shared" si="249"/>
        <v>0.44555625000000054</v>
      </c>
      <c r="M455" s="60">
        <f t="shared" si="260"/>
        <v>0.63967500000000022</v>
      </c>
      <c r="N455" s="36"/>
      <c r="O455" s="36"/>
      <c r="P455" s="36"/>
      <c r="Q455" s="36"/>
      <c r="R455" s="36"/>
      <c r="S455" s="36"/>
      <c r="T455" s="36"/>
      <c r="U455" s="36"/>
      <c r="V455" s="36"/>
      <c r="W455" s="36"/>
      <c r="X455" s="36"/>
      <c r="Y455" s="36"/>
      <c r="Z455" s="36"/>
    </row>
    <row r="456" spans="1:26" ht="45" hidden="1" x14ac:dyDescent="0.2">
      <c r="A456" s="58">
        <f t="shared" ref="A456:B456" si="278">+A187</f>
        <v>179</v>
      </c>
      <c r="B456" s="59" t="str">
        <f t="shared" si="278"/>
        <v>TECIDO BRIM DRILL PROFISSIONAL PRIMEIRA QUALIDADE 100% ALGODÃO, MEDINDO APROXIMADAMENTE 1,60CM DE LARGURA, PESANDO 190G/M2 PRE ENCOLHIDO, TINGIMENTO FIRME COM IMDRANHEREM NA AZUL ROYAL EM ROLO DE 110 METROS.</v>
      </c>
      <c r="C456" s="36" t="str">
        <f t="shared" si="251"/>
        <v/>
      </c>
      <c r="D456" s="36">
        <f t="shared" si="252"/>
        <v>0.230399999999997</v>
      </c>
      <c r="E456" s="36">
        <f t="shared" si="253"/>
        <v>4.9000000000000397E-3</v>
      </c>
      <c r="F456" s="36">
        <f t="shared" si="254"/>
        <v>0.16810000000000302</v>
      </c>
      <c r="G456" s="36" t="str">
        <f t="shared" si="255"/>
        <v/>
      </c>
      <c r="H456" s="36" t="str">
        <f t="shared" si="256"/>
        <v/>
      </c>
      <c r="I456" s="36" t="str">
        <f t="shared" si="257"/>
        <v/>
      </c>
      <c r="J456" s="36" t="str">
        <f t="shared" si="258"/>
        <v/>
      </c>
      <c r="K456" s="36" t="str">
        <f t="shared" si="259"/>
        <v/>
      </c>
      <c r="L456" s="36" t="str">
        <f t="shared" si="249"/>
        <v/>
      </c>
      <c r="M456" s="60">
        <f t="shared" si="260"/>
        <v>0.40340000000000009</v>
      </c>
      <c r="N456" s="36"/>
      <c r="O456" s="36"/>
      <c r="P456" s="36"/>
      <c r="Q456" s="36"/>
      <c r="R456" s="36"/>
      <c r="S456" s="36"/>
      <c r="T456" s="36"/>
      <c r="U456" s="36"/>
      <c r="V456" s="36"/>
      <c r="W456" s="36"/>
      <c r="X456" s="36"/>
      <c r="Y456" s="36"/>
      <c r="Z456" s="36"/>
    </row>
    <row r="457" spans="1:26" ht="45" hidden="1" x14ac:dyDescent="0.2">
      <c r="A457" s="58">
        <f t="shared" ref="A457:B457" si="279">+A188</f>
        <v>180</v>
      </c>
      <c r="B457" s="59" t="str">
        <f t="shared" si="279"/>
        <v>TERMOMETRO DIGITAL HOSPITALAR PARA SER USADO PELO METODO ORAL, RETAL E AXILAR, REGISTRA A TEMPERATURA EM CERCA DE 01 MINUTO (PARA METODOS ORAL E RETAL) E DE 2 A 4 MINUTOS PELO METODO AXILAR. COM VISOR PARA LEITURA DA TEMPERATURA</v>
      </c>
      <c r="C457" s="36" t="str">
        <f t="shared" si="251"/>
        <v/>
      </c>
      <c r="D457" s="36">
        <f t="shared" si="252"/>
        <v>1.9600000000000159E-2</v>
      </c>
      <c r="E457" s="36">
        <f t="shared" si="253"/>
        <v>3.9999999999998294E-4</v>
      </c>
      <c r="F457" s="36">
        <f t="shared" si="254"/>
        <v>1.4399999999999812E-2</v>
      </c>
      <c r="G457" s="36" t="str">
        <f t="shared" si="255"/>
        <v/>
      </c>
      <c r="H457" s="36" t="str">
        <f t="shared" si="256"/>
        <v/>
      </c>
      <c r="I457" s="36" t="str">
        <f t="shared" si="257"/>
        <v/>
      </c>
      <c r="J457" s="36" t="str">
        <f t="shared" si="258"/>
        <v/>
      </c>
      <c r="K457" s="36" t="str">
        <f t="shared" si="259"/>
        <v/>
      </c>
      <c r="L457" s="36" t="str">
        <f t="shared" si="249"/>
        <v/>
      </c>
      <c r="M457" s="60">
        <f t="shared" si="260"/>
        <v>3.4399999999999958E-2</v>
      </c>
      <c r="N457" s="36"/>
      <c r="O457" s="36"/>
      <c r="P457" s="36"/>
      <c r="Q457" s="36"/>
      <c r="R457" s="36"/>
      <c r="S457" s="36"/>
      <c r="T457" s="36"/>
      <c r="U457" s="36"/>
      <c r="V457" s="36"/>
      <c r="W457" s="36"/>
      <c r="X457" s="36"/>
      <c r="Y457" s="36"/>
      <c r="Z457" s="36"/>
    </row>
    <row r="458" spans="1:26" ht="33.75" hidden="1" x14ac:dyDescent="0.2">
      <c r="A458" s="58">
        <f t="shared" ref="A458:B458" si="280">+A189</f>
        <v>181</v>
      </c>
      <c r="B458" s="59" t="str">
        <f t="shared" si="280"/>
        <v>Termômetro Digital para Máxima e Mínima -10°C à +50°C Interna e Externa com Alarme, Alimentação: 1 pilha de 1,5V - AAA, comprimento do cabo do sensor: 1,70m ou superior</v>
      </c>
      <c r="C458" s="36" t="str">
        <f t="shared" si="251"/>
        <v/>
      </c>
      <c r="D458" s="36">
        <f t="shared" si="252"/>
        <v>1.8405444444444512</v>
      </c>
      <c r="E458" s="36">
        <f t="shared" si="253"/>
        <v>3.7377777777775727E-2</v>
      </c>
      <c r="F458" s="36">
        <f t="shared" si="254"/>
        <v>1.3533444444444294</v>
      </c>
      <c r="G458" s="36" t="str">
        <f t="shared" si="255"/>
        <v/>
      </c>
      <c r="H458" s="36" t="str">
        <f t="shared" si="256"/>
        <v/>
      </c>
      <c r="I458" s="36" t="str">
        <f t="shared" si="257"/>
        <v/>
      </c>
      <c r="J458" s="36" t="str">
        <f t="shared" si="258"/>
        <v/>
      </c>
      <c r="K458" s="36" t="str">
        <f t="shared" si="259"/>
        <v/>
      </c>
      <c r="L458" s="36" t="str">
        <f t="shared" si="249"/>
        <v/>
      </c>
      <c r="M458" s="60">
        <f t="shared" si="260"/>
        <v>3.2312666666666563</v>
      </c>
      <c r="N458" s="36"/>
      <c r="O458" s="36"/>
      <c r="P458" s="36"/>
      <c r="Q458" s="36"/>
      <c r="R458" s="36"/>
      <c r="S458" s="36"/>
      <c r="T458" s="36"/>
      <c r="U458" s="36"/>
      <c r="V458" s="36"/>
      <c r="W458" s="36"/>
      <c r="X458" s="36"/>
      <c r="Y458" s="36"/>
      <c r="Z458" s="36"/>
    </row>
    <row r="459" spans="1:26" ht="33.75" hidden="1" x14ac:dyDescent="0.2">
      <c r="A459" s="58">
        <f t="shared" ref="A459:B459" si="281">+A190</f>
        <v>182</v>
      </c>
      <c r="B459" s="59" t="str">
        <f t="shared" si="281"/>
        <v>Tesoura com ponta angulada e romba de aço inoxidável, destinada ao corte de vestimentas. Tesoura ponta romba Tesoura especial para APH, destinado ao corte de roupas</v>
      </c>
      <c r="C459" s="36" t="str">
        <f t="shared" si="251"/>
        <v/>
      </c>
      <c r="D459" s="36">
        <f t="shared" si="252"/>
        <v>20.25</v>
      </c>
      <c r="E459" s="36">
        <f t="shared" si="253"/>
        <v>16.564900000000002</v>
      </c>
      <c r="F459" s="36">
        <f t="shared" si="254"/>
        <v>14.364099999999993</v>
      </c>
      <c r="G459" s="36">
        <f t="shared" si="255"/>
        <v>152.7696</v>
      </c>
      <c r="H459" s="36" t="str">
        <f t="shared" si="256"/>
        <v/>
      </c>
      <c r="I459" s="36" t="str">
        <f t="shared" si="257"/>
        <v/>
      </c>
      <c r="J459" s="36" t="str">
        <f t="shared" si="258"/>
        <v/>
      </c>
      <c r="K459" s="36" t="str">
        <f t="shared" si="259"/>
        <v/>
      </c>
      <c r="L459" s="36" t="str">
        <f t="shared" si="249"/>
        <v/>
      </c>
      <c r="M459" s="60">
        <f t="shared" si="260"/>
        <v>203.9486</v>
      </c>
      <c r="N459" s="36"/>
      <c r="O459" s="36"/>
      <c r="P459" s="36"/>
      <c r="Q459" s="36"/>
      <c r="R459" s="36"/>
      <c r="S459" s="36"/>
      <c r="T459" s="36"/>
      <c r="U459" s="36"/>
      <c r="V459" s="36"/>
      <c r="W459" s="36"/>
      <c r="X459" s="36"/>
      <c r="Y459" s="36"/>
      <c r="Z459" s="36"/>
    </row>
    <row r="460" spans="1:26" ht="33.75" hidden="1" x14ac:dyDescent="0.2">
      <c r="A460" s="58">
        <f t="shared" ref="A460:B460" si="282">+A191</f>
        <v>183</v>
      </c>
      <c r="B460" s="59" t="str">
        <f t="shared" si="282"/>
        <v>Tesoura de Mayo, reta de 14 cm Produto Confeccionado em Aço Inoxidável AISI-420. Embalagem-Plástica indivi-dual, constando os dados de identificação, procedência e rastreabilidade</v>
      </c>
      <c r="C460" s="36" t="str">
        <f t="shared" si="251"/>
        <v/>
      </c>
      <c r="D460" s="36">
        <f t="shared" si="252"/>
        <v>11.679306250000003</v>
      </c>
      <c r="E460" s="36">
        <f t="shared" si="253"/>
        <v>8.8060562500000064</v>
      </c>
      <c r="F460" s="36">
        <f t="shared" si="254"/>
        <v>7.1690062500000105</v>
      </c>
      <c r="G460" s="36" t="str">
        <f t="shared" si="255"/>
        <v/>
      </c>
      <c r="H460" s="36" t="str">
        <f t="shared" si="256"/>
        <v/>
      </c>
      <c r="I460" s="36" t="str">
        <f t="shared" si="257"/>
        <v/>
      </c>
      <c r="J460" s="36" t="str">
        <f t="shared" si="258"/>
        <v/>
      </c>
      <c r="K460" s="36" t="str">
        <f t="shared" si="259"/>
        <v/>
      </c>
      <c r="L460" s="36">
        <f t="shared" si="249"/>
        <v>82.12890625</v>
      </c>
      <c r="M460" s="60">
        <f t="shared" si="260"/>
        <v>109.78327500000002</v>
      </c>
      <c r="N460" s="36"/>
      <c r="O460" s="36"/>
      <c r="P460" s="36"/>
      <c r="Q460" s="36"/>
      <c r="R460" s="36"/>
      <c r="S460" s="36"/>
      <c r="T460" s="36"/>
      <c r="U460" s="36"/>
      <c r="V460" s="36"/>
      <c r="W460" s="36"/>
      <c r="X460" s="36"/>
      <c r="Y460" s="36"/>
      <c r="Z460" s="36"/>
    </row>
    <row r="461" spans="1:26" ht="45" hidden="1" x14ac:dyDescent="0.2">
      <c r="A461" s="58">
        <f t="shared" ref="A461:B461" si="283">+A192</f>
        <v>184</v>
      </c>
      <c r="B461" s="59" t="str">
        <f t="shared" si="283"/>
        <v xml:space="preserve">Touca hospitalar, material : não tecido 100% polipropileno, modelo: com elástico em toda volta, cor : sem cor, gramatura : cerca de 60 g,m2, tamanho : único, tipo uso : descartável, característica adicional 01: hipoalergênica, atóxica, inodora, unissex </v>
      </c>
      <c r="C461" s="36" t="str">
        <f t="shared" si="251"/>
        <v/>
      </c>
      <c r="D461" s="36">
        <f t="shared" si="252"/>
        <v>2.8899999999999974E-2</v>
      </c>
      <c r="E461" s="36">
        <f t="shared" si="253"/>
        <v>6.4000000000000116E-3</v>
      </c>
      <c r="F461" s="36">
        <f t="shared" si="254"/>
        <v>4.0000000000001845E-4</v>
      </c>
      <c r="G461" s="36">
        <f t="shared" si="255"/>
        <v>0.70559999999999978</v>
      </c>
      <c r="H461" s="36" t="str">
        <f t="shared" si="256"/>
        <v/>
      </c>
      <c r="I461" s="36" t="str">
        <f t="shared" si="257"/>
        <v/>
      </c>
      <c r="J461" s="36" t="str">
        <f t="shared" si="258"/>
        <v/>
      </c>
      <c r="K461" s="36" t="str">
        <f t="shared" si="259"/>
        <v/>
      </c>
      <c r="L461" s="36">
        <f t="shared" si="249"/>
        <v>1.2321000000000006</v>
      </c>
      <c r="M461" s="60">
        <f t="shared" si="260"/>
        <v>1.9734000000000003</v>
      </c>
      <c r="N461" s="36"/>
      <c r="O461" s="36"/>
      <c r="P461" s="36"/>
      <c r="Q461" s="36"/>
      <c r="R461" s="36"/>
      <c r="S461" s="36"/>
      <c r="T461" s="36"/>
      <c r="U461" s="36"/>
      <c r="V461" s="36"/>
      <c r="W461" s="36"/>
      <c r="X461" s="36"/>
      <c r="Y461" s="36"/>
      <c r="Z461" s="36"/>
    </row>
    <row r="462" spans="1:26" hidden="1" x14ac:dyDescent="0.2">
      <c r="A462" s="58">
        <f t="shared" ref="A462:B462" si="284">+A193</f>
        <v>185</v>
      </c>
      <c r="B462" s="59" t="str">
        <f t="shared" si="284"/>
        <v>TRAQUEIA P/ RESPIRADOR LEISTUNE PR4D-02.</v>
      </c>
      <c r="C462" s="36" t="str">
        <f t="shared" si="251"/>
        <v/>
      </c>
      <c r="D462" s="36">
        <f t="shared" si="252"/>
        <v>423.02205624999982</v>
      </c>
      <c r="E462" s="36">
        <f t="shared" si="253"/>
        <v>123.59880625000142</v>
      </c>
      <c r="F462" s="36">
        <f t="shared" si="254"/>
        <v>26.599806250000281</v>
      </c>
      <c r="G462" s="36" t="str">
        <f t="shared" si="255"/>
        <v/>
      </c>
      <c r="H462" s="36" t="str">
        <f t="shared" si="256"/>
        <v/>
      </c>
      <c r="I462" s="36" t="str">
        <f t="shared" si="257"/>
        <v/>
      </c>
      <c r="J462" s="36" t="str">
        <f t="shared" si="258"/>
        <v/>
      </c>
      <c r="K462" s="36" t="str">
        <f t="shared" si="259"/>
        <v/>
      </c>
      <c r="L462" s="36">
        <f t="shared" si="249"/>
        <v>1357.369806249998</v>
      </c>
      <c r="M462" s="60">
        <f t="shared" si="260"/>
        <v>1930.5904749999995</v>
      </c>
      <c r="N462" s="36"/>
      <c r="O462" s="36"/>
      <c r="P462" s="36"/>
      <c r="Q462" s="36"/>
      <c r="R462" s="36"/>
      <c r="S462" s="36"/>
      <c r="T462" s="36"/>
      <c r="U462" s="36"/>
      <c r="V462" s="36"/>
      <c r="W462" s="36"/>
      <c r="X462" s="36"/>
      <c r="Y462" s="36"/>
      <c r="Z462" s="36"/>
    </row>
    <row r="463" spans="1:26" hidden="1" x14ac:dyDescent="0.2">
      <c r="A463" s="58">
        <f t="shared" ref="A463:B463" si="285">+A194</f>
        <v>186</v>
      </c>
      <c r="B463" s="59" t="str">
        <f t="shared" si="285"/>
        <v>Tubo de Silicone 200 3mmx5mm rolo de 15 metros</v>
      </c>
      <c r="C463" s="36" t="str">
        <f t="shared" si="251"/>
        <v/>
      </c>
      <c r="D463" s="36">
        <f t="shared" si="252"/>
        <v>0.35204444444444488</v>
      </c>
      <c r="E463" s="36">
        <f t="shared" si="253"/>
        <v>7.5111111111109963E-3</v>
      </c>
      <c r="F463" s="36">
        <f t="shared" si="254"/>
        <v>0.25671111111111217</v>
      </c>
      <c r="G463" s="36" t="str">
        <f t="shared" si="255"/>
        <v/>
      </c>
      <c r="H463" s="36" t="str">
        <f t="shared" si="256"/>
        <v/>
      </c>
      <c r="I463" s="36" t="str">
        <f t="shared" si="257"/>
        <v/>
      </c>
      <c r="J463" s="36" t="str">
        <f t="shared" si="258"/>
        <v/>
      </c>
      <c r="K463" s="36" t="str">
        <f t="shared" si="259"/>
        <v/>
      </c>
      <c r="L463" s="36" t="str">
        <f t="shared" si="249"/>
        <v/>
      </c>
      <c r="M463" s="60">
        <f t="shared" si="260"/>
        <v>0.61626666666666807</v>
      </c>
      <c r="N463" s="36"/>
      <c r="O463" s="36"/>
      <c r="P463" s="36"/>
      <c r="Q463" s="36"/>
      <c r="R463" s="36"/>
      <c r="S463" s="36"/>
      <c r="T463" s="36"/>
      <c r="U463" s="36"/>
      <c r="V463" s="36"/>
      <c r="W463" s="36"/>
      <c r="X463" s="36"/>
      <c r="Y463" s="36"/>
      <c r="Z463" s="36"/>
    </row>
    <row r="464" spans="1:26" ht="33.75" hidden="1" x14ac:dyDescent="0.2">
      <c r="A464" s="58">
        <f t="shared" ref="A464:B464" si="286">+A195</f>
        <v>187</v>
      </c>
      <c r="B464" s="59" t="str">
        <f t="shared" si="286"/>
        <v>TUBO PORTA LAMINA - Tubo porta lâmina,para três lâminas,confeccionado em polimero polipropileno,com tampa de rosca, pacote com 100 unidades.</v>
      </c>
      <c r="C464" s="36" t="str">
        <f t="shared" si="251"/>
        <v/>
      </c>
      <c r="D464" s="36">
        <f t="shared" si="252"/>
        <v>7.5625000000018754E-4</v>
      </c>
      <c r="E464" s="36">
        <f t="shared" si="253"/>
        <v>0.31640624999999201</v>
      </c>
      <c r="F464" s="36">
        <f t="shared" si="254"/>
        <v>0.88830624999999142</v>
      </c>
      <c r="G464" s="36">
        <f t="shared" si="255"/>
        <v>2.1830062500000187</v>
      </c>
      <c r="H464" s="36" t="str">
        <f t="shared" si="256"/>
        <v/>
      </c>
      <c r="I464" s="36" t="str">
        <f t="shared" si="257"/>
        <v/>
      </c>
      <c r="J464" s="36" t="str">
        <f t="shared" si="258"/>
        <v/>
      </c>
      <c r="K464" s="36" t="str">
        <f t="shared" si="259"/>
        <v/>
      </c>
      <c r="L464" s="36" t="str">
        <f t="shared" si="249"/>
        <v/>
      </c>
      <c r="M464" s="60">
        <f t="shared" si="260"/>
        <v>3.3884750000000023</v>
      </c>
      <c r="N464" s="36"/>
      <c r="O464" s="36"/>
      <c r="P464" s="36"/>
      <c r="Q464" s="36"/>
      <c r="R464" s="36"/>
      <c r="S464" s="36"/>
      <c r="T464" s="36"/>
      <c r="U464" s="36"/>
      <c r="V464" s="36"/>
      <c r="W464" s="36"/>
      <c r="X464" s="36"/>
      <c r="Y464" s="36"/>
      <c r="Z464" s="36"/>
    </row>
    <row r="465" spans="1:26" ht="56.25" hidden="1" x14ac:dyDescent="0.2">
      <c r="A465" s="58">
        <f t="shared" ref="A465:B465" si="287">+A196</f>
        <v>188</v>
      </c>
      <c r="B465" s="59" t="str">
        <f t="shared" si="287"/>
        <v>Umidificador para oxigênio de 250ml- Frasco PVC de 250 ml e extensão em PVC com máscara para oxigênio adulto e masca para oxigênio infantil. Altura - 17 cm; Largura - 6 cm; Profundidade - 6 cm; Peso -0,100 Kg. Umidificador de oxigênio composto de tampa e corpo de nylon, frasco de plástico de 250 ml</v>
      </c>
      <c r="C465" s="36">
        <f t="shared" si="251"/>
        <v>3.055504000000004</v>
      </c>
      <c r="D465" s="36">
        <f t="shared" si="252"/>
        <v>25.482303999999999</v>
      </c>
      <c r="E465" s="36">
        <f t="shared" si="253"/>
        <v>23.794884</v>
      </c>
      <c r="F465" s="36">
        <f t="shared" si="254"/>
        <v>22.733824000000006</v>
      </c>
      <c r="G465" s="36">
        <f t="shared" si="255"/>
        <v>270.33936399999999</v>
      </c>
      <c r="H465" s="36" t="str">
        <f t="shared" si="256"/>
        <v/>
      </c>
      <c r="I465" s="36" t="str">
        <f t="shared" si="257"/>
        <v/>
      </c>
      <c r="J465" s="36" t="str">
        <f t="shared" si="258"/>
        <v/>
      </c>
      <c r="K465" s="36" t="str">
        <f t="shared" si="259"/>
        <v/>
      </c>
      <c r="L465" s="36" t="str">
        <f t="shared" si="249"/>
        <v/>
      </c>
      <c r="M465" s="60">
        <f t="shared" si="260"/>
        <v>345.40588000000002</v>
      </c>
      <c r="N465" s="36"/>
      <c r="O465" s="36"/>
      <c r="P465" s="36"/>
      <c r="Q465" s="36"/>
      <c r="R465" s="36"/>
      <c r="S465" s="36"/>
      <c r="T465" s="36"/>
      <c r="U465" s="36"/>
      <c r="V465" s="36"/>
      <c r="W465" s="36"/>
      <c r="X465" s="36"/>
      <c r="Y465" s="36"/>
      <c r="Z465" s="36"/>
    </row>
    <row r="466" spans="1:26" ht="22.5" hidden="1" x14ac:dyDescent="0.2">
      <c r="A466" s="58">
        <f t="shared" ref="A466:B466" si="288">+A197</f>
        <v>189</v>
      </c>
      <c r="B466" s="59" t="str">
        <f t="shared" si="288"/>
        <v>Válvula Reguladora para Cilindro de Oxigênio com Fluxômetro, produto com manômetro de alta pressão com escala de 0 a 300 Kgf/cm²</v>
      </c>
      <c r="C466" s="36" t="str">
        <f t="shared" si="251"/>
        <v/>
      </c>
      <c r="D466" s="36">
        <f t="shared" si="252"/>
        <v>12.924024999999787</v>
      </c>
      <c r="E466" s="36">
        <f t="shared" si="253"/>
        <v>73.702224999999643</v>
      </c>
      <c r="F466" s="36">
        <f t="shared" si="254"/>
        <v>137.47562499999921</v>
      </c>
      <c r="G466" s="36" t="str">
        <f t="shared" si="255"/>
        <v/>
      </c>
      <c r="H466" s="36" t="str">
        <f t="shared" si="256"/>
        <v/>
      </c>
      <c r="I466" s="36" t="str">
        <f t="shared" si="257"/>
        <v/>
      </c>
      <c r="J466" s="36" t="str">
        <f t="shared" si="258"/>
        <v/>
      </c>
      <c r="K466" s="36" t="str">
        <f t="shared" si="259"/>
        <v/>
      </c>
      <c r="L466" s="36">
        <f t="shared" si="249"/>
        <v>571.44902500000137</v>
      </c>
      <c r="M466" s="60">
        <f t="shared" si="260"/>
        <v>795.55089999999996</v>
      </c>
      <c r="N466" s="36"/>
      <c r="O466" s="36"/>
      <c r="P466" s="36"/>
      <c r="Q466" s="36"/>
      <c r="R466" s="36"/>
      <c r="S466" s="36"/>
      <c r="T466" s="36"/>
      <c r="U466" s="36"/>
      <c r="V466" s="36"/>
      <c r="W466" s="36"/>
      <c r="X466" s="36"/>
      <c r="Y466" s="36"/>
      <c r="Z466" s="36"/>
    </row>
    <row r="467" spans="1:26" ht="22.5" hidden="1" x14ac:dyDescent="0.2">
      <c r="A467" s="58">
        <f t="shared" ref="A467:B467" si="289">+A198</f>
        <v>190</v>
      </c>
      <c r="B467" s="59" t="str">
        <f t="shared" si="289"/>
        <v>VASELINA LÍQUIDA, PARA TRATAMENTO DE FISIOTERAPIA, EMBALAGEM FRASCO COM 1000ML</v>
      </c>
      <c r="C467" s="36" t="str">
        <f t="shared" si="251"/>
        <v/>
      </c>
      <c r="D467" s="36">
        <f t="shared" si="252"/>
        <v>1.1491840000000058</v>
      </c>
      <c r="E467" s="36">
        <f t="shared" si="253"/>
        <v>2.4711840000000085</v>
      </c>
      <c r="F467" s="36">
        <f t="shared" si="254"/>
        <v>3.5419239999999923</v>
      </c>
      <c r="G467" s="36">
        <f t="shared" si="255"/>
        <v>2.8832040000000014</v>
      </c>
      <c r="H467" s="36" t="str">
        <f t="shared" si="256"/>
        <v/>
      </c>
      <c r="I467" s="36" t="str">
        <f t="shared" si="257"/>
        <v/>
      </c>
      <c r="J467" s="36" t="str">
        <f t="shared" si="258"/>
        <v/>
      </c>
      <c r="K467" s="36" t="str">
        <f t="shared" si="259"/>
        <v/>
      </c>
      <c r="L467" s="36">
        <f t="shared" si="249"/>
        <v>7.9975839999999963</v>
      </c>
      <c r="M467" s="60">
        <f t="shared" si="260"/>
        <v>18.043080000000003</v>
      </c>
      <c r="N467" s="36"/>
      <c r="O467" s="36"/>
      <c r="P467" s="36"/>
      <c r="Q467" s="36"/>
      <c r="R467" s="36"/>
      <c r="S467" s="36"/>
      <c r="T467" s="36"/>
      <c r="U467" s="36"/>
      <c r="V467" s="36"/>
      <c r="W467" s="36"/>
      <c r="X467" s="36"/>
      <c r="Y467" s="36"/>
      <c r="Z467" s="36"/>
    </row>
    <row r="468" spans="1:26" ht="33.75" hidden="1" x14ac:dyDescent="0.2">
      <c r="A468" s="58">
        <f t="shared" ref="A468:B468" si="290">+A199</f>
        <v>191</v>
      </c>
      <c r="B468" s="59" t="str">
        <f t="shared" si="290"/>
        <v>TERMÔMETRO CLINICO; AJUSTE: DIGITAL, INFRAVERMELHO, ESCALA: ATÉ 50° C TIPO: USO EM TESTA, COMPONENTES: C/ ALARMES, MEDICAÇÃO Á DISTANCIA, MEMÓRIA: MEMÓRIA ATÉ 10 MEDIÇÕES.</v>
      </c>
      <c r="C468" s="36" t="str">
        <f t="shared" si="251"/>
        <v/>
      </c>
      <c r="D468" s="36">
        <f t="shared" si="252"/>
        <v>1.1880999999999919</v>
      </c>
      <c r="E468" s="36">
        <f t="shared" si="253"/>
        <v>0.35999999999999316</v>
      </c>
      <c r="F468" s="36">
        <f t="shared" si="254"/>
        <v>8.4099999999995387E-2</v>
      </c>
      <c r="G468" s="36">
        <f t="shared" si="255"/>
        <v>3.9204000000000159</v>
      </c>
      <c r="H468" s="36" t="str">
        <f t="shared" si="256"/>
        <v/>
      </c>
      <c r="I468" s="36" t="str">
        <f t="shared" si="257"/>
        <v/>
      </c>
      <c r="J468" s="36" t="str">
        <f t="shared" si="258"/>
        <v/>
      </c>
      <c r="K468" s="36" t="str">
        <f t="shared" si="259"/>
        <v/>
      </c>
      <c r="L468" s="36" t="str">
        <f t="shared" si="249"/>
        <v/>
      </c>
      <c r="M468" s="60">
        <f t="shared" si="260"/>
        <v>5.5525999999999964</v>
      </c>
      <c r="N468" s="36"/>
      <c r="O468" s="36"/>
      <c r="P468" s="36"/>
      <c r="Q468" s="36"/>
      <c r="R468" s="36"/>
      <c r="S468" s="36"/>
      <c r="T468" s="36"/>
      <c r="U468" s="36"/>
      <c r="V468" s="36"/>
      <c r="W468" s="36"/>
      <c r="X468" s="36"/>
      <c r="Y468" s="36"/>
      <c r="Z468" s="36"/>
    </row>
    <row r="469" spans="1:26" ht="22.5" hidden="1" x14ac:dyDescent="0.2">
      <c r="A469" s="58">
        <f t="shared" ref="A469:B469" si="291">+A200</f>
        <v>192</v>
      </c>
      <c r="B469" s="59" t="str">
        <f t="shared" si="291"/>
        <v>HIPOCLORITO DE SÓDIO 1%; SOLUÇÃIO DE HIPOCLORITO DE SÓDIO A 1%. FRASCO COM 01 LITRO.</v>
      </c>
      <c r="C469" s="36" t="str">
        <f t="shared" si="251"/>
        <v/>
      </c>
      <c r="D469" s="36">
        <f t="shared" si="252"/>
        <v>1.4439999999999857E-3</v>
      </c>
      <c r="E469" s="36">
        <f t="shared" si="253"/>
        <v>6.0839999999999766E-3</v>
      </c>
      <c r="F469" s="36">
        <f t="shared" si="254"/>
        <v>1.1663999999999924E-2</v>
      </c>
      <c r="G469" s="36">
        <f t="shared" si="255"/>
        <v>0.11696400000000005</v>
      </c>
      <c r="H469" s="36" t="str">
        <f t="shared" si="256"/>
        <v/>
      </c>
      <c r="I469" s="36" t="str">
        <f t="shared" si="257"/>
        <v/>
      </c>
      <c r="J469" s="36" t="str">
        <f t="shared" si="258"/>
        <v/>
      </c>
      <c r="K469" s="36" t="str">
        <f t="shared" si="259"/>
        <v/>
      </c>
      <c r="L469" s="36">
        <f t="shared" si="249"/>
        <v>1.3923999999999973E-2</v>
      </c>
      <c r="M469" s="60">
        <f t="shared" si="260"/>
        <v>0.15007999999999991</v>
      </c>
      <c r="N469" s="36"/>
      <c r="O469" s="36"/>
      <c r="P469" s="36"/>
      <c r="Q469" s="36"/>
      <c r="R469" s="36"/>
      <c r="S469" s="36"/>
      <c r="T469" s="36"/>
      <c r="U469" s="36"/>
      <c r="V469" s="36"/>
      <c r="W469" s="36"/>
      <c r="X469" s="36"/>
      <c r="Y469" s="36"/>
      <c r="Z469" s="36"/>
    </row>
    <row r="470" spans="1:26" ht="33.75" hidden="1" x14ac:dyDescent="0.2">
      <c r="A470" s="58">
        <f t="shared" ref="A470:B470" si="292">+A201</f>
        <v>193</v>
      </c>
      <c r="B470" s="59" t="str">
        <f t="shared" si="292"/>
        <v>PROTETOR FACIAL 08 INCOLOR (FACE SHIELD) DEVE COBRIR A FRENTE E AS LATERAIS DO ROSTO. COM CARNEIRA SIMPLES. POSSUIR REGULAGEM DE TAMANHO ATRAVÉS DE AJUSTES SIMPLES</v>
      </c>
      <c r="C470" s="36" t="str">
        <f t="shared" si="251"/>
        <v/>
      </c>
      <c r="D470" s="36">
        <f t="shared" si="252"/>
        <v>1.8906250000000294E-2</v>
      </c>
      <c r="E470" s="36">
        <f t="shared" si="253"/>
        <v>5.6250000000004261E-5</v>
      </c>
      <c r="F470" s="36">
        <f t="shared" si="254"/>
        <v>5.2562499999999693E-3</v>
      </c>
      <c r="G470" s="36" t="str">
        <f t="shared" si="255"/>
        <v/>
      </c>
      <c r="H470" s="36" t="str">
        <f t="shared" si="256"/>
        <v/>
      </c>
      <c r="I470" s="36" t="str">
        <f t="shared" si="257"/>
        <v/>
      </c>
      <c r="J470" s="36" t="str">
        <f t="shared" si="258"/>
        <v/>
      </c>
      <c r="K470" s="36" t="str">
        <f t="shared" si="259"/>
        <v/>
      </c>
      <c r="L470" s="36">
        <f t="shared" si="249"/>
        <v>5.2562499999999693E-3</v>
      </c>
      <c r="M470" s="60">
        <f t="shared" si="260"/>
        <v>2.9475000000000237E-2</v>
      </c>
      <c r="N470" s="36"/>
      <c r="O470" s="36"/>
      <c r="P470" s="36"/>
      <c r="Q470" s="36"/>
      <c r="R470" s="36"/>
      <c r="S470" s="36"/>
      <c r="T470" s="36"/>
      <c r="U470" s="36"/>
      <c r="V470" s="36"/>
      <c r="W470" s="36"/>
      <c r="X470" s="36"/>
      <c r="Y470" s="36"/>
      <c r="Z470" s="36"/>
    </row>
    <row r="471" spans="1:26" ht="33.75" hidden="1" x14ac:dyDescent="0.2">
      <c r="A471" s="58">
        <f t="shared" ref="A471:B471" si="293">+A202</f>
        <v>194</v>
      </c>
      <c r="B471" s="59" t="str">
        <f t="shared" si="293"/>
        <v>ESFIGMOMANÔMETRO ADULTO; MECANISMO COM MOSTRADOR GRADUADO E MANÔMETRO RESISTENTE; BRAÇADEIRA EM NYLON; COM FECHO EM VELCRO; PÊRA COM VÁLVULA EM METAL REFORÇADO</v>
      </c>
      <c r="C471" s="36" t="str">
        <f t="shared" si="251"/>
        <v/>
      </c>
      <c r="D471" s="36">
        <f t="shared" si="252"/>
        <v>1.5006250000000557E-2</v>
      </c>
      <c r="E471" s="36">
        <f t="shared" si="253"/>
        <v>1.3282562500000079</v>
      </c>
      <c r="F471" s="36">
        <f t="shared" si="254"/>
        <v>3.2490062499999817</v>
      </c>
      <c r="G471" s="36" t="str">
        <f t="shared" si="255"/>
        <v/>
      </c>
      <c r="H471" s="36" t="str">
        <f t="shared" si="256"/>
        <v/>
      </c>
      <c r="I471" s="36" t="str">
        <f t="shared" si="257"/>
        <v/>
      </c>
      <c r="J471" s="36" t="str">
        <f t="shared" si="258"/>
        <v/>
      </c>
      <c r="K471" s="36" t="str">
        <f t="shared" si="259"/>
        <v/>
      </c>
      <c r="L471" s="36">
        <f t="shared" si="249"/>
        <v>9.4710062500000038</v>
      </c>
      <c r="M471" s="60">
        <f t="shared" si="260"/>
        <v>14.063274999999994</v>
      </c>
      <c r="N471" s="36"/>
      <c r="O471" s="36"/>
      <c r="P471" s="36"/>
      <c r="Q471" s="36"/>
      <c r="R471" s="36"/>
      <c r="S471" s="36"/>
      <c r="T471" s="36"/>
      <c r="U471" s="36"/>
      <c r="V471" s="36"/>
      <c r="W471" s="36"/>
      <c r="X471" s="36"/>
      <c r="Y471" s="36"/>
      <c r="Z471" s="36"/>
    </row>
    <row r="472" spans="1:26" ht="33.75" hidden="1" x14ac:dyDescent="0.2">
      <c r="A472" s="58">
        <f t="shared" ref="A472:B472" si="294">+A203</f>
        <v>195</v>
      </c>
      <c r="B472" s="59" t="str">
        <f t="shared" si="294"/>
        <v>Seringa hipodérmica sem agulha luer slip 10 ml. Dispositivo descartável, composto de um cilindro e um êmbolo, desenvolvido para a aspiração e aplicação de líquidos e/ou medicamentos pelas vias hipodérmicas.</v>
      </c>
      <c r="C472" s="36" t="str">
        <f t="shared" si="251"/>
        <v/>
      </c>
      <c r="D472" s="36">
        <f t="shared" si="252"/>
        <v>5.62500000000001E-5</v>
      </c>
      <c r="E472" s="36">
        <f t="shared" si="253"/>
        <v>6.2500000000000113E-6</v>
      </c>
      <c r="F472" s="36">
        <f t="shared" si="254"/>
        <v>6.2500000000000113E-6</v>
      </c>
      <c r="G472" s="36">
        <f t="shared" si="255"/>
        <v>6.2500000000000113E-6</v>
      </c>
      <c r="H472" s="36" t="str">
        <f t="shared" si="256"/>
        <v/>
      </c>
      <c r="I472" s="36" t="str">
        <f t="shared" si="257"/>
        <v/>
      </c>
      <c r="J472" s="36" t="str">
        <f t="shared" si="258"/>
        <v/>
      </c>
      <c r="K472" s="36" t="str">
        <f t="shared" si="259"/>
        <v/>
      </c>
      <c r="L472" s="36" t="str">
        <f t="shared" si="249"/>
        <v/>
      </c>
      <c r="M472" s="60">
        <f t="shared" si="260"/>
        <v>7.5000000000000143E-5</v>
      </c>
      <c r="N472" s="36"/>
      <c r="O472" s="36"/>
      <c r="P472" s="36"/>
      <c r="Q472" s="36"/>
      <c r="R472" s="36"/>
      <c r="S472" s="36"/>
      <c r="T472" s="36"/>
      <c r="U472" s="36"/>
      <c r="V472" s="36"/>
      <c r="W472" s="36"/>
      <c r="X472" s="36"/>
      <c r="Y472" s="36"/>
      <c r="Z472" s="36"/>
    </row>
    <row r="473" spans="1:26" ht="56.25" hidden="1" x14ac:dyDescent="0.2">
      <c r="A473" s="58">
        <f t="shared" ref="A473:B473" si="295">+A204</f>
        <v>196</v>
      </c>
      <c r="B473" s="59" t="str">
        <f t="shared" si="295"/>
        <v>Seringa descartável tamanho 20ml slip, sem agulha estéril, confeccionada em polipropileno transparente, atóxica, apirogênica, cilindro reto, siliconizado, paredes uniformes, anel de retração que impeça o desprendimento do embulo cilíndrico, flage que dê apóio aos dedos, embulo em pistão lubrificado e ajustado ao cilíndro, graduação em ml,</v>
      </c>
      <c r="C473" s="36" t="str">
        <f t="shared" si="251"/>
        <v/>
      </c>
      <c r="D473" s="36">
        <f t="shared" si="252"/>
        <v>1.2959999999999983E-3</v>
      </c>
      <c r="E473" s="36">
        <f t="shared" si="253"/>
        <v>1.2959999999999983E-3</v>
      </c>
      <c r="F473" s="36">
        <f t="shared" si="254"/>
        <v>1.2959999999999983E-3</v>
      </c>
      <c r="G473" s="36">
        <f t="shared" si="255"/>
        <v>1.9600000000000035E-4</v>
      </c>
      <c r="H473" s="36" t="str">
        <f t="shared" si="256"/>
        <v/>
      </c>
      <c r="I473" s="36" t="str">
        <f t="shared" si="257"/>
        <v/>
      </c>
      <c r="J473" s="36" t="str">
        <f t="shared" si="258"/>
        <v/>
      </c>
      <c r="K473" s="36" t="str">
        <f t="shared" si="259"/>
        <v/>
      </c>
      <c r="L473" s="36">
        <f t="shared" si="249"/>
        <v>8.8360000000000053E-3</v>
      </c>
      <c r="M473" s="60">
        <f t="shared" si="260"/>
        <v>1.2920000000000001E-2</v>
      </c>
      <c r="N473" s="36"/>
      <c r="O473" s="36"/>
      <c r="P473" s="36"/>
      <c r="Q473" s="36"/>
      <c r="R473" s="36"/>
      <c r="S473" s="36"/>
      <c r="T473" s="36"/>
      <c r="U473" s="36"/>
      <c r="V473" s="36"/>
      <c r="W473" s="36"/>
      <c r="X473" s="36"/>
      <c r="Y473" s="36"/>
      <c r="Z473" s="36"/>
    </row>
    <row r="474" spans="1:26" ht="22.5" hidden="1" x14ac:dyDescent="0.2">
      <c r="A474" s="58">
        <f t="shared" ref="A474:B474" si="296">+A205</f>
        <v>197</v>
      </c>
      <c r="B474" s="59" t="str">
        <f t="shared" si="296"/>
        <v xml:space="preserve">SERINGA DESCARTAVEL 60ML SEM AGULHA ESTERIL - Seringas descartáveis - 60 ml </v>
      </c>
      <c r="C474" s="36" t="str">
        <f t="shared" si="251"/>
        <v/>
      </c>
      <c r="D474" s="36">
        <f t="shared" si="252"/>
        <v>4.2249999999999927E-3</v>
      </c>
      <c r="E474" s="36">
        <f t="shared" si="253"/>
        <v>3.024999999999993E-3</v>
      </c>
      <c r="F474" s="36">
        <f t="shared" si="254"/>
        <v>2.0249999999999938E-3</v>
      </c>
      <c r="G474" s="36" t="str">
        <f t="shared" si="255"/>
        <v/>
      </c>
      <c r="H474" s="36" t="str">
        <f t="shared" si="256"/>
        <v/>
      </c>
      <c r="I474" s="36" t="str">
        <f t="shared" si="257"/>
        <v/>
      </c>
      <c r="J474" s="36" t="str">
        <f t="shared" si="258"/>
        <v/>
      </c>
      <c r="K474" s="36" t="str">
        <f t="shared" si="259"/>
        <v/>
      </c>
      <c r="L474" s="36">
        <f t="shared" si="249"/>
        <v>2.7225000000000013E-2</v>
      </c>
      <c r="M474" s="60">
        <f t="shared" si="260"/>
        <v>3.6499999999999991E-2</v>
      </c>
      <c r="N474" s="36"/>
      <c r="O474" s="36"/>
      <c r="P474" s="36"/>
      <c r="Q474" s="36"/>
      <c r="R474" s="36"/>
      <c r="S474" s="36"/>
      <c r="T474" s="36"/>
      <c r="U474" s="36"/>
      <c r="V474" s="36"/>
      <c r="W474" s="36"/>
      <c r="X474" s="36"/>
      <c r="Y474" s="36"/>
      <c r="Z474" s="36"/>
    </row>
    <row r="475" spans="1:26" hidden="1" x14ac:dyDescent="0.2">
      <c r="A475" s="58">
        <f t="shared" ref="A475:B475" si="297">+A206</f>
        <v>198</v>
      </c>
      <c r="B475" s="59" t="str">
        <f t="shared" si="297"/>
        <v>Tesoura curva Goldmanfox 11,5 cm. Aço Inox- Autoclavável</v>
      </c>
      <c r="C475" s="36" t="str">
        <f t="shared" si="251"/>
        <v/>
      </c>
      <c r="D475" s="36">
        <f t="shared" si="252"/>
        <v>57.684024999999984</v>
      </c>
      <c r="E475" s="36">
        <f t="shared" si="253"/>
        <v>76.650024999999914</v>
      </c>
      <c r="F475" s="36">
        <f t="shared" si="254"/>
        <v>89.96522499999999</v>
      </c>
      <c r="G475" s="36">
        <f t="shared" si="255"/>
        <v>667.447225</v>
      </c>
      <c r="H475" s="36" t="str">
        <f t="shared" si="256"/>
        <v/>
      </c>
      <c r="I475" s="36" t="str">
        <f t="shared" si="257"/>
        <v/>
      </c>
      <c r="J475" s="36" t="str">
        <f t="shared" si="258"/>
        <v/>
      </c>
      <c r="K475" s="36" t="str">
        <f t="shared" si="259"/>
        <v/>
      </c>
      <c r="L475" s="36" t="str">
        <f t="shared" si="249"/>
        <v/>
      </c>
      <c r="M475" s="60">
        <f t="shared" si="260"/>
        <v>891.74649999999997</v>
      </c>
      <c r="N475" s="36"/>
      <c r="O475" s="36"/>
      <c r="P475" s="36"/>
      <c r="Q475" s="36"/>
      <c r="R475" s="36"/>
      <c r="S475" s="36"/>
      <c r="T475" s="36"/>
      <c r="U475" s="36"/>
      <c r="V475" s="36"/>
      <c r="W475" s="36"/>
      <c r="X475" s="36"/>
      <c r="Y475" s="36"/>
      <c r="Z475" s="36"/>
    </row>
    <row r="476" spans="1:26" hidden="1" x14ac:dyDescent="0.2">
      <c r="A476" s="58">
        <f t="shared" ref="A476:B476" si="298">+A207</f>
        <v>199</v>
      </c>
      <c r="B476" s="59" t="str">
        <f t="shared" si="298"/>
        <v>Tesoura reta Goldmanfox 11,5 cm. Aço Inox- Autoclavável</v>
      </c>
      <c r="C476" s="36" t="str">
        <f t="shared" si="251"/>
        <v/>
      </c>
      <c r="D476" s="36">
        <f t="shared" si="252"/>
        <v>57.72200624999995</v>
      </c>
      <c r="E476" s="36">
        <f t="shared" si="253"/>
        <v>76.693806249999881</v>
      </c>
      <c r="F476" s="36">
        <f t="shared" si="254"/>
        <v>90.012656249999949</v>
      </c>
      <c r="G476" s="36">
        <f t="shared" si="255"/>
        <v>667.83480625000004</v>
      </c>
      <c r="H476" s="36" t="str">
        <f t="shared" si="256"/>
        <v/>
      </c>
      <c r="I476" s="36" t="str">
        <f t="shared" si="257"/>
        <v/>
      </c>
      <c r="J476" s="36" t="str">
        <f t="shared" si="258"/>
        <v/>
      </c>
      <c r="K476" s="36" t="str">
        <f t="shared" si="259"/>
        <v/>
      </c>
      <c r="L476" s="36" t="str">
        <f t="shared" si="249"/>
        <v/>
      </c>
      <c r="M476" s="60">
        <f t="shared" si="260"/>
        <v>892.26327499999979</v>
      </c>
      <c r="N476" s="36"/>
      <c r="O476" s="36"/>
      <c r="P476" s="36"/>
      <c r="Q476" s="36"/>
      <c r="R476" s="36"/>
      <c r="S476" s="36"/>
      <c r="T476" s="36"/>
      <c r="U476" s="36"/>
      <c r="V476" s="36"/>
      <c r="W476" s="36"/>
      <c r="X476" s="36"/>
      <c r="Y476" s="36"/>
      <c r="Z476" s="36"/>
    </row>
    <row r="477" spans="1:26" ht="45" hidden="1" x14ac:dyDescent="0.2">
      <c r="A477" s="58">
        <f t="shared" ref="A477:B477" si="299">+A208</f>
        <v>200</v>
      </c>
      <c r="B477" s="59" t="str">
        <f t="shared" si="299"/>
        <v>Catéter intravenoso periférico com dispositivo de segurança tamanho 20G, caixa com 100 unidades. Desenvolvido para a Terapia Intravenosa Periférica, para infusões de fármacos, hemoderivados e nutrição parenteral</v>
      </c>
      <c r="C477" s="36" t="str">
        <f t="shared" si="251"/>
        <v/>
      </c>
      <c r="D477" s="36">
        <f t="shared" si="252"/>
        <v>0.61361111111110811</v>
      </c>
      <c r="E477" s="36">
        <f t="shared" si="253"/>
        <v>1.1377777777778304E-2</v>
      </c>
      <c r="F477" s="36">
        <f t="shared" si="254"/>
        <v>0.45787777777778149</v>
      </c>
      <c r="G477" s="36" t="str">
        <f t="shared" si="255"/>
        <v/>
      </c>
      <c r="H477" s="36" t="str">
        <f t="shared" si="256"/>
        <v/>
      </c>
      <c r="I477" s="36" t="str">
        <f t="shared" si="257"/>
        <v/>
      </c>
      <c r="J477" s="36" t="str">
        <f t="shared" si="258"/>
        <v/>
      </c>
      <c r="K477" s="36" t="str">
        <f t="shared" si="259"/>
        <v/>
      </c>
      <c r="L477" s="36" t="str">
        <f t="shared" si="249"/>
        <v/>
      </c>
      <c r="M477" s="60">
        <f t="shared" si="260"/>
        <v>1.0828666666666678</v>
      </c>
      <c r="N477" s="36"/>
      <c r="O477" s="36"/>
      <c r="P477" s="36"/>
      <c r="Q477" s="36"/>
      <c r="R477" s="36"/>
      <c r="S477" s="36"/>
      <c r="T477" s="36"/>
      <c r="U477" s="36"/>
      <c r="V477" s="36"/>
      <c r="W477" s="36"/>
      <c r="X477" s="36"/>
      <c r="Y477" s="36"/>
      <c r="Z477" s="36"/>
    </row>
    <row r="478" spans="1:26" ht="45" hidden="1" x14ac:dyDescent="0.2">
      <c r="A478" s="58">
        <f t="shared" ref="A478:B478" si="300">+A209</f>
        <v>201</v>
      </c>
      <c r="B478" s="59" t="str">
        <f t="shared" si="300"/>
        <v>Catéter intravenoso periférico com dispositivo de segurança tamanho 22G, caixa com 100 unidades. Desenvolvido para a Terapia Intravenosa Periférica, para infusões de fármacos, hemoderivados e nutrição parenteral</v>
      </c>
      <c r="C478" s="36" t="str">
        <f t="shared" si="251"/>
        <v/>
      </c>
      <c r="D478" s="36">
        <f t="shared" si="252"/>
        <v>0.61361111111110811</v>
      </c>
      <c r="E478" s="36">
        <f t="shared" si="253"/>
        <v>1.1377777777778304E-2</v>
      </c>
      <c r="F478" s="36">
        <f t="shared" si="254"/>
        <v>0.45787777777778149</v>
      </c>
      <c r="G478" s="36" t="str">
        <f t="shared" si="255"/>
        <v/>
      </c>
      <c r="H478" s="36" t="str">
        <f t="shared" si="256"/>
        <v/>
      </c>
      <c r="I478" s="36" t="str">
        <f t="shared" si="257"/>
        <v/>
      </c>
      <c r="J478" s="36" t="str">
        <f t="shared" si="258"/>
        <v/>
      </c>
      <c r="K478" s="36" t="str">
        <f t="shared" si="259"/>
        <v/>
      </c>
      <c r="L478" s="36" t="str">
        <f t="shared" si="249"/>
        <v/>
      </c>
      <c r="M478" s="60">
        <f t="shared" si="260"/>
        <v>1.0828666666666678</v>
      </c>
      <c r="N478" s="36"/>
      <c r="O478" s="36"/>
      <c r="P478" s="36"/>
      <c r="Q478" s="36"/>
      <c r="R478" s="36"/>
      <c r="S478" s="36"/>
      <c r="T478" s="36"/>
      <c r="U478" s="36"/>
      <c r="V478" s="36"/>
      <c r="W478" s="36"/>
      <c r="X478" s="36"/>
      <c r="Y478" s="36"/>
      <c r="Z478" s="36"/>
    </row>
    <row r="479" spans="1:26" ht="45" hidden="1" x14ac:dyDescent="0.2">
      <c r="A479" s="58">
        <f t="shared" ref="A479:B479" si="301">+A210</f>
        <v>202</v>
      </c>
      <c r="B479" s="59" t="str">
        <f t="shared" si="301"/>
        <v>Catéter intravenoso periférico com dispositivo de segurança tamanho 24G, caixa com 100 unidades. Desenvolvido para a Terapia Intravenosa Periférica, para infusões de fármacos, hemoderivados e nutrição parenteral</v>
      </c>
      <c r="C479" s="36" t="str">
        <f t="shared" si="251"/>
        <v/>
      </c>
      <c r="D479" s="36">
        <f t="shared" si="252"/>
        <v>2.2126562499999913</v>
      </c>
      <c r="E479" s="36">
        <f t="shared" si="253"/>
        <v>0.2575562499999931</v>
      </c>
      <c r="F479" s="36">
        <f t="shared" si="254"/>
        <v>1.0506250000001282E-2</v>
      </c>
      <c r="G479" s="36" t="str">
        <f t="shared" si="255"/>
        <v/>
      </c>
      <c r="H479" s="36" t="str">
        <f t="shared" si="256"/>
        <v/>
      </c>
      <c r="I479" s="36" t="str">
        <f t="shared" si="257"/>
        <v/>
      </c>
      <c r="J479" s="36" t="str">
        <f t="shared" si="258"/>
        <v/>
      </c>
      <c r="K479" s="36" t="str">
        <f t="shared" si="259"/>
        <v/>
      </c>
      <c r="L479" s="36">
        <f t="shared" si="249"/>
        <v>3.5815562499999936</v>
      </c>
      <c r="M479" s="60">
        <f t="shared" si="260"/>
        <v>6.0622749999999801</v>
      </c>
      <c r="N479" s="36"/>
      <c r="O479" s="36"/>
      <c r="P479" s="36"/>
      <c r="Q479" s="36"/>
      <c r="R479" s="36"/>
      <c r="S479" s="36"/>
      <c r="T479" s="36"/>
      <c r="U479" s="36"/>
      <c r="V479" s="36"/>
      <c r="W479" s="36"/>
      <c r="X479" s="36"/>
      <c r="Y479" s="36"/>
      <c r="Z479" s="36"/>
    </row>
    <row r="480" spans="1:26" hidden="1" x14ac:dyDescent="0.2">
      <c r="A480" s="58">
        <f t="shared" ref="A480:B480" si="302">+A211</f>
        <v>203</v>
      </c>
      <c r="B480" s="59" t="str">
        <f t="shared" si="302"/>
        <v>Colar cervical para resgate tamanho infantil VNO</v>
      </c>
      <c r="C480" s="36" t="str">
        <f t="shared" si="251"/>
        <v/>
      </c>
      <c r="D480" s="36">
        <f t="shared" si="252"/>
        <v>1.41015625</v>
      </c>
      <c r="E480" s="36">
        <f t="shared" si="253"/>
        <v>3.9900062500000093</v>
      </c>
      <c r="F480" s="36">
        <f t="shared" si="254"/>
        <v>6.3378062500000274</v>
      </c>
      <c r="G480" s="36" t="str">
        <f t="shared" si="255"/>
        <v/>
      </c>
      <c r="H480" s="36" t="str">
        <f t="shared" si="256"/>
        <v/>
      </c>
      <c r="I480" s="36" t="str">
        <f t="shared" si="257"/>
        <v/>
      </c>
      <c r="J480" s="36" t="str">
        <f t="shared" si="258"/>
        <v/>
      </c>
      <c r="K480" s="36" t="str">
        <f t="shared" si="259"/>
        <v/>
      </c>
      <c r="L480" s="36">
        <f t="shared" si="249"/>
        <v>32.518506250000009</v>
      </c>
      <c r="M480" s="60">
        <f t="shared" si="260"/>
        <v>44.256475000000044</v>
      </c>
      <c r="N480" s="36"/>
      <c r="O480" s="36"/>
      <c r="P480" s="36"/>
      <c r="Q480" s="36"/>
      <c r="R480" s="36"/>
      <c r="S480" s="36"/>
      <c r="T480" s="36"/>
      <c r="U480" s="36"/>
      <c r="V480" s="36"/>
      <c r="W480" s="36"/>
      <c r="X480" s="36"/>
      <c r="Y480" s="36"/>
      <c r="Z480" s="36"/>
    </row>
    <row r="481" spans="1:26" hidden="1" x14ac:dyDescent="0.2">
      <c r="A481" s="58">
        <f t="shared" ref="A481:B481" si="303">+A212</f>
        <v>204</v>
      </c>
      <c r="B481" s="59" t="str">
        <f t="shared" si="303"/>
        <v>Lixeira em aço inox com pedal 50 litros. 62,5x39cm e 4x39,4 cm</v>
      </c>
      <c r="C481" s="36" t="str">
        <f t="shared" si="251"/>
        <v/>
      </c>
      <c r="D481" s="36">
        <f t="shared" si="252"/>
        <v>92.256024999999255</v>
      </c>
      <c r="E481" s="36">
        <f t="shared" si="253"/>
        <v>189.20002499999987</v>
      </c>
      <c r="F481" s="36">
        <f t="shared" si="254"/>
        <v>268.140625</v>
      </c>
      <c r="G481" s="36">
        <f t="shared" si="255"/>
        <v>1578.870225000001</v>
      </c>
      <c r="H481" s="36" t="str">
        <f t="shared" si="256"/>
        <v/>
      </c>
      <c r="I481" s="36" t="str">
        <f t="shared" si="257"/>
        <v/>
      </c>
      <c r="J481" s="36" t="str">
        <f t="shared" si="258"/>
        <v/>
      </c>
      <c r="K481" s="36" t="str">
        <f t="shared" si="259"/>
        <v/>
      </c>
      <c r="L481" s="36" t="str">
        <f t="shared" si="249"/>
        <v/>
      </c>
      <c r="M481" s="60">
        <f t="shared" si="260"/>
        <v>2128.4669000000004</v>
      </c>
      <c r="N481" s="36"/>
      <c r="O481" s="36"/>
      <c r="P481" s="36"/>
      <c r="Q481" s="36"/>
      <c r="R481" s="36"/>
      <c r="S481" s="36"/>
      <c r="T481" s="36"/>
      <c r="U481" s="36"/>
      <c r="V481" s="36"/>
      <c r="W481" s="36"/>
      <c r="X481" s="36"/>
      <c r="Y481" s="36"/>
      <c r="Z481" s="36"/>
    </row>
    <row r="482" spans="1:26" ht="33.75" hidden="1" x14ac:dyDescent="0.2">
      <c r="A482" s="58">
        <f t="shared" ref="A482:B482" si="304">+A213</f>
        <v>205</v>
      </c>
      <c r="B482" s="59" t="str">
        <f t="shared" si="304"/>
        <v>Ringer com lactato 250ml. Solução injetável de cloreto de sódio + cloreto de potássio + cloreto de cálcio + lactato de sódio. Solução injetável, límpida e hipotônica, estéril e epirogênica</v>
      </c>
      <c r="C482" s="36" t="str">
        <f t="shared" si="251"/>
        <v/>
      </c>
      <c r="D482" s="36">
        <f t="shared" si="252"/>
        <v>0.54022500000000051</v>
      </c>
      <c r="E482" s="36">
        <f t="shared" si="253"/>
        <v>0.45562500000000095</v>
      </c>
      <c r="F482" s="36">
        <f t="shared" si="254"/>
        <v>0.41602500000000059</v>
      </c>
      <c r="G482" s="36" t="str">
        <f t="shared" si="255"/>
        <v/>
      </c>
      <c r="H482" s="36" t="str">
        <f t="shared" si="256"/>
        <v/>
      </c>
      <c r="I482" s="36" t="str">
        <f t="shared" si="257"/>
        <v/>
      </c>
      <c r="J482" s="36" t="str">
        <f t="shared" si="258"/>
        <v/>
      </c>
      <c r="K482" s="36" t="str">
        <f t="shared" si="259"/>
        <v/>
      </c>
      <c r="L482" s="36">
        <f t="shared" si="249"/>
        <v>4.2230249999999989</v>
      </c>
      <c r="M482" s="60">
        <f t="shared" si="260"/>
        <v>5.6349000000000009</v>
      </c>
      <c r="N482" s="36"/>
      <c r="O482" s="36"/>
      <c r="P482" s="36"/>
      <c r="Q482" s="36"/>
      <c r="R482" s="36"/>
      <c r="S482" s="36"/>
      <c r="T482" s="36"/>
      <c r="U482" s="36"/>
      <c r="V482" s="36"/>
      <c r="W482" s="36"/>
      <c r="X482" s="36"/>
      <c r="Y482" s="36"/>
      <c r="Z482" s="36"/>
    </row>
    <row r="483" spans="1:26" ht="33.75" hidden="1" x14ac:dyDescent="0.2">
      <c r="A483" s="58">
        <f t="shared" ref="A483:B483" si="305">+A214</f>
        <v>206</v>
      </c>
      <c r="B483" s="59" t="str">
        <f t="shared" si="305"/>
        <v>Seringa hipodérmica sem agulha luer slip 5 ml. Dispositivo descartável, composto de um cilindro e um êmbolo, desenvolvido para a aspiração e aplicação de líquidos e/ou medicamentos pelas vias hipodérmicas</v>
      </c>
      <c r="C483" s="36" t="str">
        <f t="shared" si="251"/>
        <v/>
      </c>
      <c r="D483" s="36">
        <f t="shared" si="252"/>
        <v>6.2500000000000113E-6</v>
      </c>
      <c r="E483" s="36">
        <f t="shared" si="253"/>
        <v>6.2500000000000113E-6</v>
      </c>
      <c r="F483" s="36">
        <f t="shared" si="254"/>
        <v>6.2500000000000113E-6</v>
      </c>
      <c r="G483" s="36">
        <f t="shared" si="255"/>
        <v>5.6249999999999687E-5</v>
      </c>
      <c r="H483" s="36" t="str">
        <f t="shared" si="256"/>
        <v/>
      </c>
      <c r="I483" s="36" t="str">
        <f t="shared" si="257"/>
        <v/>
      </c>
      <c r="J483" s="36" t="str">
        <f t="shared" si="258"/>
        <v/>
      </c>
      <c r="K483" s="36" t="str">
        <f t="shared" si="259"/>
        <v/>
      </c>
      <c r="L483" s="36" t="str">
        <f t="shared" si="249"/>
        <v/>
      </c>
      <c r="M483" s="60">
        <f t="shared" si="260"/>
        <v>7.4999999999999722E-5</v>
      </c>
      <c r="N483" s="36"/>
      <c r="O483" s="36"/>
      <c r="P483" s="36"/>
      <c r="Q483" s="36"/>
      <c r="R483" s="36"/>
      <c r="S483" s="36"/>
      <c r="T483" s="36"/>
      <c r="U483" s="36"/>
      <c r="V483" s="36"/>
      <c r="W483" s="36"/>
      <c r="X483" s="36"/>
      <c r="Y483" s="36"/>
      <c r="Z483" s="36"/>
    </row>
    <row r="484" spans="1:26" ht="67.5" hidden="1" x14ac:dyDescent="0.2">
      <c r="A484" s="58">
        <f t="shared" ref="A484:B484" si="306">+A215</f>
        <v>207</v>
      </c>
      <c r="B484" s="59" t="str">
        <f t="shared" si="306"/>
        <v>DETECTOR FETAL PORTÁTIL DIGITAL - equipamento detector de frequência cardíaca fetal de alta performance. DESCRIÇÃO: transdutor de alta sensibilidade; alto-falante de alto desempenho; entrada para fone de ouvido, gravador de som ou computador; botão de LCD para a visualização numérica do batimento cardíaco fetal; alimentação por 02 (duas) pilhas AA de 1,5V; sensibilidade a partir de 10-12 semanas</v>
      </c>
      <c r="C484" s="36" t="str">
        <f t="shared" si="251"/>
        <v/>
      </c>
      <c r="D484" s="36">
        <f t="shared" si="252"/>
        <v>18.51867777777785</v>
      </c>
      <c r="E484" s="36">
        <f t="shared" si="253"/>
        <v>0.36804444444439571</v>
      </c>
      <c r="F484" s="36">
        <f t="shared" si="254"/>
        <v>13.665344444444383</v>
      </c>
      <c r="G484" s="36" t="str">
        <f t="shared" si="255"/>
        <v/>
      </c>
      <c r="H484" s="36" t="str">
        <f t="shared" si="256"/>
        <v/>
      </c>
      <c r="I484" s="36" t="str">
        <f t="shared" si="257"/>
        <v/>
      </c>
      <c r="J484" s="36" t="str">
        <f t="shared" si="258"/>
        <v/>
      </c>
      <c r="K484" s="36" t="str">
        <f t="shared" si="259"/>
        <v/>
      </c>
      <c r="L484" s="36" t="str">
        <f t="shared" si="249"/>
        <v/>
      </c>
      <c r="M484" s="60">
        <f t="shared" si="260"/>
        <v>32.552066666666633</v>
      </c>
      <c r="N484" s="36"/>
      <c r="O484" s="36"/>
      <c r="P484" s="36"/>
      <c r="Q484" s="36"/>
      <c r="R484" s="36"/>
      <c r="S484" s="36"/>
      <c r="T484" s="36"/>
      <c r="U484" s="36"/>
      <c r="V484" s="36"/>
      <c r="W484" s="36"/>
      <c r="X484" s="36"/>
      <c r="Y484" s="36"/>
      <c r="Z484" s="36"/>
    </row>
    <row r="485" spans="1:26" ht="22.5" hidden="1" x14ac:dyDescent="0.2">
      <c r="A485" s="58">
        <f t="shared" ref="A485:B485" si="307">+A216</f>
        <v>208</v>
      </c>
      <c r="B485" s="59" t="str">
        <f t="shared" si="307"/>
        <v>Fita para Autoclave com Indicador de processo de esterilização a vapor em autoclaves.</v>
      </c>
      <c r="C485" s="36" t="str">
        <f t="shared" si="251"/>
        <v/>
      </c>
      <c r="D485" s="36">
        <f t="shared" si="252"/>
        <v>2.844444444444481E-3</v>
      </c>
      <c r="E485" s="36">
        <f t="shared" si="253"/>
        <v>4.44444444444465E-5</v>
      </c>
      <c r="F485" s="36">
        <f t="shared" si="254"/>
        <v>2.1777777777777954E-3</v>
      </c>
      <c r="G485" s="36" t="str">
        <f t="shared" si="255"/>
        <v/>
      </c>
      <c r="H485" s="36" t="str">
        <f t="shared" si="256"/>
        <v/>
      </c>
      <c r="I485" s="36" t="str">
        <f t="shared" si="257"/>
        <v/>
      </c>
      <c r="J485" s="36" t="str">
        <f t="shared" si="258"/>
        <v/>
      </c>
      <c r="K485" s="36" t="str">
        <f t="shared" si="259"/>
        <v/>
      </c>
      <c r="L485" s="36" t="str">
        <f t="shared" si="249"/>
        <v/>
      </c>
      <c r="M485" s="60">
        <f t="shared" si="260"/>
        <v>5.0666666666667227E-3</v>
      </c>
      <c r="N485" s="36"/>
      <c r="O485" s="36"/>
      <c r="P485" s="36"/>
      <c r="Q485" s="36"/>
      <c r="R485" s="36"/>
      <c r="S485" s="36"/>
      <c r="T485" s="36"/>
      <c r="U485" s="36"/>
      <c r="V485" s="36"/>
      <c r="W485" s="36"/>
      <c r="X485" s="36"/>
      <c r="Y485" s="36"/>
      <c r="Z485" s="36"/>
    </row>
    <row r="486" spans="1:26" ht="45" hidden="1" x14ac:dyDescent="0.2">
      <c r="A486" s="58">
        <f t="shared" ref="A486:B486" si="308">+A217</f>
        <v>209</v>
      </c>
      <c r="B486" s="59" t="str">
        <f t="shared" si="308"/>
        <v xml:space="preserve">PULVERIZADOR TRANSPARENTE 500ML- FRASCO TRANSPARENTE, EM MATERIAL PLASTICO, REGULADOR DE JATO, A VALVULA ALCANÇA O FUNDO DO FRASCO, CAPACIDADE DE VOLUME DE 500ML. SIMILAR A PULVERIZADOR TRANSPARENTE 500ML </v>
      </c>
      <c r="C486" s="36">
        <f t="shared" si="251"/>
        <v>3.6024039999999986</v>
      </c>
      <c r="D486" s="36">
        <f t="shared" si="252"/>
        <v>1.2144040000000007</v>
      </c>
      <c r="E486" s="36">
        <f t="shared" si="253"/>
        <v>1.6179840000000005</v>
      </c>
      <c r="F486" s="36">
        <f t="shared" si="254"/>
        <v>1.8823839999999996</v>
      </c>
      <c r="G486" s="36" t="str">
        <f t="shared" si="255"/>
        <v/>
      </c>
      <c r="H486" s="36" t="str">
        <f t="shared" si="256"/>
        <v/>
      </c>
      <c r="I486" s="36" t="str">
        <f t="shared" si="257"/>
        <v/>
      </c>
      <c r="J486" s="36" t="str">
        <f t="shared" si="258"/>
        <v/>
      </c>
      <c r="K486" s="36" t="str">
        <f t="shared" si="259"/>
        <v/>
      </c>
      <c r="L486" s="36">
        <f t="shared" si="249"/>
        <v>3.4151039999999964</v>
      </c>
      <c r="M486" s="60">
        <f t="shared" si="260"/>
        <v>11.732279999999996</v>
      </c>
      <c r="N486" s="36"/>
      <c r="O486" s="36"/>
      <c r="P486" s="36"/>
      <c r="Q486" s="36"/>
      <c r="R486" s="36"/>
      <c r="S486" s="36"/>
      <c r="T486" s="36"/>
      <c r="U486" s="36"/>
      <c r="V486" s="36"/>
      <c r="W486" s="36"/>
      <c r="X486" s="36"/>
      <c r="Y486" s="36"/>
      <c r="Z486" s="36"/>
    </row>
    <row r="487" spans="1:26" ht="123.75" hidden="1" x14ac:dyDescent="0.2">
      <c r="A487" s="58">
        <f t="shared" ref="A487:B487" si="309">+A218</f>
        <v>210</v>
      </c>
      <c r="B487" s="59" t="str">
        <f t="shared" si="309"/>
        <v>Desinfetante Hospitalar de nível intermediário 5litros  Aspecto: Líquido transparente pH: 2,0 - 3,0 Faixa de temperatura de ebulição: Acima de 80°C Pressão de vapor: Produto Químico não inflamável Densidade de vapor: Produto Químico não inflamável Densidade relativa: 0,987 - 1,038 g/cm³ Solubilidade(s): Totalmente Solúvel Coeficiente de partição - n-octanol/água: Não Aplicável Outras informações: Brix: 11,0 - 14,0% Viscosidade: 1,0 - 10,0 cps Composição: Água, tensoativo não-iônico, acidificante e ativos Teor de ativos: 11,0 - 14,0 % Teor de Ativos bactericidas: Quaternário de Amônio: 5,6 % e Peróxido de Hidrogênio: 4,25% - Ativos bactericidas: Cloreto de cocobenzil alquil dimetil amônio, Cloreto de didecil dimetil amônio e Peróxido de Hidrogênio</v>
      </c>
      <c r="C487" s="36" t="str">
        <f t="shared" si="251"/>
        <v/>
      </c>
      <c r="D487" s="36">
        <f t="shared" si="252"/>
        <v>12.390399999999971</v>
      </c>
      <c r="E487" s="36">
        <f t="shared" si="253"/>
        <v>19.448099999999968</v>
      </c>
      <c r="F487" s="36">
        <f t="shared" si="254"/>
        <v>24.70089999999999</v>
      </c>
      <c r="G487" s="36">
        <f t="shared" si="255"/>
        <v>166.41000000000014</v>
      </c>
      <c r="H487" s="36" t="str">
        <f t="shared" si="256"/>
        <v/>
      </c>
      <c r="I487" s="36" t="str">
        <f t="shared" si="257"/>
        <v/>
      </c>
      <c r="J487" s="36" t="str">
        <f t="shared" si="258"/>
        <v/>
      </c>
      <c r="K487" s="36" t="str">
        <f t="shared" si="259"/>
        <v/>
      </c>
      <c r="L487" s="36" t="str">
        <f t="shared" si="249"/>
        <v/>
      </c>
      <c r="M487" s="60">
        <f t="shared" si="260"/>
        <v>222.94940000000008</v>
      </c>
      <c r="N487" s="36"/>
      <c r="O487" s="36"/>
      <c r="P487" s="36"/>
      <c r="Q487" s="36"/>
      <c r="R487" s="36"/>
      <c r="S487" s="36"/>
      <c r="T487" s="36"/>
      <c r="U487" s="36"/>
      <c r="V487" s="36"/>
      <c r="W487" s="36"/>
      <c r="X487" s="36"/>
      <c r="Y487" s="36"/>
      <c r="Z487" s="36"/>
    </row>
    <row r="488" spans="1:26" hidden="1" x14ac:dyDescent="0.2">
      <c r="A488" s="58">
        <f t="shared" ref="A488:B488" si="310">+A219</f>
        <v>211</v>
      </c>
      <c r="B488" s="59" t="str">
        <f t="shared" si="310"/>
        <v xml:space="preserve">Placa para desfibrilador automático infantil - Infantil = área: 30 cm2. </v>
      </c>
      <c r="C488" s="36" t="str">
        <f t="shared" si="251"/>
        <v/>
      </c>
      <c r="D488" s="36">
        <f t="shared" si="252"/>
        <v>46.922500000000312</v>
      </c>
      <c r="E488" s="36">
        <f t="shared" si="253"/>
        <v>0.92159999999985154</v>
      </c>
      <c r="F488" s="36">
        <f t="shared" si="254"/>
        <v>34.69209999999984</v>
      </c>
      <c r="G488" s="36" t="str">
        <f t="shared" si="255"/>
        <v/>
      </c>
      <c r="H488" s="36" t="str">
        <f t="shared" si="256"/>
        <v/>
      </c>
      <c r="I488" s="36" t="str">
        <f t="shared" si="257"/>
        <v/>
      </c>
      <c r="J488" s="36" t="str">
        <f t="shared" si="258"/>
        <v/>
      </c>
      <c r="K488" s="36" t="str">
        <f t="shared" si="259"/>
        <v/>
      </c>
      <c r="L488" s="36" t="str">
        <f t="shared" si="249"/>
        <v/>
      </c>
      <c r="M488" s="60">
        <f t="shared" si="260"/>
        <v>82.536200000000008</v>
      </c>
      <c r="N488" s="36"/>
      <c r="O488" s="36"/>
      <c r="P488" s="36"/>
      <c r="Q488" s="36"/>
      <c r="R488" s="36"/>
      <c r="S488" s="36"/>
      <c r="T488" s="36"/>
      <c r="U488" s="36"/>
      <c r="V488" s="36"/>
      <c r="W488" s="36"/>
      <c r="X488" s="36"/>
      <c r="Y488" s="36"/>
      <c r="Z488" s="36"/>
    </row>
    <row r="489" spans="1:26" ht="45" hidden="1" x14ac:dyDescent="0.2">
      <c r="A489" s="58">
        <f t="shared" ref="A489:B489" si="311">+A220</f>
        <v>212</v>
      </c>
      <c r="B489" s="59" t="str">
        <f t="shared" si="311"/>
        <v>LÂMINA DE BISTURI, CONFECCIONADA EM AÇO INOXIDÁVEL, ISENTO DE REBARBA E SINAIS DE OXIDAÇÃO, LÂMINA AFIADA E ADAPTÁVEL AOS CABOS DE BISTURI PADRÃO, EMBALAGEM CAIXA COM 100 UNIDADES INDIVIDUAIS, COM PAPEL LAMINADO, ABERTURA EM PÉTALA N° 15</v>
      </c>
      <c r="C489" s="36" t="str">
        <f t="shared" si="251"/>
        <v/>
      </c>
      <c r="D489" s="36">
        <f t="shared" si="252"/>
        <v>6.4000000000008642E-3</v>
      </c>
      <c r="E489" s="36">
        <f t="shared" si="253"/>
        <v>8.999999999999829E-2</v>
      </c>
      <c r="F489" s="36" t="str">
        <f t="shared" si="254"/>
        <v/>
      </c>
      <c r="G489" s="36">
        <f t="shared" si="255"/>
        <v>4.840000000000106E-2</v>
      </c>
      <c r="H489" s="36" t="str">
        <f t="shared" si="256"/>
        <v/>
      </c>
      <c r="I489" s="36" t="str">
        <f t="shared" si="257"/>
        <v/>
      </c>
      <c r="J489" s="36" t="str">
        <f t="shared" si="258"/>
        <v/>
      </c>
      <c r="K489" s="36" t="str">
        <f t="shared" si="259"/>
        <v/>
      </c>
      <c r="L489" s="36" t="str">
        <f t="shared" si="249"/>
        <v/>
      </c>
      <c r="M489" s="60">
        <f t="shared" si="260"/>
        <v>0.14480000000000021</v>
      </c>
      <c r="N489" s="36"/>
      <c r="O489" s="36"/>
      <c r="P489" s="36"/>
      <c r="Q489" s="36"/>
      <c r="R489" s="36"/>
      <c r="S489" s="36"/>
      <c r="T489" s="36"/>
      <c r="U489" s="36"/>
      <c r="V489" s="36"/>
      <c r="W489" s="36"/>
      <c r="X489" s="36"/>
      <c r="Y489" s="36"/>
      <c r="Z489" s="36"/>
    </row>
    <row r="490" spans="1:26" ht="33.75" hidden="1" x14ac:dyDescent="0.2">
      <c r="A490" s="58">
        <f t="shared" ref="A490:B490" si="312">+A221</f>
        <v>213</v>
      </c>
      <c r="B490" s="59" t="str">
        <f t="shared" si="312"/>
        <v>Seringa hipodérmica sem agulha luer slip 3 ml. Dispositivo descartável, composto de um cilindro e um êmbolo, desenvolvido para a aspiração e aplicação de líquidos e/ou medicamentos pelas vias hipodérmicas</v>
      </c>
      <c r="C490" s="36" t="str">
        <f t="shared" si="251"/>
        <v/>
      </c>
      <c r="D490" s="36">
        <f t="shared" si="252"/>
        <v>2.5000000000000045E-5</v>
      </c>
      <c r="E490" s="36">
        <f t="shared" si="253"/>
        <v>2.5000000000000045E-5</v>
      </c>
      <c r="F490" s="36">
        <f t="shared" si="254"/>
        <v>2.5000000000000045E-5</v>
      </c>
      <c r="G490" s="36">
        <f t="shared" si="255"/>
        <v>2.2499999999999956E-4</v>
      </c>
      <c r="H490" s="36" t="str">
        <f t="shared" si="256"/>
        <v/>
      </c>
      <c r="I490" s="36" t="str">
        <f t="shared" si="257"/>
        <v/>
      </c>
      <c r="J490" s="36" t="str">
        <f t="shared" si="258"/>
        <v/>
      </c>
      <c r="K490" s="36" t="str">
        <f t="shared" si="259"/>
        <v/>
      </c>
      <c r="L490" s="36" t="str">
        <f t="shared" si="249"/>
        <v/>
      </c>
      <c r="M490" s="60">
        <f t="shared" si="260"/>
        <v>2.999999999999997E-4</v>
      </c>
      <c r="N490" s="36"/>
      <c r="O490" s="36"/>
      <c r="P490" s="36"/>
      <c r="Q490" s="36"/>
      <c r="R490" s="36"/>
      <c r="S490" s="36"/>
      <c r="T490" s="36"/>
      <c r="U490" s="36"/>
      <c r="V490" s="36"/>
      <c r="W490" s="36"/>
      <c r="X490" s="36"/>
      <c r="Y490" s="36"/>
      <c r="Z490" s="36"/>
    </row>
    <row r="491" spans="1:26" hidden="1" x14ac:dyDescent="0.2">
      <c r="A491" s="58">
        <f t="shared" ref="A491:B491" si="313">+A222</f>
        <v>214</v>
      </c>
      <c r="B491" s="59" t="str">
        <f t="shared" si="313"/>
        <v>PERA PARA ECG PEQUENA, DE ALTA DURABILIDADE.</v>
      </c>
      <c r="C491" s="36" t="str">
        <f t="shared" si="251"/>
        <v/>
      </c>
      <c r="D491" s="36">
        <f t="shared" si="252"/>
        <v>2.8056249999999994E-2</v>
      </c>
      <c r="E491" s="36">
        <f t="shared" si="253"/>
        <v>5.1756250000000018E-2</v>
      </c>
      <c r="F491" s="36">
        <f t="shared" si="254"/>
        <v>7.1556250000000043E-2</v>
      </c>
      <c r="G491" s="36" t="str">
        <f t="shared" si="255"/>
        <v/>
      </c>
      <c r="H491" s="36" t="str">
        <f t="shared" si="256"/>
        <v/>
      </c>
      <c r="I491" s="36" t="str">
        <f t="shared" si="257"/>
        <v/>
      </c>
      <c r="J491" s="36" t="str">
        <f t="shared" si="258"/>
        <v/>
      </c>
      <c r="K491" s="36" t="str">
        <f t="shared" si="259"/>
        <v/>
      </c>
      <c r="L491" s="36">
        <f t="shared" si="249"/>
        <v>0.43890625000000011</v>
      </c>
      <c r="M491" s="60">
        <f t="shared" si="260"/>
        <v>0.59027500000000011</v>
      </c>
      <c r="N491" s="36"/>
      <c r="O491" s="36"/>
      <c r="P491" s="36"/>
      <c r="Q491" s="36"/>
      <c r="R491" s="36"/>
      <c r="S491" s="36"/>
      <c r="T491" s="36"/>
      <c r="U491" s="36"/>
      <c r="V491" s="36"/>
      <c r="W491" s="36"/>
      <c r="X491" s="36"/>
      <c r="Y491" s="36"/>
      <c r="Z491" s="36"/>
    </row>
    <row r="492" spans="1:26" ht="33.75" hidden="1" x14ac:dyDescent="0.2">
      <c r="A492" s="58">
        <f t="shared" ref="A492:B492" si="314">+A223</f>
        <v>215</v>
      </c>
      <c r="B492" s="59" t="str">
        <f t="shared" si="314"/>
        <v>PINÇA JACARÉ PARA REMOÇÃO DE DIU - 20CM, EM AÇO INOXIDÁVEL, EMBALADOS INDIVIDUALMENTE E COM DADOS DE IDENTIFICAÇÃO E PROCEDÊNCIA.</v>
      </c>
      <c r="C492" s="36">
        <f t="shared" si="251"/>
        <v>1277.2046439999917</v>
      </c>
      <c r="D492" s="36">
        <f t="shared" si="252"/>
        <v>2395.3193640000118</v>
      </c>
      <c r="E492" s="36">
        <f t="shared" si="253"/>
        <v>3120.5630440000091</v>
      </c>
      <c r="F492" s="36">
        <f t="shared" si="254"/>
        <v>3626.6892840000114</v>
      </c>
      <c r="G492" s="36">
        <f t="shared" si="255"/>
        <v>16715.386943999973</v>
      </c>
      <c r="H492" s="36" t="str">
        <f t="shared" si="256"/>
        <v/>
      </c>
      <c r="I492" s="36" t="str">
        <f t="shared" si="257"/>
        <v/>
      </c>
      <c r="J492" s="36" t="str">
        <f t="shared" si="258"/>
        <v/>
      </c>
      <c r="K492" s="36" t="str">
        <f t="shared" si="259"/>
        <v/>
      </c>
      <c r="L492" s="36" t="str">
        <f t="shared" si="249"/>
        <v/>
      </c>
      <c r="M492" s="60">
        <f t="shared" si="260"/>
        <v>27135.163279999997</v>
      </c>
      <c r="N492" s="36"/>
      <c r="O492" s="36"/>
      <c r="P492" s="36"/>
      <c r="Q492" s="36"/>
      <c r="R492" s="36"/>
      <c r="S492" s="36"/>
      <c r="T492" s="36"/>
      <c r="U492" s="36"/>
      <c r="V492" s="36"/>
      <c r="W492" s="36"/>
      <c r="X492" s="36"/>
      <c r="Y492" s="36"/>
      <c r="Z492" s="36"/>
    </row>
    <row r="493" spans="1:26" ht="22.5" hidden="1" x14ac:dyDescent="0.2">
      <c r="A493" s="58">
        <f t="shared" ref="A493:B493" si="315">+A224</f>
        <v>216</v>
      </c>
      <c r="B493" s="59" t="str">
        <f t="shared" si="315"/>
        <v>PINÇA CHERON 24 CM, Produzido em aço inoxidável, embalagem: Plástica individual, constando os dados de identificação e procedência</v>
      </c>
      <c r="C493" s="36" t="str">
        <f t="shared" si="251"/>
        <v/>
      </c>
      <c r="D493" s="36">
        <f t="shared" si="252"/>
        <v>1.1342249999999952</v>
      </c>
      <c r="E493" s="36">
        <f t="shared" si="253"/>
        <v>3.0250000000007502E-3</v>
      </c>
      <c r="F493" s="36">
        <f t="shared" si="254"/>
        <v>0.34222499999999267</v>
      </c>
      <c r="G493" s="36">
        <f t="shared" si="255"/>
        <v>0.28622499999999634</v>
      </c>
      <c r="H493" s="36" t="str">
        <f t="shared" si="256"/>
        <v/>
      </c>
      <c r="I493" s="36" t="str">
        <f t="shared" si="257"/>
        <v/>
      </c>
      <c r="J493" s="36" t="str">
        <f t="shared" si="258"/>
        <v/>
      </c>
      <c r="K493" s="36" t="str">
        <f t="shared" si="259"/>
        <v/>
      </c>
      <c r="L493" s="36" t="str">
        <f t="shared" si="249"/>
        <v/>
      </c>
      <c r="M493" s="60">
        <f t="shared" si="260"/>
        <v>1.7656999999999849</v>
      </c>
      <c r="N493" s="36"/>
      <c r="O493" s="36"/>
      <c r="P493" s="36"/>
      <c r="Q493" s="36"/>
      <c r="R493" s="36"/>
      <c r="S493" s="36"/>
      <c r="T493" s="36"/>
      <c r="U493" s="36"/>
      <c r="V493" s="36"/>
      <c r="W493" s="36"/>
      <c r="X493" s="36"/>
      <c r="Y493" s="36"/>
      <c r="Z493" s="36"/>
    </row>
    <row r="494" spans="1:26" ht="33.75" hidden="1" x14ac:dyDescent="0.2">
      <c r="A494" s="58">
        <f t="shared" ref="A494:B494" si="316">+A225</f>
        <v>217</v>
      </c>
      <c r="B494" s="59" t="str">
        <f t="shared" si="316"/>
        <v>HISTERÔMETRO DE SIMS 27 CM EM AÇO PARA USO GINECOLÓGICO, Embalagem: Plástica individual, constando os dados de identificação, procedência.</v>
      </c>
      <c r="C494" s="36" t="str">
        <f t="shared" si="251"/>
        <v/>
      </c>
      <c r="D494" s="36">
        <f t="shared" si="252"/>
        <v>0.92159999999998798</v>
      </c>
      <c r="E494" s="36">
        <f t="shared" si="253"/>
        <v>0</v>
      </c>
      <c r="F494" s="36">
        <f t="shared" si="254"/>
        <v>0.37209999999999932</v>
      </c>
      <c r="G494" s="36">
        <f t="shared" si="255"/>
        <v>0.12250000000000597</v>
      </c>
      <c r="H494" s="36" t="str">
        <f t="shared" si="256"/>
        <v/>
      </c>
      <c r="I494" s="36" t="str">
        <f t="shared" si="257"/>
        <v/>
      </c>
      <c r="J494" s="36" t="str">
        <f t="shared" si="258"/>
        <v/>
      </c>
      <c r="K494" s="36" t="str">
        <f t="shared" si="259"/>
        <v/>
      </c>
      <c r="L494" s="36" t="str">
        <f t="shared" si="249"/>
        <v/>
      </c>
      <c r="M494" s="60">
        <f t="shared" si="260"/>
        <v>1.4161999999999935</v>
      </c>
      <c r="N494" s="36"/>
      <c r="O494" s="36"/>
      <c r="P494" s="36"/>
      <c r="Q494" s="36"/>
      <c r="R494" s="36"/>
      <c r="S494" s="36"/>
      <c r="T494" s="36"/>
      <c r="U494" s="36"/>
      <c r="V494" s="36"/>
      <c r="W494" s="36"/>
      <c r="X494" s="36"/>
      <c r="Y494" s="36"/>
      <c r="Z494" s="36"/>
    </row>
    <row r="495" spans="1:26" ht="22.5" hidden="1" x14ac:dyDescent="0.2">
      <c r="A495" s="58">
        <f t="shared" ref="A495:B495" si="317">+A226</f>
        <v>218</v>
      </c>
      <c r="B495" s="59" t="str">
        <f t="shared" si="317"/>
        <v>TESOURA CUERVA E LONGA 25 CM EM AÇO INOX, Embalagem: Plástica individual, constando os dados de identificação e procedência.</v>
      </c>
      <c r="C495" s="36" t="str">
        <f t="shared" si="251"/>
        <v/>
      </c>
      <c r="D495" s="36">
        <f t="shared" si="252"/>
        <v>1.0764062500000178</v>
      </c>
      <c r="E495" s="36">
        <f t="shared" si="253"/>
        <v>6.6951562500000295</v>
      </c>
      <c r="F495" s="36">
        <f t="shared" si="254"/>
        <v>12.72705625000007</v>
      </c>
      <c r="G495" s="36">
        <f t="shared" si="255"/>
        <v>51.732056249999935</v>
      </c>
      <c r="H495" s="36" t="str">
        <f t="shared" si="256"/>
        <v/>
      </c>
      <c r="I495" s="36" t="str">
        <f t="shared" si="257"/>
        <v/>
      </c>
      <c r="J495" s="36" t="str">
        <f t="shared" si="258"/>
        <v/>
      </c>
      <c r="K495" s="36" t="str">
        <f t="shared" si="259"/>
        <v/>
      </c>
      <c r="L495" s="36" t="str">
        <f t="shared" si="249"/>
        <v/>
      </c>
      <c r="M495" s="60">
        <f t="shared" si="260"/>
        <v>72.230675000000048</v>
      </c>
      <c r="N495" s="36"/>
      <c r="O495" s="36"/>
      <c r="P495" s="36"/>
      <c r="Q495" s="36"/>
      <c r="R495" s="36"/>
      <c r="S495" s="36"/>
      <c r="T495" s="36"/>
      <c r="U495" s="36"/>
      <c r="V495" s="36"/>
      <c r="W495" s="36"/>
      <c r="X495" s="36"/>
      <c r="Y495" s="36"/>
      <c r="Z495" s="36"/>
    </row>
    <row r="496" spans="1:26" ht="33.75" hidden="1" x14ac:dyDescent="0.2">
      <c r="A496" s="58">
        <f t="shared" ref="A496:B496" si="318">+A227</f>
        <v>219</v>
      </c>
      <c r="B496" s="59" t="str">
        <f t="shared" si="318"/>
        <v>PINÇA POZZI 24 CM, EM AÇO INOXIDÁVEL, EMBALAGEM INDIVIDUAL, COM DADOS DE IDENTIFICAÇÃO, PROCEDÊNCIA, DATA DE FABRICAÇÃO E REGISTRO NO MINISTÉRIO DA SAÚDE.</v>
      </c>
      <c r="C496" s="36" t="str">
        <f t="shared" si="251"/>
        <v/>
      </c>
      <c r="D496" s="36">
        <f t="shared" si="252"/>
        <v>4.9000000000010346E-3</v>
      </c>
      <c r="E496" s="36">
        <f t="shared" si="253"/>
        <v>0.98009999999998987</v>
      </c>
      <c r="F496" s="36">
        <f t="shared" si="254"/>
        <v>2.7224999999999717</v>
      </c>
      <c r="G496" s="36" t="str">
        <f t="shared" si="255"/>
        <v/>
      </c>
      <c r="H496" s="36" t="str">
        <f t="shared" si="256"/>
        <v/>
      </c>
      <c r="I496" s="36" t="str">
        <f t="shared" si="257"/>
        <v/>
      </c>
      <c r="J496" s="36" t="str">
        <f t="shared" si="258"/>
        <v/>
      </c>
      <c r="K496" s="36" t="str">
        <f t="shared" si="259"/>
        <v/>
      </c>
      <c r="L496" s="36">
        <f t="shared" si="249"/>
        <v>6.604900000000038</v>
      </c>
      <c r="M496" s="60">
        <f t="shared" si="260"/>
        <v>10.3124</v>
      </c>
      <c r="N496" s="36"/>
      <c r="O496" s="36"/>
      <c r="P496" s="36"/>
      <c r="Q496" s="36"/>
      <c r="R496" s="36"/>
      <c r="S496" s="36"/>
      <c r="T496" s="36"/>
      <c r="U496" s="36"/>
      <c r="V496" s="36"/>
      <c r="W496" s="36"/>
      <c r="X496" s="36"/>
      <c r="Y496" s="36"/>
      <c r="Z496" s="36"/>
    </row>
    <row r="497" spans="1:26" ht="22.5" hidden="1" x14ac:dyDescent="0.2">
      <c r="A497" s="58">
        <f t="shared" ref="A497:B497" si="319">+A228</f>
        <v>220</v>
      </c>
      <c r="B497" s="59" t="str">
        <f t="shared" si="319"/>
        <v>CUBA REDONDA PARA ASSEPSIA EM INOX COM CAPACIDADE 300 A 500 ML.</v>
      </c>
      <c r="C497" s="36" t="str">
        <f t="shared" si="251"/>
        <v/>
      </c>
      <c r="D497" s="36">
        <f t="shared" si="252"/>
        <v>2.5856639999999902</v>
      </c>
      <c r="E497" s="36">
        <f t="shared" si="253"/>
        <v>4.11278399999998</v>
      </c>
      <c r="F497" s="36">
        <f t="shared" si="254"/>
        <v>5.2808039999999759</v>
      </c>
      <c r="G497" s="36">
        <f t="shared" si="255"/>
        <v>1.2814240000000112</v>
      </c>
      <c r="H497" s="36" t="str">
        <f t="shared" si="256"/>
        <v/>
      </c>
      <c r="I497" s="36" t="str">
        <f t="shared" si="257"/>
        <v/>
      </c>
      <c r="J497" s="36" t="str">
        <f t="shared" si="258"/>
        <v/>
      </c>
      <c r="K497" s="36" t="str">
        <f t="shared" si="259"/>
        <v/>
      </c>
      <c r="L497" s="36">
        <f t="shared" si="249"/>
        <v>23.05920400000003</v>
      </c>
      <c r="M497" s="60">
        <f t="shared" si="260"/>
        <v>36.319879999999984</v>
      </c>
      <c r="N497" s="36"/>
      <c r="O497" s="36"/>
      <c r="P497" s="36"/>
      <c r="Q497" s="36"/>
      <c r="R497" s="36"/>
      <c r="S497" s="36"/>
      <c r="T497" s="36"/>
      <c r="U497" s="36"/>
      <c r="V497" s="36"/>
      <c r="W497" s="36"/>
      <c r="X497" s="36"/>
      <c r="Y497" s="36"/>
      <c r="Z497" s="36"/>
    </row>
    <row r="498" spans="1:26" ht="33.75" hidden="1" x14ac:dyDescent="0.2">
      <c r="A498" s="58">
        <f t="shared" ref="A498:B498" si="320">+A229</f>
        <v>221</v>
      </c>
      <c r="B498" s="59" t="str">
        <f t="shared" si="320"/>
        <v>PINÇA JACARÉ PARA REMOÇÃO DE DIU - 9 CM, PARA CORPO ESTRANHO COM SERRILHA EM AÇO INOXIDÁVEL, EMBALADOS INDIVIDUALMENTE E COM DADOS DE IDENTIFICAÇÃO E PROCEDÊNCIA.</v>
      </c>
      <c r="C498" s="36" t="str">
        <f t="shared" si="251"/>
        <v/>
      </c>
      <c r="D498" s="36">
        <f t="shared" si="252"/>
        <v>11.742044444444122</v>
      </c>
      <c r="E498" s="36">
        <f t="shared" si="253"/>
        <v>0.23361111111112576</v>
      </c>
      <c r="F498" s="36">
        <f t="shared" si="254"/>
        <v>8.6632111111114138</v>
      </c>
      <c r="G498" s="36" t="str">
        <f t="shared" si="255"/>
        <v/>
      </c>
      <c r="H498" s="36" t="str">
        <f t="shared" si="256"/>
        <v/>
      </c>
      <c r="I498" s="36" t="str">
        <f t="shared" si="257"/>
        <v/>
      </c>
      <c r="J498" s="36" t="str">
        <f t="shared" si="258"/>
        <v/>
      </c>
      <c r="K498" s="36" t="str">
        <f t="shared" si="259"/>
        <v/>
      </c>
      <c r="L498" s="36" t="str">
        <f t="shared" si="249"/>
        <v/>
      </c>
      <c r="M498" s="60">
        <f t="shared" si="260"/>
        <v>20.638866666666662</v>
      </c>
      <c r="N498" s="36"/>
      <c r="O498" s="36"/>
      <c r="P498" s="36"/>
      <c r="Q498" s="36"/>
      <c r="R498" s="36"/>
      <c r="S498" s="36"/>
      <c r="T498" s="36"/>
      <c r="U498" s="36"/>
      <c r="V498" s="36"/>
      <c r="W498" s="36"/>
      <c r="X498" s="36"/>
      <c r="Y498" s="36"/>
      <c r="Z498" s="36"/>
    </row>
    <row r="499" spans="1:26" hidden="1" x14ac:dyDescent="0.2">
      <c r="A499" s="58">
        <f t="shared" ref="A499:B499" si="321">+A230</f>
        <v>222</v>
      </c>
      <c r="B499" s="59" t="str">
        <f t="shared" si="321"/>
        <v>CUBA RIM 26X12CM - COM CAPACIDADE NO MINIMO DE 740 ML EM INOX.</v>
      </c>
      <c r="C499" s="36" t="str">
        <f t="shared" si="251"/>
        <v/>
      </c>
      <c r="D499" s="36">
        <f t="shared" si="252"/>
        <v>2.5792360000000052</v>
      </c>
      <c r="E499" s="36">
        <f t="shared" si="253"/>
        <v>6.2300160000000107</v>
      </c>
      <c r="F499" s="36">
        <f t="shared" si="254"/>
        <v>9.4003560000000146</v>
      </c>
      <c r="G499" s="36">
        <f t="shared" si="255"/>
        <v>7.9862760000000428</v>
      </c>
      <c r="H499" s="36" t="str">
        <f t="shared" si="256"/>
        <v/>
      </c>
      <c r="I499" s="36" t="str">
        <f t="shared" si="257"/>
        <v/>
      </c>
      <c r="J499" s="36" t="str">
        <f t="shared" si="258"/>
        <v/>
      </c>
      <c r="K499" s="36" t="str">
        <f t="shared" si="259"/>
        <v/>
      </c>
      <c r="L499" s="36">
        <f t="shared" si="249"/>
        <v>99.880035999999848</v>
      </c>
      <c r="M499" s="60">
        <f t="shared" si="260"/>
        <v>126.07591999999993</v>
      </c>
      <c r="N499" s="36"/>
      <c r="O499" s="36"/>
      <c r="P499" s="36"/>
      <c r="Q499" s="36"/>
      <c r="R499" s="36"/>
      <c r="S499" s="36"/>
      <c r="T499" s="36"/>
      <c r="U499" s="36"/>
      <c r="V499" s="36"/>
      <c r="W499" s="36"/>
      <c r="X499" s="36"/>
      <c r="Y499" s="36"/>
      <c r="Z499" s="36"/>
    </row>
    <row r="500" spans="1:26" ht="22.5" hidden="1" x14ac:dyDescent="0.2">
      <c r="A500" s="58">
        <f t="shared" ref="A500:B500" si="322">+A231</f>
        <v>223</v>
      </c>
      <c r="B500" s="59" t="str">
        <f t="shared" si="322"/>
        <v>CUBA PARA ASSEPSIA EM AÇO INOXIDÁVEL, DIMENSÕES DE NO MINIMO 9X5,5 CM CAPACIDADE MINIMA DE 220ML.</v>
      </c>
      <c r="C500" s="36">
        <f t="shared" si="251"/>
        <v>0.80640399999999945</v>
      </c>
      <c r="D500" s="36">
        <f t="shared" si="252"/>
        <v>6.5638440000000058</v>
      </c>
      <c r="E500" s="36">
        <f t="shared" si="253"/>
        <v>5.2532640000000077</v>
      </c>
      <c r="F500" s="36">
        <f t="shared" si="254"/>
        <v>4.5028839999999999</v>
      </c>
      <c r="G500" s="36" t="str">
        <f t="shared" si="255"/>
        <v/>
      </c>
      <c r="H500" s="36" t="str">
        <f t="shared" si="256"/>
        <v/>
      </c>
      <c r="I500" s="36" t="str">
        <f t="shared" si="257"/>
        <v/>
      </c>
      <c r="J500" s="36" t="str">
        <f t="shared" si="258"/>
        <v/>
      </c>
      <c r="K500" s="36" t="str">
        <f t="shared" si="259"/>
        <v/>
      </c>
      <c r="L500" s="36">
        <f t="shared" si="249"/>
        <v>36.942083999999994</v>
      </c>
      <c r="M500" s="60">
        <f t="shared" si="260"/>
        <v>54.068480000000008</v>
      </c>
      <c r="N500" s="36"/>
      <c r="O500" s="36"/>
      <c r="P500" s="36"/>
      <c r="Q500" s="36"/>
      <c r="R500" s="36"/>
      <c r="S500" s="36"/>
      <c r="T500" s="36"/>
      <c r="U500" s="36"/>
      <c r="V500" s="36"/>
      <c r="W500" s="36"/>
      <c r="X500" s="36"/>
      <c r="Y500" s="36"/>
      <c r="Z500" s="36"/>
    </row>
    <row r="501" spans="1:26" hidden="1" x14ac:dyDescent="0.2">
      <c r="A501" s="58">
        <f t="shared" ref="A501:B501" si="323">+A232</f>
        <v>224</v>
      </c>
      <c r="B501" s="59" t="str">
        <f t="shared" si="323"/>
        <v>TESOURA RETA 12 CM PARA RETIRADA DE PONTOS EM AÇO INOX.</v>
      </c>
      <c r="C501" s="36" t="str">
        <f t="shared" si="251"/>
        <v/>
      </c>
      <c r="D501" s="36">
        <f t="shared" si="252"/>
        <v>0.54169600000000095</v>
      </c>
      <c r="E501" s="36">
        <f t="shared" si="253"/>
        <v>0.10627600000000033</v>
      </c>
      <c r="F501" s="36">
        <f t="shared" si="254"/>
        <v>4.3560000000003301E-3</v>
      </c>
      <c r="G501" s="36">
        <f t="shared" si="255"/>
        <v>1.752975999999995</v>
      </c>
      <c r="H501" s="36" t="str">
        <f t="shared" si="256"/>
        <v/>
      </c>
      <c r="I501" s="36" t="str">
        <f t="shared" si="257"/>
        <v/>
      </c>
      <c r="J501" s="36" t="str">
        <f t="shared" si="258"/>
        <v/>
      </c>
      <c r="K501" s="36" t="str">
        <f t="shared" si="259"/>
        <v/>
      </c>
      <c r="L501" s="36">
        <f t="shared" ref="L501:L527" si="324">IF(L232="x","",IF(L232&lt;&gt;"x",((M232-L232)^2)))</f>
        <v>3.8416000000000589E-2</v>
      </c>
      <c r="M501" s="60">
        <f t="shared" si="260"/>
        <v>2.4437199999999972</v>
      </c>
      <c r="N501" s="36"/>
      <c r="O501" s="36"/>
      <c r="P501" s="36"/>
      <c r="Q501" s="36"/>
      <c r="R501" s="36"/>
      <c r="S501" s="36"/>
      <c r="T501" s="36"/>
      <c r="U501" s="36"/>
      <c r="V501" s="36"/>
      <c r="W501" s="36"/>
      <c r="X501" s="36"/>
      <c r="Y501" s="36"/>
      <c r="Z501" s="36"/>
    </row>
    <row r="502" spans="1:26" ht="22.5" hidden="1" x14ac:dyDescent="0.2">
      <c r="A502" s="58">
        <f t="shared" ref="A502:B502" si="325">+A233</f>
        <v>225</v>
      </c>
      <c r="B502" s="59" t="str">
        <f t="shared" si="325"/>
        <v>PINÇA ADSON COM SERRILHA, PONTA FINA 15 CM DE AÇO INOX (PARA USO EM AURICULOTERPIA).</v>
      </c>
      <c r="C502" s="36" t="str">
        <f t="shared" ref="C502:C527" si="326">IF(C233="x","",IF(C233&lt;&gt;"x",((M233-C233)^2)))</f>
        <v/>
      </c>
      <c r="D502" s="36">
        <f t="shared" ref="D502:D527" si="327">IF(D233="x","",IF(D233&lt;&gt;"x",((M233-D233)^2)))</f>
        <v>1.226556249999996</v>
      </c>
      <c r="E502" s="36">
        <f t="shared" ref="E502:E527" si="328">IF(E233="x","",IF(E233&lt;&gt;"x",((M233-E233)^2)))</f>
        <v>0.55875624999999807</v>
      </c>
      <c r="F502" s="36">
        <f t="shared" ref="F502:F527" si="329">IF(F233="x","",IF(F233&lt;&gt;"x",((M233-F233)^2)))</f>
        <v>0.2782562499999961</v>
      </c>
      <c r="G502" s="36" t="str">
        <f t="shared" ref="G502:G527" si="330">IF(G233="x","",IF(G233&lt;&gt;"x",((M233-G233)^2)))</f>
        <v/>
      </c>
      <c r="H502" s="36" t="str">
        <f t="shared" ref="H502:H527" si="331">IF(H233="x","",IF(H233&lt;&gt;"x",((M233-H233)^2)))</f>
        <v/>
      </c>
      <c r="I502" s="36" t="str">
        <f t="shared" ref="I502:I527" si="332">IF(I233="x","",IF(I233&lt;&gt;"x",((M233-I233)^2)))</f>
        <v/>
      </c>
      <c r="J502" s="36" t="str">
        <f t="shared" ref="J502:J527" si="333">IF(J233="x","",IF(J233&lt;&gt;"x",((M233-J233)^2)))</f>
        <v/>
      </c>
      <c r="K502" s="36" t="str">
        <f t="shared" ref="K502:K527" si="334">IF(K233="x","",IF(K233&lt;&gt;"x",((M233-K233)^2)))</f>
        <v/>
      </c>
      <c r="L502" s="36">
        <f t="shared" si="324"/>
        <v>5.6763062500000183</v>
      </c>
      <c r="M502" s="60">
        <f t="shared" ref="M502:M527" si="335">SUM(C502:L502)</f>
        <v>7.7398750000000085</v>
      </c>
      <c r="N502" s="36"/>
      <c r="O502" s="36"/>
      <c r="P502" s="36"/>
      <c r="Q502" s="36"/>
      <c r="R502" s="36"/>
      <c r="S502" s="36"/>
      <c r="T502" s="36"/>
      <c r="U502" s="36"/>
      <c r="V502" s="36"/>
      <c r="W502" s="36"/>
      <c r="X502" s="36"/>
      <c r="Y502" s="36"/>
      <c r="Z502" s="36"/>
    </row>
    <row r="503" spans="1:26" hidden="1" x14ac:dyDescent="0.2">
      <c r="A503" s="58">
        <f t="shared" ref="A503:B503" si="336">+A234</f>
        <v>226</v>
      </c>
      <c r="B503" s="59" t="str">
        <f t="shared" si="336"/>
        <v>PINÇA KELLY RETA 14 CM EM AÇO INOX PARA CURATIVO</v>
      </c>
      <c r="C503" s="36">
        <f t="shared" si="326"/>
        <v>5.8467239999999965</v>
      </c>
      <c r="D503" s="36">
        <f t="shared" si="327"/>
        <v>0.96432399999999863</v>
      </c>
      <c r="E503" s="36">
        <f t="shared" si="328"/>
        <v>0.24206400000000436</v>
      </c>
      <c r="F503" s="36">
        <f t="shared" si="329"/>
        <v>3.3124000000000785E-2</v>
      </c>
      <c r="G503" s="36" t="str">
        <f t="shared" si="330"/>
        <v/>
      </c>
      <c r="H503" s="36" t="str">
        <f t="shared" si="331"/>
        <v/>
      </c>
      <c r="I503" s="36" t="str">
        <f t="shared" si="332"/>
        <v/>
      </c>
      <c r="J503" s="36" t="str">
        <f t="shared" si="333"/>
        <v/>
      </c>
      <c r="K503" s="36" t="str">
        <f t="shared" si="334"/>
        <v/>
      </c>
      <c r="L503" s="36">
        <f t="shared" si="324"/>
        <v>0.58064400000000072</v>
      </c>
      <c r="M503" s="60">
        <f t="shared" si="335"/>
        <v>7.6668800000000008</v>
      </c>
      <c r="N503" s="36"/>
      <c r="O503" s="36"/>
      <c r="P503" s="36"/>
      <c r="Q503" s="36"/>
      <c r="R503" s="36"/>
      <c r="S503" s="36"/>
      <c r="T503" s="36"/>
      <c r="U503" s="36"/>
      <c r="V503" s="36"/>
      <c r="W503" s="36"/>
      <c r="X503" s="36"/>
      <c r="Y503" s="36"/>
      <c r="Z503" s="36"/>
    </row>
    <row r="504" spans="1:26" ht="22.5" hidden="1" x14ac:dyDescent="0.2">
      <c r="A504" s="58">
        <f t="shared" ref="A504:B504" si="337">+A235</f>
        <v>227</v>
      </c>
      <c r="B504" s="59" t="str">
        <f t="shared" si="337"/>
        <v>Pinça anatômica de 14 cm Produto Confeccionado em Aço Inoxidável AISI- 410; Tamanho: 14cm</v>
      </c>
      <c r="C504" s="36" t="str">
        <f t="shared" si="326"/>
        <v/>
      </c>
      <c r="D504" s="36">
        <f t="shared" si="327"/>
        <v>0.24255624999999972</v>
      </c>
      <c r="E504" s="36">
        <f t="shared" si="328"/>
        <v>7.9806250000000356E-2</v>
      </c>
      <c r="F504" s="36">
        <f t="shared" si="329"/>
        <v>2.3256249999999958E-2</v>
      </c>
      <c r="G504" s="36" t="str">
        <f t="shared" si="330"/>
        <v/>
      </c>
      <c r="H504" s="36" t="str">
        <f t="shared" si="331"/>
        <v/>
      </c>
      <c r="I504" s="36" t="str">
        <f t="shared" si="332"/>
        <v/>
      </c>
      <c r="J504" s="36" t="str">
        <f t="shared" si="333"/>
        <v/>
      </c>
      <c r="K504" s="36" t="str">
        <f t="shared" si="334"/>
        <v/>
      </c>
      <c r="L504" s="36">
        <f t="shared" si="324"/>
        <v>0.86025625000000039</v>
      </c>
      <c r="M504" s="60">
        <f t="shared" si="335"/>
        <v>1.2058750000000005</v>
      </c>
      <c r="N504" s="36"/>
      <c r="O504" s="36"/>
      <c r="P504" s="36"/>
      <c r="Q504" s="36"/>
      <c r="R504" s="36"/>
      <c r="S504" s="36"/>
      <c r="T504" s="36"/>
      <c r="U504" s="36"/>
      <c r="V504" s="36"/>
      <c r="W504" s="36"/>
      <c r="X504" s="36"/>
      <c r="Y504" s="36"/>
      <c r="Z504" s="36"/>
    </row>
    <row r="505" spans="1:26" ht="22.5" hidden="1" x14ac:dyDescent="0.2">
      <c r="A505" s="58">
        <f t="shared" ref="A505:B505" si="338">+A236</f>
        <v>228</v>
      </c>
      <c r="B505" s="59" t="str">
        <f t="shared" si="338"/>
        <v>PINÇA ANATOMICA DISSECÇÃO DE 16 CM DENTE DE RATO EM AÇO INOX PARA CURATIVO.</v>
      </c>
      <c r="C505" s="36" t="str">
        <f t="shared" si="326"/>
        <v/>
      </c>
      <c r="D505" s="36">
        <f t="shared" si="327"/>
        <v>0.29159999999999908</v>
      </c>
      <c r="E505" s="36">
        <f t="shared" si="328"/>
        <v>6.7599999999998966E-2</v>
      </c>
      <c r="F505" s="36">
        <f t="shared" si="329"/>
        <v>6.3999999999997271E-3</v>
      </c>
      <c r="G505" s="36" t="str">
        <f t="shared" si="330"/>
        <v/>
      </c>
      <c r="H505" s="36" t="str">
        <f t="shared" si="331"/>
        <v/>
      </c>
      <c r="I505" s="36" t="str">
        <f t="shared" si="332"/>
        <v/>
      </c>
      <c r="J505" s="36" t="str">
        <f t="shared" si="333"/>
        <v/>
      </c>
      <c r="K505" s="36" t="str">
        <f t="shared" si="334"/>
        <v/>
      </c>
      <c r="L505" s="36">
        <f t="shared" si="324"/>
        <v>0.7743999999999982</v>
      </c>
      <c r="M505" s="60">
        <f t="shared" si="335"/>
        <v>1.1399999999999961</v>
      </c>
      <c r="N505" s="36"/>
      <c r="O505" s="36"/>
      <c r="P505" s="36"/>
      <c r="Q505" s="36"/>
      <c r="R505" s="36"/>
      <c r="S505" s="36"/>
      <c r="T505" s="36"/>
      <c r="U505" s="36"/>
      <c r="V505" s="36"/>
      <c r="W505" s="36"/>
      <c r="X505" s="36"/>
      <c r="Y505" s="36"/>
      <c r="Z505" s="36"/>
    </row>
    <row r="506" spans="1:26" hidden="1" x14ac:dyDescent="0.2">
      <c r="A506" s="58">
        <f t="shared" ref="A506:B506" si="339">+A237</f>
        <v>229</v>
      </c>
      <c r="B506" s="59" t="str">
        <f t="shared" si="339"/>
        <v>CAIXA CIRURGICA DE INOX 20X10X05 CM NO MINIMO</v>
      </c>
      <c r="C506" s="36" t="str">
        <f t="shared" si="326"/>
        <v/>
      </c>
      <c r="D506" s="36" t="str">
        <f t="shared" si="327"/>
        <v/>
      </c>
      <c r="E506" s="36">
        <f t="shared" si="328"/>
        <v>2.402499999999991</v>
      </c>
      <c r="F506" s="36">
        <f t="shared" si="329"/>
        <v>0.38440000000000563</v>
      </c>
      <c r="G506" s="36">
        <f t="shared" si="330"/>
        <v>4.708900000000007</v>
      </c>
      <c r="H506" s="36" t="str">
        <f t="shared" si="331"/>
        <v/>
      </c>
      <c r="I506" s="36" t="str">
        <f t="shared" si="332"/>
        <v/>
      </c>
      <c r="J506" s="36" t="str">
        <f t="shared" si="333"/>
        <v/>
      </c>
      <c r="K506" s="36" t="str">
        <f t="shared" si="334"/>
        <v/>
      </c>
      <c r="L506" s="36" t="str">
        <f t="shared" si="324"/>
        <v/>
      </c>
      <c r="M506" s="60">
        <f t="shared" si="335"/>
        <v>7.4958000000000036</v>
      </c>
      <c r="N506" s="36"/>
      <c r="O506" s="36"/>
      <c r="P506" s="36"/>
      <c r="Q506" s="36"/>
      <c r="R506" s="36"/>
      <c r="S506" s="36"/>
      <c r="T506" s="36"/>
      <c r="U506" s="36"/>
      <c r="V506" s="36"/>
      <c r="W506" s="36"/>
      <c r="X506" s="36"/>
      <c r="Y506" s="36"/>
      <c r="Z506" s="36"/>
    </row>
    <row r="507" spans="1:26" ht="22.5" hidden="1" x14ac:dyDescent="0.2">
      <c r="A507" s="58">
        <f t="shared" ref="A507:B507" si="340">+A238</f>
        <v>230</v>
      </c>
      <c r="B507" s="59" t="str">
        <f t="shared" si="340"/>
        <v>Tesoura Metzembaum, reta curva de 14 cm Material: Produto Confeccionado em Aço Inoxidável Tamanho: 14CM 1</v>
      </c>
      <c r="C507" s="36" t="str">
        <f t="shared" si="326"/>
        <v/>
      </c>
      <c r="D507" s="36">
        <f t="shared" si="327"/>
        <v>2.7060250000000101</v>
      </c>
      <c r="E507" s="36">
        <f t="shared" si="328"/>
        <v>0.58522500000000088</v>
      </c>
      <c r="F507" s="36">
        <f t="shared" si="329"/>
        <v>4.6225000000001466E-2</v>
      </c>
      <c r="G507" s="36">
        <f t="shared" si="330"/>
        <v>6.890625</v>
      </c>
      <c r="H507" s="36" t="str">
        <f t="shared" si="331"/>
        <v/>
      </c>
      <c r="I507" s="36" t="str">
        <f t="shared" si="332"/>
        <v/>
      </c>
      <c r="J507" s="36" t="str">
        <f t="shared" si="333"/>
        <v/>
      </c>
      <c r="K507" s="36" t="str">
        <f t="shared" si="334"/>
        <v/>
      </c>
      <c r="L507" s="36" t="str">
        <f t="shared" si="324"/>
        <v/>
      </c>
      <c r="M507" s="60">
        <f t="shared" si="335"/>
        <v>10.228100000000012</v>
      </c>
      <c r="N507" s="36"/>
      <c r="O507" s="36"/>
      <c r="P507" s="36"/>
      <c r="Q507" s="36"/>
      <c r="R507" s="36"/>
      <c r="S507" s="36"/>
      <c r="T507" s="36"/>
      <c r="U507" s="36"/>
      <c r="V507" s="36"/>
      <c r="W507" s="36"/>
      <c r="X507" s="36"/>
      <c r="Y507" s="36"/>
      <c r="Z507" s="36"/>
    </row>
    <row r="508" spans="1:26" hidden="1" x14ac:dyDescent="0.2">
      <c r="A508" s="58">
        <f t="shared" ref="A508:B508" si="341">+A239</f>
        <v>231</v>
      </c>
      <c r="B508" s="59" t="str">
        <f t="shared" si="341"/>
        <v>TESOURA CIRURGICA ROMBA FINA - CURVA - 15 CM, E</v>
      </c>
      <c r="C508" s="36" t="str">
        <f t="shared" si="326"/>
        <v/>
      </c>
      <c r="D508" s="36">
        <f t="shared" si="327"/>
        <v>0.18204444444444678</v>
      </c>
      <c r="E508" s="36">
        <f t="shared" si="328"/>
        <v>4.0111111111110148E-3</v>
      </c>
      <c r="F508" s="36">
        <f t="shared" si="329"/>
        <v>0.1320111111111085</v>
      </c>
      <c r="G508" s="36" t="str">
        <f t="shared" si="330"/>
        <v/>
      </c>
      <c r="H508" s="36" t="str">
        <f t="shared" si="331"/>
        <v/>
      </c>
      <c r="I508" s="36" t="str">
        <f t="shared" si="332"/>
        <v/>
      </c>
      <c r="J508" s="36" t="str">
        <f t="shared" si="333"/>
        <v/>
      </c>
      <c r="K508" s="36" t="str">
        <f t="shared" si="334"/>
        <v/>
      </c>
      <c r="L508" s="36" t="str">
        <f t="shared" si="324"/>
        <v/>
      </c>
      <c r="M508" s="60">
        <f t="shared" si="335"/>
        <v>0.31806666666666628</v>
      </c>
      <c r="N508" s="36"/>
      <c r="O508" s="36"/>
      <c r="P508" s="36"/>
      <c r="Q508" s="36"/>
      <c r="R508" s="36"/>
      <c r="S508" s="36"/>
      <c r="T508" s="36"/>
      <c r="U508" s="36"/>
      <c r="V508" s="36"/>
      <c r="W508" s="36"/>
      <c r="X508" s="36"/>
      <c r="Y508" s="36"/>
      <c r="Z508" s="36"/>
    </row>
    <row r="509" spans="1:26" hidden="1" x14ac:dyDescent="0.2">
      <c r="A509" s="58">
        <f t="shared" ref="A509:B509" si="342">+A240</f>
        <v>232</v>
      </c>
      <c r="B509" s="59" t="str">
        <f t="shared" si="342"/>
        <v>Cabo de bisturi n° 3 em aço inoxidável, 17 CM.</v>
      </c>
      <c r="C509" s="36" t="str">
        <f t="shared" si="326"/>
        <v/>
      </c>
      <c r="D509" s="36">
        <f t="shared" si="327"/>
        <v>6.8906250000000557E-2</v>
      </c>
      <c r="E509" s="36">
        <f t="shared" si="328"/>
        <v>1.5006250000000122E-2</v>
      </c>
      <c r="F509" s="36">
        <f t="shared" si="329"/>
        <v>1.8062500000000363E-3</v>
      </c>
      <c r="G509" s="36" t="str">
        <f t="shared" si="330"/>
        <v/>
      </c>
      <c r="H509" s="36" t="str">
        <f t="shared" si="331"/>
        <v/>
      </c>
      <c r="I509" s="36" t="str">
        <f t="shared" si="332"/>
        <v/>
      </c>
      <c r="J509" s="36" t="str">
        <f t="shared" si="333"/>
        <v/>
      </c>
      <c r="K509" s="36" t="str">
        <f t="shared" si="334"/>
        <v/>
      </c>
      <c r="L509" s="36">
        <f t="shared" si="324"/>
        <v>0.18275624999999868</v>
      </c>
      <c r="M509" s="60">
        <f t="shared" si="335"/>
        <v>0.26847499999999941</v>
      </c>
      <c r="N509" s="36"/>
      <c r="O509" s="36"/>
      <c r="P509" s="36"/>
      <c r="Q509" s="36"/>
      <c r="R509" s="36"/>
      <c r="S509" s="36"/>
      <c r="T509" s="36"/>
      <c r="U509" s="36"/>
      <c r="V509" s="36"/>
      <c r="W509" s="36"/>
      <c r="X509" s="36"/>
      <c r="Y509" s="36"/>
      <c r="Z509" s="36"/>
    </row>
    <row r="510" spans="1:26" hidden="1" x14ac:dyDescent="0.2">
      <c r="A510" s="58">
        <f t="shared" ref="A510:B510" si="343">+A241</f>
        <v>233</v>
      </c>
      <c r="B510" s="59" t="str">
        <f t="shared" si="343"/>
        <v>PORTA AGULHA MAYO HEGAR RETA - 16 CM EM AÇO INOXIDÁVEL</v>
      </c>
      <c r="C510" s="36" t="str">
        <f t="shared" si="326"/>
        <v/>
      </c>
      <c r="D510" s="36">
        <f t="shared" si="327"/>
        <v>61.214976000000078</v>
      </c>
      <c r="E510" s="36">
        <f t="shared" si="328"/>
        <v>52.186176000000053</v>
      </c>
      <c r="F510" s="36">
        <f t="shared" si="329"/>
        <v>46.977316000000087</v>
      </c>
      <c r="G510" s="36">
        <f t="shared" si="330"/>
        <v>571.49683599999992</v>
      </c>
      <c r="H510" s="36" t="str">
        <f t="shared" si="331"/>
        <v/>
      </c>
      <c r="I510" s="36" t="str">
        <f t="shared" si="332"/>
        <v/>
      </c>
      <c r="J510" s="36" t="str">
        <f t="shared" si="333"/>
        <v/>
      </c>
      <c r="K510" s="36" t="str">
        <f t="shared" si="334"/>
        <v/>
      </c>
      <c r="L510" s="36">
        <f t="shared" si="324"/>
        <v>4.01601600000002</v>
      </c>
      <c r="M510" s="60">
        <f t="shared" si="335"/>
        <v>735.89132000000018</v>
      </c>
      <c r="N510" s="36"/>
      <c r="O510" s="36"/>
      <c r="P510" s="36"/>
      <c r="Q510" s="36"/>
      <c r="R510" s="36"/>
      <c r="S510" s="36"/>
      <c r="T510" s="36"/>
      <c r="U510" s="36"/>
      <c r="V510" s="36"/>
      <c r="W510" s="36"/>
      <c r="X510" s="36"/>
      <c r="Y510" s="36"/>
      <c r="Z510" s="36"/>
    </row>
    <row r="511" spans="1:26" hidden="1" x14ac:dyDescent="0.2">
      <c r="A511" s="58">
        <f t="shared" ref="A511:B511" si="344">+A242</f>
        <v>234</v>
      </c>
      <c r="B511" s="59" t="str">
        <f t="shared" si="344"/>
        <v>PINÇA HEMOSTATICA KELLY 16 CM RETA EM AÇO INOXIDAVEL.</v>
      </c>
      <c r="C511" s="36">
        <f t="shared" si="326"/>
        <v>0.34574399999999278</v>
      </c>
      <c r="D511" s="36">
        <f t="shared" si="327"/>
        <v>2.0506240000000062</v>
      </c>
      <c r="E511" s="36">
        <f t="shared" si="328"/>
        <v>0.6593440000000077</v>
      </c>
      <c r="F511" s="36">
        <f t="shared" si="329"/>
        <v>0.18662400000000187</v>
      </c>
      <c r="G511" s="36" t="str">
        <f t="shared" si="330"/>
        <v/>
      </c>
      <c r="H511" s="36" t="str">
        <f t="shared" si="331"/>
        <v/>
      </c>
      <c r="I511" s="36" t="str">
        <f t="shared" si="332"/>
        <v/>
      </c>
      <c r="J511" s="36" t="str">
        <f t="shared" si="333"/>
        <v/>
      </c>
      <c r="K511" s="36" t="str">
        <f t="shared" si="334"/>
        <v/>
      </c>
      <c r="L511" s="36">
        <f t="shared" si="324"/>
        <v>4.3597439999999743</v>
      </c>
      <c r="M511" s="60">
        <f t="shared" si="335"/>
        <v>7.6020799999999831</v>
      </c>
      <c r="N511" s="36"/>
      <c r="O511" s="36"/>
      <c r="P511" s="36"/>
      <c r="Q511" s="36"/>
      <c r="R511" s="36"/>
      <c r="S511" s="36"/>
      <c r="T511" s="36"/>
      <c r="U511" s="36"/>
      <c r="V511" s="36"/>
      <c r="W511" s="36"/>
      <c r="X511" s="36"/>
      <c r="Y511" s="36"/>
      <c r="Z511" s="36"/>
    </row>
    <row r="512" spans="1:26" ht="33.75" hidden="1" x14ac:dyDescent="0.2">
      <c r="A512" s="58">
        <f t="shared" ref="A512:B512" si="345">+A243</f>
        <v>235</v>
      </c>
      <c r="B512" s="59" t="str">
        <f t="shared" si="345"/>
        <v>Pinça Halsted mosquito, fa-bricada totalmente em inox, curva de 12 cm Certificações: Fabricado de acordo com Padrões Inter-nacionais de Qualidade, Normas da ABNT, CE. -REG. MS, registro na AN-VISA</v>
      </c>
      <c r="C512" s="36">
        <f t="shared" si="326"/>
        <v>16.842815999999992</v>
      </c>
      <c r="D512" s="36">
        <f t="shared" si="327"/>
        <v>6.0319360000000151</v>
      </c>
      <c r="E512" s="36">
        <f t="shared" si="328"/>
        <v>4.3097760000000171</v>
      </c>
      <c r="F512" s="36">
        <f t="shared" si="329"/>
        <v>3.3708960000000077</v>
      </c>
      <c r="G512" s="36" t="str">
        <f t="shared" si="330"/>
        <v/>
      </c>
      <c r="H512" s="36" t="str">
        <f t="shared" si="331"/>
        <v/>
      </c>
      <c r="I512" s="36" t="str">
        <f t="shared" si="332"/>
        <v/>
      </c>
      <c r="J512" s="36" t="str">
        <f t="shared" si="333"/>
        <v/>
      </c>
      <c r="K512" s="36" t="str">
        <f t="shared" si="334"/>
        <v/>
      </c>
      <c r="L512" s="36">
        <f t="shared" si="324"/>
        <v>5.1256959999999809</v>
      </c>
      <c r="M512" s="60">
        <f t="shared" si="335"/>
        <v>35.681120000000014</v>
      </c>
      <c r="N512" s="36"/>
      <c r="O512" s="36"/>
      <c r="P512" s="36"/>
      <c r="Q512" s="36"/>
      <c r="R512" s="36"/>
      <c r="S512" s="36"/>
      <c r="T512" s="36"/>
      <c r="U512" s="36"/>
      <c r="V512" s="36"/>
      <c r="W512" s="36"/>
      <c r="X512" s="36"/>
      <c r="Y512" s="36"/>
      <c r="Z512" s="36"/>
    </row>
    <row r="513" spans="1:26" ht="33.75" hidden="1" x14ac:dyDescent="0.2">
      <c r="A513" s="58">
        <f t="shared" ref="A513:B513" si="346">+A244</f>
        <v>236</v>
      </c>
      <c r="B513" s="59" t="str">
        <f t="shared" si="346"/>
        <v>Pinça Halsted mosquito, fa-bricada totalmente em inox, RETA de 12 cm Certificações: Fabricado de acordo com Padrões Inter-nacionais de Qualidade, Normas da ABNT, CE. -REG. MS, registro na AN-VISA.</v>
      </c>
      <c r="C513" s="36" t="str">
        <f t="shared" si="326"/>
        <v/>
      </c>
      <c r="D513" s="36">
        <f t="shared" si="327"/>
        <v>2.0448999999999993</v>
      </c>
      <c r="E513" s="36">
        <f t="shared" si="328"/>
        <v>1.1025000000000016</v>
      </c>
      <c r="F513" s="36">
        <f t="shared" si="329"/>
        <v>0.65609999999999791</v>
      </c>
      <c r="G513" s="36" t="str">
        <f t="shared" si="330"/>
        <v/>
      </c>
      <c r="H513" s="36" t="str">
        <f t="shared" si="331"/>
        <v/>
      </c>
      <c r="I513" s="36" t="str">
        <f t="shared" si="332"/>
        <v/>
      </c>
      <c r="J513" s="36" t="str">
        <f t="shared" si="333"/>
        <v/>
      </c>
      <c r="K513" s="36" t="str">
        <f t="shared" si="334"/>
        <v/>
      </c>
      <c r="L513" s="36">
        <f t="shared" si="324"/>
        <v>10.824099999999994</v>
      </c>
      <c r="M513" s="60">
        <f t="shared" si="335"/>
        <v>14.627599999999994</v>
      </c>
      <c r="N513" s="36"/>
      <c r="O513" s="36"/>
      <c r="P513" s="36"/>
      <c r="Q513" s="36"/>
      <c r="R513" s="36"/>
      <c r="S513" s="36"/>
      <c r="T513" s="36"/>
      <c r="U513" s="36"/>
      <c r="V513" s="36"/>
      <c r="W513" s="36"/>
      <c r="X513" s="36"/>
      <c r="Y513" s="36"/>
      <c r="Z513" s="36"/>
    </row>
    <row r="514" spans="1:26" hidden="1" x14ac:dyDescent="0.2">
      <c r="A514" s="58">
        <f t="shared" ref="A514:B514" si="347">+A245</f>
        <v>237</v>
      </c>
      <c r="B514" s="59" t="str">
        <f t="shared" si="347"/>
        <v>PINÇA HEMOSTATICA KELLY 16 CM CURVA EM AÇO INOXIDAVEL</v>
      </c>
      <c r="C514" s="36">
        <f t="shared" si="326"/>
        <v>1.4448039999999955</v>
      </c>
      <c r="D514" s="36">
        <f t="shared" si="327"/>
        <v>0.93702399999999308</v>
      </c>
      <c r="E514" s="36">
        <f t="shared" si="328"/>
        <v>0.12816399999999784</v>
      </c>
      <c r="F514" s="36">
        <f t="shared" si="329"/>
        <v>4.8399999999993246E-4</v>
      </c>
      <c r="G514" s="36">
        <f t="shared" si="330"/>
        <v>1.0404000000000789E-2</v>
      </c>
      <c r="H514" s="36" t="str">
        <f t="shared" si="331"/>
        <v/>
      </c>
      <c r="I514" s="36" t="str">
        <f t="shared" si="332"/>
        <v/>
      </c>
      <c r="J514" s="36" t="str">
        <f t="shared" si="333"/>
        <v/>
      </c>
      <c r="K514" s="36" t="str">
        <f t="shared" si="334"/>
        <v/>
      </c>
      <c r="L514" s="36" t="str">
        <f t="shared" si="324"/>
        <v/>
      </c>
      <c r="M514" s="60">
        <f t="shared" si="335"/>
        <v>2.5208799999999871</v>
      </c>
      <c r="N514" s="36"/>
      <c r="O514" s="36"/>
      <c r="P514" s="36"/>
      <c r="Q514" s="36"/>
      <c r="R514" s="36"/>
      <c r="S514" s="36"/>
      <c r="T514" s="36"/>
      <c r="U514" s="36"/>
      <c r="V514" s="36"/>
      <c r="W514" s="36"/>
      <c r="X514" s="36"/>
      <c r="Y514" s="36"/>
      <c r="Z514" s="36"/>
    </row>
    <row r="515" spans="1:26" hidden="1" x14ac:dyDescent="0.2">
      <c r="A515" s="58">
        <f t="shared" ref="A515:B515" si="348">+A246</f>
        <v>238</v>
      </c>
      <c r="B515" s="59" t="str">
        <f t="shared" si="348"/>
        <v>PINÇA BACKHAUS 11 CM EM AÇO INOX</v>
      </c>
      <c r="C515" s="36" t="str">
        <f t="shared" si="326"/>
        <v/>
      </c>
      <c r="D515" s="36">
        <f t="shared" si="327"/>
        <v>39.469806250000005</v>
      </c>
      <c r="E515" s="36">
        <f t="shared" si="328"/>
        <v>37.24050625000001</v>
      </c>
      <c r="F515" s="36">
        <f t="shared" si="329"/>
        <v>35.790306250000022</v>
      </c>
      <c r="G515" s="36" t="str">
        <f t="shared" si="330"/>
        <v/>
      </c>
      <c r="H515" s="36" t="str">
        <f t="shared" si="331"/>
        <v/>
      </c>
      <c r="I515" s="36" t="str">
        <f t="shared" si="332"/>
        <v/>
      </c>
      <c r="J515" s="36" t="str">
        <f t="shared" si="333"/>
        <v/>
      </c>
      <c r="K515" s="36" t="str">
        <f t="shared" si="334"/>
        <v/>
      </c>
      <c r="L515" s="36">
        <f t="shared" si="324"/>
        <v>337.36505625000001</v>
      </c>
      <c r="M515" s="60">
        <f t="shared" si="335"/>
        <v>449.86567500000001</v>
      </c>
      <c r="N515" s="36"/>
      <c r="O515" s="36"/>
      <c r="P515" s="36"/>
      <c r="Q515" s="36"/>
      <c r="R515" s="36"/>
      <c r="S515" s="36"/>
      <c r="T515" s="36"/>
      <c r="U515" s="36"/>
      <c r="V515" s="36"/>
      <c r="W515" s="36"/>
      <c r="X515" s="36"/>
      <c r="Y515" s="36"/>
      <c r="Z515" s="36"/>
    </row>
    <row r="516" spans="1:26" hidden="1" x14ac:dyDescent="0.2">
      <c r="A516" s="58">
        <f t="shared" ref="A516:B516" si="349">+A247</f>
        <v>239</v>
      </c>
      <c r="B516" s="59" t="str">
        <f t="shared" si="349"/>
        <v>PINÇA ALLIS 15 CM WM AÇO INOXIDAVEL</v>
      </c>
      <c r="C516" s="36" t="str">
        <f t="shared" si="326"/>
        <v/>
      </c>
      <c r="D516" s="36">
        <f t="shared" si="327"/>
        <v>27.962943999999965</v>
      </c>
      <c r="E516" s="36">
        <f t="shared" si="328"/>
        <v>22.733824000000006</v>
      </c>
      <c r="F516" s="36">
        <f t="shared" si="329"/>
        <v>19.695844000000022</v>
      </c>
      <c r="G516" s="36">
        <f t="shared" si="330"/>
        <v>117.76590400000008</v>
      </c>
      <c r="H516" s="36" t="str">
        <f t="shared" si="331"/>
        <v/>
      </c>
      <c r="I516" s="36" t="str">
        <f t="shared" si="332"/>
        <v/>
      </c>
      <c r="J516" s="36" t="str">
        <f t="shared" si="333"/>
        <v/>
      </c>
      <c r="K516" s="36" t="str">
        <f t="shared" si="334"/>
        <v/>
      </c>
      <c r="L516" s="36">
        <f t="shared" si="324"/>
        <v>13.264164000000022</v>
      </c>
      <c r="M516" s="60">
        <f t="shared" si="335"/>
        <v>201.4226800000001</v>
      </c>
      <c r="N516" s="36"/>
      <c r="O516" s="36"/>
      <c r="P516" s="36"/>
      <c r="Q516" s="36"/>
      <c r="R516" s="36"/>
      <c r="S516" s="36"/>
      <c r="T516" s="36"/>
      <c r="U516" s="36"/>
      <c r="V516" s="36"/>
      <c r="W516" s="36"/>
      <c r="X516" s="36"/>
      <c r="Y516" s="36"/>
      <c r="Z516" s="36"/>
    </row>
    <row r="517" spans="1:26" ht="56.25" hidden="1" x14ac:dyDescent="0.2">
      <c r="A517" s="58">
        <f t="shared" ref="A517:B517" si="350">+A248</f>
        <v>240</v>
      </c>
      <c r="B517" s="59" t="str">
        <f t="shared" si="350"/>
        <v>Porta agulha tipo Mayo-Hegar de 14 cm Usado para suturar tecido prende de forma segura a agulha impedindo que a mesma gire ou escorregue. Fabricado totalmente em aço inox. Fabricado de acordo com Padrões Internacionais de Qualidade, Normas da ABNT, CE., registro no MS, registro na ANVISA.</v>
      </c>
      <c r="C517" s="36" t="str">
        <f t="shared" si="326"/>
        <v/>
      </c>
      <c r="D517" s="36">
        <f t="shared" si="327"/>
        <v>5.8927562499999926</v>
      </c>
      <c r="E517" s="36">
        <f t="shared" si="328"/>
        <v>3.9105062499999828</v>
      </c>
      <c r="F517" s="36">
        <f t="shared" si="329"/>
        <v>2.8815062499999931</v>
      </c>
      <c r="G517" s="36" t="str">
        <f t="shared" si="330"/>
        <v/>
      </c>
      <c r="H517" s="36" t="str">
        <f t="shared" si="331"/>
        <v/>
      </c>
      <c r="I517" s="36" t="str">
        <f t="shared" si="332"/>
        <v/>
      </c>
      <c r="J517" s="36" t="str">
        <f t="shared" si="333"/>
        <v/>
      </c>
      <c r="K517" s="36" t="str">
        <f t="shared" si="334"/>
        <v/>
      </c>
      <c r="L517" s="36">
        <f t="shared" si="324"/>
        <v>37.240506250000074</v>
      </c>
      <c r="M517" s="60">
        <f t="shared" si="335"/>
        <v>49.925275000000042</v>
      </c>
      <c r="N517" s="36"/>
      <c r="O517" s="36"/>
      <c r="P517" s="36"/>
      <c r="Q517" s="36"/>
      <c r="R517" s="36"/>
      <c r="S517" s="36"/>
      <c r="T517" s="36"/>
      <c r="U517" s="36"/>
      <c r="V517" s="36"/>
      <c r="W517" s="36"/>
      <c r="X517" s="36"/>
      <c r="Y517" s="36"/>
      <c r="Z517" s="36"/>
    </row>
    <row r="518" spans="1:26" hidden="1" x14ac:dyDescent="0.2">
      <c r="A518" s="58">
        <f t="shared" ref="A518:B518" si="351">+A249</f>
        <v>0</v>
      </c>
      <c r="B518" s="59">
        <f t="shared" si="351"/>
        <v>0</v>
      </c>
      <c r="C518" s="36" t="e">
        <f t="shared" si="326"/>
        <v>#DIV/0!</v>
      </c>
      <c r="D518" s="36" t="e">
        <f t="shared" si="327"/>
        <v>#DIV/0!</v>
      </c>
      <c r="E518" s="36" t="e">
        <f t="shared" si="328"/>
        <v>#DIV/0!</v>
      </c>
      <c r="F518" s="36" t="e">
        <f t="shared" si="329"/>
        <v>#DIV/0!</v>
      </c>
      <c r="G518" s="36" t="e">
        <f t="shared" si="330"/>
        <v>#DIV/0!</v>
      </c>
      <c r="H518" s="36" t="e">
        <f t="shared" si="331"/>
        <v>#DIV/0!</v>
      </c>
      <c r="I518" s="36" t="e">
        <f t="shared" si="332"/>
        <v>#DIV/0!</v>
      </c>
      <c r="J518" s="36" t="e">
        <f t="shared" si="333"/>
        <v>#DIV/0!</v>
      </c>
      <c r="K518" s="36" t="e">
        <f t="shared" si="334"/>
        <v>#DIV/0!</v>
      </c>
      <c r="L518" s="36" t="e">
        <f t="shared" si="324"/>
        <v>#DIV/0!</v>
      </c>
      <c r="M518" s="60" t="e">
        <f t="shared" si="335"/>
        <v>#DIV/0!</v>
      </c>
      <c r="N518" s="36"/>
      <c r="O518" s="36"/>
      <c r="P518" s="36"/>
      <c r="Q518" s="36"/>
      <c r="R518" s="36"/>
      <c r="S518" s="36"/>
      <c r="T518" s="36"/>
      <c r="U518" s="36"/>
      <c r="V518" s="36"/>
      <c r="W518" s="36"/>
      <c r="X518" s="36"/>
      <c r="Y518" s="36"/>
      <c r="Z518" s="36"/>
    </row>
    <row r="519" spans="1:26" hidden="1" x14ac:dyDescent="0.2">
      <c r="A519" s="58">
        <f t="shared" ref="A519:B519" si="352">+A250</f>
        <v>0</v>
      </c>
      <c r="B519" s="59">
        <f t="shared" si="352"/>
        <v>0</v>
      </c>
      <c r="C519" s="36" t="e">
        <f t="shared" si="326"/>
        <v>#DIV/0!</v>
      </c>
      <c r="D519" s="36" t="e">
        <f t="shared" si="327"/>
        <v>#DIV/0!</v>
      </c>
      <c r="E519" s="36" t="e">
        <f t="shared" si="328"/>
        <v>#DIV/0!</v>
      </c>
      <c r="F519" s="36" t="e">
        <f t="shared" si="329"/>
        <v>#DIV/0!</v>
      </c>
      <c r="G519" s="36" t="e">
        <f t="shared" si="330"/>
        <v>#DIV/0!</v>
      </c>
      <c r="H519" s="36" t="e">
        <f t="shared" si="331"/>
        <v>#DIV/0!</v>
      </c>
      <c r="I519" s="36" t="e">
        <f t="shared" si="332"/>
        <v>#DIV/0!</v>
      </c>
      <c r="J519" s="36" t="e">
        <f t="shared" si="333"/>
        <v>#DIV/0!</v>
      </c>
      <c r="K519" s="36" t="e">
        <f t="shared" si="334"/>
        <v>#DIV/0!</v>
      </c>
      <c r="L519" s="36" t="e">
        <f t="shared" si="324"/>
        <v>#DIV/0!</v>
      </c>
      <c r="M519" s="60" t="e">
        <f t="shared" si="335"/>
        <v>#DIV/0!</v>
      </c>
      <c r="N519" s="36"/>
      <c r="O519" s="36"/>
      <c r="P519" s="36"/>
      <c r="Q519" s="36"/>
      <c r="R519" s="36"/>
      <c r="S519" s="36"/>
      <c r="T519" s="36"/>
      <c r="U519" s="36"/>
      <c r="V519" s="36"/>
      <c r="W519" s="36"/>
      <c r="X519" s="36"/>
      <c r="Y519" s="36"/>
      <c r="Z519" s="36"/>
    </row>
    <row r="520" spans="1:26" hidden="1" x14ac:dyDescent="0.2">
      <c r="A520" s="58">
        <f t="shared" ref="A520:B520" si="353">+A251</f>
        <v>0</v>
      </c>
      <c r="B520" s="59">
        <f t="shared" si="353"/>
        <v>0</v>
      </c>
      <c r="C520" s="36" t="e">
        <f t="shared" si="326"/>
        <v>#DIV/0!</v>
      </c>
      <c r="D520" s="36" t="e">
        <f t="shared" si="327"/>
        <v>#DIV/0!</v>
      </c>
      <c r="E520" s="36" t="e">
        <f t="shared" si="328"/>
        <v>#DIV/0!</v>
      </c>
      <c r="F520" s="36" t="e">
        <f t="shared" si="329"/>
        <v>#DIV/0!</v>
      </c>
      <c r="G520" s="36" t="e">
        <f t="shared" si="330"/>
        <v>#DIV/0!</v>
      </c>
      <c r="H520" s="36" t="e">
        <f t="shared" si="331"/>
        <v>#DIV/0!</v>
      </c>
      <c r="I520" s="36" t="e">
        <f t="shared" si="332"/>
        <v>#DIV/0!</v>
      </c>
      <c r="J520" s="36" t="e">
        <f t="shared" si="333"/>
        <v>#DIV/0!</v>
      </c>
      <c r="K520" s="36" t="e">
        <f t="shared" si="334"/>
        <v>#DIV/0!</v>
      </c>
      <c r="L520" s="36" t="e">
        <f t="shared" si="324"/>
        <v>#DIV/0!</v>
      </c>
      <c r="M520" s="60" t="e">
        <f t="shared" si="335"/>
        <v>#DIV/0!</v>
      </c>
      <c r="N520" s="36"/>
      <c r="O520" s="36"/>
      <c r="P520" s="36"/>
      <c r="Q520" s="36"/>
      <c r="R520" s="36"/>
      <c r="S520" s="36"/>
      <c r="T520" s="36"/>
      <c r="U520" s="36"/>
      <c r="V520" s="36"/>
      <c r="W520" s="36"/>
      <c r="X520" s="36"/>
      <c r="Y520" s="36"/>
      <c r="Z520" s="36"/>
    </row>
    <row r="521" spans="1:26" hidden="1" x14ac:dyDescent="0.2">
      <c r="A521" s="58">
        <f t="shared" ref="A521:B521" si="354">+A252</f>
        <v>0</v>
      </c>
      <c r="B521" s="59">
        <f t="shared" si="354"/>
        <v>0</v>
      </c>
      <c r="C521" s="36" t="e">
        <f t="shared" si="326"/>
        <v>#DIV/0!</v>
      </c>
      <c r="D521" s="36" t="e">
        <f t="shared" si="327"/>
        <v>#DIV/0!</v>
      </c>
      <c r="E521" s="36" t="e">
        <f t="shared" si="328"/>
        <v>#DIV/0!</v>
      </c>
      <c r="F521" s="36" t="e">
        <f t="shared" si="329"/>
        <v>#DIV/0!</v>
      </c>
      <c r="G521" s="36" t="e">
        <f t="shared" si="330"/>
        <v>#DIV/0!</v>
      </c>
      <c r="H521" s="36" t="e">
        <f t="shared" si="331"/>
        <v>#DIV/0!</v>
      </c>
      <c r="I521" s="36" t="e">
        <f t="shared" si="332"/>
        <v>#DIV/0!</v>
      </c>
      <c r="J521" s="36" t="e">
        <f t="shared" si="333"/>
        <v>#DIV/0!</v>
      </c>
      <c r="K521" s="36" t="e">
        <f t="shared" si="334"/>
        <v>#DIV/0!</v>
      </c>
      <c r="L521" s="36" t="e">
        <f t="shared" si="324"/>
        <v>#DIV/0!</v>
      </c>
      <c r="M521" s="60" t="e">
        <f t="shared" si="335"/>
        <v>#DIV/0!</v>
      </c>
      <c r="N521" s="36"/>
      <c r="O521" s="36"/>
      <c r="P521" s="36"/>
      <c r="Q521" s="36"/>
      <c r="R521" s="36"/>
      <c r="S521" s="36"/>
      <c r="T521" s="36"/>
      <c r="U521" s="36"/>
      <c r="V521" s="36"/>
      <c r="W521" s="36"/>
      <c r="X521" s="36"/>
      <c r="Y521" s="36"/>
      <c r="Z521" s="36"/>
    </row>
    <row r="522" spans="1:26" hidden="1" x14ac:dyDescent="0.2">
      <c r="A522" s="58">
        <f t="shared" ref="A522:B522" si="355">+A253</f>
        <v>0</v>
      </c>
      <c r="B522" s="59">
        <f t="shared" si="355"/>
        <v>0</v>
      </c>
      <c r="C522" s="36" t="e">
        <f t="shared" si="326"/>
        <v>#DIV/0!</v>
      </c>
      <c r="D522" s="36" t="e">
        <f t="shared" si="327"/>
        <v>#DIV/0!</v>
      </c>
      <c r="E522" s="36" t="e">
        <f t="shared" si="328"/>
        <v>#DIV/0!</v>
      </c>
      <c r="F522" s="36" t="e">
        <f t="shared" si="329"/>
        <v>#DIV/0!</v>
      </c>
      <c r="G522" s="36" t="e">
        <f t="shared" si="330"/>
        <v>#DIV/0!</v>
      </c>
      <c r="H522" s="36" t="e">
        <f t="shared" si="331"/>
        <v>#DIV/0!</v>
      </c>
      <c r="I522" s="36" t="e">
        <f t="shared" si="332"/>
        <v>#DIV/0!</v>
      </c>
      <c r="J522" s="36" t="e">
        <f t="shared" si="333"/>
        <v>#DIV/0!</v>
      </c>
      <c r="K522" s="36" t="e">
        <f t="shared" si="334"/>
        <v>#DIV/0!</v>
      </c>
      <c r="L522" s="36" t="e">
        <f t="shared" si="324"/>
        <v>#DIV/0!</v>
      </c>
      <c r="M522" s="60" t="e">
        <f t="shared" si="335"/>
        <v>#DIV/0!</v>
      </c>
      <c r="N522" s="36"/>
      <c r="O522" s="36"/>
      <c r="P522" s="36"/>
      <c r="Q522" s="36"/>
      <c r="R522" s="36"/>
      <c r="S522" s="36"/>
      <c r="T522" s="36"/>
      <c r="U522" s="36"/>
      <c r="V522" s="36"/>
      <c r="W522" s="36"/>
      <c r="X522" s="36"/>
      <c r="Y522" s="36"/>
      <c r="Z522" s="36"/>
    </row>
    <row r="523" spans="1:26" hidden="1" x14ac:dyDescent="0.2">
      <c r="A523" s="58">
        <f t="shared" ref="A523:B523" si="356">+A254</f>
        <v>0</v>
      </c>
      <c r="B523" s="59">
        <f t="shared" si="356"/>
        <v>0</v>
      </c>
      <c r="C523" s="36" t="e">
        <f t="shared" si="326"/>
        <v>#DIV/0!</v>
      </c>
      <c r="D523" s="36" t="e">
        <f t="shared" si="327"/>
        <v>#DIV/0!</v>
      </c>
      <c r="E523" s="36" t="e">
        <f t="shared" si="328"/>
        <v>#DIV/0!</v>
      </c>
      <c r="F523" s="36" t="e">
        <f t="shared" si="329"/>
        <v>#DIV/0!</v>
      </c>
      <c r="G523" s="36" t="e">
        <f t="shared" si="330"/>
        <v>#DIV/0!</v>
      </c>
      <c r="H523" s="36" t="e">
        <f t="shared" si="331"/>
        <v>#DIV/0!</v>
      </c>
      <c r="I523" s="36" t="e">
        <f t="shared" si="332"/>
        <v>#DIV/0!</v>
      </c>
      <c r="J523" s="36" t="e">
        <f t="shared" si="333"/>
        <v>#DIV/0!</v>
      </c>
      <c r="K523" s="36" t="e">
        <f t="shared" si="334"/>
        <v>#DIV/0!</v>
      </c>
      <c r="L523" s="36" t="e">
        <f t="shared" si="324"/>
        <v>#DIV/0!</v>
      </c>
      <c r="M523" s="60" t="e">
        <f t="shared" si="335"/>
        <v>#DIV/0!</v>
      </c>
      <c r="N523" s="36"/>
      <c r="O523" s="36"/>
      <c r="P523" s="36"/>
      <c r="Q523" s="36"/>
      <c r="R523" s="36"/>
      <c r="S523" s="36"/>
      <c r="T523" s="36"/>
      <c r="U523" s="36"/>
      <c r="V523" s="36"/>
      <c r="W523" s="36"/>
      <c r="X523" s="36"/>
      <c r="Y523" s="36"/>
      <c r="Z523" s="36"/>
    </row>
    <row r="524" spans="1:26" hidden="1" x14ac:dyDescent="0.2">
      <c r="A524" s="58">
        <f t="shared" ref="A524:B524" si="357">+A255</f>
        <v>0</v>
      </c>
      <c r="B524" s="59">
        <f t="shared" si="357"/>
        <v>0</v>
      </c>
      <c r="C524" s="36" t="e">
        <f t="shared" si="326"/>
        <v>#DIV/0!</v>
      </c>
      <c r="D524" s="36" t="e">
        <f t="shared" si="327"/>
        <v>#DIV/0!</v>
      </c>
      <c r="E524" s="36" t="e">
        <f t="shared" si="328"/>
        <v>#DIV/0!</v>
      </c>
      <c r="F524" s="36" t="e">
        <f t="shared" si="329"/>
        <v>#DIV/0!</v>
      </c>
      <c r="G524" s="36" t="e">
        <f t="shared" si="330"/>
        <v>#DIV/0!</v>
      </c>
      <c r="H524" s="36" t="e">
        <f t="shared" si="331"/>
        <v>#DIV/0!</v>
      </c>
      <c r="I524" s="36" t="e">
        <f t="shared" si="332"/>
        <v>#DIV/0!</v>
      </c>
      <c r="J524" s="36" t="e">
        <f t="shared" si="333"/>
        <v>#DIV/0!</v>
      </c>
      <c r="K524" s="36" t="e">
        <f t="shared" si="334"/>
        <v>#DIV/0!</v>
      </c>
      <c r="L524" s="36" t="e">
        <f t="shared" si="324"/>
        <v>#DIV/0!</v>
      </c>
      <c r="M524" s="60" t="e">
        <f t="shared" si="335"/>
        <v>#DIV/0!</v>
      </c>
      <c r="N524" s="36"/>
      <c r="O524" s="36"/>
      <c r="P524" s="36"/>
      <c r="Q524" s="36"/>
      <c r="R524" s="36"/>
      <c r="S524" s="36"/>
      <c r="T524" s="36"/>
      <c r="U524" s="36"/>
      <c r="V524" s="36"/>
      <c r="W524" s="36"/>
      <c r="X524" s="36"/>
      <c r="Y524" s="36"/>
      <c r="Z524" s="36"/>
    </row>
    <row r="525" spans="1:26" hidden="1" x14ac:dyDescent="0.2">
      <c r="A525" s="58">
        <f t="shared" ref="A525:B525" si="358">+A256</f>
        <v>0</v>
      </c>
      <c r="B525" s="59">
        <f t="shared" si="358"/>
        <v>0</v>
      </c>
      <c r="C525" s="36" t="e">
        <f t="shared" si="326"/>
        <v>#DIV/0!</v>
      </c>
      <c r="D525" s="36" t="e">
        <f t="shared" si="327"/>
        <v>#DIV/0!</v>
      </c>
      <c r="E525" s="36" t="e">
        <f t="shared" si="328"/>
        <v>#DIV/0!</v>
      </c>
      <c r="F525" s="36" t="e">
        <f t="shared" si="329"/>
        <v>#DIV/0!</v>
      </c>
      <c r="G525" s="36" t="e">
        <f t="shared" si="330"/>
        <v>#DIV/0!</v>
      </c>
      <c r="H525" s="36" t="e">
        <f t="shared" si="331"/>
        <v>#DIV/0!</v>
      </c>
      <c r="I525" s="36" t="e">
        <f t="shared" si="332"/>
        <v>#DIV/0!</v>
      </c>
      <c r="J525" s="36" t="e">
        <f t="shared" si="333"/>
        <v>#DIV/0!</v>
      </c>
      <c r="K525" s="36" t="e">
        <f t="shared" si="334"/>
        <v>#DIV/0!</v>
      </c>
      <c r="L525" s="36" t="e">
        <f t="shared" si="324"/>
        <v>#DIV/0!</v>
      </c>
      <c r="M525" s="60" t="e">
        <f t="shared" si="335"/>
        <v>#DIV/0!</v>
      </c>
      <c r="N525" s="36"/>
      <c r="O525" s="36"/>
      <c r="P525" s="36"/>
      <c r="Q525" s="36"/>
      <c r="R525" s="36"/>
      <c r="S525" s="36"/>
      <c r="T525" s="36"/>
      <c r="U525" s="36"/>
      <c r="V525" s="36"/>
      <c r="W525" s="36"/>
      <c r="X525" s="36"/>
      <c r="Y525" s="36"/>
      <c r="Z525" s="36"/>
    </row>
    <row r="526" spans="1:26" hidden="1" x14ac:dyDescent="0.2">
      <c r="A526" s="58">
        <f t="shared" ref="A526:B526" si="359">+A257</f>
        <v>0</v>
      </c>
      <c r="B526" s="59">
        <f t="shared" si="359"/>
        <v>0</v>
      </c>
      <c r="C526" s="36" t="e">
        <f t="shared" si="326"/>
        <v>#DIV/0!</v>
      </c>
      <c r="D526" s="36" t="e">
        <f t="shared" si="327"/>
        <v>#DIV/0!</v>
      </c>
      <c r="E526" s="36" t="e">
        <f t="shared" si="328"/>
        <v>#DIV/0!</v>
      </c>
      <c r="F526" s="36" t="e">
        <f t="shared" si="329"/>
        <v>#DIV/0!</v>
      </c>
      <c r="G526" s="36" t="e">
        <f t="shared" si="330"/>
        <v>#DIV/0!</v>
      </c>
      <c r="H526" s="36" t="e">
        <f t="shared" si="331"/>
        <v>#DIV/0!</v>
      </c>
      <c r="I526" s="36" t="e">
        <f t="shared" si="332"/>
        <v>#DIV/0!</v>
      </c>
      <c r="J526" s="36" t="e">
        <f t="shared" si="333"/>
        <v>#DIV/0!</v>
      </c>
      <c r="K526" s="36" t="e">
        <f t="shared" si="334"/>
        <v>#DIV/0!</v>
      </c>
      <c r="L526" s="36" t="e">
        <f t="shared" si="324"/>
        <v>#DIV/0!</v>
      </c>
      <c r="M526" s="60" t="e">
        <f t="shared" si="335"/>
        <v>#DIV/0!</v>
      </c>
      <c r="N526" s="36"/>
      <c r="O526" s="36"/>
      <c r="P526" s="36"/>
      <c r="Q526" s="36"/>
      <c r="R526" s="36"/>
      <c r="S526" s="36"/>
      <c r="T526" s="36"/>
      <c r="U526" s="36"/>
      <c r="V526" s="36"/>
      <c r="W526" s="36"/>
      <c r="X526" s="36"/>
      <c r="Y526" s="36"/>
      <c r="Z526" s="36"/>
    </row>
    <row r="527" spans="1:26" hidden="1" x14ac:dyDescent="0.2">
      <c r="A527" s="58">
        <f t="shared" ref="A527:B527" si="360">+A258</f>
        <v>0</v>
      </c>
      <c r="B527" s="59">
        <f t="shared" si="360"/>
        <v>0</v>
      </c>
      <c r="C527" s="36" t="e">
        <f t="shared" si="326"/>
        <v>#DIV/0!</v>
      </c>
      <c r="D527" s="36" t="e">
        <f t="shared" si="327"/>
        <v>#DIV/0!</v>
      </c>
      <c r="E527" s="36" t="e">
        <f t="shared" si="328"/>
        <v>#DIV/0!</v>
      </c>
      <c r="F527" s="36" t="e">
        <f t="shared" si="329"/>
        <v>#DIV/0!</v>
      </c>
      <c r="G527" s="36" t="e">
        <f t="shared" si="330"/>
        <v>#DIV/0!</v>
      </c>
      <c r="H527" s="36" t="e">
        <f t="shared" si="331"/>
        <v>#DIV/0!</v>
      </c>
      <c r="I527" s="36" t="e">
        <f t="shared" si="332"/>
        <v>#DIV/0!</v>
      </c>
      <c r="J527" s="36" t="e">
        <f t="shared" si="333"/>
        <v>#DIV/0!</v>
      </c>
      <c r="K527" s="36" t="e">
        <f t="shared" si="334"/>
        <v>#DIV/0!</v>
      </c>
      <c r="L527" s="36" t="e">
        <f t="shared" si="324"/>
        <v>#DIV/0!</v>
      </c>
      <c r="M527" s="60" t="e">
        <f t="shared" si="335"/>
        <v>#DIV/0!</v>
      </c>
      <c r="N527" s="36"/>
      <c r="O527" s="36"/>
      <c r="P527" s="36"/>
      <c r="Q527" s="36"/>
      <c r="R527" s="36"/>
      <c r="S527" s="36"/>
      <c r="T527" s="36"/>
      <c r="U527" s="36"/>
      <c r="V527" s="36"/>
      <c r="W527" s="36"/>
      <c r="X527" s="36"/>
      <c r="Y527" s="36"/>
      <c r="Z527" s="36"/>
    </row>
    <row r="528" spans="1:26" hidden="1" x14ac:dyDescent="0.2">
      <c r="A528" s="36"/>
      <c r="B528" s="36"/>
      <c r="C528" s="36"/>
      <c r="D528" s="36"/>
      <c r="E528" s="36"/>
      <c r="F528" s="36"/>
      <c r="G528" s="36"/>
      <c r="H528" s="36"/>
      <c r="I528" s="36"/>
      <c r="J528" s="36"/>
      <c r="K528" s="36"/>
      <c r="L528" s="36"/>
      <c r="M528" s="36"/>
      <c r="N528" s="36"/>
      <c r="O528" s="36"/>
      <c r="P528" s="36"/>
      <c r="Q528" s="36"/>
      <c r="R528" s="36"/>
      <c r="S528" s="36"/>
      <c r="T528" s="36"/>
      <c r="U528" s="36"/>
      <c r="V528" s="36"/>
      <c r="W528" s="36"/>
      <c r="X528" s="36"/>
      <c r="Y528" s="36"/>
      <c r="Z528" s="36"/>
    </row>
    <row r="529" spans="1:26" hidden="1" x14ac:dyDescent="0.2">
      <c r="A529" s="36"/>
      <c r="B529" s="36"/>
      <c r="C529" s="36"/>
      <c r="D529" s="36"/>
      <c r="E529" s="36"/>
      <c r="F529" s="36"/>
      <c r="G529" s="36"/>
      <c r="H529" s="36"/>
      <c r="I529" s="36"/>
      <c r="J529" s="36"/>
      <c r="K529" s="36"/>
      <c r="L529" s="36"/>
      <c r="M529" s="36"/>
      <c r="N529" s="36"/>
      <c r="O529" s="36"/>
      <c r="P529" s="36"/>
      <c r="Q529" s="36"/>
      <c r="R529" s="36"/>
      <c r="S529" s="36"/>
      <c r="T529" s="36"/>
      <c r="U529" s="36"/>
      <c r="V529" s="36"/>
      <c r="W529" s="36"/>
      <c r="X529" s="36"/>
      <c r="Y529" s="36"/>
      <c r="Z529" s="36"/>
    </row>
    <row r="530" spans="1:26" hidden="1" x14ac:dyDescent="0.2">
      <c r="A530" s="36"/>
      <c r="B530" s="36"/>
      <c r="C530" s="36"/>
      <c r="D530" s="36"/>
      <c r="E530" s="36"/>
      <c r="F530" s="36"/>
      <c r="G530" s="36"/>
      <c r="H530" s="36"/>
      <c r="I530" s="36"/>
      <c r="J530" s="36"/>
      <c r="K530" s="36"/>
      <c r="L530" s="36"/>
      <c r="M530" s="36"/>
      <c r="N530" s="36"/>
      <c r="O530" s="36"/>
      <c r="P530" s="36"/>
      <c r="Q530" s="36"/>
      <c r="R530" s="36"/>
      <c r="S530" s="36"/>
      <c r="T530" s="36"/>
      <c r="U530" s="36"/>
      <c r="V530" s="36"/>
      <c r="W530" s="36"/>
      <c r="X530" s="36"/>
      <c r="Y530" s="36"/>
      <c r="Z530" s="36"/>
    </row>
    <row r="531" spans="1:26" hidden="1" x14ac:dyDescent="0.2">
      <c r="A531" s="36"/>
      <c r="B531" s="36"/>
      <c r="C531" s="36"/>
      <c r="D531" s="36"/>
      <c r="E531" s="36"/>
      <c r="F531" s="36"/>
      <c r="G531" s="36"/>
      <c r="H531" s="36"/>
      <c r="I531" s="36"/>
      <c r="J531" s="36"/>
      <c r="K531" s="36"/>
      <c r="L531" s="36"/>
      <c r="M531" s="36"/>
      <c r="N531" s="36"/>
      <c r="O531" s="36"/>
      <c r="P531" s="36"/>
      <c r="Q531" s="36"/>
      <c r="R531" s="36"/>
      <c r="S531" s="36"/>
      <c r="T531" s="36"/>
      <c r="U531" s="36"/>
      <c r="V531" s="36"/>
      <c r="W531" s="36"/>
      <c r="X531" s="36"/>
      <c r="Y531" s="36"/>
      <c r="Z531" s="36"/>
    </row>
    <row r="532" spans="1:26" hidden="1" x14ac:dyDescent="0.2">
      <c r="A532" s="36"/>
      <c r="B532" s="36"/>
      <c r="C532" s="36"/>
      <c r="D532" s="36"/>
      <c r="E532" s="36"/>
      <c r="F532" s="36"/>
      <c r="G532" s="36"/>
      <c r="H532" s="36"/>
      <c r="I532" s="36"/>
      <c r="J532" s="36"/>
      <c r="K532" s="36"/>
      <c r="L532" s="36"/>
      <c r="M532" s="36"/>
      <c r="N532" s="36"/>
      <c r="O532" s="36"/>
      <c r="P532" s="36"/>
      <c r="Q532" s="36"/>
      <c r="R532" s="36"/>
      <c r="S532" s="36"/>
      <c r="T532" s="36"/>
      <c r="U532" s="36"/>
      <c r="V532" s="36"/>
      <c r="W532" s="36"/>
      <c r="X532" s="36"/>
      <c r="Y532" s="36"/>
      <c r="Z532" s="36"/>
    </row>
    <row r="533" spans="1:26" hidden="1" x14ac:dyDescent="0.2">
      <c r="A533" s="36" t="s">
        <v>14</v>
      </c>
      <c r="B533" s="36"/>
      <c r="C533" s="36"/>
      <c r="D533" s="36"/>
      <c r="E533" s="36"/>
      <c r="F533" s="36"/>
      <c r="G533" s="36"/>
      <c r="H533" s="36"/>
      <c r="I533" s="36"/>
      <c r="J533" s="36"/>
      <c r="K533" s="36"/>
      <c r="L533" s="36"/>
      <c r="M533" s="36"/>
      <c r="N533" s="36"/>
      <c r="O533" s="36"/>
      <c r="P533" s="36"/>
      <c r="Q533" s="36"/>
      <c r="R533" s="36"/>
      <c r="S533" s="36"/>
      <c r="T533" s="36"/>
      <c r="U533" s="36"/>
      <c r="V533" s="36"/>
      <c r="W533" s="36"/>
      <c r="X533" s="36"/>
      <c r="Y533" s="36"/>
      <c r="Z533" s="36"/>
    </row>
    <row r="534" spans="1:26" hidden="1" x14ac:dyDescent="0.2">
      <c r="A534" s="63" t="s">
        <v>15</v>
      </c>
      <c r="B534" s="64" t="s">
        <v>16</v>
      </c>
      <c r="C534" s="65" t="s">
        <v>17</v>
      </c>
      <c r="D534" s="64" t="s">
        <v>17</v>
      </c>
      <c r="E534" s="64" t="s">
        <v>17</v>
      </c>
      <c r="F534" s="64" t="s">
        <v>17</v>
      </c>
      <c r="G534" s="66" t="s">
        <v>17</v>
      </c>
      <c r="H534" s="66" t="s">
        <v>17</v>
      </c>
      <c r="I534" s="66" t="s">
        <v>17</v>
      </c>
      <c r="J534" s="66" t="s">
        <v>17</v>
      </c>
      <c r="K534" s="66" t="s">
        <v>17</v>
      </c>
      <c r="L534" s="66" t="s">
        <v>17</v>
      </c>
      <c r="M534" s="67" t="s">
        <v>6</v>
      </c>
      <c r="N534" s="67" t="s">
        <v>7</v>
      </c>
      <c r="O534" s="36"/>
      <c r="P534" s="36"/>
      <c r="Q534" s="36"/>
      <c r="R534" s="36"/>
      <c r="S534" s="36"/>
      <c r="T534" s="36"/>
      <c r="U534" s="36"/>
      <c r="V534" s="36"/>
      <c r="W534" s="36"/>
      <c r="X534" s="36"/>
      <c r="Y534" s="36"/>
      <c r="Z534" s="36"/>
    </row>
    <row r="535" spans="1:26" hidden="1" x14ac:dyDescent="0.2">
      <c r="A535" s="68">
        <f>+'Pesquisa de Preços'!A9</f>
        <v>1</v>
      </c>
      <c r="B535" s="69" t="str">
        <f>+'Pesquisa de Preços'!B9</f>
        <v>Esparadrapo impermeável, largura de 10 cm. Rolo c/4,5m</v>
      </c>
      <c r="C535" s="70">
        <f>+'Pesquisa de Preços'!C9</f>
        <v>0</v>
      </c>
      <c r="D535" s="70">
        <f>+'Pesquisa de Preços'!D9</f>
        <v>9.0399999999999991</v>
      </c>
      <c r="E535" s="70">
        <f>+'Pesquisa de Preços'!E9</f>
        <v>9.17</v>
      </c>
      <c r="F535" s="70">
        <f>+'Pesquisa de Preços'!F9</f>
        <v>9</v>
      </c>
      <c r="G535" s="70">
        <f>+'Pesquisa de Preços'!G9</f>
        <v>7.97</v>
      </c>
      <c r="H535" s="70">
        <f>+'Pesquisa de Preços'!H9</f>
        <v>0</v>
      </c>
      <c r="I535" s="70">
        <f>+'Pesquisa de Preços'!I9</f>
        <v>0</v>
      </c>
      <c r="J535" s="70">
        <f>+'Pesquisa de Preços'!J9</f>
        <v>0</v>
      </c>
      <c r="K535" s="70">
        <f>+'Pesquisa de Preços'!K9</f>
        <v>0</v>
      </c>
      <c r="L535" s="70">
        <f>+'Pesquisa de Preços'!L9</f>
        <v>8.3000000000000007</v>
      </c>
      <c r="M535" s="60">
        <f>+'Pesquisa de Preços'!Q9</f>
        <v>8.17</v>
      </c>
      <c r="N535" s="60">
        <f>+'Pesquisa de Preços'!R9</f>
        <v>9.2200000000000006</v>
      </c>
      <c r="O535" s="36"/>
      <c r="P535" s="36"/>
      <c r="Q535" s="36"/>
      <c r="R535" s="36"/>
      <c r="S535" s="36"/>
      <c r="T535" s="36"/>
      <c r="U535" s="36"/>
      <c r="V535" s="36"/>
      <c r="W535" s="36"/>
      <c r="X535" s="36"/>
      <c r="Y535" s="36"/>
      <c r="Z535" s="36"/>
    </row>
    <row r="536" spans="1:26" hidden="1" x14ac:dyDescent="0.2">
      <c r="A536" s="68">
        <f t="shared" ref="A536:A784" si="361">+A535+1</f>
        <v>2</v>
      </c>
      <c r="B536" s="69" t="str">
        <f>+'Pesquisa de Preços'!B10</f>
        <v xml:space="preserve">ESFIGMOMANÔMETRO (OBESO) </v>
      </c>
      <c r="C536" s="70">
        <f>+'Pesquisa de Preços'!C10</f>
        <v>0</v>
      </c>
      <c r="D536" s="70">
        <f>+'Pesquisa de Preços'!D10</f>
        <v>91.3</v>
      </c>
      <c r="E536" s="70">
        <f>+'Pesquisa de Preços'!E10</f>
        <v>92.64</v>
      </c>
      <c r="F536" s="70">
        <f>+'Pesquisa de Preços'!F10</f>
        <v>93.49</v>
      </c>
      <c r="G536" s="70">
        <f>+'Pesquisa de Preços'!G10</f>
        <v>76.150000000000006</v>
      </c>
      <c r="H536" s="70">
        <f>+'Pesquisa de Preços'!H10</f>
        <v>0</v>
      </c>
      <c r="I536" s="70">
        <f>+'Pesquisa de Preços'!I10</f>
        <v>0</v>
      </c>
      <c r="J536" s="70">
        <f>+'Pesquisa de Preços'!J10</f>
        <v>0</v>
      </c>
      <c r="K536" s="70">
        <f>+'Pesquisa de Preços'!K10</f>
        <v>0</v>
      </c>
      <c r="L536" s="70">
        <f>+'Pesquisa de Preços'!L10</f>
        <v>87.67</v>
      </c>
      <c r="M536" s="60">
        <f>+'Pesquisa de Preços'!Q10</f>
        <v>81.13</v>
      </c>
      <c r="N536" s="60">
        <f>+'Pesquisa de Preços'!R10</f>
        <v>95.37</v>
      </c>
      <c r="O536" s="36"/>
      <c r="P536" s="36"/>
      <c r="Q536" s="36"/>
      <c r="R536" s="36"/>
      <c r="S536" s="36"/>
      <c r="T536" s="36"/>
      <c r="U536" s="36"/>
      <c r="V536" s="36"/>
      <c r="W536" s="36"/>
      <c r="X536" s="36"/>
      <c r="Y536" s="36"/>
      <c r="Z536" s="36"/>
    </row>
    <row r="537" spans="1:26" hidden="1" x14ac:dyDescent="0.2">
      <c r="A537" s="68">
        <f t="shared" si="361"/>
        <v>3</v>
      </c>
      <c r="B537" s="69" t="str">
        <f>+'Pesquisa de Preços'!B11</f>
        <v>ESFIGMOMANÔMETRO (INFANTIL)</v>
      </c>
      <c r="C537" s="70">
        <f>+'Pesquisa de Preços'!C11</f>
        <v>0</v>
      </c>
      <c r="D537" s="70">
        <f>+'Pesquisa de Preços'!D11</f>
        <v>81.239999999999995</v>
      </c>
      <c r="E537" s="70">
        <f>+'Pesquisa de Preços'!E11</f>
        <v>82.43</v>
      </c>
      <c r="F537" s="70">
        <f>+'Pesquisa de Preços'!F11</f>
        <v>83.18</v>
      </c>
      <c r="G537" s="70">
        <f>+'Pesquisa de Preços'!G11</f>
        <v>70.5</v>
      </c>
      <c r="H537" s="70">
        <f>+'Pesquisa de Preços'!H11</f>
        <v>0</v>
      </c>
      <c r="I537" s="70">
        <f>+'Pesquisa de Preços'!I11</f>
        <v>0</v>
      </c>
      <c r="J537" s="70">
        <f>+'Pesquisa de Preços'!J11</f>
        <v>0</v>
      </c>
      <c r="K537" s="70">
        <f>+'Pesquisa de Preços'!K11</f>
        <v>0</v>
      </c>
      <c r="L537" s="70">
        <f>+'Pesquisa de Preços'!L11</f>
        <v>70</v>
      </c>
      <c r="M537" s="60">
        <f>+'Pesquisa de Preços'!Q11</f>
        <v>70.84</v>
      </c>
      <c r="N537" s="60">
        <f>+'Pesquisa de Preços'!R11</f>
        <v>84.1</v>
      </c>
      <c r="O537" s="36"/>
      <c r="P537" s="36"/>
      <c r="Q537" s="36"/>
      <c r="R537" s="36"/>
      <c r="S537" s="36"/>
      <c r="T537" s="36"/>
      <c r="U537" s="36"/>
      <c r="V537" s="36"/>
      <c r="W537" s="36"/>
      <c r="X537" s="36"/>
      <c r="Y537" s="36"/>
      <c r="Z537" s="36"/>
    </row>
    <row r="538" spans="1:26" ht="22.5" hidden="1" x14ac:dyDescent="0.2">
      <c r="A538" s="68">
        <f t="shared" si="361"/>
        <v>4</v>
      </c>
      <c r="B538" s="69" t="str">
        <f>+'Pesquisa de Preços'!B12</f>
        <v xml:space="preserve">ESCOVA ENDOCEVICAL PARA USO GINECOLÓGICO, DESCARTÁVEL,EMBALAGEM PACOTE COM 100 </v>
      </c>
      <c r="C538" s="70">
        <f>+'Pesquisa de Preços'!C12</f>
        <v>54.9</v>
      </c>
      <c r="D538" s="70">
        <f>+'Pesquisa de Preços'!D12</f>
        <v>36.67</v>
      </c>
      <c r="E538" s="70">
        <f>+'Pesquisa de Preços'!E12</f>
        <v>37.21</v>
      </c>
      <c r="F538" s="70">
        <f>+'Pesquisa de Preços'!F12</f>
        <v>37.549999999999997</v>
      </c>
      <c r="G538" s="70">
        <f>+'Pesquisa de Preços'!G12</f>
        <v>22.54</v>
      </c>
      <c r="H538" s="70">
        <f>+'Pesquisa de Preços'!H12</f>
        <v>0</v>
      </c>
      <c r="I538" s="70">
        <f>+'Pesquisa de Preços'!I12</f>
        <v>0</v>
      </c>
      <c r="J538" s="70">
        <f>+'Pesquisa de Preços'!J12</f>
        <v>0</v>
      </c>
      <c r="K538" s="70">
        <f>+'Pesquisa de Preços'!K12</f>
        <v>0</v>
      </c>
      <c r="L538" s="70">
        <f>+'Pesquisa de Preços'!L12</f>
        <v>35.950000000000003</v>
      </c>
      <c r="M538" s="60">
        <f>+'Pesquisa de Preços'!Q12</f>
        <v>27.18</v>
      </c>
      <c r="N538" s="60">
        <f>+'Pesquisa de Preços'!R12</f>
        <v>47.76</v>
      </c>
      <c r="O538" s="36"/>
      <c r="P538" s="36"/>
      <c r="Q538" s="36"/>
      <c r="R538" s="36"/>
      <c r="S538" s="36"/>
      <c r="T538" s="36"/>
      <c r="U538" s="36"/>
      <c r="V538" s="36"/>
      <c r="W538" s="36"/>
      <c r="X538" s="36"/>
      <c r="Y538" s="36"/>
      <c r="Z538" s="36"/>
    </row>
    <row r="539" spans="1:26" ht="22.5" hidden="1" x14ac:dyDescent="0.2">
      <c r="A539" s="68">
        <f t="shared" si="361"/>
        <v>5</v>
      </c>
      <c r="B539" s="69" t="str">
        <f>+'Pesquisa de Preços'!B13</f>
        <v>Equipo para soro micro gotas Látex, com roldana, com comprimento de, no mínimo, 1,20m</v>
      </c>
      <c r="C539" s="70">
        <f>+'Pesquisa de Preços'!C13</f>
        <v>0</v>
      </c>
      <c r="D539" s="70">
        <f>+'Pesquisa de Preços'!D13</f>
        <v>1.82</v>
      </c>
      <c r="E539" s="70">
        <f>+'Pesquisa de Preços'!E13</f>
        <v>1.84</v>
      </c>
      <c r="F539" s="70">
        <f>+'Pesquisa de Preços'!F13</f>
        <v>1.86</v>
      </c>
      <c r="G539" s="70">
        <f>+'Pesquisa de Preços'!G13</f>
        <v>1.35</v>
      </c>
      <c r="H539" s="70">
        <f>+'Pesquisa de Preços'!H13</f>
        <v>0</v>
      </c>
      <c r="I539" s="70">
        <f>+'Pesquisa de Preços'!I13</f>
        <v>0</v>
      </c>
      <c r="J539" s="70">
        <f>+'Pesquisa de Preços'!J13</f>
        <v>0</v>
      </c>
      <c r="K539" s="70">
        <f>+'Pesquisa de Preços'!K13</f>
        <v>0</v>
      </c>
      <c r="L539" s="70">
        <f>+'Pesquisa de Preços'!L13</f>
        <v>1.05</v>
      </c>
      <c r="M539" s="60">
        <f>+'Pesquisa de Preços'!Q13</f>
        <v>1.22</v>
      </c>
      <c r="N539" s="60">
        <f>+'Pesquisa de Preços'!R13</f>
        <v>1.95</v>
      </c>
      <c r="O539" s="36"/>
      <c r="P539" s="36"/>
      <c r="Q539" s="36"/>
      <c r="R539" s="36"/>
      <c r="S539" s="36"/>
      <c r="T539" s="36"/>
      <c r="U539" s="36"/>
      <c r="V539" s="36"/>
      <c r="W539" s="36"/>
      <c r="X539" s="36"/>
      <c r="Y539" s="36"/>
      <c r="Z539" s="36"/>
    </row>
    <row r="540" spans="1:26" ht="22.5" hidden="1" x14ac:dyDescent="0.2">
      <c r="A540" s="68">
        <f t="shared" si="361"/>
        <v>6</v>
      </c>
      <c r="B540" s="69" t="str">
        <f>+'Pesquisa de Preços'!B14</f>
        <v>Equipo para soro macro gotas Látex, com roldana, com comprimento de, no mínimo, 1,20m</v>
      </c>
      <c r="C540" s="70">
        <f>+'Pesquisa de Preços'!C14</f>
        <v>0</v>
      </c>
      <c r="D540" s="70">
        <f>+'Pesquisa de Preços'!D14</f>
        <v>0.63</v>
      </c>
      <c r="E540" s="70">
        <f>+'Pesquisa de Preços'!E14</f>
        <v>0.64</v>
      </c>
      <c r="F540" s="70">
        <f>+'Pesquisa de Preços'!F14</f>
        <v>0.64</v>
      </c>
      <c r="G540" s="70">
        <f>+'Pesquisa de Preços'!G14</f>
        <v>0.67</v>
      </c>
      <c r="H540" s="70">
        <f>+'Pesquisa de Preços'!H14</f>
        <v>0</v>
      </c>
      <c r="I540" s="70">
        <f>+'Pesquisa de Preços'!I14</f>
        <v>0</v>
      </c>
      <c r="J540" s="70">
        <f>+'Pesquisa de Preços'!J14</f>
        <v>0</v>
      </c>
      <c r="K540" s="70">
        <f>+'Pesquisa de Preços'!K14</f>
        <v>0</v>
      </c>
      <c r="L540" s="70">
        <f>+'Pesquisa de Preços'!L14</f>
        <v>0.73</v>
      </c>
      <c r="M540" s="60">
        <f>+'Pesquisa de Preços'!Q14</f>
        <v>0.62</v>
      </c>
      <c r="N540" s="60">
        <f>+'Pesquisa de Preços'!R14</f>
        <v>0.7</v>
      </c>
      <c r="O540" s="36"/>
      <c r="P540" s="36"/>
      <c r="Q540" s="36"/>
      <c r="R540" s="36"/>
      <c r="S540" s="36"/>
      <c r="T540" s="36"/>
      <c r="U540" s="36"/>
      <c r="V540" s="36"/>
      <c r="W540" s="36"/>
      <c r="X540" s="36"/>
      <c r="Y540" s="36"/>
      <c r="Z540" s="36"/>
    </row>
    <row r="541" spans="1:26" ht="22.5" hidden="1" x14ac:dyDescent="0.2">
      <c r="A541" s="68">
        <f t="shared" si="361"/>
        <v>7</v>
      </c>
      <c r="B541" s="69" t="str">
        <f>+'Pesquisa de Preços'!B15</f>
        <v>Equipo multivia/polifix - Multivia/polifix- Dispositivo para administração de medicamentos/soluções</v>
      </c>
      <c r="C541" s="70">
        <f>+'Pesquisa de Preços'!C15</f>
        <v>0</v>
      </c>
      <c r="D541" s="70">
        <f>+'Pesquisa de Preços'!D15</f>
        <v>0.52</v>
      </c>
      <c r="E541" s="70">
        <f>+'Pesquisa de Preços'!E15</f>
        <v>0.52</v>
      </c>
      <c r="F541" s="70">
        <f>+'Pesquisa de Preços'!F15</f>
        <v>0.53</v>
      </c>
      <c r="G541" s="70">
        <f>+'Pesquisa de Preços'!G15</f>
        <v>0.71</v>
      </c>
      <c r="H541" s="70">
        <f>+'Pesquisa de Preços'!H15</f>
        <v>0</v>
      </c>
      <c r="I541" s="70">
        <f>+'Pesquisa de Preços'!I15</f>
        <v>0</v>
      </c>
      <c r="J541" s="70">
        <f>+'Pesquisa de Preços'!J15</f>
        <v>0</v>
      </c>
      <c r="K541" s="70">
        <f>+'Pesquisa de Preços'!K15</f>
        <v>0</v>
      </c>
      <c r="L541" s="70">
        <f>+'Pesquisa de Preços'!L15</f>
        <v>0.6</v>
      </c>
      <c r="M541" s="60">
        <f>+'Pesquisa de Preços'!Q15</f>
        <v>0.49</v>
      </c>
      <c r="N541" s="60">
        <f>+'Pesquisa de Preços'!R15</f>
        <v>0.66</v>
      </c>
      <c r="O541" s="36"/>
      <c r="P541" s="36"/>
      <c r="Q541" s="36"/>
      <c r="R541" s="36"/>
      <c r="S541" s="36"/>
      <c r="T541" s="36"/>
      <c r="U541" s="36"/>
      <c r="V541" s="36"/>
      <c r="W541" s="36"/>
      <c r="X541" s="36"/>
      <c r="Y541" s="36"/>
      <c r="Z541" s="36"/>
    </row>
    <row r="542" spans="1:26" ht="22.5" hidden="1" x14ac:dyDescent="0.2">
      <c r="A542" s="68">
        <f t="shared" si="361"/>
        <v>8</v>
      </c>
      <c r="B542" s="69" t="str">
        <f>+'Pesquisa de Preços'!B16</f>
        <v>EQUIPO DE ALIMENTAÇÃO ENTERAL - DESCRIÇÃO: Dispositivo de infusão de solução enteral por gravidade através de sondas</v>
      </c>
      <c r="C542" s="70">
        <f>+'Pesquisa de Preços'!C16</f>
        <v>14.5</v>
      </c>
      <c r="D542" s="70">
        <f>+'Pesquisa de Preços'!D16</f>
        <v>1.34</v>
      </c>
      <c r="E542" s="70">
        <f>+'Pesquisa de Preços'!E16</f>
        <v>1.36</v>
      </c>
      <c r="F542" s="70">
        <f>+'Pesquisa de Preços'!F16</f>
        <v>1.37</v>
      </c>
      <c r="G542" s="70">
        <f>+'Pesquisa de Preços'!G16</f>
        <v>0.9</v>
      </c>
      <c r="H542" s="70">
        <f>+'Pesquisa de Preços'!H16</f>
        <v>0</v>
      </c>
      <c r="I542" s="70">
        <f>+'Pesquisa de Preços'!I16</f>
        <v>0</v>
      </c>
      <c r="J542" s="70">
        <f>+'Pesquisa de Preços'!J16</f>
        <v>0</v>
      </c>
      <c r="K542" s="70">
        <f>+'Pesquisa de Preços'!K16</f>
        <v>0</v>
      </c>
      <c r="L542" s="70">
        <f>+'Pesquisa de Preços'!L16</f>
        <v>0.93</v>
      </c>
      <c r="M542" s="60">
        <f>+'Pesquisa de Preços'!Q16</f>
        <v>-2.04</v>
      </c>
      <c r="N542" s="60">
        <f>+'Pesquisa de Preços'!R16</f>
        <v>8.84</v>
      </c>
      <c r="O542" s="36"/>
      <c r="P542" s="36"/>
      <c r="Q542" s="36"/>
      <c r="R542" s="36"/>
      <c r="S542" s="36"/>
      <c r="T542" s="36"/>
      <c r="U542" s="36"/>
      <c r="V542" s="36"/>
      <c r="W542" s="36"/>
      <c r="X542" s="36"/>
      <c r="Y542" s="36"/>
      <c r="Z542" s="36"/>
    </row>
    <row r="543" spans="1:26" hidden="1" x14ac:dyDescent="0.2">
      <c r="A543" s="68">
        <f t="shared" si="361"/>
        <v>9</v>
      </c>
      <c r="B543" s="69" t="str">
        <f>+'Pesquisa de Preços'!B17</f>
        <v>ELETRODOS DE SILICONE PARA FISIOTERAPIA.</v>
      </c>
      <c r="C543" s="70">
        <f>+'Pesquisa de Preços'!C17</f>
        <v>0</v>
      </c>
      <c r="D543" s="70">
        <f>+'Pesquisa de Preços'!D17</f>
        <v>105.56</v>
      </c>
      <c r="E543" s="70">
        <f>+'Pesquisa de Preços'!E17</f>
        <v>107.11</v>
      </c>
      <c r="F543" s="70">
        <f>+'Pesquisa de Preços'!F17</f>
        <v>108.08</v>
      </c>
      <c r="G543" s="70">
        <f>+'Pesquisa de Preços'!G17</f>
        <v>104</v>
      </c>
      <c r="H543" s="70">
        <f>+'Pesquisa de Preços'!H17</f>
        <v>0</v>
      </c>
      <c r="I543" s="70">
        <f>+'Pesquisa de Preços'!I17</f>
        <v>0</v>
      </c>
      <c r="J543" s="70">
        <f>+'Pesquisa de Preços'!J17</f>
        <v>0</v>
      </c>
      <c r="K543" s="70">
        <f>+'Pesquisa de Preços'!K17</f>
        <v>0</v>
      </c>
      <c r="L543" s="70">
        <f>+'Pesquisa de Preços'!L17</f>
        <v>49.44</v>
      </c>
      <c r="M543" s="60">
        <f>+'Pesquisa de Preços'!Q17</f>
        <v>69.41</v>
      </c>
      <c r="N543" s="60">
        <f>+'Pesquisa de Preços'!R17</f>
        <v>120.26</v>
      </c>
      <c r="O543" s="36"/>
      <c r="P543" s="36"/>
      <c r="Q543" s="36"/>
      <c r="R543" s="36"/>
      <c r="S543" s="36"/>
      <c r="T543" s="36"/>
      <c r="U543" s="36"/>
      <c r="V543" s="36"/>
      <c r="W543" s="36"/>
      <c r="X543" s="36"/>
      <c r="Y543" s="36"/>
      <c r="Z543" s="36"/>
    </row>
    <row r="544" spans="1:26" hidden="1" x14ac:dyDescent="0.2">
      <c r="A544" s="68">
        <f t="shared" si="361"/>
        <v>10</v>
      </c>
      <c r="B544" s="69" t="str">
        <f>+'Pesquisa de Preços'!B18</f>
        <v>ELETRODOS AUTO ADESIVOS PARA TENS E FENS 5X9 CM.</v>
      </c>
      <c r="C544" s="70">
        <f>+'Pesquisa de Preços'!C18</f>
        <v>65.010000000000005</v>
      </c>
      <c r="D544" s="70">
        <f>+'Pesquisa de Preços'!D18</f>
        <v>8.7799999999999994</v>
      </c>
      <c r="E544" s="70">
        <f>+'Pesquisa de Preços'!E18</f>
        <v>8.91</v>
      </c>
      <c r="F544" s="70">
        <f>+'Pesquisa de Preços'!F18</f>
        <v>8.99</v>
      </c>
      <c r="G544" s="70">
        <f>+'Pesquisa de Preços'!G18</f>
        <v>6.48</v>
      </c>
      <c r="H544" s="70">
        <f>+'Pesquisa de Preços'!H18</f>
        <v>0</v>
      </c>
      <c r="I544" s="70">
        <f>+'Pesquisa de Preços'!I18</f>
        <v>0</v>
      </c>
      <c r="J544" s="70">
        <f>+'Pesquisa de Preços'!J18</f>
        <v>0</v>
      </c>
      <c r="K544" s="70">
        <f>+'Pesquisa de Preços'!K18</f>
        <v>0</v>
      </c>
      <c r="L544" s="70">
        <f>+'Pesquisa de Preços'!L18</f>
        <v>5.5</v>
      </c>
      <c r="M544" s="60">
        <f>+'Pesquisa de Preços'!Q18</f>
        <v>-6.15</v>
      </c>
      <c r="N544" s="60">
        <f>+'Pesquisa de Preços'!R18</f>
        <v>40.71</v>
      </c>
      <c r="O544" s="36"/>
      <c r="P544" s="36"/>
      <c r="Q544" s="36"/>
      <c r="R544" s="36"/>
      <c r="S544" s="36"/>
      <c r="T544" s="36"/>
      <c r="U544" s="36"/>
      <c r="V544" s="36"/>
      <c r="W544" s="36"/>
      <c r="X544" s="36"/>
      <c r="Y544" s="36"/>
      <c r="Z544" s="36"/>
    </row>
    <row r="545" spans="1:26" hidden="1" x14ac:dyDescent="0.2">
      <c r="A545" s="68">
        <f t="shared" si="361"/>
        <v>11</v>
      </c>
      <c r="B545" s="69" t="str">
        <f>+'Pesquisa de Preços'!B19</f>
        <v>Eletrodo descartável tam. adulto para DEA Zoll.</v>
      </c>
      <c r="C545" s="70">
        <f>+'Pesquisa de Preços'!C19</f>
        <v>0</v>
      </c>
      <c r="D545" s="70">
        <f>+'Pesquisa de Preços'!D19</f>
        <v>533.34</v>
      </c>
      <c r="E545" s="70">
        <f>+'Pesquisa de Preços'!E19</f>
        <v>541.15</v>
      </c>
      <c r="F545" s="70">
        <f>+'Pesquisa de Preços'!F19</f>
        <v>546.08000000000004</v>
      </c>
      <c r="G545" s="70">
        <f>+'Pesquisa de Preços'!G19</f>
        <v>378.8</v>
      </c>
      <c r="H545" s="70">
        <f>+'Pesquisa de Preços'!H19</f>
        <v>0</v>
      </c>
      <c r="I545" s="70">
        <f>+'Pesquisa de Preços'!I19</f>
        <v>0</v>
      </c>
      <c r="J545" s="70">
        <f>+'Pesquisa de Preços'!J19</f>
        <v>0</v>
      </c>
      <c r="K545" s="70">
        <f>+'Pesquisa de Preços'!K19</f>
        <v>0</v>
      </c>
      <c r="L545" s="70">
        <f>+'Pesquisa de Preços'!L19</f>
        <v>357.5</v>
      </c>
      <c r="M545" s="60">
        <f>+'Pesquisa de Preços'!Q19</f>
        <v>376.73</v>
      </c>
      <c r="N545" s="60">
        <f>+'Pesquisa de Preços'!R19</f>
        <v>566.01</v>
      </c>
      <c r="O545" s="36"/>
      <c r="P545" s="36"/>
      <c r="Q545" s="36"/>
      <c r="R545" s="36"/>
      <c r="S545" s="36"/>
      <c r="T545" s="36"/>
      <c r="U545" s="36"/>
      <c r="V545" s="36"/>
      <c r="W545" s="36"/>
      <c r="X545" s="36"/>
      <c r="Y545" s="36"/>
      <c r="Z545" s="36"/>
    </row>
    <row r="546" spans="1:26" hidden="1" x14ac:dyDescent="0.2">
      <c r="A546" s="68">
        <f t="shared" si="361"/>
        <v>12</v>
      </c>
      <c r="B546" s="69" t="str">
        <f>+'Pesquisa de Preços'!B20</f>
        <v>Eletrodo descartável tam infantil para DEA Zol.</v>
      </c>
      <c r="C546" s="70">
        <f>+'Pesquisa de Preços'!C20</f>
        <v>0</v>
      </c>
      <c r="D546" s="70">
        <f>+'Pesquisa de Preços'!D20</f>
        <v>533.34</v>
      </c>
      <c r="E546" s="70">
        <f>+'Pesquisa de Preços'!E20</f>
        <v>541.15</v>
      </c>
      <c r="F546" s="70">
        <f>+'Pesquisa de Preços'!F20</f>
        <v>546.08000000000004</v>
      </c>
      <c r="G546" s="70">
        <f>+'Pesquisa de Preços'!G20</f>
        <v>378.8</v>
      </c>
      <c r="H546" s="70">
        <f>+'Pesquisa de Preços'!H20</f>
        <v>0</v>
      </c>
      <c r="I546" s="70">
        <f>+'Pesquisa de Preços'!I20</f>
        <v>0</v>
      </c>
      <c r="J546" s="70">
        <f>+'Pesquisa de Preços'!J20</f>
        <v>0</v>
      </c>
      <c r="K546" s="70">
        <f>+'Pesquisa de Preços'!K20</f>
        <v>0</v>
      </c>
      <c r="L546" s="70">
        <f>+'Pesquisa de Preços'!L20</f>
        <v>444.22</v>
      </c>
      <c r="M546" s="60">
        <f>+'Pesquisa de Preços'!Q20</f>
        <v>414.4</v>
      </c>
      <c r="N546" s="60">
        <f>+'Pesquisa de Preços'!R20</f>
        <v>563.04</v>
      </c>
      <c r="O546" s="36"/>
      <c r="P546" s="36"/>
      <c r="Q546" s="36"/>
      <c r="R546" s="36"/>
      <c r="S546" s="36"/>
      <c r="T546" s="36"/>
      <c r="U546" s="36"/>
      <c r="V546" s="36"/>
      <c r="W546" s="36"/>
      <c r="X546" s="36"/>
      <c r="Y546" s="36"/>
      <c r="Z546" s="36"/>
    </row>
    <row r="547" spans="1:26" ht="22.5" hidden="1" x14ac:dyDescent="0.2">
      <c r="A547" s="71">
        <f t="shared" si="361"/>
        <v>13</v>
      </c>
      <c r="B547" s="69" t="str">
        <f>+'Pesquisa de Preços'!B21</f>
        <v>DISPOSITIVO PARA INCONTINENCIA URINARIA Nº 06 - COLETOR DE URINA MASCULINO COM EXTENSAO</v>
      </c>
      <c r="C547" s="70">
        <f>+'Pesquisa de Preços'!C21</f>
        <v>8.5</v>
      </c>
      <c r="D547" s="70">
        <f>+'Pesquisa de Preços'!D21</f>
        <v>1.67</v>
      </c>
      <c r="E547" s="70">
        <f>+'Pesquisa de Preços'!E21</f>
        <v>1.7</v>
      </c>
      <c r="F547" s="70">
        <f>+'Pesquisa de Preços'!F21</f>
        <v>1.71</v>
      </c>
      <c r="G547" s="70">
        <f>+'Pesquisa de Preços'!G21</f>
        <v>1.5</v>
      </c>
      <c r="H547" s="70">
        <f>+'Pesquisa de Preços'!H21</f>
        <v>0</v>
      </c>
      <c r="I547" s="70">
        <f>+'Pesquisa de Preços'!I21</f>
        <v>0</v>
      </c>
      <c r="J547" s="70">
        <f>+'Pesquisa de Preços'!J21</f>
        <v>0</v>
      </c>
      <c r="K547" s="70">
        <f>+'Pesquisa de Preços'!K21</f>
        <v>0</v>
      </c>
      <c r="L547" s="70">
        <f>+'Pesquisa de Preços'!L21</f>
        <v>2.2000000000000002</v>
      </c>
      <c r="M547" s="60">
        <f>+'Pesquisa de Preços'!Q21</f>
        <v>0.12</v>
      </c>
      <c r="N547" s="60">
        <f>+'Pesquisa de Preços'!R21</f>
        <v>5.64</v>
      </c>
      <c r="O547" s="36"/>
      <c r="P547" s="36"/>
      <c r="Q547" s="36"/>
      <c r="R547" s="36"/>
      <c r="S547" s="36"/>
      <c r="T547" s="36"/>
      <c r="U547" s="36"/>
      <c r="V547" s="36"/>
      <c r="W547" s="36"/>
      <c r="X547" s="36"/>
      <c r="Y547" s="36"/>
      <c r="Z547" s="36"/>
    </row>
    <row r="548" spans="1:26" hidden="1" x14ac:dyDescent="0.2">
      <c r="A548" s="68">
        <f t="shared" si="361"/>
        <v>14</v>
      </c>
      <c r="B548" s="69" t="str">
        <f>+'Pesquisa de Preços'!B22</f>
        <v xml:space="preserve">DIAFRAGMA/MEMBRANA P/ VENTILADOR PULMONAR </v>
      </c>
      <c r="C548" s="70">
        <f>+'Pesquisa de Preços'!C22</f>
        <v>0</v>
      </c>
      <c r="D548" s="70">
        <f>+'Pesquisa de Preços'!D22</f>
        <v>94.45</v>
      </c>
      <c r="E548" s="70">
        <f>+'Pesquisa de Preços'!E22</f>
        <v>95.83</v>
      </c>
      <c r="F548" s="70">
        <f>+'Pesquisa de Preços'!F22</f>
        <v>96.71</v>
      </c>
      <c r="G548" s="70">
        <f>+'Pesquisa de Preços'!G22</f>
        <v>73.5</v>
      </c>
      <c r="H548" s="70">
        <f>+'Pesquisa de Preços'!H22</f>
        <v>0</v>
      </c>
      <c r="I548" s="70">
        <f>+'Pesquisa de Preços'!I22</f>
        <v>0</v>
      </c>
      <c r="J548" s="70">
        <f>+'Pesquisa de Preços'!J22</f>
        <v>0</v>
      </c>
      <c r="K548" s="70">
        <f>+'Pesquisa de Preços'!K22</f>
        <v>0</v>
      </c>
      <c r="L548" s="70">
        <f>+'Pesquisa de Preços'!L22</f>
        <v>46.23</v>
      </c>
      <c r="M548" s="60">
        <f>+'Pesquisa de Preços'!Q22</f>
        <v>59.48</v>
      </c>
      <c r="N548" s="60">
        <f>+'Pesquisa de Preços'!R22</f>
        <v>103.21</v>
      </c>
      <c r="O548" s="36"/>
      <c r="P548" s="36"/>
      <c r="Q548" s="36"/>
      <c r="R548" s="36"/>
      <c r="S548" s="36"/>
      <c r="T548" s="36"/>
      <c r="U548" s="36"/>
      <c r="V548" s="36"/>
      <c r="W548" s="36"/>
      <c r="X548" s="36"/>
      <c r="Y548" s="36"/>
      <c r="Z548" s="36"/>
    </row>
    <row r="549" spans="1:26" hidden="1" x14ac:dyDescent="0.2">
      <c r="A549" s="68">
        <f t="shared" si="361"/>
        <v>15</v>
      </c>
      <c r="B549" s="69" t="str">
        <f>+'Pesquisa de Preços'!B23</f>
        <v>DETERGENTE ENZIMATICO - EM EMBALAGEM DE 5000 ML</v>
      </c>
      <c r="C549" s="70">
        <f>+'Pesquisa de Preços'!C23</f>
        <v>0</v>
      </c>
      <c r="D549" s="70">
        <f>+'Pesquisa de Preços'!D23</f>
        <v>82.23</v>
      </c>
      <c r="E549" s="70">
        <f>+'Pesquisa de Preços'!E23</f>
        <v>83.43</v>
      </c>
      <c r="F549" s="70">
        <f>+'Pesquisa de Preços'!F23</f>
        <v>84.19</v>
      </c>
      <c r="G549" s="70">
        <f>+'Pesquisa de Preços'!G23</f>
        <v>63.05</v>
      </c>
      <c r="H549" s="70">
        <f>+'Pesquisa de Preços'!H23</f>
        <v>0</v>
      </c>
      <c r="I549" s="70">
        <f>+'Pesquisa de Preços'!I23</f>
        <v>0</v>
      </c>
      <c r="J549" s="70">
        <f>+'Pesquisa de Preços'!J23</f>
        <v>0</v>
      </c>
      <c r="K549" s="70">
        <f>+'Pesquisa de Preços'!K23</f>
        <v>0</v>
      </c>
      <c r="L549" s="70">
        <f>+'Pesquisa de Preços'!L23</f>
        <v>107.5</v>
      </c>
      <c r="M549" s="60">
        <f>+'Pesquisa de Preços'!Q23</f>
        <v>68.31</v>
      </c>
      <c r="N549" s="60">
        <f>+'Pesquisa de Preços'!R23</f>
        <v>99.85</v>
      </c>
      <c r="O549" s="36"/>
      <c r="P549" s="36"/>
      <c r="Q549" s="36"/>
      <c r="R549" s="36"/>
      <c r="S549" s="36"/>
      <c r="T549" s="36"/>
      <c r="U549" s="36"/>
      <c r="V549" s="36"/>
      <c r="W549" s="36"/>
      <c r="X549" s="36"/>
      <c r="Y549" s="36"/>
      <c r="Z549" s="36"/>
    </row>
    <row r="550" spans="1:26" ht="22.5" hidden="1" x14ac:dyDescent="0.2">
      <c r="A550" s="68">
        <f t="shared" si="361"/>
        <v>16</v>
      </c>
      <c r="B550" s="69" t="str">
        <f>+'Pesquisa de Preços'!B24</f>
        <v>COMPRESSA DE GAZE 13FIOS/CM² DE 7,5X7,5CM FECHADO, 15CM X 30CM ABERTO</v>
      </c>
      <c r="C550" s="70">
        <f>+'Pesquisa de Preços'!C24</f>
        <v>29</v>
      </c>
      <c r="D550" s="70">
        <f>+'Pesquisa de Preços'!D24</f>
        <v>15.56</v>
      </c>
      <c r="E550" s="70">
        <f>+'Pesquisa de Preços'!E24</f>
        <v>15.79</v>
      </c>
      <c r="F550" s="70">
        <f>+'Pesquisa de Preços'!F24</f>
        <v>15.93</v>
      </c>
      <c r="G550" s="70">
        <f>+'Pesquisa de Preços'!G24</f>
        <v>13.15</v>
      </c>
      <c r="H550" s="70">
        <f>+'Pesquisa de Preços'!H24</f>
        <v>0</v>
      </c>
      <c r="I550" s="70">
        <f>+'Pesquisa de Preços'!I24</f>
        <v>0</v>
      </c>
      <c r="J550" s="70">
        <f>+'Pesquisa de Preços'!J24</f>
        <v>0</v>
      </c>
      <c r="K550" s="70">
        <f>+'Pesquisa de Preços'!K24</f>
        <v>0</v>
      </c>
      <c r="L550" s="70">
        <f>+'Pesquisa de Preços'!L24</f>
        <v>23.78</v>
      </c>
      <c r="M550" s="60">
        <f>+'Pesquisa de Preços'!Q24</f>
        <v>12.73</v>
      </c>
      <c r="N550" s="60">
        <f>+'Pesquisa de Preços'!R24</f>
        <v>25.01</v>
      </c>
      <c r="O550" s="36"/>
      <c r="P550" s="36"/>
      <c r="Q550" s="36"/>
      <c r="R550" s="36"/>
      <c r="S550" s="36"/>
      <c r="T550" s="36"/>
      <c r="U550" s="36"/>
      <c r="V550" s="36"/>
      <c r="W550" s="36"/>
      <c r="X550" s="36"/>
      <c r="Y550" s="36"/>
      <c r="Z550" s="36"/>
    </row>
    <row r="551" spans="1:26" ht="22.5" hidden="1" x14ac:dyDescent="0.2">
      <c r="A551" s="68">
        <f t="shared" si="361"/>
        <v>17</v>
      </c>
      <c r="B551" s="69" t="str">
        <f>+'Pesquisa de Preços'!B25</f>
        <v>Coletor de urina e fezes, estéril, tipo universal. Possuí um reservatório fabricado em plástico PVC transparente</v>
      </c>
      <c r="C551" s="70">
        <f>+'Pesquisa de Preços'!C25</f>
        <v>0</v>
      </c>
      <c r="D551" s="70">
        <f>+'Pesquisa de Preços'!D25</f>
        <v>0.5</v>
      </c>
      <c r="E551" s="70">
        <f>+'Pesquisa de Preços'!E25</f>
        <v>0.51</v>
      </c>
      <c r="F551" s="70">
        <f>+'Pesquisa de Preços'!F25</f>
        <v>0.52</v>
      </c>
      <c r="G551" s="70">
        <f>+'Pesquisa de Preços'!G25</f>
        <v>0.37</v>
      </c>
      <c r="H551" s="70">
        <f>+'Pesquisa de Preços'!H25</f>
        <v>0</v>
      </c>
      <c r="I551" s="70">
        <f>+'Pesquisa de Preços'!I25</f>
        <v>0</v>
      </c>
      <c r="J551" s="70">
        <f>+'Pesquisa de Preços'!J25</f>
        <v>0</v>
      </c>
      <c r="K551" s="70">
        <f>+'Pesquisa de Preços'!K25</f>
        <v>0</v>
      </c>
      <c r="L551" s="70">
        <f>+'Pesquisa de Preços'!L25</f>
        <v>0.39</v>
      </c>
      <c r="M551" s="60">
        <f>+'Pesquisa de Preços'!Q25</f>
        <v>0.39</v>
      </c>
      <c r="N551" s="60">
        <f>+'Pesquisa de Preços'!R25</f>
        <v>0.53</v>
      </c>
      <c r="O551" s="36"/>
      <c r="P551" s="36"/>
      <c r="Q551" s="36"/>
      <c r="R551" s="36"/>
      <c r="S551" s="36"/>
      <c r="T551" s="36"/>
      <c r="U551" s="36"/>
      <c r="V551" s="36"/>
      <c r="W551" s="36"/>
      <c r="X551" s="36"/>
      <c r="Y551" s="36"/>
      <c r="Z551" s="36"/>
    </row>
    <row r="552" spans="1:26" ht="33.75" hidden="1" x14ac:dyDescent="0.2">
      <c r="A552" s="68">
        <f t="shared" si="361"/>
        <v>18</v>
      </c>
      <c r="B552" s="69" t="str">
        <f>+'Pesquisa de Preços'!B26</f>
        <v>Coletores para materiais perfuro-cortantes. O coletor em papelão é utilizado para o descarte de materiais perfuro cortantes como agulhas, lancetas, vidros em geral, lâminas de bisturi, ampolas e cateter 13L</v>
      </c>
      <c r="C552" s="70">
        <f>+'Pesquisa de Preços'!C26</f>
        <v>0</v>
      </c>
      <c r="D552" s="70">
        <f>+'Pesquisa de Preços'!D26</f>
        <v>4.33</v>
      </c>
      <c r="E552" s="70">
        <f>+'Pesquisa de Preços'!E26</f>
        <v>4.3899999999999997</v>
      </c>
      <c r="F552" s="70">
        <f>+'Pesquisa de Preços'!F26</f>
        <v>4.43</v>
      </c>
      <c r="G552" s="70">
        <f>+'Pesquisa de Preços'!G26</f>
        <v>4.29</v>
      </c>
      <c r="H552" s="70">
        <f>+'Pesquisa de Preços'!H26</f>
        <v>0</v>
      </c>
      <c r="I552" s="70">
        <f>+'Pesquisa de Preços'!I26</f>
        <v>0</v>
      </c>
      <c r="J552" s="70">
        <f>+'Pesquisa de Preços'!J26</f>
        <v>0</v>
      </c>
      <c r="K552" s="70">
        <f>+'Pesquisa de Preços'!K26</f>
        <v>0</v>
      </c>
      <c r="L552" s="70">
        <f>+'Pesquisa de Preços'!L26</f>
        <v>4.45</v>
      </c>
      <c r="M552" s="60">
        <f>+'Pesquisa de Preços'!Q26</f>
        <v>4.3099999999999996</v>
      </c>
      <c r="N552" s="60">
        <f>+'Pesquisa de Preços'!R26</f>
        <v>4.45</v>
      </c>
      <c r="O552" s="36"/>
      <c r="P552" s="36"/>
      <c r="Q552" s="36"/>
      <c r="R552" s="36"/>
      <c r="S552" s="36"/>
      <c r="T552" s="36"/>
      <c r="U552" s="36"/>
      <c r="V552" s="36"/>
      <c r="W552" s="36"/>
      <c r="X552" s="36"/>
      <c r="Y552" s="36"/>
      <c r="Z552" s="36"/>
    </row>
    <row r="553" spans="1:26" hidden="1" x14ac:dyDescent="0.2">
      <c r="A553" s="68">
        <f t="shared" si="361"/>
        <v>19</v>
      </c>
      <c r="B553" s="69" t="str">
        <f>+'Pesquisa de Preços'!B27</f>
        <v>COLETE IMOBILIZADOR DORSAL KED INFANTIL</v>
      </c>
      <c r="C553" s="70">
        <f>+'Pesquisa de Preços'!C27</f>
        <v>199.9</v>
      </c>
      <c r="D553" s="70">
        <f>+'Pesquisa de Preços'!D27</f>
        <v>331.12</v>
      </c>
      <c r="E553" s="70">
        <f>+'Pesquisa de Preços'!E27</f>
        <v>335.97</v>
      </c>
      <c r="F553" s="70">
        <f>+'Pesquisa de Preços'!F27</f>
        <v>339.03</v>
      </c>
      <c r="G553" s="70">
        <f>+'Pesquisa de Preços'!G27</f>
        <v>198.4</v>
      </c>
      <c r="H553" s="70">
        <f>+'Pesquisa de Preços'!H27</f>
        <v>0</v>
      </c>
      <c r="I553" s="70">
        <f>+'Pesquisa de Preços'!I27</f>
        <v>0</v>
      </c>
      <c r="J553" s="70">
        <f>+'Pesquisa de Preços'!J27</f>
        <v>0</v>
      </c>
      <c r="K553" s="70">
        <f>+'Pesquisa de Preços'!K27</f>
        <v>0</v>
      </c>
      <c r="L553" s="70">
        <f>+'Pesquisa de Preços'!L27</f>
        <v>176.83</v>
      </c>
      <c r="M553" s="60">
        <f>+'Pesquisa de Preços'!Q27</f>
        <v>184.39</v>
      </c>
      <c r="N553" s="60">
        <f>+'Pesquisa de Preços'!R27</f>
        <v>342.69</v>
      </c>
      <c r="O553" s="36"/>
      <c r="P553" s="36"/>
      <c r="Q553" s="36"/>
      <c r="R553" s="36"/>
      <c r="S553" s="36"/>
      <c r="T553" s="36"/>
      <c r="U553" s="36"/>
      <c r="V553" s="36"/>
      <c r="W553" s="36"/>
      <c r="X553" s="36"/>
      <c r="Y553" s="36"/>
      <c r="Z553" s="36"/>
    </row>
    <row r="554" spans="1:26" hidden="1" x14ac:dyDescent="0.2">
      <c r="A554" s="68">
        <f t="shared" si="361"/>
        <v>20</v>
      </c>
      <c r="B554" s="69" t="str">
        <f>+'Pesquisa de Preços'!B28</f>
        <v>COLETE IMOBILIZADOR DORSAL KED ADULTO</v>
      </c>
      <c r="C554" s="70">
        <f>+'Pesquisa de Preços'!C28</f>
        <v>199.9</v>
      </c>
      <c r="D554" s="70">
        <f>+'Pesquisa de Preços'!D28</f>
        <v>331.12</v>
      </c>
      <c r="E554" s="70">
        <f>+'Pesquisa de Preços'!E28</f>
        <v>335.97</v>
      </c>
      <c r="F554" s="70">
        <f>+'Pesquisa de Preços'!F28</f>
        <v>339.03</v>
      </c>
      <c r="G554" s="70">
        <f>+'Pesquisa de Preços'!G28</f>
        <v>185.6</v>
      </c>
      <c r="H554" s="70">
        <f>+'Pesquisa de Preços'!H28</f>
        <v>0</v>
      </c>
      <c r="I554" s="70">
        <f>+'Pesquisa de Preços'!I28</f>
        <v>0</v>
      </c>
      <c r="J554" s="70">
        <f>+'Pesquisa de Preços'!J28</f>
        <v>0</v>
      </c>
      <c r="K554" s="70">
        <f>+'Pesquisa de Preços'!K28</f>
        <v>0</v>
      </c>
      <c r="L554" s="70">
        <f>+'Pesquisa de Preços'!L28</f>
        <v>198.07</v>
      </c>
      <c r="M554" s="60">
        <f>+'Pesquisa de Preços'!Q28</f>
        <v>187.6</v>
      </c>
      <c r="N554" s="60">
        <f>+'Pesquisa de Preços'!R28</f>
        <v>342.29</v>
      </c>
      <c r="O554" s="36"/>
      <c r="P554" s="36"/>
      <c r="Q554" s="36"/>
      <c r="R554" s="36"/>
      <c r="S554" s="36"/>
      <c r="T554" s="36"/>
      <c r="U554" s="36"/>
      <c r="V554" s="36"/>
      <c r="W554" s="36"/>
      <c r="X554" s="36"/>
      <c r="Y554" s="36"/>
      <c r="Z554" s="36"/>
    </row>
    <row r="555" spans="1:26" ht="22.5" hidden="1" x14ac:dyDescent="0.2">
      <c r="A555" s="68">
        <f t="shared" si="361"/>
        <v>21</v>
      </c>
      <c r="B555" s="69" t="str">
        <f>+'Pesquisa de Preços'!B29</f>
        <v>Colar cervical tam PP Revestido com uma espuma macia tipo EVA (Etil Vinil Acetado) especial</v>
      </c>
      <c r="C555" s="70">
        <f>+'Pesquisa de Preços'!C29</f>
        <v>55.9</v>
      </c>
      <c r="D555" s="70">
        <f>+'Pesquisa de Preços'!D29</f>
        <v>11.12</v>
      </c>
      <c r="E555" s="70">
        <f>+'Pesquisa de Preços'!E29</f>
        <v>11.28</v>
      </c>
      <c r="F555" s="70">
        <f>+'Pesquisa de Preços'!F29</f>
        <v>11.38</v>
      </c>
      <c r="G555" s="70">
        <f>+'Pesquisa de Preços'!G29</f>
        <v>11.44</v>
      </c>
      <c r="H555" s="70">
        <f>+'Pesquisa de Preços'!H29</f>
        <v>0</v>
      </c>
      <c r="I555" s="70">
        <f>+'Pesquisa de Preços'!I29</f>
        <v>0</v>
      </c>
      <c r="J555" s="70">
        <f>+'Pesquisa de Preços'!J29</f>
        <v>0</v>
      </c>
      <c r="K555" s="70">
        <f>+'Pesquisa de Preços'!K29</f>
        <v>0</v>
      </c>
      <c r="L555" s="70">
        <f>+'Pesquisa de Preços'!L29</f>
        <v>12.11</v>
      </c>
      <c r="M555" s="60">
        <f>+'Pesquisa de Preços'!Q29</f>
        <v>0.73</v>
      </c>
      <c r="N555" s="60">
        <f>+'Pesquisa de Preços'!R29</f>
        <v>37.01</v>
      </c>
      <c r="O555" s="36"/>
      <c r="P555" s="36"/>
      <c r="Q555" s="36"/>
      <c r="R555" s="36"/>
      <c r="S555" s="36"/>
      <c r="T555" s="36"/>
      <c r="U555" s="36"/>
      <c r="V555" s="36"/>
      <c r="W555" s="36"/>
      <c r="X555" s="36"/>
      <c r="Y555" s="36"/>
      <c r="Z555" s="36"/>
    </row>
    <row r="556" spans="1:26" ht="22.5" hidden="1" x14ac:dyDescent="0.2">
      <c r="A556" s="68">
        <f t="shared" si="361"/>
        <v>22</v>
      </c>
      <c r="B556" s="69" t="str">
        <f>+'Pesquisa de Preços'!B30</f>
        <v>Colar cervical tam P Revestido com uma espuma macia tipo EVA (Etil Vinil Acetado) especial</v>
      </c>
      <c r="C556" s="70">
        <f>+'Pesquisa de Preços'!C30</f>
        <v>44</v>
      </c>
      <c r="D556" s="70">
        <f>+'Pesquisa de Preços'!D30</f>
        <v>11.12</v>
      </c>
      <c r="E556" s="70">
        <f>+'Pesquisa de Preços'!E30</f>
        <v>11.28</v>
      </c>
      <c r="F556" s="70">
        <f>+'Pesquisa de Preços'!F30</f>
        <v>11.38</v>
      </c>
      <c r="G556" s="70">
        <f>+'Pesquisa de Preços'!G30</f>
        <v>12.15</v>
      </c>
      <c r="H556" s="70">
        <f>+'Pesquisa de Preços'!H30</f>
        <v>0</v>
      </c>
      <c r="I556" s="70">
        <f>+'Pesquisa de Preços'!I30</f>
        <v>0</v>
      </c>
      <c r="J556" s="70">
        <f>+'Pesquisa de Preços'!J30</f>
        <v>0</v>
      </c>
      <c r="K556" s="70">
        <f>+'Pesquisa de Preços'!K30</f>
        <v>0</v>
      </c>
      <c r="L556" s="70">
        <f>+'Pesquisa de Preços'!L30</f>
        <v>12.85</v>
      </c>
      <c r="M556" s="60">
        <f>+'Pesquisa de Preços'!Q30</f>
        <v>3.95</v>
      </c>
      <c r="N556" s="60">
        <f>+'Pesquisa de Preços'!R30</f>
        <v>30.31</v>
      </c>
      <c r="O556" s="36"/>
      <c r="P556" s="36"/>
      <c r="Q556" s="36"/>
      <c r="R556" s="36"/>
      <c r="S556" s="36"/>
      <c r="T556" s="36"/>
      <c r="U556" s="36"/>
      <c r="V556" s="36"/>
      <c r="W556" s="36"/>
      <c r="X556" s="36"/>
      <c r="Y556" s="36"/>
      <c r="Z556" s="36"/>
    </row>
    <row r="557" spans="1:26" ht="22.5" hidden="1" x14ac:dyDescent="0.2">
      <c r="A557" s="68">
        <f t="shared" si="361"/>
        <v>23</v>
      </c>
      <c r="B557" s="69" t="str">
        <f>+'Pesquisa de Preços'!B31</f>
        <v>Colar cervical tam M Revestido com uma espuma macia tipo EVA (Etil Vinil Acetado) especial</v>
      </c>
      <c r="C557" s="70">
        <f>+'Pesquisa de Preços'!C31</f>
        <v>55.9</v>
      </c>
      <c r="D557" s="70">
        <f>+'Pesquisa de Preços'!D31</f>
        <v>11.12</v>
      </c>
      <c r="E557" s="70">
        <f>+'Pesquisa de Preços'!E31</f>
        <v>11.28</v>
      </c>
      <c r="F557" s="70">
        <f>+'Pesquisa de Preços'!F31</f>
        <v>11.38</v>
      </c>
      <c r="G557" s="70">
        <f>+'Pesquisa de Preços'!G31</f>
        <v>13.24</v>
      </c>
      <c r="H557" s="70">
        <f>+'Pesquisa de Preços'!H31</f>
        <v>0</v>
      </c>
      <c r="I557" s="70">
        <f>+'Pesquisa de Preços'!I31</f>
        <v>0</v>
      </c>
      <c r="J557" s="70">
        <f>+'Pesquisa de Preços'!J31</f>
        <v>0</v>
      </c>
      <c r="K557" s="70">
        <f>+'Pesquisa de Preços'!K31</f>
        <v>0</v>
      </c>
      <c r="L557" s="70">
        <f>+'Pesquisa de Preços'!L31</f>
        <v>12.6</v>
      </c>
      <c r="M557" s="60">
        <f>+'Pesquisa de Preços'!Q31</f>
        <v>1.28</v>
      </c>
      <c r="N557" s="60">
        <f>+'Pesquisa de Preços'!R31</f>
        <v>37.229999999999997</v>
      </c>
      <c r="O557" s="36"/>
      <c r="P557" s="36"/>
      <c r="Q557" s="36"/>
      <c r="R557" s="36"/>
      <c r="S557" s="36"/>
      <c r="T557" s="36"/>
      <c r="U557" s="36"/>
      <c r="V557" s="36"/>
      <c r="W557" s="36"/>
      <c r="X557" s="36"/>
      <c r="Y557" s="36"/>
      <c r="Z557" s="36"/>
    </row>
    <row r="558" spans="1:26" ht="22.5" hidden="1" x14ac:dyDescent="0.2">
      <c r="A558" s="68">
        <f t="shared" si="361"/>
        <v>24</v>
      </c>
      <c r="B558" s="69" t="str">
        <f>+'Pesquisa de Preços'!B32</f>
        <v>Colar cervical tam G Revestido com uma espuma macia tipo EVA (Etil Vinil Acetado) especial</v>
      </c>
      <c r="C558" s="70">
        <f>+'Pesquisa de Preços'!C32</f>
        <v>44</v>
      </c>
      <c r="D558" s="70">
        <f>+'Pesquisa de Preços'!D32</f>
        <v>11.12</v>
      </c>
      <c r="E558" s="70">
        <f>+'Pesquisa de Preços'!E32</f>
        <v>11.28</v>
      </c>
      <c r="F558" s="70">
        <f>+'Pesquisa de Preços'!F32</f>
        <v>11.38</v>
      </c>
      <c r="G558" s="70">
        <f>+'Pesquisa de Preços'!G32</f>
        <v>13.1</v>
      </c>
      <c r="H558" s="70">
        <f>+'Pesquisa de Preços'!H32</f>
        <v>0</v>
      </c>
      <c r="I558" s="70">
        <f>+'Pesquisa de Preços'!I32</f>
        <v>0</v>
      </c>
      <c r="J558" s="70">
        <f>+'Pesquisa de Preços'!J32</f>
        <v>0</v>
      </c>
      <c r="K558" s="70">
        <f>+'Pesquisa de Preços'!K32</f>
        <v>0</v>
      </c>
      <c r="L558" s="70">
        <f>+'Pesquisa de Preços'!L32</f>
        <v>14.05</v>
      </c>
      <c r="M558" s="60">
        <f>+'Pesquisa de Preços'!Q32</f>
        <v>4.45</v>
      </c>
      <c r="N558" s="60">
        <f>+'Pesquisa de Preços'!R32</f>
        <v>30.53</v>
      </c>
      <c r="O558" s="36"/>
      <c r="P558" s="36"/>
      <c r="Q558" s="36"/>
      <c r="R558" s="36"/>
      <c r="S558" s="36"/>
      <c r="T558" s="36"/>
      <c r="U558" s="36"/>
      <c r="V558" s="36"/>
      <c r="W558" s="36"/>
      <c r="X558" s="36"/>
      <c r="Y558" s="36"/>
      <c r="Z558" s="36"/>
    </row>
    <row r="559" spans="1:26" hidden="1" x14ac:dyDescent="0.2">
      <c r="A559" s="68">
        <f t="shared" si="361"/>
        <v>25</v>
      </c>
      <c r="B559" s="69" t="str">
        <f>+'Pesquisa de Preços'!B33</f>
        <v>COLAR CERVICAL NEONATAL</v>
      </c>
      <c r="C559" s="70">
        <f>+'Pesquisa de Preços'!C33</f>
        <v>2</v>
      </c>
      <c r="D559" s="70">
        <f>+'Pesquisa de Preços'!D33</f>
        <v>11.12</v>
      </c>
      <c r="E559" s="70">
        <f>+'Pesquisa de Preços'!E33</f>
        <v>11.28</v>
      </c>
      <c r="F559" s="70">
        <f>+'Pesquisa de Preços'!F33</f>
        <v>11.38</v>
      </c>
      <c r="G559" s="70">
        <f>+'Pesquisa de Preços'!G33</f>
        <v>16.18</v>
      </c>
      <c r="H559" s="70">
        <f>+'Pesquisa de Preços'!H33</f>
        <v>0</v>
      </c>
      <c r="I559" s="70">
        <f>+'Pesquisa de Preços'!I33</f>
        <v>0</v>
      </c>
      <c r="J559" s="70">
        <f>+'Pesquisa de Preços'!J33</f>
        <v>0</v>
      </c>
      <c r="K559" s="70">
        <f>+'Pesquisa de Preços'!K33</f>
        <v>0</v>
      </c>
      <c r="L559" s="70">
        <f>+'Pesquisa de Preços'!L33</f>
        <v>14.19</v>
      </c>
      <c r="M559" s="60">
        <f>+'Pesquisa de Preços'!Q33</f>
        <v>6.16</v>
      </c>
      <c r="N559" s="60">
        <f>+'Pesquisa de Preços'!R33</f>
        <v>15.89</v>
      </c>
      <c r="O559" s="36"/>
      <c r="P559" s="36"/>
      <c r="Q559" s="36"/>
      <c r="R559" s="36"/>
      <c r="S559" s="36"/>
      <c r="T559" s="36"/>
      <c r="U559" s="36"/>
      <c r="V559" s="36"/>
      <c r="W559" s="36"/>
      <c r="X559" s="36"/>
      <c r="Y559" s="36"/>
      <c r="Z559" s="36"/>
    </row>
    <row r="560" spans="1:26" hidden="1" x14ac:dyDescent="0.2">
      <c r="A560" s="68">
        <f t="shared" si="361"/>
        <v>26</v>
      </c>
      <c r="B560" s="69" t="str">
        <f>+'Pesquisa de Preços'!B34</f>
        <v>Cateter Nasal para Oxigênio tipo óculos</v>
      </c>
      <c r="C560" s="70">
        <f>+'Pesquisa de Preços'!C34</f>
        <v>0</v>
      </c>
      <c r="D560" s="70">
        <f>+'Pesquisa de Preços'!D34</f>
        <v>1.38</v>
      </c>
      <c r="E560" s="70">
        <f>+'Pesquisa de Preços'!E34</f>
        <v>1.4</v>
      </c>
      <c r="F560" s="70">
        <f>+'Pesquisa de Preços'!F34</f>
        <v>1.42</v>
      </c>
      <c r="G560" s="70">
        <f>+'Pesquisa de Preços'!G34</f>
        <v>1.04</v>
      </c>
      <c r="H560" s="70">
        <f>+'Pesquisa de Preços'!H34</f>
        <v>0</v>
      </c>
      <c r="I560" s="70">
        <f>+'Pesquisa de Preços'!I34</f>
        <v>0</v>
      </c>
      <c r="J560" s="70">
        <f>+'Pesquisa de Preços'!J34</f>
        <v>0</v>
      </c>
      <c r="K560" s="70">
        <f>+'Pesquisa de Preços'!K34</f>
        <v>0</v>
      </c>
      <c r="L560" s="70">
        <f>+'Pesquisa de Preços'!L34</f>
        <v>1.1399999999999999</v>
      </c>
      <c r="M560" s="60">
        <f>+'Pesquisa de Preços'!Q34</f>
        <v>1.1000000000000001</v>
      </c>
      <c r="N560" s="60">
        <f>+'Pesquisa de Preços'!R34</f>
        <v>1.45</v>
      </c>
      <c r="O560" s="36"/>
      <c r="P560" s="36"/>
      <c r="Q560" s="36"/>
      <c r="R560" s="36"/>
      <c r="S560" s="36"/>
      <c r="T560" s="36"/>
      <c r="U560" s="36"/>
      <c r="V560" s="36"/>
      <c r="W560" s="36"/>
      <c r="X560" s="36"/>
      <c r="Y560" s="36"/>
      <c r="Z560" s="36"/>
    </row>
    <row r="561" spans="1:26" hidden="1" x14ac:dyDescent="0.2">
      <c r="A561" s="68">
        <f t="shared" si="361"/>
        <v>27</v>
      </c>
      <c r="B561" s="69" t="str">
        <f>+'Pesquisa de Preços'!B35</f>
        <v xml:space="preserve">Cateter de oxigênio nasal Circuito de tubos de PVC. </v>
      </c>
      <c r="C561" s="70">
        <f>+'Pesquisa de Preços'!C35</f>
        <v>0</v>
      </c>
      <c r="D561" s="70">
        <f>+'Pesquisa de Preços'!D35</f>
        <v>1.23</v>
      </c>
      <c r="E561" s="70">
        <f>+'Pesquisa de Preços'!E35</f>
        <v>1.25</v>
      </c>
      <c r="F561" s="70">
        <f>+'Pesquisa de Preços'!F35</f>
        <v>1.26</v>
      </c>
      <c r="G561" s="70">
        <f>+'Pesquisa de Preços'!G35</f>
        <v>1.22</v>
      </c>
      <c r="H561" s="70">
        <f>+'Pesquisa de Preços'!H35</f>
        <v>0</v>
      </c>
      <c r="I561" s="70">
        <f>+'Pesquisa de Preços'!I35</f>
        <v>0</v>
      </c>
      <c r="J561" s="70">
        <f>+'Pesquisa de Preços'!J35</f>
        <v>0</v>
      </c>
      <c r="K561" s="70">
        <f>+'Pesquisa de Preços'!K35</f>
        <v>0</v>
      </c>
      <c r="L561" s="70">
        <f>+'Pesquisa de Preços'!L35</f>
        <v>1.18</v>
      </c>
      <c r="M561" s="60">
        <f>+'Pesquisa de Preços'!Q35</f>
        <v>1.2</v>
      </c>
      <c r="N561" s="60">
        <f>+'Pesquisa de Preços'!R35</f>
        <v>1.26</v>
      </c>
      <c r="O561" s="36"/>
      <c r="P561" s="36"/>
      <c r="Q561" s="36"/>
      <c r="R561" s="36"/>
      <c r="S561" s="36"/>
      <c r="T561" s="36"/>
      <c r="U561" s="36"/>
      <c r="V561" s="36"/>
      <c r="W561" s="36"/>
      <c r="X561" s="36"/>
      <c r="Y561" s="36"/>
      <c r="Z561" s="36"/>
    </row>
    <row r="562" spans="1:26" hidden="1" x14ac:dyDescent="0.2">
      <c r="A562" s="68">
        <f t="shared" si="361"/>
        <v>28</v>
      </c>
      <c r="B562" s="69" t="str">
        <f>+'Pesquisa de Preços'!B36</f>
        <v>CARDIOCLIPS COLORIDOS PARA ECG CONJ. COM 04 UNIDADES</v>
      </c>
      <c r="C562" s="70">
        <f>+'Pesquisa de Preços'!C36</f>
        <v>125</v>
      </c>
      <c r="D562" s="70">
        <f>+'Pesquisa de Preços'!D36</f>
        <v>300</v>
      </c>
      <c r="E562" s="70">
        <f>+'Pesquisa de Preços'!E36</f>
        <v>304.39999999999998</v>
      </c>
      <c r="F562" s="70">
        <f>+'Pesquisa de Preços'!F36</f>
        <v>307.17</v>
      </c>
      <c r="G562" s="70">
        <f>+'Pesquisa de Preços'!G36</f>
        <v>0</v>
      </c>
      <c r="H562" s="70">
        <f>+'Pesquisa de Preços'!H36</f>
        <v>0</v>
      </c>
      <c r="I562" s="70">
        <f>+'Pesquisa de Preços'!I36</f>
        <v>0</v>
      </c>
      <c r="J562" s="70">
        <f>+'Pesquisa de Preços'!J36</f>
        <v>0</v>
      </c>
      <c r="K562" s="70">
        <f>+'Pesquisa de Preços'!K36</f>
        <v>0</v>
      </c>
      <c r="L562" s="70">
        <f>+'Pesquisa de Preços'!L36</f>
        <v>120.19</v>
      </c>
      <c r="M562" s="60">
        <f>+'Pesquisa de Preços'!Q36</f>
        <v>132.02000000000001</v>
      </c>
      <c r="N562" s="60">
        <f>+'Pesquisa de Preços'!R36</f>
        <v>330.68</v>
      </c>
      <c r="O562" s="36"/>
      <c r="P562" s="36"/>
      <c r="Q562" s="36"/>
      <c r="R562" s="36"/>
      <c r="S562" s="36"/>
      <c r="T562" s="36"/>
      <c r="U562" s="36"/>
      <c r="V562" s="36"/>
      <c r="W562" s="36"/>
      <c r="X562" s="36"/>
      <c r="Y562" s="36"/>
      <c r="Z562" s="36"/>
    </row>
    <row r="563" spans="1:26" hidden="1" x14ac:dyDescent="0.2">
      <c r="A563" s="68">
        <f t="shared" si="361"/>
        <v>29</v>
      </c>
      <c r="B563" s="69" t="str">
        <f>+'Pesquisa de Preços'!B37</f>
        <v xml:space="preserve">CAIXA TERMICA DE 32 LITROS - CAIXA TERMICA NA COR AZUL </v>
      </c>
      <c r="C563" s="70">
        <f>+'Pesquisa de Preços'!C37</f>
        <v>0</v>
      </c>
      <c r="D563" s="70">
        <f>+'Pesquisa de Preços'!D37</f>
        <v>133.34</v>
      </c>
      <c r="E563" s="70">
        <f>+'Pesquisa de Preços'!E37</f>
        <v>135.29</v>
      </c>
      <c r="F563" s="70">
        <f>+'Pesquisa de Preços'!F37</f>
        <v>136.52000000000001</v>
      </c>
      <c r="G563" s="70">
        <f>+'Pesquisa de Preços'!G37</f>
        <v>89.45</v>
      </c>
      <c r="H563" s="70">
        <f>+'Pesquisa de Preços'!H37</f>
        <v>0</v>
      </c>
      <c r="I563" s="70">
        <f>+'Pesquisa de Preços'!I37</f>
        <v>0</v>
      </c>
      <c r="J563" s="70">
        <f>+'Pesquisa de Preços'!J37</f>
        <v>0</v>
      </c>
      <c r="K563" s="70">
        <f>+'Pesquisa de Preços'!K37</f>
        <v>0</v>
      </c>
      <c r="L563" s="70">
        <f>+'Pesquisa de Preços'!L37</f>
        <v>146.83000000000001</v>
      </c>
      <c r="M563" s="60">
        <f>+'Pesquisa de Preços'!Q37</f>
        <v>105.96</v>
      </c>
      <c r="N563" s="60">
        <f>+'Pesquisa de Preços'!R37</f>
        <v>150.62</v>
      </c>
      <c r="O563" s="36"/>
      <c r="P563" s="36"/>
      <c r="Q563" s="36"/>
      <c r="R563" s="36"/>
      <c r="S563" s="36"/>
      <c r="T563" s="36"/>
      <c r="U563" s="36"/>
      <c r="V563" s="36"/>
      <c r="W563" s="36"/>
      <c r="X563" s="36"/>
      <c r="Y563" s="36"/>
      <c r="Z563" s="36"/>
    </row>
    <row r="564" spans="1:26" ht="22.5" hidden="1" x14ac:dyDescent="0.2">
      <c r="A564" s="68">
        <f t="shared" si="361"/>
        <v>30</v>
      </c>
      <c r="B564" s="69" t="str">
        <f>+'Pesquisa de Preços'!B38</f>
        <v>Caixa de inox de 20 cm Estojo Liso em Aço Inoxidável; Dimensões: 20 x 10 x 5 cm</v>
      </c>
      <c r="C564" s="70">
        <f>+'Pesquisa de Preços'!C38</f>
        <v>0</v>
      </c>
      <c r="D564" s="70">
        <f>+'Pesquisa de Preços'!D38</f>
        <v>95.45</v>
      </c>
      <c r="E564" s="70">
        <f>+'Pesquisa de Preços'!E38</f>
        <v>96.85</v>
      </c>
      <c r="F564" s="70">
        <f>+'Pesquisa de Preços'!F38</f>
        <v>97.73</v>
      </c>
      <c r="G564" s="70">
        <f>+'Pesquisa de Preços'!G38</f>
        <v>89.45</v>
      </c>
      <c r="H564" s="70">
        <f>+'Pesquisa de Preços'!H38</f>
        <v>0</v>
      </c>
      <c r="I564" s="70">
        <f>+'Pesquisa de Preços'!I38</f>
        <v>0</v>
      </c>
      <c r="J564" s="70">
        <f>+'Pesquisa de Preços'!J38</f>
        <v>0</v>
      </c>
      <c r="K564" s="70">
        <f>+'Pesquisa de Preços'!K38</f>
        <v>0</v>
      </c>
      <c r="L564" s="70">
        <f>+'Pesquisa de Preços'!L38</f>
        <v>300</v>
      </c>
      <c r="M564" s="60">
        <f>+'Pesquisa de Preços'!Q38</f>
        <v>44.1</v>
      </c>
      <c r="N564" s="60">
        <f>+'Pesquisa de Preços'!R38</f>
        <v>227.69</v>
      </c>
      <c r="O564" s="36"/>
      <c r="P564" s="36"/>
      <c r="Q564" s="36"/>
      <c r="R564" s="36"/>
      <c r="S564" s="36"/>
      <c r="T564" s="36"/>
      <c r="U564" s="36"/>
      <c r="V564" s="36"/>
      <c r="W564" s="36"/>
      <c r="X564" s="36"/>
      <c r="Y564" s="36"/>
      <c r="Z564" s="36"/>
    </row>
    <row r="565" spans="1:26" ht="22.5" hidden="1" x14ac:dyDescent="0.2">
      <c r="A565" s="68">
        <f>+A564+1</f>
        <v>31</v>
      </c>
      <c r="B565" s="69" t="str">
        <f>+'Pesquisa de Preços'!B39</f>
        <v>Caixa coletora 7 litros com divisões internas, bandeja articulada, fecho frontal (para descarte de perfuro- cortantes) na cor branca</v>
      </c>
      <c r="C565" s="70">
        <f>+'Pesquisa de Preços'!C39</f>
        <v>0</v>
      </c>
      <c r="D565" s="70">
        <f>+'Pesquisa de Preços'!D39</f>
        <v>3.22</v>
      </c>
      <c r="E565" s="70">
        <f>+'Pesquisa de Preços'!E39</f>
        <v>3.26</v>
      </c>
      <c r="F565" s="70">
        <f>+'Pesquisa de Preços'!F39</f>
        <v>3.29</v>
      </c>
      <c r="G565" s="70">
        <f>+'Pesquisa de Preços'!G39</f>
        <v>3.2</v>
      </c>
      <c r="H565" s="70">
        <f>+'Pesquisa de Preços'!H39</f>
        <v>0</v>
      </c>
      <c r="I565" s="70">
        <f>+'Pesquisa de Preços'!I39</f>
        <v>0</v>
      </c>
      <c r="J565" s="70">
        <f>+'Pesquisa de Preços'!J39</f>
        <v>0</v>
      </c>
      <c r="K565" s="70">
        <f>+'Pesquisa de Preços'!K39</f>
        <v>0</v>
      </c>
      <c r="L565" s="70">
        <f>+'Pesquisa de Preços'!L39</f>
        <v>4.9400000000000004</v>
      </c>
      <c r="M565" s="60">
        <f>+'Pesquisa de Preços'!Q39</f>
        <v>2.82</v>
      </c>
      <c r="N565" s="60">
        <f>+'Pesquisa de Preços'!R39</f>
        <v>4.34</v>
      </c>
      <c r="O565" s="36"/>
      <c r="P565" s="36"/>
      <c r="Q565" s="36"/>
      <c r="R565" s="36"/>
      <c r="S565" s="36"/>
      <c r="T565" s="36"/>
      <c r="U565" s="36"/>
      <c r="V565" s="36"/>
      <c r="W565" s="36"/>
      <c r="X565" s="36"/>
      <c r="Y565" s="36"/>
      <c r="Z565" s="36"/>
    </row>
    <row r="566" spans="1:26" hidden="1" x14ac:dyDescent="0.2">
      <c r="A566" s="68">
        <f t="shared" si="361"/>
        <v>32</v>
      </c>
      <c r="B566" s="69" t="str">
        <f>+'Pesquisa de Preços'!B40</f>
        <v>BRAÇADEIRA APARELHO PRESSÃO OBESO, COM FECHE EM METAL.</v>
      </c>
      <c r="C566" s="70">
        <f>+'Pesquisa de Preços'!C40</f>
        <v>0</v>
      </c>
      <c r="D566" s="70">
        <f>+'Pesquisa de Preços'!D40</f>
        <v>74.45</v>
      </c>
      <c r="E566" s="70">
        <f>+'Pesquisa de Preços'!E40</f>
        <v>75.540000000000006</v>
      </c>
      <c r="F566" s="70">
        <f>+'Pesquisa de Preços'!F40</f>
        <v>76.23</v>
      </c>
      <c r="G566" s="70">
        <f>+'Pesquisa de Preços'!G40</f>
        <v>57.84</v>
      </c>
      <c r="H566" s="70">
        <f>+'Pesquisa de Preços'!H40</f>
        <v>0</v>
      </c>
      <c r="I566" s="70">
        <f>+'Pesquisa de Preços'!I40</f>
        <v>0</v>
      </c>
      <c r="J566" s="70">
        <f>+'Pesquisa de Preços'!J40</f>
        <v>0</v>
      </c>
      <c r="K566" s="70">
        <f>+'Pesquisa de Preços'!K40</f>
        <v>0</v>
      </c>
      <c r="L566" s="70">
        <f>+'Pesquisa de Preços'!L40</f>
        <v>90</v>
      </c>
      <c r="M566" s="60">
        <f>+'Pesquisa de Preços'!Q40</f>
        <v>63.39</v>
      </c>
      <c r="N566" s="60">
        <f>+'Pesquisa de Preços'!R40</f>
        <v>86.23</v>
      </c>
      <c r="O566" s="36"/>
      <c r="P566" s="36"/>
      <c r="Q566" s="36"/>
      <c r="R566" s="36"/>
      <c r="S566" s="36"/>
      <c r="T566" s="36"/>
      <c r="U566" s="36"/>
      <c r="V566" s="36"/>
      <c r="W566" s="36"/>
      <c r="X566" s="36"/>
      <c r="Y566" s="36"/>
      <c r="Z566" s="36"/>
    </row>
    <row r="567" spans="1:26" hidden="1" x14ac:dyDescent="0.2">
      <c r="A567" s="68">
        <f t="shared" si="361"/>
        <v>33</v>
      </c>
      <c r="B567" s="69" t="str">
        <f>+'Pesquisa de Preços'!B41</f>
        <v>BRAÇADEIRA APARELHO PRESSÃO INFANTIL, COM FECHE EM METAL</v>
      </c>
      <c r="C567" s="70">
        <f>+'Pesquisa de Preços'!C41</f>
        <v>0</v>
      </c>
      <c r="D567" s="70">
        <f>+'Pesquisa de Preços'!D41</f>
        <v>74.45</v>
      </c>
      <c r="E567" s="70">
        <f>+'Pesquisa de Preços'!E41</f>
        <v>75.540000000000006</v>
      </c>
      <c r="F567" s="70">
        <f>+'Pesquisa de Preços'!F41</f>
        <v>76.23</v>
      </c>
      <c r="G567" s="70">
        <f>+'Pesquisa de Preços'!G41</f>
        <v>42.05</v>
      </c>
      <c r="H567" s="70">
        <f>+'Pesquisa de Preços'!H41</f>
        <v>0</v>
      </c>
      <c r="I567" s="70">
        <f>+'Pesquisa de Preços'!I41</f>
        <v>0</v>
      </c>
      <c r="J567" s="70">
        <f>+'Pesquisa de Preços'!J41</f>
        <v>0</v>
      </c>
      <c r="K567" s="70">
        <f>+'Pesquisa de Preços'!K41</f>
        <v>0</v>
      </c>
      <c r="L567" s="70">
        <f>+'Pesquisa de Preços'!L41</f>
        <v>68</v>
      </c>
      <c r="M567" s="60">
        <f>+'Pesquisa de Preços'!Q41</f>
        <v>52.79</v>
      </c>
      <c r="N567" s="60">
        <f>+'Pesquisa de Preços'!R41</f>
        <v>81.72</v>
      </c>
      <c r="O567" s="36"/>
      <c r="P567" s="36"/>
      <c r="Q567" s="36"/>
      <c r="R567" s="36"/>
      <c r="S567" s="36"/>
      <c r="T567" s="36"/>
      <c r="U567" s="36"/>
      <c r="V567" s="36"/>
      <c r="W567" s="36"/>
      <c r="X567" s="36"/>
      <c r="Y567" s="36"/>
      <c r="Z567" s="36"/>
    </row>
    <row r="568" spans="1:26" hidden="1" x14ac:dyDescent="0.2">
      <c r="A568" s="68">
        <f t="shared" si="361"/>
        <v>34</v>
      </c>
      <c r="B568" s="69" t="str">
        <f>+'Pesquisa de Preços'!B42</f>
        <v>BRAÇADEIRA APARELHO PRESSÃO ADULTO, COM FECHE EM METAL..</v>
      </c>
      <c r="C568" s="70">
        <f>+'Pesquisa de Preços'!C42</f>
        <v>0</v>
      </c>
      <c r="D568" s="70">
        <f>+'Pesquisa de Preços'!D42</f>
        <v>74.45</v>
      </c>
      <c r="E568" s="70">
        <f>+'Pesquisa de Preços'!E42</f>
        <v>75.540000000000006</v>
      </c>
      <c r="F568" s="70">
        <f>+'Pesquisa de Preços'!F42</f>
        <v>76.23</v>
      </c>
      <c r="G568" s="70">
        <f>+'Pesquisa de Preços'!G42</f>
        <v>20.88</v>
      </c>
      <c r="H568" s="70">
        <f>+'Pesquisa de Preços'!H42</f>
        <v>0</v>
      </c>
      <c r="I568" s="70">
        <f>+'Pesquisa de Preços'!I42</f>
        <v>0</v>
      </c>
      <c r="J568" s="70">
        <f>+'Pesquisa de Preços'!J42</f>
        <v>0</v>
      </c>
      <c r="K568" s="70">
        <f>+'Pesquisa de Preços'!K42</f>
        <v>0</v>
      </c>
      <c r="L568" s="70">
        <f>+'Pesquisa de Preços'!L42</f>
        <v>72</v>
      </c>
      <c r="M568" s="60">
        <f>+'Pesquisa de Preços'!Q42</f>
        <v>39.76</v>
      </c>
      <c r="N568" s="60">
        <f>+'Pesquisa de Preços'!R42</f>
        <v>87.88</v>
      </c>
      <c r="O568" s="36"/>
      <c r="P568" s="36"/>
      <c r="Q568" s="36"/>
      <c r="R568" s="36"/>
      <c r="S568" s="36"/>
      <c r="T568" s="36"/>
      <c r="U568" s="36"/>
      <c r="V568" s="36"/>
      <c r="W568" s="36"/>
      <c r="X568" s="36"/>
      <c r="Y568" s="36"/>
      <c r="Z568" s="36"/>
    </row>
    <row r="569" spans="1:26" ht="22.5" hidden="1" x14ac:dyDescent="0.2">
      <c r="A569" s="68">
        <f t="shared" si="361"/>
        <v>35</v>
      </c>
      <c r="B569" s="69" t="str">
        <f>+'Pesquisa de Preços'!B43</f>
        <v>BOLSA COLETORA DE URINA, Sistema fechado, com válvula anti-refluxo. Coletor com graduação até 2000ml</v>
      </c>
      <c r="C569" s="70">
        <f>+'Pesquisa de Preços'!C43</f>
        <v>0</v>
      </c>
      <c r="D569" s="70">
        <f>+'Pesquisa de Preços'!D43</f>
        <v>2.69</v>
      </c>
      <c r="E569" s="70">
        <f>+'Pesquisa de Preços'!E43</f>
        <v>2.73</v>
      </c>
      <c r="F569" s="70">
        <f>+'Pesquisa de Preços'!F43</f>
        <v>2.76</v>
      </c>
      <c r="G569" s="70">
        <f>+'Pesquisa de Preços'!G43</f>
        <v>3.14</v>
      </c>
      <c r="H569" s="70">
        <f>+'Pesquisa de Preços'!H43</f>
        <v>0</v>
      </c>
      <c r="I569" s="70">
        <f>+'Pesquisa de Preços'!I43</f>
        <v>0</v>
      </c>
      <c r="J569" s="70">
        <f>+'Pesquisa de Preços'!J43</f>
        <v>0</v>
      </c>
      <c r="K569" s="70">
        <f>+'Pesquisa de Preços'!K43</f>
        <v>0</v>
      </c>
      <c r="L569" s="70">
        <f>+'Pesquisa de Preços'!L43</f>
        <v>3.28</v>
      </c>
      <c r="M569" s="60">
        <f>+'Pesquisa de Preços'!Q43</f>
        <v>2.65</v>
      </c>
      <c r="N569" s="60">
        <f>+'Pesquisa de Preços'!R43</f>
        <v>3.19</v>
      </c>
      <c r="O569" s="36"/>
      <c r="P569" s="36"/>
      <c r="Q569" s="36"/>
      <c r="R569" s="36"/>
      <c r="S569" s="36"/>
      <c r="T569" s="36"/>
      <c r="U569" s="36"/>
      <c r="V569" s="36"/>
      <c r="W569" s="36"/>
      <c r="X569" s="36"/>
      <c r="Y569" s="36"/>
      <c r="Z569" s="36"/>
    </row>
    <row r="570" spans="1:26" ht="22.5" hidden="1" x14ac:dyDescent="0.2">
      <c r="A570" s="68">
        <f t="shared" si="361"/>
        <v>36</v>
      </c>
      <c r="B570" s="69" t="str">
        <f>+'Pesquisa de Preços'!B44</f>
        <v>BOLSA COLETORA DE URINA SISTEMA ABERTO 2000ML, GRADUADO COM CORDÃO, PACOTE COM 100 UNIDADES.</v>
      </c>
      <c r="C570" s="70">
        <f>+'Pesquisa de Preços'!C44</f>
        <v>0</v>
      </c>
      <c r="D570" s="70">
        <f>+'Pesquisa de Preços'!D44</f>
        <v>38.69</v>
      </c>
      <c r="E570" s="70">
        <f>+'Pesquisa de Preços'!E44</f>
        <v>39.46</v>
      </c>
      <c r="F570" s="70">
        <f>+'Pesquisa de Preços'!F44</f>
        <v>39.82</v>
      </c>
      <c r="G570" s="70">
        <f>+'Pesquisa de Preços'!G44</f>
        <v>25.6</v>
      </c>
      <c r="H570" s="70">
        <f>+'Pesquisa de Preços'!H44</f>
        <v>0</v>
      </c>
      <c r="I570" s="70">
        <f>+'Pesquisa de Preços'!I44</f>
        <v>0</v>
      </c>
      <c r="J570" s="70">
        <f>+'Pesquisa de Preços'!J44</f>
        <v>0</v>
      </c>
      <c r="K570" s="70">
        <f>+'Pesquisa de Preços'!K44</f>
        <v>0</v>
      </c>
      <c r="L570" s="70">
        <f>+'Pesquisa de Preços'!L44</f>
        <v>18.8</v>
      </c>
      <c r="M570" s="60">
        <f>+'Pesquisa de Preços'!Q44</f>
        <v>22.78</v>
      </c>
      <c r="N570" s="60">
        <f>+'Pesquisa de Preços'!R44</f>
        <v>42.16</v>
      </c>
      <c r="O570" s="36"/>
      <c r="P570" s="36"/>
      <c r="Q570" s="36"/>
      <c r="R570" s="36"/>
      <c r="S570" s="36"/>
      <c r="T570" s="36"/>
      <c r="U570" s="36"/>
      <c r="V570" s="36"/>
      <c r="W570" s="36"/>
      <c r="X570" s="36"/>
      <c r="Y570" s="36"/>
      <c r="Z570" s="36"/>
    </row>
    <row r="571" spans="1:26" ht="22.5" hidden="1" x14ac:dyDescent="0.2">
      <c r="A571" s="68">
        <f t="shared" si="361"/>
        <v>37</v>
      </c>
      <c r="B571" s="69" t="str">
        <f>+'Pesquisa de Preços'!B45</f>
        <v>BOBINA DE PAPEL TERMO SENSIVEL PARA ULTRASSON UPP-110HG, MEDINDO 110MMX18 METROS</v>
      </c>
      <c r="C571" s="70">
        <f>+'Pesquisa de Preços'!C45</f>
        <v>0</v>
      </c>
      <c r="D571" s="70">
        <f>+'Pesquisa de Preços'!D45</f>
        <v>150</v>
      </c>
      <c r="E571" s="70">
        <f>+'Pesquisa de Preços'!E45</f>
        <v>152.19999999999999</v>
      </c>
      <c r="F571" s="70">
        <f>+'Pesquisa de Preços'!F45</f>
        <v>153.59</v>
      </c>
      <c r="G571" s="70">
        <f>+'Pesquisa de Preços'!G45</f>
        <v>73.650000000000006</v>
      </c>
      <c r="H571" s="70">
        <f>+'Pesquisa de Preços'!H45</f>
        <v>0</v>
      </c>
      <c r="I571" s="70">
        <f>+'Pesquisa de Preços'!I45</f>
        <v>0</v>
      </c>
      <c r="J571" s="70">
        <f>+'Pesquisa de Preços'!J45</f>
        <v>0</v>
      </c>
      <c r="K571" s="70">
        <f>+'Pesquisa de Preços'!K45</f>
        <v>0</v>
      </c>
      <c r="L571" s="70">
        <f>+'Pesquisa de Preços'!L45</f>
        <v>75.88</v>
      </c>
      <c r="M571" s="60">
        <f>+'Pesquisa de Preços'!Q45</f>
        <v>78.77</v>
      </c>
      <c r="N571" s="60">
        <f>+'Pesquisa de Preços'!R45</f>
        <v>163.36000000000001</v>
      </c>
      <c r="O571" s="36"/>
      <c r="P571" s="36"/>
      <c r="Q571" s="36"/>
      <c r="R571" s="36"/>
      <c r="S571" s="36"/>
      <c r="T571" s="36"/>
      <c r="U571" s="36"/>
      <c r="V571" s="36"/>
      <c r="W571" s="36"/>
      <c r="X571" s="36"/>
      <c r="Y571" s="36"/>
      <c r="Z571" s="36"/>
    </row>
    <row r="572" spans="1:26" hidden="1" x14ac:dyDescent="0.2">
      <c r="A572" s="68">
        <f t="shared" si="361"/>
        <v>38</v>
      </c>
      <c r="B572" s="69" t="str">
        <f>+'Pesquisa de Preços'!B46</f>
        <v>BOBINA DE PAPEL GRAU CIRURGICO 300MMX100M</v>
      </c>
      <c r="C572" s="70">
        <f>+'Pesquisa de Preços'!C46</f>
        <v>0</v>
      </c>
      <c r="D572" s="70">
        <f>+'Pesquisa de Preços'!D46</f>
        <v>118.74</v>
      </c>
      <c r="E572" s="70">
        <f>+'Pesquisa de Preços'!E46</f>
        <v>120.48</v>
      </c>
      <c r="F572" s="70">
        <f>+'Pesquisa de Preços'!F46</f>
        <v>121.57</v>
      </c>
      <c r="G572" s="70">
        <f>+'Pesquisa de Preços'!G46</f>
        <v>11.45</v>
      </c>
      <c r="H572" s="70">
        <f>+'Pesquisa de Preços'!H46</f>
        <v>0</v>
      </c>
      <c r="I572" s="70">
        <f>+'Pesquisa de Preços'!I46</f>
        <v>0</v>
      </c>
      <c r="J572" s="70">
        <f>+'Pesquisa de Preços'!J46</f>
        <v>0</v>
      </c>
      <c r="K572" s="70">
        <f>+'Pesquisa de Preços'!K46</f>
        <v>0</v>
      </c>
      <c r="L572" s="70">
        <f>+'Pesquisa de Preços'!L46</f>
        <v>109.75</v>
      </c>
      <c r="M572" s="60">
        <f>+'Pesquisa de Preços'!Q46</f>
        <v>48.68</v>
      </c>
      <c r="N572" s="60">
        <f>+'Pesquisa de Preços'!R46</f>
        <v>144.11000000000001</v>
      </c>
      <c r="O572" s="36"/>
      <c r="P572" s="36"/>
      <c r="Q572" s="36"/>
      <c r="R572" s="36"/>
      <c r="S572" s="36"/>
      <c r="T572" s="36"/>
      <c r="U572" s="36"/>
      <c r="V572" s="36"/>
      <c r="W572" s="36"/>
      <c r="X572" s="36"/>
      <c r="Y572" s="36"/>
      <c r="Z572" s="36"/>
    </row>
    <row r="573" spans="1:26" hidden="1" x14ac:dyDescent="0.2">
      <c r="A573" s="68">
        <f t="shared" si="361"/>
        <v>39</v>
      </c>
      <c r="B573" s="69" t="str">
        <f>+'Pesquisa de Preços'!B47</f>
        <v>BOBINA DE PAPEL GRAU CIRURGICO 200MMX100M</v>
      </c>
      <c r="C573" s="70">
        <f>+'Pesquisa de Preços'!C47</f>
        <v>0</v>
      </c>
      <c r="D573" s="70">
        <f>+'Pesquisa de Preços'!D47</f>
        <v>79.16</v>
      </c>
      <c r="E573" s="70">
        <f>+'Pesquisa de Preços'!E47</f>
        <v>80.319999999999993</v>
      </c>
      <c r="F573" s="70">
        <f>+'Pesquisa de Preços'!F47</f>
        <v>81.05</v>
      </c>
      <c r="G573" s="70">
        <f>+'Pesquisa de Preços'!G47</f>
        <v>74.95</v>
      </c>
      <c r="H573" s="70">
        <f>+'Pesquisa de Preços'!H47</f>
        <v>0</v>
      </c>
      <c r="I573" s="70">
        <f>+'Pesquisa de Preços'!I47</f>
        <v>0</v>
      </c>
      <c r="J573" s="70">
        <f>+'Pesquisa de Preços'!J47</f>
        <v>0</v>
      </c>
      <c r="K573" s="70">
        <f>+'Pesquisa de Preços'!K47</f>
        <v>0</v>
      </c>
      <c r="L573" s="70">
        <f>+'Pesquisa de Preços'!L47</f>
        <v>93.44</v>
      </c>
      <c r="M573" s="60">
        <f>+'Pesquisa de Preços'!Q47</f>
        <v>74.849999999999994</v>
      </c>
      <c r="N573" s="60">
        <f>+'Pesquisa de Preços'!R47</f>
        <v>88.71</v>
      </c>
      <c r="O573" s="36"/>
      <c r="P573" s="36"/>
      <c r="Q573" s="36"/>
      <c r="R573" s="36"/>
      <c r="S573" s="36"/>
      <c r="T573" s="36"/>
      <c r="U573" s="36"/>
      <c r="V573" s="36"/>
      <c r="W573" s="36"/>
      <c r="X573" s="36"/>
      <c r="Y573" s="36"/>
      <c r="Z573" s="36"/>
    </row>
    <row r="574" spans="1:26" hidden="1" x14ac:dyDescent="0.2">
      <c r="A574" s="68">
        <f t="shared" si="361"/>
        <v>40</v>
      </c>
      <c r="B574" s="69" t="str">
        <f>+'Pesquisa de Preços'!B48</f>
        <v>BOBINA DE PAPEL GRAU CIRURGICO 120MMX100M</v>
      </c>
      <c r="C574" s="70">
        <f>+'Pesquisa de Preços'!C48</f>
        <v>0</v>
      </c>
      <c r="D574" s="70">
        <f>+'Pesquisa de Preços'!D48</f>
        <v>49.9</v>
      </c>
      <c r="E574" s="70">
        <f>+'Pesquisa de Preços'!E48</f>
        <v>50.64</v>
      </c>
      <c r="F574" s="70">
        <f>+'Pesquisa de Preços'!F48</f>
        <v>51.1</v>
      </c>
      <c r="G574" s="70">
        <f>+'Pesquisa de Preços'!G48</f>
        <v>47.25</v>
      </c>
      <c r="H574" s="70">
        <f>+'Pesquisa de Preços'!H48</f>
        <v>0</v>
      </c>
      <c r="I574" s="70">
        <f>+'Pesquisa de Preços'!I48</f>
        <v>0</v>
      </c>
      <c r="J574" s="70">
        <f>+'Pesquisa de Preços'!J48</f>
        <v>0</v>
      </c>
      <c r="K574" s="70">
        <f>+'Pesquisa de Preços'!K48</f>
        <v>0</v>
      </c>
      <c r="L574" s="70">
        <f>+'Pesquisa de Preços'!L48</f>
        <v>51.12</v>
      </c>
      <c r="M574" s="60">
        <f>+'Pesquisa de Preços'!Q48</f>
        <v>48.39</v>
      </c>
      <c r="N574" s="60">
        <f>+'Pesquisa de Preços'!R48</f>
        <v>51.62</v>
      </c>
      <c r="O574" s="36"/>
      <c r="P574" s="36"/>
      <c r="Q574" s="36"/>
      <c r="R574" s="36"/>
      <c r="S574" s="36"/>
      <c r="T574" s="36"/>
      <c r="U574" s="36"/>
      <c r="V574" s="36"/>
      <c r="W574" s="36"/>
      <c r="X574" s="36"/>
      <c r="Y574" s="36"/>
      <c r="Z574" s="36"/>
    </row>
    <row r="575" spans="1:26" ht="33.75" hidden="1" x14ac:dyDescent="0.2">
      <c r="A575" s="68">
        <f t="shared" si="361"/>
        <v>41</v>
      </c>
      <c r="B575" s="69" t="str">
        <f>+'Pesquisa de Preços'!B49</f>
        <v>BOBINA DE PAPEL GRAU CIRURGICO 10CMX100M PRODUZIDO EM GRAU CIRURGICO E FILME LAMINADO POLIESTER/POLIPROPILENO, COM INDICADOR QUIMICO DE CICLO.</v>
      </c>
      <c r="C575" s="70">
        <f>+'Pesquisa de Preços'!C49</f>
        <v>0</v>
      </c>
      <c r="D575" s="70">
        <f>+'Pesquisa de Preços'!D49</f>
        <v>40</v>
      </c>
      <c r="E575" s="70">
        <f>+'Pesquisa de Preços'!E49</f>
        <v>40.590000000000003</v>
      </c>
      <c r="F575" s="70">
        <f>+'Pesquisa de Preços'!F49</f>
        <v>40.96</v>
      </c>
      <c r="G575" s="70">
        <f>+'Pesquisa de Preços'!G49</f>
        <v>37.450000000000003</v>
      </c>
      <c r="H575" s="70">
        <f>+'Pesquisa de Preços'!H49</f>
        <v>0</v>
      </c>
      <c r="I575" s="70">
        <f>+'Pesquisa de Preços'!I49</f>
        <v>0</v>
      </c>
      <c r="J575" s="70">
        <f>+'Pesquisa de Preços'!J49</f>
        <v>0</v>
      </c>
      <c r="K575" s="70">
        <f>+'Pesquisa de Preços'!K49</f>
        <v>0</v>
      </c>
      <c r="L575" s="70">
        <f>+'Pesquisa de Preços'!L49</f>
        <v>54.29</v>
      </c>
      <c r="M575" s="60">
        <f>+'Pesquisa de Preços'!Q49</f>
        <v>36.01</v>
      </c>
      <c r="N575" s="60">
        <f>+'Pesquisa de Preços'!R49</f>
        <v>49.3</v>
      </c>
      <c r="O575" s="36"/>
      <c r="P575" s="36"/>
      <c r="Q575" s="36"/>
      <c r="R575" s="36"/>
      <c r="S575" s="36"/>
      <c r="T575" s="36"/>
      <c r="U575" s="36"/>
      <c r="V575" s="36"/>
      <c r="W575" s="36"/>
      <c r="X575" s="36"/>
      <c r="Y575" s="36"/>
      <c r="Z575" s="36"/>
    </row>
    <row r="576" spans="1:26" ht="22.5" hidden="1" x14ac:dyDescent="0.2">
      <c r="A576" s="68">
        <f t="shared" si="361"/>
        <v>42</v>
      </c>
      <c r="B576" s="69" t="str">
        <f>+'Pesquisa de Preços'!B50</f>
        <v xml:space="preserve">Bisturi descartável nº. 22 Lâminas fabricadas em Aço Carbono e cabos em plástico atóxico Caixa com 100 unidades. </v>
      </c>
      <c r="C576" s="70">
        <f>+'Pesquisa de Preços'!C50</f>
        <v>0</v>
      </c>
      <c r="D576" s="70">
        <f>+'Pesquisa de Preços'!D50</f>
        <v>336.67</v>
      </c>
      <c r="E576" s="70">
        <f>+'Pesquisa de Preços'!E50</f>
        <v>341.61</v>
      </c>
      <c r="F576" s="70">
        <f>+'Pesquisa de Preços'!F50</f>
        <v>344.71</v>
      </c>
      <c r="G576" s="70">
        <f>+'Pesquisa de Preços'!G50</f>
        <v>47.36</v>
      </c>
      <c r="H576" s="70">
        <f>+'Pesquisa de Preços'!H50</f>
        <v>0</v>
      </c>
      <c r="I576" s="70">
        <f>+'Pesquisa de Preços'!I50</f>
        <v>0</v>
      </c>
      <c r="J576" s="70">
        <f>+'Pesquisa de Preços'!J50</f>
        <v>0</v>
      </c>
      <c r="K576" s="70">
        <f>+'Pesquisa de Preços'!K50</f>
        <v>0</v>
      </c>
      <c r="L576" s="70">
        <f>+'Pesquisa de Preços'!L50</f>
        <v>23.12</v>
      </c>
      <c r="M576" s="60">
        <f>+'Pesquisa de Preços'!Q50</f>
        <v>50.98</v>
      </c>
      <c r="N576" s="60">
        <f>+'Pesquisa de Preços'!R50</f>
        <v>386.41</v>
      </c>
      <c r="O576" s="36"/>
      <c r="P576" s="36"/>
      <c r="Q576" s="36"/>
      <c r="R576" s="36"/>
      <c r="S576" s="36"/>
      <c r="T576" s="36"/>
      <c r="U576" s="36"/>
      <c r="V576" s="36"/>
      <c r="W576" s="36"/>
      <c r="X576" s="36"/>
      <c r="Y576" s="36"/>
      <c r="Z576" s="36"/>
    </row>
    <row r="577" spans="1:26" ht="22.5" hidden="1" x14ac:dyDescent="0.2">
      <c r="A577" s="68">
        <f t="shared" si="361"/>
        <v>43</v>
      </c>
      <c r="B577" s="69" t="str">
        <f>+'Pesquisa de Preços'!B51</f>
        <v xml:space="preserve">Bisturi descartável nº. 15 Lâminas fabricadas em Aço Carbono e cabos em plástico atóxico Caixa com 100 unidades. </v>
      </c>
      <c r="C577" s="70">
        <f>+'Pesquisa de Preços'!C51</f>
        <v>26.45</v>
      </c>
      <c r="D577" s="70">
        <f>+'Pesquisa de Preços'!D51</f>
        <v>336.67</v>
      </c>
      <c r="E577" s="70">
        <f>+'Pesquisa de Preços'!E51</f>
        <v>341.61</v>
      </c>
      <c r="F577" s="70">
        <f>+'Pesquisa de Preços'!F51</f>
        <v>344.71</v>
      </c>
      <c r="G577" s="70">
        <f>+'Pesquisa de Preços'!G51</f>
        <v>47.36</v>
      </c>
      <c r="H577" s="70">
        <f>+'Pesquisa de Preços'!H51</f>
        <v>0</v>
      </c>
      <c r="I577" s="70">
        <f>+'Pesquisa de Preços'!I51</f>
        <v>0</v>
      </c>
      <c r="J577" s="70">
        <f>+'Pesquisa de Preços'!J51</f>
        <v>0</v>
      </c>
      <c r="K577" s="70">
        <f>+'Pesquisa de Preços'!K51</f>
        <v>0</v>
      </c>
      <c r="L577" s="70">
        <f>+'Pesquisa de Preços'!L51</f>
        <v>23.65</v>
      </c>
      <c r="M577" s="60">
        <f>+'Pesquisa de Preços'!Q51</f>
        <v>17.55</v>
      </c>
      <c r="N577" s="60">
        <f>+'Pesquisa de Preços'!R51</f>
        <v>355.94</v>
      </c>
      <c r="O577" s="36"/>
      <c r="P577" s="36"/>
      <c r="Q577" s="36"/>
      <c r="R577" s="36"/>
      <c r="S577" s="36"/>
      <c r="T577" s="36"/>
      <c r="U577" s="36"/>
      <c r="V577" s="36"/>
      <c r="W577" s="36"/>
      <c r="X577" s="36"/>
      <c r="Y577" s="36"/>
      <c r="Z577" s="36"/>
    </row>
    <row r="578" spans="1:26" hidden="1" x14ac:dyDescent="0.2">
      <c r="A578" s="68">
        <f t="shared" si="361"/>
        <v>44</v>
      </c>
      <c r="B578" s="69" t="str">
        <f>+'Pesquisa de Preços'!B52</f>
        <v>AVENTAL DESCARTAVEL EM MATERIAL TECIDO-NÃO-TECIDO OU TNT</v>
      </c>
      <c r="C578" s="70">
        <f>+'Pesquisa de Preços'!C52</f>
        <v>0</v>
      </c>
      <c r="D578" s="70">
        <f>+'Pesquisa de Preços'!D52</f>
        <v>8.34</v>
      </c>
      <c r="E578" s="70">
        <f>+'Pesquisa de Preços'!E52</f>
        <v>8.4600000000000009</v>
      </c>
      <c r="F578" s="70">
        <f>+'Pesquisa de Preços'!F52</f>
        <v>8.5399999999999991</v>
      </c>
      <c r="G578" s="70">
        <f>+'Pesquisa de Preços'!G52</f>
        <v>8.5</v>
      </c>
      <c r="H578" s="70">
        <f>+'Pesquisa de Preços'!H52</f>
        <v>0</v>
      </c>
      <c r="I578" s="70">
        <f>+'Pesquisa de Preços'!I52</f>
        <v>0</v>
      </c>
      <c r="J578" s="70">
        <f>+'Pesquisa de Preços'!J52</f>
        <v>0</v>
      </c>
      <c r="K578" s="70">
        <f>+'Pesquisa de Preços'!K52</f>
        <v>0</v>
      </c>
      <c r="L578" s="70">
        <f>+'Pesquisa de Preços'!L52</f>
        <v>12.8</v>
      </c>
      <c r="M578" s="60">
        <f>+'Pesquisa de Preços'!Q52</f>
        <v>7.39</v>
      </c>
      <c r="N578" s="60">
        <f>+'Pesquisa de Preços'!R52</f>
        <v>11.27</v>
      </c>
      <c r="O578" s="36"/>
      <c r="P578" s="36"/>
      <c r="Q578" s="36"/>
      <c r="R578" s="36"/>
      <c r="S578" s="36"/>
      <c r="T578" s="36"/>
      <c r="U578" s="36"/>
      <c r="V578" s="36"/>
      <c r="W578" s="36"/>
      <c r="X578" s="36"/>
      <c r="Y578" s="36"/>
      <c r="Z578" s="36"/>
    </row>
    <row r="579" spans="1:26" ht="33.75" hidden="1" x14ac:dyDescent="0.2">
      <c r="A579" s="68">
        <f t="shared" si="361"/>
        <v>45</v>
      </c>
      <c r="B579" s="69" t="str">
        <f>+'Pesquisa de Preços'!B53</f>
        <v>Atadura de crepe, medindo aproximadamente 25 cm de largura x 1,80m (repouso) sendo 4,50 m de comprimento (esticada) cor natural, com 13 fios/cm², 12 unidades</v>
      </c>
      <c r="C579" s="70">
        <f>+'Pesquisa de Preços'!C53</f>
        <v>0</v>
      </c>
      <c r="D579" s="70">
        <f>+'Pesquisa de Preços'!D53</f>
        <v>15</v>
      </c>
      <c r="E579" s="70">
        <f>+'Pesquisa de Preços'!E53</f>
        <v>15.22</v>
      </c>
      <c r="F579" s="70">
        <f>+'Pesquisa de Preços'!F53</f>
        <v>15.36</v>
      </c>
      <c r="G579" s="70">
        <f>+'Pesquisa de Preços'!G53</f>
        <v>6.64</v>
      </c>
      <c r="H579" s="70">
        <f>+'Pesquisa de Preços'!H53</f>
        <v>0</v>
      </c>
      <c r="I579" s="70">
        <f>+'Pesquisa de Preços'!I53</f>
        <v>0</v>
      </c>
      <c r="J579" s="70">
        <f>+'Pesquisa de Preços'!J53</f>
        <v>0</v>
      </c>
      <c r="K579" s="70">
        <f>+'Pesquisa de Preços'!K53</f>
        <v>0</v>
      </c>
      <c r="L579" s="70">
        <f>+'Pesquisa de Preços'!L53</f>
        <v>10.95</v>
      </c>
      <c r="M579" s="60">
        <f>+'Pesquisa de Preços'!Q53</f>
        <v>8.81</v>
      </c>
      <c r="N579" s="60">
        <f>+'Pesquisa de Preços'!R53</f>
        <v>16.46</v>
      </c>
      <c r="O579" s="36"/>
      <c r="P579" s="36"/>
      <c r="Q579" s="36"/>
      <c r="R579" s="36"/>
      <c r="S579" s="36"/>
      <c r="T579" s="36"/>
      <c r="U579" s="36"/>
      <c r="V579" s="36"/>
      <c r="W579" s="36"/>
      <c r="X579" s="36"/>
      <c r="Y579" s="36"/>
      <c r="Z579" s="36"/>
    </row>
    <row r="580" spans="1:26" ht="33.75" hidden="1" x14ac:dyDescent="0.2">
      <c r="A580" s="68">
        <f t="shared" si="361"/>
        <v>46</v>
      </c>
      <c r="B580" s="69" t="str">
        <f>+'Pesquisa de Preços'!B54</f>
        <v>Atadura de crepe, medindo aproximadamente 20 cm de largura x 1,80m (repouso) sendo 4,50 m de comprimento (esticada) cor natural, com 13 fios/cm², 12 unidades</v>
      </c>
      <c r="C580" s="70">
        <f>+'Pesquisa de Preços'!C54</f>
        <v>0</v>
      </c>
      <c r="D580" s="70">
        <f>+'Pesquisa de Preços'!D54</f>
        <v>11.78</v>
      </c>
      <c r="E580" s="70">
        <f>+'Pesquisa de Preços'!E54</f>
        <v>11.96</v>
      </c>
      <c r="F580" s="70">
        <f>+'Pesquisa de Preços'!F54</f>
        <v>12.06</v>
      </c>
      <c r="G580" s="70">
        <f>+'Pesquisa de Preços'!G54</f>
        <v>5.3</v>
      </c>
      <c r="H580" s="70">
        <f>+'Pesquisa de Preços'!H54</f>
        <v>0</v>
      </c>
      <c r="I580" s="70">
        <f>+'Pesquisa de Preços'!I54</f>
        <v>0</v>
      </c>
      <c r="J580" s="70">
        <f>+'Pesquisa de Preços'!J54</f>
        <v>0</v>
      </c>
      <c r="K580" s="70">
        <f>+'Pesquisa de Preços'!K54</f>
        <v>0</v>
      </c>
      <c r="L580" s="70">
        <f>+'Pesquisa de Preços'!L54</f>
        <v>7.32</v>
      </c>
      <c r="M580" s="60">
        <f>+'Pesquisa de Preços'!Q54</f>
        <v>6.52</v>
      </c>
      <c r="N580" s="60">
        <f>+'Pesquisa de Preços'!R54</f>
        <v>12.85</v>
      </c>
      <c r="O580" s="36"/>
      <c r="P580" s="36"/>
      <c r="Q580" s="36"/>
      <c r="R580" s="36"/>
      <c r="S580" s="36"/>
      <c r="T580" s="36"/>
      <c r="U580" s="36"/>
      <c r="V580" s="36"/>
      <c r="W580" s="36"/>
      <c r="X580" s="36"/>
      <c r="Y580" s="36"/>
      <c r="Z580" s="36"/>
    </row>
    <row r="581" spans="1:26" ht="33.75" hidden="1" x14ac:dyDescent="0.2">
      <c r="A581" s="68">
        <f t="shared" si="361"/>
        <v>47</v>
      </c>
      <c r="B581" s="69" t="str">
        <f>+'Pesquisa de Preços'!B55</f>
        <v>Atadura de crepe, medindo aproximadamente 15 cm de largura x 1,80m (repouso) sendo 4,50 m de comprimento (esticada) cor natural, com 13 fios/cm², 12 UNIDADES</v>
      </c>
      <c r="C581" s="70">
        <f>+'Pesquisa de Preços'!C55</f>
        <v>0</v>
      </c>
      <c r="D581" s="70">
        <f>+'Pesquisa de Preços'!D55</f>
        <v>8.84</v>
      </c>
      <c r="E581" s="70">
        <f>+'Pesquisa de Preços'!E55</f>
        <v>8.9700000000000006</v>
      </c>
      <c r="F581" s="70">
        <f>+'Pesquisa de Preços'!F55</f>
        <v>9.0500000000000007</v>
      </c>
      <c r="G581" s="70">
        <f>+'Pesquisa de Preços'!G55</f>
        <v>3.65</v>
      </c>
      <c r="H581" s="70">
        <f>+'Pesquisa de Preços'!H55</f>
        <v>0</v>
      </c>
      <c r="I581" s="70">
        <f>+'Pesquisa de Preços'!I55</f>
        <v>0</v>
      </c>
      <c r="J581" s="70">
        <f>+'Pesquisa de Preços'!J55</f>
        <v>0</v>
      </c>
      <c r="K581" s="70">
        <f>+'Pesquisa de Preços'!K55</f>
        <v>0</v>
      </c>
      <c r="L581" s="70">
        <f>+'Pesquisa de Preços'!L55</f>
        <v>7.04</v>
      </c>
      <c r="M581" s="60">
        <f>+'Pesquisa de Preços'!Q55</f>
        <v>5.2</v>
      </c>
      <c r="N581" s="60">
        <f>+'Pesquisa de Preços'!R55</f>
        <v>9.82</v>
      </c>
      <c r="O581" s="36"/>
      <c r="P581" s="36"/>
      <c r="Q581" s="36"/>
      <c r="R581" s="36"/>
      <c r="S581" s="36"/>
      <c r="T581" s="36"/>
      <c r="U581" s="36"/>
      <c r="V581" s="36"/>
      <c r="W581" s="36"/>
      <c r="X581" s="36"/>
      <c r="Y581" s="36"/>
      <c r="Z581" s="36"/>
    </row>
    <row r="582" spans="1:26" ht="33.75" hidden="1" x14ac:dyDescent="0.2">
      <c r="A582" s="68">
        <f t="shared" si="361"/>
        <v>48</v>
      </c>
      <c r="B582" s="69" t="str">
        <f>+'Pesquisa de Preços'!B56</f>
        <v>Atadura de crepe, medindo aproximadamente 10 cm de largura x 1,80m (repouso) sendo 4,50 m de comprimento (esticada) cor natural, com 13 fios/cm², 12 UNIDADES</v>
      </c>
      <c r="C582" s="70">
        <f>+'Pesquisa de Preços'!C56</f>
        <v>0</v>
      </c>
      <c r="D582" s="70">
        <f>+'Pesquisa de Preços'!D56</f>
        <v>5.84</v>
      </c>
      <c r="E582" s="70">
        <f>+'Pesquisa de Preços'!E56</f>
        <v>5.92</v>
      </c>
      <c r="F582" s="70">
        <f>+'Pesquisa de Preços'!F56</f>
        <v>5.98</v>
      </c>
      <c r="G582" s="70">
        <f>+'Pesquisa de Preços'!G56</f>
        <v>4.3499999999999996</v>
      </c>
      <c r="H582" s="70">
        <f>+'Pesquisa de Preços'!H56</f>
        <v>0</v>
      </c>
      <c r="I582" s="70">
        <f>+'Pesquisa de Preços'!I56</f>
        <v>0</v>
      </c>
      <c r="J582" s="70">
        <f>+'Pesquisa de Preços'!J56</f>
        <v>0</v>
      </c>
      <c r="K582" s="70">
        <f>+'Pesquisa de Preços'!K56</f>
        <v>0</v>
      </c>
      <c r="L582" s="70">
        <f>+'Pesquisa de Preços'!L56</f>
        <v>5.3</v>
      </c>
      <c r="M582" s="60">
        <f>+'Pesquisa de Preços'!Q56</f>
        <v>4.79</v>
      </c>
      <c r="N582" s="60">
        <f>+'Pesquisa de Preços'!R56</f>
        <v>6.16</v>
      </c>
      <c r="O582" s="36"/>
      <c r="P582" s="36"/>
      <c r="Q582" s="36"/>
      <c r="R582" s="36"/>
      <c r="S582" s="36"/>
      <c r="T582" s="36"/>
      <c r="U582" s="36"/>
      <c r="V582" s="36"/>
      <c r="W582" s="36"/>
      <c r="X582" s="36"/>
      <c r="Y582" s="36"/>
      <c r="Z582" s="36"/>
    </row>
    <row r="583" spans="1:26" ht="33.75" hidden="1" x14ac:dyDescent="0.2">
      <c r="A583" s="68">
        <f t="shared" si="361"/>
        <v>49</v>
      </c>
      <c r="B583" s="69" t="str">
        <f>+'Pesquisa de Preços'!B57</f>
        <v>Ataduras de crepom 13 fios/cm² 12X4,5m Atadura de crepe, medindo aproximadamente 12 cm de largura x  1,80m(repouso) sendo 4,50 m de comprimento (esticada) cor natural, com 13 fios/cm², 12 UNIDADES</v>
      </c>
      <c r="C583" s="70">
        <f>+'Pesquisa de Preços'!C57</f>
        <v>0</v>
      </c>
      <c r="D583" s="70">
        <f>+'Pesquisa de Preços'!D57</f>
        <v>7.07</v>
      </c>
      <c r="E583" s="70">
        <f>+'Pesquisa de Preços'!E57</f>
        <v>7.18</v>
      </c>
      <c r="F583" s="70">
        <f>+'Pesquisa de Preços'!F57</f>
        <v>7.24</v>
      </c>
      <c r="G583" s="70">
        <f>+'Pesquisa de Preços'!G57</f>
        <v>4.3499999999999996</v>
      </c>
      <c r="H583" s="70">
        <f>+'Pesquisa de Preços'!H57</f>
        <v>0</v>
      </c>
      <c r="I583" s="70">
        <f>+'Pesquisa de Preços'!I57</f>
        <v>0</v>
      </c>
      <c r="J583" s="70">
        <f>+'Pesquisa de Preços'!J57</f>
        <v>0</v>
      </c>
      <c r="K583" s="70">
        <f>+'Pesquisa de Preços'!K57</f>
        <v>0</v>
      </c>
      <c r="L583" s="70">
        <f>+'Pesquisa de Preços'!L57</f>
        <v>6.11</v>
      </c>
      <c r="M583" s="60">
        <f>+'Pesquisa de Preços'!Q57</f>
        <v>5.16</v>
      </c>
      <c r="N583" s="60">
        <f>+'Pesquisa de Preços'!R57</f>
        <v>7.62</v>
      </c>
      <c r="O583" s="36"/>
      <c r="P583" s="36"/>
      <c r="Q583" s="36"/>
      <c r="R583" s="36"/>
      <c r="S583" s="36"/>
      <c r="T583" s="36"/>
      <c r="U583" s="36"/>
      <c r="V583" s="36"/>
      <c r="W583" s="36"/>
      <c r="X583" s="36"/>
      <c r="Y583" s="36"/>
      <c r="Z583" s="36"/>
    </row>
    <row r="584" spans="1:26" hidden="1" x14ac:dyDescent="0.2">
      <c r="A584" s="68">
        <f t="shared" si="361"/>
        <v>50</v>
      </c>
      <c r="B584" s="69" t="str">
        <f>+'Pesquisa de Preços'!B58</f>
        <v>AMOTOLIA DE 250ML BRANCA, CONFECCIONADO EM POLIETILENO</v>
      </c>
      <c r="C584" s="70">
        <f>+'Pesquisa de Preços'!C58</f>
        <v>6.75</v>
      </c>
      <c r="D584" s="70">
        <f>+'Pesquisa de Preços'!D58</f>
        <v>3.32</v>
      </c>
      <c r="E584" s="70">
        <f>+'Pesquisa de Preços'!E58</f>
        <v>3.36</v>
      </c>
      <c r="F584" s="70">
        <f>+'Pesquisa de Preços'!F58</f>
        <v>3.4</v>
      </c>
      <c r="G584" s="70">
        <f>+'Pesquisa de Preços'!G58</f>
        <v>2.99</v>
      </c>
      <c r="H584" s="70">
        <f>+'Pesquisa de Preços'!H58</f>
        <v>0</v>
      </c>
      <c r="I584" s="70">
        <f>+'Pesquisa de Preços'!I58</f>
        <v>0</v>
      </c>
      <c r="J584" s="70">
        <f>+'Pesquisa de Preços'!J58</f>
        <v>0</v>
      </c>
      <c r="K584" s="70">
        <f>+'Pesquisa de Preços'!K58</f>
        <v>0</v>
      </c>
      <c r="L584" s="70">
        <f>+'Pesquisa de Preços'!L58</f>
        <v>2.87</v>
      </c>
      <c r="M584" s="60">
        <f>+'Pesquisa de Preços'!Q58</f>
        <v>2.31</v>
      </c>
      <c r="N584" s="60">
        <f>+'Pesquisa de Preços'!R58</f>
        <v>5.25</v>
      </c>
      <c r="O584" s="36"/>
      <c r="P584" s="36"/>
      <c r="Q584" s="36"/>
      <c r="R584" s="36"/>
      <c r="S584" s="36"/>
      <c r="T584" s="36"/>
      <c r="U584" s="36"/>
      <c r="V584" s="36"/>
      <c r="W584" s="36"/>
      <c r="X584" s="36"/>
      <c r="Y584" s="36"/>
      <c r="Z584" s="36"/>
    </row>
    <row r="585" spans="1:26" ht="22.5" hidden="1" x14ac:dyDescent="0.2">
      <c r="A585" s="68">
        <f t="shared" si="361"/>
        <v>51</v>
      </c>
      <c r="B585" s="69" t="str">
        <f>+'Pesquisa de Preços'!B59</f>
        <v>ALGODÃO HIDRÓFILO, 100% ALGODÃO, ROLO NA COR BRANCO COM 500G</v>
      </c>
      <c r="C585" s="70">
        <f>+'Pesquisa de Preços'!C59</f>
        <v>23.81</v>
      </c>
      <c r="D585" s="70">
        <f>+'Pesquisa de Preços'!D59</f>
        <v>14.2</v>
      </c>
      <c r="E585" s="70">
        <f>+'Pesquisa de Preços'!E59</f>
        <v>14.41</v>
      </c>
      <c r="F585" s="70">
        <f>+'Pesquisa de Preços'!F59</f>
        <v>14.54</v>
      </c>
      <c r="G585" s="70">
        <f>+'Pesquisa de Preços'!G59</f>
        <v>10.52</v>
      </c>
      <c r="H585" s="70">
        <f>+'Pesquisa de Preços'!H59</f>
        <v>0</v>
      </c>
      <c r="I585" s="70">
        <f>+'Pesquisa de Preços'!I59</f>
        <v>0</v>
      </c>
      <c r="J585" s="70">
        <f>+'Pesquisa de Preços'!J59</f>
        <v>0</v>
      </c>
      <c r="K585" s="70">
        <f>+'Pesquisa de Preços'!K59</f>
        <v>0</v>
      </c>
      <c r="L585" s="70">
        <f>+'Pesquisa de Preços'!L59</f>
        <v>16.36</v>
      </c>
      <c r="M585" s="60">
        <f>+'Pesquisa de Preços'!Q59</f>
        <v>11.21</v>
      </c>
      <c r="N585" s="60">
        <f>+'Pesquisa de Preços'!R59</f>
        <v>20.07</v>
      </c>
      <c r="O585" s="36"/>
      <c r="P585" s="36"/>
      <c r="Q585" s="36"/>
      <c r="R585" s="36"/>
      <c r="S585" s="36"/>
      <c r="T585" s="36"/>
      <c r="U585" s="36"/>
      <c r="V585" s="36"/>
      <c r="W585" s="36"/>
      <c r="X585" s="36"/>
      <c r="Y585" s="36"/>
      <c r="Z585" s="36"/>
    </row>
    <row r="586" spans="1:26" hidden="1" x14ac:dyDescent="0.2">
      <c r="A586" s="68">
        <f t="shared" si="361"/>
        <v>52</v>
      </c>
      <c r="B586" s="69" t="str">
        <f>+'Pesquisa de Preços'!B60</f>
        <v>ALCOOL GEL HIDRATANTE 70º + GLICERINA FR. 250ML</v>
      </c>
      <c r="C586" s="70">
        <f>+'Pesquisa de Preços'!C60</f>
        <v>0</v>
      </c>
      <c r="D586" s="70">
        <f>+'Pesquisa de Preços'!D60</f>
        <v>12.7</v>
      </c>
      <c r="E586" s="70">
        <f>+'Pesquisa de Preços'!E60</f>
        <v>12.89</v>
      </c>
      <c r="F586" s="70">
        <f>+'Pesquisa de Preços'!F60</f>
        <v>13.01</v>
      </c>
      <c r="G586" s="70">
        <f>+'Pesquisa de Preços'!G60</f>
        <v>5.77</v>
      </c>
      <c r="H586" s="70">
        <f>+'Pesquisa de Preços'!H60</f>
        <v>0</v>
      </c>
      <c r="I586" s="70">
        <f>+'Pesquisa de Preços'!I60</f>
        <v>0</v>
      </c>
      <c r="J586" s="70">
        <f>+'Pesquisa de Preços'!J60</f>
        <v>0</v>
      </c>
      <c r="K586" s="70">
        <f>+'Pesquisa de Preços'!K60</f>
        <v>0</v>
      </c>
      <c r="L586" s="70">
        <f>+'Pesquisa de Preços'!L60</f>
        <v>5.65</v>
      </c>
      <c r="M586" s="60">
        <f>+'Pesquisa de Preços'!Q60</f>
        <v>6.08</v>
      </c>
      <c r="N586" s="60">
        <f>+'Pesquisa de Preços'!R60</f>
        <v>13.93</v>
      </c>
      <c r="O586" s="36"/>
      <c r="P586" s="36"/>
      <c r="Q586" s="36"/>
      <c r="R586" s="36"/>
      <c r="S586" s="36"/>
      <c r="T586" s="36"/>
      <c r="U586" s="36"/>
      <c r="V586" s="36"/>
      <c r="W586" s="36"/>
      <c r="X586" s="36"/>
      <c r="Y586" s="36"/>
      <c r="Z586" s="36"/>
    </row>
    <row r="587" spans="1:26" hidden="1" x14ac:dyDescent="0.2">
      <c r="A587" s="68">
        <f t="shared" si="361"/>
        <v>53</v>
      </c>
      <c r="B587" s="69" t="str">
        <f>+'Pesquisa de Preços'!B61</f>
        <v>ÁLCOOL COMUM 96%, EMBALAGEM EM PVC, CAPACIDADE DE 01 LITRO</v>
      </c>
      <c r="C587" s="70">
        <f>+'Pesquisa de Preços'!C61</f>
        <v>0</v>
      </c>
      <c r="D587" s="70">
        <f>+'Pesquisa de Preços'!D61</f>
        <v>7.45</v>
      </c>
      <c r="E587" s="70">
        <f>+'Pesquisa de Preços'!E61</f>
        <v>7.56</v>
      </c>
      <c r="F587" s="70">
        <f>+'Pesquisa de Preços'!F61</f>
        <v>7.63</v>
      </c>
      <c r="G587" s="70">
        <f>+'Pesquisa de Preços'!G61</f>
        <v>5.25</v>
      </c>
      <c r="H587" s="70">
        <f>+'Pesquisa de Preços'!H61</f>
        <v>0</v>
      </c>
      <c r="I587" s="70">
        <f>+'Pesquisa de Preços'!I61</f>
        <v>0</v>
      </c>
      <c r="J587" s="70">
        <f>+'Pesquisa de Preços'!J61</f>
        <v>0</v>
      </c>
      <c r="K587" s="70">
        <f>+'Pesquisa de Preços'!K61</f>
        <v>0</v>
      </c>
      <c r="L587" s="70">
        <f>+'Pesquisa de Preços'!L61</f>
        <v>7.9</v>
      </c>
      <c r="M587" s="60">
        <f>+'Pesquisa de Preços'!Q61</f>
        <v>6.08</v>
      </c>
      <c r="N587" s="60">
        <f>+'Pesquisa de Preços'!R61</f>
        <v>8.24</v>
      </c>
      <c r="O587" s="36"/>
      <c r="P587" s="36"/>
      <c r="Q587" s="36"/>
      <c r="R587" s="36"/>
      <c r="S587" s="36"/>
      <c r="T587" s="36"/>
      <c r="U587" s="36"/>
      <c r="V587" s="36"/>
      <c r="W587" s="36"/>
      <c r="X587" s="36"/>
      <c r="Y587" s="36"/>
      <c r="Z587" s="36"/>
    </row>
    <row r="588" spans="1:26" hidden="1" x14ac:dyDescent="0.2">
      <c r="A588" s="68">
        <f t="shared" si="361"/>
        <v>54</v>
      </c>
      <c r="B588" s="69" t="str">
        <f>+'Pesquisa de Preços'!B62</f>
        <v>ÁLCOOL 70%, frasco com 1.000ml</v>
      </c>
      <c r="C588" s="70">
        <f>+'Pesquisa de Preços'!C62</f>
        <v>0</v>
      </c>
      <c r="D588" s="70">
        <f>+'Pesquisa de Preços'!D62</f>
        <v>5.34</v>
      </c>
      <c r="E588" s="70">
        <f>+'Pesquisa de Preços'!E62</f>
        <v>5.42</v>
      </c>
      <c r="F588" s="70">
        <f>+'Pesquisa de Preços'!F62</f>
        <v>5.47</v>
      </c>
      <c r="G588" s="70">
        <f>+'Pesquisa de Preços'!G62</f>
        <v>4.2</v>
      </c>
      <c r="H588" s="70">
        <f>+'Pesquisa de Preços'!H62</f>
        <v>0</v>
      </c>
      <c r="I588" s="70">
        <f>+'Pesquisa de Preços'!I62</f>
        <v>0</v>
      </c>
      <c r="J588" s="70">
        <f>+'Pesquisa de Preços'!J62</f>
        <v>0</v>
      </c>
      <c r="K588" s="70">
        <f>+'Pesquisa de Preços'!K62</f>
        <v>0</v>
      </c>
      <c r="L588" s="70">
        <f>+'Pesquisa de Preços'!L62</f>
        <v>5.03</v>
      </c>
      <c r="M588" s="60">
        <f>+'Pesquisa de Preços'!Q62</f>
        <v>4.5599999999999996</v>
      </c>
      <c r="N588" s="60">
        <f>+'Pesquisa de Preços'!R62</f>
        <v>5.62</v>
      </c>
      <c r="O588" s="36"/>
      <c r="P588" s="36"/>
      <c r="Q588" s="36"/>
      <c r="R588" s="36"/>
      <c r="S588" s="36"/>
      <c r="T588" s="36"/>
      <c r="U588" s="36"/>
      <c r="V588" s="36"/>
      <c r="W588" s="36"/>
      <c r="X588" s="36"/>
      <c r="Y588" s="36"/>
      <c r="Z588" s="36"/>
    </row>
    <row r="589" spans="1:26" ht="22.5" hidden="1" x14ac:dyDescent="0.2">
      <c r="A589" s="68">
        <f t="shared" si="361"/>
        <v>55</v>
      </c>
      <c r="B589" s="69" t="str">
        <f>+'Pesquisa de Preços'!B63</f>
        <v>AGULHA MULTIPLA PARA COLETA DE SANGUE 25X0,80MM CX C/ 100 UNIDADES</v>
      </c>
      <c r="C589" s="70">
        <f>+'Pesquisa de Preços'!C63</f>
        <v>49.9</v>
      </c>
      <c r="D589" s="70">
        <f>+'Pesquisa de Preços'!D63</f>
        <v>20.12</v>
      </c>
      <c r="E589" s="70">
        <f>+'Pesquisa de Preços'!E63</f>
        <v>20.41</v>
      </c>
      <c r="F589" s="70">
        <f>+'Pesquisa de Preços'!F63</f>
        <v>20.6</v>
      </c>
      <c r="G589" s="70">
        <f>+'Pesquisa de Preços'!G63</f>
        <v>25.6</v>
      </c>
      <c r="H589" s="70">
        <f>+'Pesquisa de Preços'!H63</f>
        <v>0</v>
      </c>
      <c r="I589" s="70">
        <f>+'Pesquisa de Preços'!I63</f>
        <v>0</v>
      </c>
      <c r="J589" s="70">
        <f>+'Pesquisa de Preços'!J63</f>
        <v>0</v>
      </c>
      <c r="K589" s="70">
        <f>+'Pesquisa de Preços'!K63</f>
        <v>0</v>
      </c>
      <c r="L589" s="70">
        <f>+'Pesquisa de Preços'!L63</f>
        <v>24.08</v>
      </c>
      <c r="M589" s="60">
        <f>+'Pesquisa de Preços'!Q63</f>
        <v>15.24</v>
      </c>
      <c r="N589" s="60">
        <f>+'Pesquisa de Preços'!R63</f>
        <v>38.33</v>
      </c>
      <c r="O589" s="36"/>
      <c r="P589" s="36"/>
      <c r="Q589" s="36"/>
      <c r="R589" s="36"/>
      <c r="S589" s="36"/>
      <c r="T589" s="36"/>
      <c r="U589" s="36"/>
      <c r="V589" s="36"/>
      <c r="W589" s="36"/>
      <c r="X589" s="36"/>
      <c r="Y589" s="36"/>
      <c r="Z589" s="36"/>
    </row>
    <row r="590" spans="1:26" ht="22.5" hidden="1" x14ac:dyDescent="0.2">
      <c r="A590" s="68">
        <f t="shared" si="361"/>
        <v>56</v>
      </c>
      <c r="B590" s="69" t="str">
        <f>+'Pesquisa de Preços'!B64</f>
        <v>AGULHA HIPODÉRMICA DESCARTÁVEL, MATERIAL DE USO ÚNICO, TAMANHO CALIBRE 40 X 12, CX C/ 100 UND</v>
      </c>
      <c r="C590" s="70">
        <f>+'Pesquisa de Preços'!C64</f>
        <v>22.39</v>
      </c>
      <c r="D590" s="70">
        <f>+'Pesquisa de Preços'!D64</f>
        <v>6.6</v>
      </c>
      <c r="E590" s="70">
        <f>+'Pesquisa de Preços'!E64</f>
        <v>6.7</v>
      </c>
      <c r="F590" s="70">
        <f>+'Pesquisa de Preços'!F64</f>
        <v>6.76</v>
      </c>
      <c r="G590" s="70">
        <f>+'Pesquisa de Preços'!G64</f>
        <v>6.85</v>
      </c>
      <c r="H590" s="70">
        <f>+'Pesquisa de Preços'!H64</f>
        <v>0</v>
      </c>
      <c r="I590" s="70">
        <f>+'Pesquisa de Preços'!I64</f>
        <v>0</v>
      </c>
      <c r="J590" s="70">
        <f>+'Pesquisa de Preços'!J64</f>
        <v>0</v>
      </c>
      <c r="K590" s="70">
        <f>+'Pesquisa de Preços'!K64</f>
        <v>0</v>
      </c>
      <c r="L590" s="70">
        <f>+'Pesquisa de Preços'!L64</f>
        <v>7.21</v>
      </c>
      <c r="M590" s="60">
        <f>+'Pesquisa de Preços'!Q64</f>
        <v>3.06</v>
      </c>
      <c r="N590" s="60">
        <f>+'Pesquisa de Preços'!R64</f>
        <v>15.78</v>
      </c>
      <c r="O590" s="36"/>
      <c r="P590" s="36"/>
      <c r="Q590" s="36"/>
      <c r="R590" s="36"/>
      <c r="S590" s="36"/>
      <c r="T590" s="36"/>
      <c r="U590" s="36"/>
      <c r="V590" s="36"/>
      <c r="W590" s="36"/>
      <c r="X590" s="36"/>
      <c r="Y590" s="36"/>
      <c r="Z590" s="36"/>
    </row>
    <row r="591" spans="1:26" ht="22.5" hidden="1" x14ac:dyDescent="0.2">
      <c r="A591" s="68">
        <f t="shared" si="361"/>
        <v>57</v>
      </c>
      <c r="B591" s="69" t="str">
        <f>+'Pesquisa de Preços'!B65</f>
        <v xml:space="preserve">AGULHA HIPODÉRMICA DESCARTÁVEL, TAMANHO CALIBRE 30 X 8, CX C/ 100 UND </v>
      </c>
      <c r="C591" s="70">
        <f>+'Pesquisa de Preços'!C65</f>
        <v>12.5</v>
      </c>
      <c r="D591" s="70">
        <f>+'Pesquisa de Preços'!D65</f>
        <v>6.6</v>
      </c>
      <c r="E591" s="70">
        <f>+'Pesquisa de Preços'!E65</f>
        <v>6.7</v>
      </c>
      <c r="F591" s="70">
        <f>+'Pesquisa de Preços'!F65</f>
        <v>6.76</v>
      </c>
      <c r="G591" s="70">
        <f>+'Pesquisa de Preços'!G65</f>
        <v>6.2</v>
      </c>
      <c r="H591" s="70">
        <f>+'Pesquisa de Preços'!H65</f>
        <v>0</v>
      </c>
      <c r="I591" s="70">
        <f>+'Pesquisa de Preços'!I65</f>
        <v>0</v>
      </c>
      <c r="J591" s="70">
        <f>+'Pesquisa de Preços'!J65</f>
        <v>0</v>
      </c>
      <c r="K591" s="70">
        <f>+'Pesquisa de Preços'!K65</f>
        <v>0</v>
      </c>
      <c r="L591" s="70">
        <f>+'Pesquisa de Preços'!L65</f>
        <v>5.72</v>
      </c>
      <c r="M591" s="60">
        <f>+'Pesquisa de Preços'!Q65</f>
        <v>4.8899999999999997</v>
      </c>
      <c r="N591" s="60">
        <f>+'Pesquisa de Preços'!R65</f>
        <v>9.94</v>
      </c>
      <c r="O591" s="36"/>
      <c r="P591" s="36"/>
      <c r="Q591" s="36"/>
      <c r="R591" s="36"/>
      <c r="S591" s="36"/>
      <c r="T591" s="36"/>
      <c r="U591" s="36"/>
      <c r="V591" s="36"/>
      <c r="W591" s="36"/>
      <c r="X591" s="36"/>
      <c r="Y591" s="36"/>
      <c r="Z591" s="36"/>
    </row>
    <row r="592" spans="1:26" ht="22.5" hidden="1" x14ac:dyDescent="0.2">
      <c r="A592" s="68">
        <f t="shared" si="361"/>
        <v>58</v>
      </c>
      <c r="B592" s="69" t="str">
        <f>+'Pesquisa de Preços'!B66</f>
        <v>AGULHA HIPODÉRMICA DESCARTÁVEL, TAMANHO CALIBRE 30 X 7, CX C/ 100 UND</v>
      </c>
      <c r="C592" s="70">
        <f>+'Pesquisa de Preços'!C66</f>
        <v>22.8</v>
      </c>
      <c r="D592" s="70">
        <f>+'Pesquisa de Preços'!D66</f>
        <v>6.6</v>
      </c>
      <c r="E592" s="70">
        <f>+'Pesquisa de Preços'!E66</f>
        <v>6.7</v>
      </c>
      <c r="F592" s="70">
        <f>+'Pesquisa de Preços'!F66</f>
        <v>6.76</v>
      </c>
      <c r="G592" s="70">
        <f>+'Pesquisa de Preços'!G66</f>
        <v>6.2</v>
      </c>
      <c r="H592" s="70">
        <f>+'Pesquisa de Preços'!H66</f>
        <v>0</v>
      </c>
      <c r="I592" s="70">
        <f>+'Pesquisa de Preços'!I66</f>
        <v>0</v>
      </c>
      <c r="J592" s="70">
        <f>+'Pesquisa de Preços'!J66</f>
        <v>0</v>
      </c>
      <c r="K592" s="70">
        <f>+'Pesquisa de Preços'!K66</f>
        <v>0</v>
      </c>
      <c r="L592" s="70">
        <f>+'Pesquisa de Preços'!L66</f>
        <v>5.83</v>
      </c>
      <c r="M592" s="60">
        <f>+'Pesquisa de Preços'!Q66</f>
        <v>2.4500000000000002</v>
      </c>
      <c r="N592" s="60">
        <f>+'Pesquisa de Preços'!R66</f>
        <v>15.85</v>
      </c>
      <c r="O592" s="36"/>
      <c r="P592" s="36"/>
      <c r="Q592" s="36"/>
      <c r="R592" s="36"/>
      <c r="S592" s="36"/>
      <c r="T592" s="36"/>
      <c r="U592" s="36"/>
      <c r="V592" s="36"/>
      <c r="W592" s="36"/>
      <c r="X592" s="36"/>
      <c r="Y592" s="36"/>
      <c r="Z592" s="36"/>
    </row>
    <row r="593" spans="1:26" ht="22.5" hidden="1" x14ac:dyDescent="0.2">
      <c r="A593" s="68">
        <f t="shared" si="361"/>
        <v>59</v>
      </c>
      <c r="B593" s="69" t="str">
        <f>+'Pesquisa de Preços'!B67</f>
        <v>AGULHA HIPODÉRMICA DESCARTÁVEL, TAMANHO CALIBRE 25 X 7, CX C/ 100 UND</v>
      </c>
      <c r="C593" s="70">
        <f>+'Pesquisa de Preços'!C67</f>
        <v>24.9</v>
      </c>
      <c r="D593" s="70">
        <f>+'Pesquisa de Preços'!D67</f>
        <v>6.6</v>
      </c>
      <c r="E593" s="70">
        <f>+'Pesquisa de Preços'!E67</f>
        <v>6.7</v>
      </c>
      <c r="F593" s="70">
        <f>+'Pesquisa de Preços'!F67</f>
        <v>6.76</v>
      </c>
      <c r="G593" s="70">
        <f>+'Pesquisa de Preços'!G67</f>
        <v>6.2</v>
      </c>
      <c r="H593" s="70">
        <f>+'Pesquisa de Preços'!H67</f>
        <v>0</v>
      </c>
      <c r="I593" s="70">
        <f>+'Pesquisa de Preços'!I67</f>
        <v>0</v>
      </c>
      <c r="J593" s="70">
        <f>+'Pesquisa de Preços'!J67</f>
        <v>0</v>
      </c>
      <c r="K593" s="70">
        <f>+'Pesquisa de Preços'!K67</f>
        <v>0</v>
      </c>
      <c r="L593" s="70">
        <f>+'Pesquisa de Preços'!L67</f>
        <v>6.46</v>
      </c>
      <c r="M593" s="60">
        <f>+'Pesquisa de Preços'!Q67</f>
        <v>2.11</v>
      </c>
      <c r="N593" s="60">
        <f>+'Pesquisa de Preços'!R67</f>
        <v>17.100000000000001</v>
      </c>
      <c r="O593" s="36"/>
      <c r="P593" s="36"/>
      <c r="Q593" s="36"/>
      <c r="R593" s="36"/>
      <c r="S593" s="36"/>
      <c r="T593" s="36"/>
      <c r="U593" s="36"/>
      <c r="V593" s="36"/>
      <c r="W593" s="36"/>
      <c r="X593" s="36"/>
      <c r="Y593" s="36"/>
      <c r="Z593" s="36"/>
    </row>
    <row r="594" spans="1:26" ht="22.5" hidden="1" x14ac:dyDescent="0.2">
      <c r="A594" s="68">
        <f t="shared" si="361"/>
        <v>60</v>
      </c>
      <c r="B594" s="69" t="str">
        <f>+'Pesquisa de Preços'!B68</f>
        <v>AGULHA HIPODERMICA DESCARTAVEL, TAMANHO CALIBRE 25X06 CX C/ 100 UND</v>
      </c>
      <c r="C594" s="70">
        <f>+'Pesquisa de Preços'!C68</f>
        <v>33.9</v>
      </c>
      <c r="D594" s="70">
        <f>+'Pesquisa de Preços'!D68</f>
        <v>6.6</v>
      </c>
      <c r="E594" s="70">
        <f>+'Pesquisa de Preços'!E68</f>
        <v>6.7</v>
      </c>
      <c r="F594" s="70">
        <f>+'Pesquisa de Preços'!F68</f>
        <v>6.76</v>
      </c>
      <c r="G594" s="70">
        <f>+'Pesquisa de Preços'!G68</f>
        <v>6.2</v>
      </c>
      <c r="H594" s="70">
        <f>+'Pesquisa de Preços'!H68</f>
        <v>0</v>
      </c>
      <c r="I594" s="70">
        <f>+'Pesquisa de Preços'!I68</f>
        <v>0</v>
      </c>
      <c r="J594" s="70">
        <f>+'Pesquisa de Preços'!J68</f>
        <v>0</v>
      </c>
      <c r="K594" s="70">
        <f>+'Pesquisa de Preços'!K68</f>
        <v>0</v>
      </c>
      <c r="L594" s="70">
        <f>+'Pesquisa de Preços'!L68</f>
        <v>6.79</v>
      </c>
      <c r="M594" s="60">
        <f>+'Pesquisa de Preços'!Q68</f>
        <v>0.02</v>
      </c>
      <c r="N594" s="60">
        <f>+'Pesquisa de Preços'!R68</f>
        <v>22.3</v>
      </c>
      <c r="O594" s="36"/>
      <c r="P594" s="36"/>
      <c r="Q594" s="36"/>
      <c r="R594" s="36"/>
      <c r="S594" s="36"/>
      <c r="T594" s="36"/>
      <c r="U594" s="36"/>
      <c r="V594" s="36"/>
      <c r="W594" s="36"/>
      <c r="X594" s="36"/>
      <c r="Y594" s="36"/>
      <c r="Z594" s="36"/>
    </row>
    <row r="595" spans="1:26" ht="22.5" hidden="1" x14ac:dyDescent="0.2">
      <c r="A595" s="68">
        <f t="shared" si="361"/>
        <v>61</v>
      </c>
      <c r="B595" s="69" t="str">
        <f>+'Pesquisa de Preços'!B69</f>
        <v>AGULHA HIPODÉRMICA DESCARTÁVEL, TAMANHO CALIBRE 20X5.5 3/4, CX C/ 100 UND</v>
      </c>
      <c r="C595" s="70">
        <f>+'Pesquisa de Preços'!C69</f>
        <v>22</v>
      </c>
      <c r="D595" s="70">
        <f>+'Pesquisa de Preços'!D69</f>
        <v>6.6</v>
      </c>
      <c r="E595" s="70">
        <f>+'Pesquisa de Preços'!E69</f>
        <v>6.7</v>
      </c>
      <c r="F595" s="70">
        <f>+'Pesquisa de Preços'!F69</f>
        <v>6.76</v>
      </c>
      <c r="G595" s="70">
        <f>+'Pesquisa de Preços'!G69</f>
        <v>6.2</v>
      </c>
      <c r="H595" s="70">
        <f>+'Pesquisa de Preços'!H69</f>
        <v>0</v>
      </c>
      <c r="I595" s="70">
        <f>+'Pesquisa de Preços'!I69</f>
        <v>0</v>
      </c>
      <c r="J595" s="70">
        <f>+'Pesquisa de Preços'!J69</f>
        <v>0</v>
      </c>
      <c r="K595" s="70">
        <f>+'Pesquisa de Preços'!K69</f>
        <v>0</v>
      </c>
      <c r="L595" s="70">
        <f>+'Pesquisa de Preços'!L69</f>
        <v>5.83</v>
      </c>
      <c r="M595" s="60">
        <f>+'Pesquisa de Preços'!Q69</f>
        <v>2.64</v>
      </c>
      <c r="N595" s="60">
        <f>+'Pesquisa de Preços'!R69</f>
        <v>15.39</v>
      </c>
      <c r="O595" s="36"/>
      <c r="P595" s="36"/>
      <c r="Q595" s="36"/>
      <c r="R595" s="36"/>
      <c r="S595" s="36"/>
      <c r="T595" s="36"/>
      <c r="U595" s="36"/>
      <c r="V595" s="36"/>
      <c r="W595" s="36"/>
      <c r="X595" s="36"/>
      <c r="Y595" s="36"/>
      <c r="Z595" s="36"/>
    </row>
    <row r="596" spans="1:26" ht="22.5" hidden="1" x14ac:dyDescent="0.2">
      <c r="A596" s="68">
        <f t="shared" si="361"/>
        <v>62</v>
      </c>
      <c r="B596" s="69" t="str">
        <f>+'Pesquisa de Preços'!B70</f>
        <v>AGULHA HIPODÉRMICA DESCARTÁVEL, TAMANHO CALIBRE 13 X 4,5, CX C/ 100 UND</v>
      </c>
      <c r="C596" s="70">
        <f>+'Pesquisa de Preços'!C70</f>
        <v>15.63</v>
      </c>
      <c r="D596" s="70">
        <f>+'Pesquisa de Preços'!D70</f>
        <v>6.6</v>
      </c>
      <c r="E596" s="70">
        <f>+'Pesquisa de Preços'!E70</f>
        <v>6.7</v>
      </c>
      <c r="F596" s="70">
        <f>+'Pesquisa de Preços'!F70</f>
        <v>6.76</v>
      </c>
      <c r="G596" s="70">
        <f>+'Pesquisa de Preços'!G70</f>
        <v>5</v>
      </c>
      <c r="H596" s="70">
        <f>+'Pesquisa de Preços'!H70</f>
        <v>0</v>
      </c>
      <c r="I596" s="70">
        <f>+'Pesquisa de Preços'!I70</f>
        <v>0</v>
      </c>
      <c r="J596" s="70">
        <f>+'Pesquisa de Preços'!J70</f>
        <v>0</v>
      </c>
      <c r="K596" s="70">
        <f>+'Pesquisa de Preços'!K70</f>
        <v>0</v>
      </c>
      <c r="L596" s="70">
        <f>+'Pesquisa de Preços'!L70</f>
        <v>6.03</v>
      </c>
      <c r="M596" s="60">
        <f>+'Pesquisa de Preços'!Q70</f>
        <v>3.89</v>
      </c>
      <c r="N596" s="60">
        <f>+'Pesquisa de Preços'!R70</f>
        <v>11.69</v>
      </c>
      <c r="O596" s="36"/>
      <c r="P596" s="36"/>
      <c r="Q596" s="36"/>
      <c r="R596" s="36"/>
      <c r="S596" s="36"/>
      <c r="T596" s="36"/>
      <c r="U596" s="36"/>
      <c r="V596" s="36"/>
      <c r="W596" s="36"/>
      <c r="X596" s="36"/>
      <c r="Y596" s="36"/>
      <c r="Z596" s="36"/>
    </row>
    <row r="597" spans="1:26" hidden="1" x14ac:dyDescent="0.2">
      <c r="A597" s="68">
        <f t="shared" si="361"/>
        <v>63</v>
      </c>
      <c r="B597" s="69" t="str">
        <f>+'Pesquisa de Preços'!B71</f>
        <v xml:space="preserve">ÁGUA OXIGENADA 10 VOLUMES, FRASCO CONTENDO 1000 ML </v>
      </c>
      <c r="C597" s="70">
        <f>+'Pesquisa de Preços'!C71</f>
        <v>21.9</v>
      </c>
      <c r="D597" s="70">
        <f>+'Pesquisa de Preços'!D71</f>
        <v>6.34</v>
      </c>
      <c r="E597" s="70">
        <f>+'Pesquisa de Preços'!E71</f>
        <v>6.43</v>
      </c>
      <c r="F597" s="70">
        <f>+'Pesquisa de Preços'!F71</f>
        <v>6.49</v>
      </c>
      <c r="G597" s="70">
        <f>+'Pesquisa de Preços'!G71</f>
        <v>5.25</v>
      </c>
      <c r="H597" s="70">
        <f>+'Pesquisa de Preços'!H71</f>
        <v>0</v>
      </c>
      <c r="I597" s="70">
        <f>+'Pesquisa de Preços'!I71</f>
        <v>0</v>
      </c>
      <c r="J597" s="70">
        <f>+'Pesquisa de Preços'!J71</f>
        <v>0</v>
      </c>
      <c r="K597" s="70">
        <f>+'Pesquisa de Preços'!K71</f>
        <v>0</v>
      </c>
      <c r="L597" s="70">
        <f>+'Pesquisa de Preços'!L71</f>
        <v>5.74</v>
      </c>
      <c r="M597" s="60">
        <f>+'Pesquisa de Preços'!Q71</f>
        <v>2.2000000000000002</v>
      </c>
      <c r="N597" s="60">
        <f>+'Pesquisa de Preços'!R71</f>
        <v>15.18</v>
      </c>
      <c r="O597" s="36"/>
      <c r="P597" s="36"/>
      <c r="Q597" s="36"/>
      <c r="R597" s="36"/>
      <c r="S597" s="36"/>
      <c r="T597" s="36"/>
      <c r="U597" s="36"/>
      <c r="V597" s="36"/>
      <c r="W597" s="36"/>
      <c r="X597" s="36"/>
      <c r="Y597" s="36"/>
      <c r="Z597" s="36"/>
    </row>
    <row r="598" spans="1:26" ht="22.5" hidden="1" x14ac:dyDescent="0.2">
      <c r="A598" s="68">
        <f t="shared" si="361"/>
        <v>64</v>
      </c>
      <c r="B598" s="69" t="str">
        <f>+'Pesquisa de Preços'!B72</f>
        <v>ABAIXADOR DE LÍNGUA (ESPÁTULA BUCAL), CONFECCIONADO EM MADEIRA LISA</v>
      </c>
      <c r="C598" s="70">
        <f>+'Pesquisa de Preços'!C72</f>
        <v>8.5</v>
      </c>
      <c r="D598" s="70">
        <f>+'Pesquisa de Preços'!D72</f>
        <v>6.57</v>
      </c>
      <c r="E598" s="70">
        <f>+'Pesquisa de Preços'!E72</f>
        <v>6.67</v>
      </c>
      <c r="F598" s="70">
        <f>+'Pesquisa de Preços'!F72</f>
        <v>6.73</v>
      </c>
      <c r="G598" s="70">
        <f>+'Pesquisa de Preços'!G72</f>
        <v>4.3099999999999996</v>
      </c>
      <c r="H598" s="70">
        <f>+'Pesquisa de Preços'!H72</f>
        <v>0</v>
      </c>
      <c r="I598" s="70">
        <f>+'Pesquisa de Preços'!I72</f>
        <v>0</v>
      </c>
      <c r="J598" s="70">
        <f>+'Pesquisa de Preços'!J72</f>
        <v>0</v>
      </c>
      <c r="K598" s="70">
        <f>+'Pesquisa de Preços'!K72</f>
        <v>0</v>
      </c>
      <c r="L598" s="70">
        <f>+'Pesquisa de Preços'!L72</f>
        <v>4.8600000000000003</v>
      </c>
      <c r="M598" s="60">
        <f>+'Pesquisa de Preços'!Q72</f>
        <v>4.7699999999999996</v>
      </c>
      <c r="N598" s="60">
        <f>+'Pesquisa de Preços'!R72</f>
        <v>7.77</v>
      </c>
      <c r="O598" s="36"/>
      <c r="P598" s="36"/>
      <c r="Q598" s="36"/>
      <c r="R598" s="36"/>
      <c r="S598" s="36"/>
      <c r="T598" s="36"/>
      <c r="U598" s="36"/>
      <c r="V598" s="36"/>
      <c r="W598" s="36"/>
      <c r="X598" s="36"/>
      <c r="Y598" s="36"/>
      <c r="Z598" s="36"/>
    </row>
    <row r="599" spans="1:26" ht="22.5" hidden="1" x14ac:dyDescent="0.2">
      <c r="A599" s="68">
        <f t="shared" si="361"/>
        <v>65</v>
      </c>
      <c r="B599" s="69" t="str">
        <f>+'Pesquisa de Preços'!B73</f>
        <v>ESPARADRAPO MICROPORE, CONFCCIONADO EM NAYLON VISCOSE, TAMANHO 10CM X 4,5M.</v>
      </c>
      <c r="C599" s="70">
        <f>+'Pesquisa de Preços'!C73</f>
        <v>19.899999999999999</v>
      </c>
      <c r="D599" s="70">
        <f>+'Pesquisa de Preços'!D73</f>
        <v>6.45</v>
      </c>
      <c r="E599" s="70">
        <f>+'Pesquisa de Preços'!E73</f>
        <v>6.54</v>
      </c>
      <c r="F599" s="70">
        <f>+'Pesquisa de Preços'!F73</f>
        <v>6.6</v>
      </c>
      <c r="G599" s="70">
        <f>+'Pesquisa de Preços'!G73</f>
        <v>5</v>
      </c>
      <c r="H599" s="70">
        <f>+'Pesquisa de Preços'!H73</f>
        <v>0</v>
      </c>
      <c r="I599" s="70">
        <f>+'Pesquisa de Preços'!I73</f>
        <v>0</v>
      </c>
      <c r="J599" s="70">
        <f>+'Pesquisa de Preços'!J73</f>
        <v>0</v>
      </c>
      <c r="K599" s="70">
        <f>+'Pesquisa de Preços'!K73</f>
        <v>0</v>
      </c>
      <c r="L599" s="70">
        <f>+'Pesquisa de Preços'!L73</f>
        <v>9.35</v>
      </c>
      <c r="M599" s="60">
        <f>+'Pesquisa de Preços'!Q73</f>
        <v>3.44</v>
      </c>
      <c r="N599" s="60">
        <f>+'Pesquisa de Preços'!R73</f>
        <v>14.51</v>
      </c>
      <c r="O599" s="36"/>
      <c r="P599" s="36"/>
      <c r="Q599" s="36"/>
      <c r="R599" s="36"/>
      <c r="S599" s="36"/>
      <c r="T599" s="36"/>
      <c r="U599" s="36"/>
      <c r="V599" s="36"/>
      <c r="W599" s="36"/>
      <c r="X599" s="36"/>
      <c r="Y599" s="36"/>
      <c r="Z599" s="36"/>
    </row>
    <row r="600" spans="1:26" ht="33.75" hidden="1" x14ac:dyDescent="0.2">
      <c r="A600" s="68">
        <f t="shared" si="361"/>
        <v>66</v>
      </c>
      <c r="B600" s="69" t="str">
        <f>+'Pesquisa de Preços'!B74</f>
        <v>ESPÁTULA DE AIRES, CONFECCIONADO EM MADEIRA LISA, AUSÊNCIA DE FARPAS, DESCARTÁVEL, FORMATO CONVENCIONAL, RESISTENTE A ESTERILIZAÇÃO, EMBALAGEM PACOTE COM 100 UNIDADES</v>
      </c>
      <c r="C600" s="70">
        <f>+'Pesquisa de Preços'!C74</f>
        <v>14.46</v>
      </c>
      <c r="D600" s="70">
        <f>+'Pesquisa de Preços'!D74</f>
        <v>11.43</v>
      </c>
      <c r="E600" s="70">
        <f>+'Pesquisa de Preços'!E74</f>
        <v>11.59</v>
      </c>
      <c r="F600" s="70">
        <f>+'Pesquisa de Preços'!F74</f>
        <v>11.7</v>
      </c>
      <c r="G600" s="70">
        <f>+'Pesquisa de Preços'!G74</f>
        <v>8.34</v>
      </c>
      <c r="H600" s="70">
        <f>+'Pesquisa de Preços'!H74</f>
        <v>0</v>
      </c>
      <c r="I600" s="70">
        <f>+'Pesquisa de Preços'!I74</f>
        <v>0</v>
      </c>
      <c r="J600" s="70">
        <f>+'Pesquisa de Preços'!J74</f>
        <v>0</v>
      </c>
      <c r="K600" s="70">
        <f>+'Pesquisa de Preços'!K74</f>
        <v>0</v>
      </c>
      <c r="L600" s="70">
        <f>+'Pesquisa de Preços'!L74</f>
        <v>10.82</v>
      </c>
      <c r="M600" s="60">
        <f>+'Pesquisa de Preços'!Q74</f>
        <v>9.43</v>
      </c>
      <c r="N600" s="60">
        <f>+'Pesquisa de Preços'!R74</f>
        <v>13.35</v>
      </c>
      <c r="O600" s="36"/>
      <c r="P600" s="36"/>
      <c r="Q600" s="36"/>
      <c r="R600" s="36"/>
      <c r="S600" s="36"/>
      <c r="T600" s="36"/>
      <c r="U600" s="36"/>
      <c r="V600" s="36"/>
      <c r="W600" s="36"/>
      <c r="X600" s="36"/>
      <c r="Y600" s="36"/>
      <c r="Z600" s="36"/>
    </row>
    <row r="601" spans="1:26" ht="33.75" hidden="1" x14ac:dyDescent="0.2">
      <c r="A601" s="68">
        <f t="shared" si="361"/>
        <v>67</v>
      </c>
      <c r="B601" s="69" t="str">
        <f>+'Pesquisa de Preços'!B75</f>
        <v>ESPECULO VAGINAL GRANDE, Eixo longitudinal da valva: 110mm; Largura perpendicular proximal de 29mm e distal de 32mm; Comprimento total: 170mm</v>
      </c>
      <c r="C601" s="70">
        <f>+'Pesquisa de Preços'!C75</f>
        <v>0</v>
      </c>
      <c r="D601" s="70">
        <f>+'Pesquisa de Preços'!D75</f>
        <v>1.58</v>
      </c>
      <c r="E601" s="70">
        <f>+'Pesquisa de Preços'!E75</f>
        <v>1.61</v>
      </c>
      <c r="F601" s="70">
        <f>+'Pesquisa de Preços'!F75</f>
        <v>1.62</v>
      </c>
      <c r="G601" s="70">
        <f>+'Pesquisa de Preços'!G75</f>
        <v>1.1599999999999999</v>
      </c>
      <c r="H601" s="70">
        <f>+'Pesquisa de Preços'!H75</f>
        <v>0</v>
      </c>
      <c r="I601" s="70">
        <f>+'Pesquisa de Preços'!I75</f>
        <v>0</v>
      </c>
      <c r="J601" s="70">
        <f>+'Pesquisa de Preços'!J75</f>
        <v>0</v>
      </c>
      <c r="K601" s="70">
        <f>+'Pesquisa de Preços'!K75</f>
        <v>0</v>
      </c>
      <c r="L601" s="70">
        <f>+'Pesquisa de Preços'!L75</f>
        <v>1.78</v>
      </c>
      <c r="M601" s="60">
        <f>+'Pesquisa de Preços'!Q75</f>
        <v>1.32</v>
      </c>
      <c r="N601" s="60">
        <f>+'Pesquisa de Preços'!R75</f>
        <v>1.78</v>
      </c>
      <c r="O601" s="36"/>
      <c r="P601" s="36"/>
      <c r="Q601" s="36"/>
      <c r="R601" s="36"/>
      <c r="S601" s="36"/>
      <c r="T601" s="36"/>
      <c r="U601" s="36"/>
      <c r="V601" s="36"/>
      <c r="W601" s="36"/>
      <c r="X601" s="36"/>
      <c r="Y601" s="36"/>
      <c r="Z601" s="36"/>
    </row>
    <row r="602" spans="1:26" ht="22.5" hidden="1" x14ac:dyDescent="0.2">
      <c r="A602" s="68">
        <f t="shared" si="361"/>
        <v>68</v>
      </c>
      <c r="B602" s="69" t="str">
        <f>+'Pesquisa de Preços'!B76</f>
        <v>ESPECULO VAGINAL MEDIO, Eixo longitudinal da valva: 95mm; Largura perpendicular proximal de 25mm e distal de 28mm</v>
      </c>
      <c r="C602" s="70">
        <f>+'Pesquisa de Preços'!C76</f>
        <v>2</v>
      </c>
      <c r="D602" s="70">
        <f>+'Pesquisa de Preços'!D76</f>
        <v>1.5</v>
      </c>
      <c r="E602" s="70">
        <f>+'Pesquisa de Preços'!E76</f>
        <v>1.53</v>
      </c>
      <c r="F602" s="70">
        <f>+'Pesquisa de Preços'!F76</f>
        <v>1.54</v>
      </c>
      <c r="G602" s="70">
        <f>+'Pesquisa de Preços'!G76</f>
        <v>0.96</v>
      </c>
      <c r="H602" s="70">
        <f>+'Pesquisa de Preços'!H76</f>
        <v>0</v>
      </c>
      <c r="I602" s="70">
        <f>+'Pesquisa de Preços'!I76</f>
        <v>0</v>
      </c>
      <c r="J602" s="70">
        <f>+'Pesquisa de Preços'!J76</f>
        <v>0</v>
      </c>
      <c r="K602" s="70">
        <f>+'Pesquisa de Preços'!K76</f>
        <v>0</v>
      </c>
      <c r="L602" s="70">
        <f>+'Pesquisa de Preços'!L76</f>
        <v>1.7</v>
      </c>
      <c r="M602" s="60">
        <f>+'Pesquisa de Preços'!Q76</f>
        <v>1.2</v>
      </c>
      <c r="N602" s="60">
        <f>+'Pesquisa de Preços'!R76</f>
        <v>1.88</v>
      </c>
      <c r="O602" s="36"/>
      <c r="P602" s="36"/>
      <c r="Q602" s="36"/>
      <c r="R602" s="36"/>
      <c r="S602" s="36"/>
      <c r="T602" s="36"/>
      <c r="U602" s="36"/>
      <c r="V602" s="36"/>
      <c r="W602" s="36"/>
      <c r="X602" s="36"/>
      <c r="Y602" s="36"/>
      <c r="Z602" s="36"/>
    </row>
    <row r="603" spans="1:26" ht="22.5" hidden="1" x14ac:dyDescent="0.2">
      <c r="A603" s="68">
        <f t="shared" si="361"/>
        <v>69</v>
      </c>
      <c r="B603" s="69" t="str">
        <f>+'Pesquisa de Preços'!B77</f>
        <v>ESPECULO VAGINAL PEQUENO, 80mm; Largura perpendicular proximal e distal de 22mm; Comprimento total: 143mm.</v>
      </c>
      <c r="C603" s="70">
        <f>+'Pesquisa de Preços'!C77</f>
        <v>2</v>
      </c>
      <c r="D603" s="70">
        <f>+'Pesquisa de Preços'!D77</f>
        <v>1.39</v>
      </c>
      <c r="E603" s="70">
        <f>+'Pesquisa de Preços'!E77</f>
        <v>1.41</v>
      </c>
      <c r="F603" s="70">
        <f>+'Pesquisa de Preços'!F77</f>
        <v>1.43</v>
      </c>
      <c r="G603" s="70">
        <f>+'Pesquisa de Preços'!G77</f>
        <v>0.9</v>
      </c>
      <c r="H603" s="70">
        <f>+'Pesquisa de Preços'!H77</f>
        <v>0</v>
      </c>
      <c r="I603" s="70">
        <f>+'Pesquisa de Preços'!I77</f>
        <v>0</v>
      </c>
      <c r="J603" s="70">
        <f>+'Pesquisa de Preços'!J77</f>
        <v>0</v>
      </c>
      <c r="K603" s="70">
        <f>+'Pesquisa de Preços'!K77</f>
        <v>0</v>
      </c>
      <c r="L603" s="70">
        <f>+'Pesquisa de Preços'!L77</f>
        <v>1.55</v>
      </c>
      <c r="M603" s="60">
        <f>+'Pesquisa de Preços'!Q77</f>
        <v>1.0900000000000001</v>
      </c>
      <c r="N603" s="60">
        <f>+'Pesquisa de Preços'!R77</f>
        <v>1.8</v>
      </c>
      <c r="O603" s="36"/>
      <c r="P603" s="36"/>
      <c r="Q603" s="36"/>
      <c r="R603" s="36"/>
      <c r="S603" s="36"/>
      <c r="T603" s="36"/>
      <c r="U603" s="36"/>
      <c r="V603" s="36"/>
      <c r="W603" s="36"/>
      <c r="X603" s="36"/>
      <c r="Y603" s="36"/>
      <c r="Z603" s="36"/>
    </row>
    <row r="604" spans="1:26" ht="33.75" hidden="1" x14ac:dyDescent="0.2">
      <c r="A604" s="68">
        <f t="shared" si="361"/>
        <v>70</v>
      </c>
      <c r="B604" s="69" t="str">
        <f>+'Pesquisa de Preços'!B78</f>
        <v>Estantes para tubos de ensaio, tipo grade, Fabricada em polipropileno (PP); Alfa numérica; Permite uso em conjunto com banho-maria, estufas e freezer; Capacidade: 40 Tubos de 20-21mm</v>
      </c>
      <c r="C604" s="70">
        <f>+'Pesquisa de Preços'!C78</f>
        <v>17</v>
      </c>
      <c r="D604" s="70">
        <f>+'Pesquisa de Preços'!D78</f>
        <v>32.119999999999997</v>
      </c>
      <c r="E604" s="70">
        <f>+'Pesquisa de Preços'!E78</f>
        <v>32.590000000000003</v>
      </c>
      <c r="F604" s="70">
        <f>+'Pesquisa de Preços'!F78</f>
        <v>32.880000000000003</v>
      </c>
      <c r="G604" s="70">
        <f>+'Pesquisa de Preços'!G78</f>
        <v>25.2</v>
      </c>
      <c r="H604" s="70">
        <f>+'Pesquisa de Preços'!H78</f>
        <v>0</v>
      </c>
      <c r="I604" s="70">
        <f>+'Pesquisa de Preços'!I78</f>
        <v>0</v>
      </c>
      <c r="J604" s="70">
        <f>+'Pesquisa de Preços'!J78</f>
        <v>0</v>
      </c>
      <c r="K604" s="70">
        <f>+'Pesquisa de Preços'!K78</f>
        <v>0</v>
      </c>
      <c r="L604" s="70">
        <f>+'Pesquisa de Preços'!L78</f>
        <v>23</v>
      </c>
      <c r="M604" s="60">
        <f>+'Pesquisa de Preços'!Q78</f>
        <v>20.63</v>
      </c>
      <c r="N604" s="60">
        <f>+'Pesquisa de Preços'!R78</f>
        <v>33.630000000000003</v>
      </c>
      <c r="O604" s="36"/>
      <c r="P604" s="36"/>
      <c r="Q604" s="36"/>
      <c r="R604" s="36"/>
      <c r="S604" s="36"/>
      <c r="T604" s="36"/>
      <c r="U604" s="36"/>
      <c r="V604" s="36"/>
      <c r="W604" s="36"/>
      <c r="X604" s="36"/>
      <c r="Y604" s="36"/>
      <c r="Z604" s="36"/>
    </row>
    <row r="605" spans="1:26" ht="33.75" hidden="1" x14ac:dyDescent="0.2">
      <c r="A605" s="68">
        <f t="shared" si="361"/>
        <v>71</v>
      </c>
      <c r="B605" s="69" t="str">
        <f>+'Pesquisa de Preços'!B79</f>
        <v>EXERCITADOR RESPIRATÓRIO, INDICADO PARA PRÉ E PÓS  RESPIRATORIO, ATELECTASIAS POLMONARES, ETC. (IGUAL OU SIMILAR AO RESPIRON CLASSIC NC3</v>
      </c>
      <c r="C605" s="70">
        <f>+'Pesquisa de Preços'!C79</f>
        <v>45</v>
      </c>
      <c r="D605" s="70">
        <f>+'Pesquisa de Preços'!D79</f>
        <v>26.66</v>
      </c>
      <c r="E605" s="70">
        <f>+'Pesquisa de Preços'!E79</f>
        <v>27.05</v>
      </c>
      <c r="F605" s="70">
        <f>+'Pesquisa de Preços'!F79</f>
        <v>27.3</v>
      </c>
      <c r="G605" s="70">
        <f>+'Pesquisa de Preços'!G79</f>
        <v>44.2</v>
      </c>
      <c r="H605" s="70">
        <f>+'Pesquisa de Preços'!H79</f>
        <v>0</v>
      </c>
      <c r="I605" s="70">
        <f>+'Pesquisa de Preços'!I79</f>
        <v>0</v>
      </c>
      <c r="J605" s="70">
        <f>+'Pesquisa de Preços'!J79</f>
        <v>0</v>
      </c>
      <c r="K605" s="70">
        <f>+'Pesquisa de Preços'!K79</f>
        <v>0</v>
      </c>
      <c r="L605" s="70">
        <f>+'Pesquisa de Preços'!L79</f>
        <v>53.18</v>
      </c>
      <c r="M605" s="60">
        <f>+'Pesquisa de Preços'!Q79</f>
        <v>25.59</v>
      </c>
      <c r="N605" s="60">
        <f>+'Pesquisa de Preços'!R79</f>
        <v>48.87</v>
      </c>
      <c r="O605" s="36"/>
      <c r="P605" s="36"/>
      <c r="Q605" s="36"/>
      <c r="R605" s="36"/>
      <c r="S605" s="36"/>
      <c r="T605" s="36"/>
      <c r="U605" s="36"/>
      <c r="V605" s="36"/>
      <c r="W605" s="36"/>
      <c r="X605" s="36"/>
      <c r="Y605" s="36"/>
      <c r="Z605" s="36"/>
    </row>
    <row r="606" spans="1:26" ht="22.5" hidden="1" x14ac:dyDescent="0.2">
      <c r="A606" s="68">
        <f t="shared" si="361"/>
        <v>72</v>
      </c>
      <c r="B606" s="69" t="str">
        <f>+'Pesquisa de Preços'!B80</f>
        <v>Fio cirúrgico - catgut simples - 3-0 Sutura catgut simples com agulha 3cm 3/8 de círculo com 75cm de comprimento</v>
      </c>
      <c r="C606" s="70">
        <f>+'Pesquisa de Preços'!C80</f>
        <v>0</v>
      </c>
      <c r="D606" s="70">
        <f>+'Pesquisa de Preços'!D80</f>
        <v>3.57</v>
      </c>
      <c r="E606" s="70">
        <f>+'Pesquisa de Preços'!E80</f>
        <v>3.62</v>
      </c>
      <c r="F606" s="70">
        <f>+'Pesquisa de Preços'!F80</f>
        <v>3.65</v>
      </c>
      <c r="G606" s="70">
        <f>+'Pesquisa de Preços'!G80</f>
        <v>2.95</v>
      </c>
      <c r="H606" s="70">
        <f>+'Pesquisa de Preços'!H80</f>
        <v>0</v>
      </c>
      <c r="I606" s="70">
        <f>+'Pesquisa de Preços'!I80</f>
        <v>0</v>
      </c>
      <c r="J606" s="70">
        <f>+'Pesquisa de Preços'!J80</f>
        <v>0</v>
      </c>
      <c r="K606" s="70">
        <f>+'Pesquisa de Preços'!K80</f>
        <v>0</v>
      </c>
      <c r="L606" s="70">
        <f>+'Pesquisa de Preços'!L80</f>
        <v>3.43</v>
      </c>
      <c r="M606" s="60">
        <f>+'Pesquisa de Preços'!Q80</f>
        <v>3.16</v>
      </c>
      <c r="N606" s="60">
        <f>+'Pesquisa de Preços'!R80</f>
        <v>3.73</v>
      </c>
      <c r="O606" s="36"/>
      <c r="P606" s="36"/>
      <c r="Q606" s="36"/>
      <c r="R606" s="36"/>
      <c r="S606" s="36"/>
      <c r="T606" s="36"/>
      <c r="U606" s="36"/>
      <c r="V606" s="36"/>
      <c r="W606" s="36"/>
      <c r="X606" s="36"/>
      <c r="Y606" s="36"/>
      <c r="Z606" s="36"/>
    </row>
    <row r="607" spans="1:26" ht="22.5" hidden="1" x14ac:dyDescent="0.2">
      <c r="A607" s="68">
        <f t="shared" si="361"/>
        <v>73</v>
      </c>
      <c r="B607" s="69" t="str">
        <f>+'Pesquisa de Preços'!B81</f>
        <v>Fio cirúrgico - catgut simples - 4-0 Sutura catgut simples com agulha 3cm 3/8 de círculo com 75cm</v>
      </c>
      <c r="C607" s="70">
        <f>+'Pesquisa de Preços'!C81</f>
        <v>0</v>
      </c>
      <c r="D607" s="70">
        <f>+'Pesquisa de Preços'!D81</f>
        <v>3.57</v>
      </c>
      <c r="E607" s="70">
        <f>+'Pesquisa de Preços'!E81</f>
        <v>3.62</v>
      </c>
      <c r="F607" s="70">
        <f>+'Pesquisa de Preços'!F81</f>
        <v>3.65</v>
      </c>
      <c r="G607" s="70">
        <f>+'Pesquisa de Preços'!G81</f>
        <v>2.98</v>
      </c>
      <c r="H607" s="70">
        <f>+'Pesquisa de Preços'!H81</f>
        <v>0</v>
      </c>
      <c r="I607" s="70">
        <f>+'Pesquisa de Preços'!I81</f>
        <v>0</v>
      </c>
      <c r="J607" s="70">
        <f>+'Pesquisa de Preços'!J81</f>
        <v>0</v>
      </c>
      <c r="K607" s="70">
        <f>+'Pesquisa de Preços'!K81</f>
        <v>0</v>
      </c>
      <c r="L607" s="70">
        <f>+'Pesquisa de Preços'!L81</f>
        <v>3.67</v>
      </c>
      <c r="M607" s="60">
        <f>+'Pesquisa de Preços'!Q81</f>
        <v>3.21</v>
      </c>
      <c r="N607" s="60">
        <f>+'Pesquisa de Preços'!R81</f>
        <v>3.79</v>
      </c>
      <c r="O607" s="36"/>
      <c r="P607" s="36"/>
      <c r="Q607" s="36"/>
      <c r="R607" s="36"/>
      <c r="S607" s="36"/>
      <c r="T607" s="36"/>
      <c r="U607" s="36"/>
      <c r="V607" s="36"/>
      <c r="W607" s="36"/>
      <c r="X607" s="36"/>
      <c r="Y607" s="36"/>
      <c r="Z607" s="36"/>
    </row>
    <row r="608" spans="1:26" ht="22.5" hidden="1" x14ac:dyDescent="0.2">
      <c r="A608" s="68">
        <f t="shared" si="361"/>
        <v>74</v>
      </c>
      <c r="B608" s="69" t="str">
        <f>+'Pesquisa de Preços'!B82</f>
        <v>FIO CIRÚRGICO MONONYLON 2-0, COM AGULHA DE 4,0CM E 3/8 CÍRCULO, CILÍNDRICA, CAIXA COM 24 UNIDADES.</v>
      </c>
      <c r="C608" s="70">
        <f>+'Pesquisa de Preços'!C82</f>
        <v>0</v>
      </c>
      <c r="D608" s="70">
        <f>+'Pesquisa de Preços'!D82</f>
        <v>47.78</v>
      </c>
      <c r="E608" s="70">
        <f>+'Pesquisa de Preços'!E82</f>
        <v>48.48</v>
      </c>
      <c r="F608" s="70">
        <f>+'Pesquisa de Preços'!F82</f>
        <v>48.92</v>
      </c>
      <c r="G608" s="70">
        <f>+'Pesquisa de Preços'!G82</f>
        <v>29.4</v>
      </c>
      <c r="H608" s="70">
        <f>+'Pesquisa de Preços'!H82</f>
        <v>0</v>
      </c>
      <c r="I608" s="70">
        <f>+'Pesquisa de Preços'!I82</f>
        <v>0</v>
      </c>
      <c r="J608" s="70">
        <f>+'Pesquisa de Preços'!J82</f>
        <v>0</v>
      </c>
      <c r="K608" s="70">
        <f>+'Pesquisa de Preços'!K82</f>
        <v>0</v>
      </c>
      <c r="L608" s="70">
        <f>+'Pesquisa de Preços'!L82</f>
        <v>32.29</v>
      </c>
      <c r="M608" s="60">
        <f>+'Pesquisa de Preços'!Q82</f>
        <v>31.7</v>
      </c>
      <c r="N608" s="60">
        <f>+'Pesquisa de Preços'!R82</f>
        <v>51.05</v>
      </c>
      <c r="O608" s="36"/>
      <c r="P608" s="36"/>
      <c r="Q608" s="36"/>
      <c r="R608" s="36"/>
      <c r="S608" s="36"/>
      <c r="T608" s="36"/>
      <c r="U608" s="36"/>
      <c r="V608" s="36"/>
      <c r="W608" s="36"/>
      <c r="X608" s="36"/>
      <c r="Y608" s="36"/>
      <c r="Z608" s="36"/>
    </row>
    <row r="609" spans="1:26" ht="22.5" hidden="1" x14ac:dyDescent="0.2">
      <c r="A609" s="68">
        <f t="shared" si="361"/>
        <v>75</v>
      </c>
      <c r="B609" s="69" t="str">
        <f>+'Pesquisa de Preços'!B83</f>
        <v>FIO CIRÚRGICO MONONYLON 3-0, COM AGULHA DE 4,0CM E 3/8 CÍRCULO, CILÍNDRICA, CAIXA COM 24 UNIDADES.</v>
      </c>
      <c r="C609" s="70">
        <f>+'Pesquisa de Preços'!C83</f>
        <v>0</v>
      </c>
      <c r="D609" s="70">
        <f>+'Pesquisa de Preços'!D83</f>
        <v>47.78</v>
      </c>
      <c r="E609" s="70">
        <f>+'Pesquisa de Preços'!E83</f>
        <v>48.48</v>
      </c>
      <c r="F609" s="70">
        <f>+'Pesquisa de Preços'!F83</f>
        <v>48.92</v>
      </c>
      <c r="G609" s="70">
        <f>+'Pesquisa de Preços'!G83</f>
        <v>29.4</v>
      </c>
      <c r="H609" s="70">
        <f>+'Pesquisa de Preços'!H83</f>
        <v>0</v>
      </c>
      <c r="I609" s="70">
        <f>+'Pesquisa de Preços'!I83</f>
        <v>0</v>
      </c>
      <c r="J609" s="70">
        <f>+'Pesquisa de Preços'!J83</f>
        <v>0</v>
      </c>
      <c r="K609" s="70">
        <f>+'Pesquisa de Preços'!K83</f>
        <v>0</v>
      </c>
      <c r="L609" s="70">
        <f>+'Pesquisa de Preços'!L83</f>
        <v>29.9</v>
      </c>
      <c r="M609" s="60">
        <f>+'Pesquisa de Preços'!Q83</f>
        <v>30.62</v>
      </c>
      <c r="N609" s="60">
        <f>+'Pesquisa de Preços'!R83</f>
        <v>51.17</v>
      </c>
      <c r="O609" s="36"/>
      <c r="P609" s="36"/>
      <c r="Q609" s="36"/>
      <c r="R609" s="36"/>
      <c r="S609" s="36"/>
      <c r="T609" s="36"/>
      <c r="U609" s="36"/>
      <c r="V609" s="36"/>
      <c r="W609" s="36"/>
      <c r="X609" s="36"/>
      <c r="Y609" s="36"/>
      <c r="Z609" s="36"/>
    </row>
    <row r="610" spans="1:26" ht="22.5" hidden="1" x14ac:dyDescent="0.2">
      <c r="A610" s="68">
        <f t="shared" si="361"/>
        <v>76</v>
      </c>
      <c r="B610" s="69" t="str">
        <f>+'Pesquisa de Preços'!B84</f>
        <v>FIO CIRÚRGICO MONONYLON 4-0, COM AGULHA DE 3,5CM E 3/8 CÍRCULO, CILÍNDRICA, CAIXA COM 24 UNIDADES.</v>
      </c>
      <c r="C610" s="70">
        <f>+'Pesquisa de Preços'!C84</f>
        <v>0</v>
      </c>
      <c r="D610" s="70">
        <f>+'Pesquisa de Preços'!D84</f>
        <v>47.78</v>
      </c>
      <c r="E610" s="70">
        <f>+'Pesquisa de Preços'!E84</f>
        <v>48.48</v>
      </c>
      <c r="F610" s="70">
        <f>+'Pesquisa de Preços'!F84</f>
        <v>48.92</v>
      </c>
      <c r="G610" s="70">
        <f>+'Pesquisa de Preços'!G84</f>
        <v>29.4</v>
      </c>
      <c r="H610" s="70">
        <f>+'Pesquisa de Preços'!H84</f>
        <v>0</v>
      </c>
      <c r="I610" s="70">
        <f>+'Pesquisa de Preços'!I84</f>
        <v>0</v>
      </c>
      <c r="J610" s="70">
        <f>+'Pesquisa de Preços'!J84</f>
        <v>0</v>
      </c>
      <c r="K610" s="70">
        <f>+'Pesquisa de Preços'!K84</f>
        <v>0</v>
      </c>
      <c r="L610" s="70">
        <f>+'Pesquisa de Preços'!L84</f>
        <v>25.36</v>
      </c>
      <c r="M610" s="60">
        <f>+'Pesquisa de Preços'!Q84</f>
        <v>28.38</v>
      </c>
      <c r="N610" s="60">
        <f>+'Pesquisa de Preços'!R84</f>
        <v>51.59</v>
      </c>
      <c r="O610" s="36"/>
      <c r="P610" s="36"/>
      <c r="Q610" s="36"/>
      <c r="R610" s="36"/>
      <c r="S610" s="36"/>
      <c r="T610" s="36"/>
      <c r="U610" s="36"/>
      <c r="V610" s="36"/>
      <c r="W610" s="36"/>
      <c r="X610" s="36"/>
      <c r="Y610" s="36"/>
      <c r="Z610" s="36"/>
    </row>
    <row r="611" spans="1:26" ht="22.5" hidden="1" x14ac:dyDescent="0.2">
      <c r="A611" s="68">
        <f t="shared" si="361"/>
        <v>77</v>
      </c>
      <c r="B611" s="69" t="str">
        <f>+'Pesquisa de Preços'!B85</f>
        <v>FIO CIRÚRGICO MONONYLON 5-0, COM AGULHA DE 4,0CM E 3/8 CÍRCULO, CILÍNDRICA, CAIXA COM 24 UNIDADES.</v>
      </c>
      <c r="C611" s="70">
        <f>+'Pesquisa de Preços'!C85</f>
        <v>0</v>
      </c>
      <c r="D611" s="70">
        <f>+'Pesquisa de Preços'!D85</f>
        <v>47.78</v>
      </c>
      <c r="E611" s="70">
        <f>+'Pesquisa de Preços'!E85</f>
        <v>48.48</v>
      </c>
      <c r="F611" s="70">
        <f>+'Pesquisa de Preços'!F85</f>
        <v>48.92</v>
      </c>
      <c r="G611" s="70">
        <f>+'Pesquisa de Preços'!G85</f>
        <v>29.4</v>
      </c>
      <c r="H611" s="70">
        <f>+'Pesquisa de Preços'!H85</f>
        <v>0</v>
      </c>
      <c r="I611" s="70">
        <f>+'Pesquisa de Preços'!I85</f>
        <v>0</v>
      </c>
      <c r="J611" s="70">
        <f>+'Pesquisa de Preços'!J85</f>
        <v>0</v>
      </c>
      <c r="K611" s="70">
        <f>+'Pesquisa de Preços'!K85</f>
        <v>0</v>
      </c>
      <c r="L611" s="70">
        <f>+'Pesquisa de Preços'!L85</f>
        <v>28.21</v>
      </c>
      <c r="M611" s="60">
        <f>+'Pesquisa de Preços'!Q85</f>
        <v>29.81</v>
      </c>
      <c r="N611" s="60">
        <f>+'Pesquisa de Preços'!R85</f>
        <v>51.3</v>
      </c>
      <c r="O611" s="36"/>
      <c r="P611" s="36"/>
      <c r="Q611" s="36"/>
      <c r="R611" s="36"/>
      <c r="S611" s="36"/>
      <c r="T611" s="36"/>
      <c r="U611" s="36"/>
      <c r="V611" s="36"/>
      <c r="W611" s="36"/>
      <c r="X611" s="36"/>
      <c r="Y611" s="36"/>
      <c r="Z611" s="36"/>
    </row>
    <row r="612" spans="1:26" ht="33.75" hidden="1" x14ac:dyDescent="0.2">
      <c r="A612" s="68">
        <f t="shared" si="361"/>
        <v>78</v>
      </c>
      <c r="B612" s="69" t="str">
        <f>+'Pesquisa de Preços'!B86</f>
        <v>Fio guia para intubação adulto 400mm - Haste flexível com uma esfera na extremidade. Mandris de intubação para adulto de 400 mm de comprimento</v>
      </c>
      <c r="C612" s="70">
        <f>+'Pesquisa de Preços'!C86</f>
        <v>0</v>
      </c>
      <c r="D612" s="70">
        <f>+'Pesquisa de Preços'!D86</f>
        <v>24.45</v>
      </c>
      <c r="E612" s="70">
        <f>+'Pesquisa de Preços'!E86</f>
        <v>24.81</v>
      </c>
      <c r="F612" s="70">
        <f>+'Pesquisa de Preços'!F86</f>
        <v>25.03</v>
      </c>
      <c r="G612" s="70">
        <f>+'Pesquisa de Preços'!G86</f>
        <v>51.19</v>
      </c>
      <c r="H612" s="70">
        <f>+'Pesquisa de Preços'!H86</f>
        <v>0</v>
      </c>
      <c r="I612" s="70">
        <f>+'Pesquisa de Preços'!I86</f>
        <v>0</v>
      </c>
      <c r="J612" s="70">
        <f>+'Pesquisa de Preços'!J86</f>
        <v>0</v>
      </c>
      <c r="K612" s="70">
        <f>+'Pesquisa de Preços'!K86</f>
        <v>0</v>
      </c>
      <c r="L612" s="70">
        <f>+'Pesquisa de Preços'!L86</f>
        <v>59</v>
      </c>
      <c r="M612" s="60">
        <f>+'Pesquisa de Preços'!Q86</f>
        <v>20.05</v>
      </c>
      <c r="N612" s="60">
        <f>+'Pesquisa de Preços'!R86</f>
        <v>53.74</v>
      </c>
      <c r="O612" s="36"/>
      <c r="P612" s="36"/>
      <c r="Q612" s="36"/>
      <c r="R612" s="36"/>
      <c r="S612" s="36"/>
      <c r="T612" s="36"/>
      <c r="U612" s="36"/>
      <c r="V612" s="36"/>
      <c r="W612" s="36"/>
      <c r="X612" s="36"/>
      <c r="Y612" s="36"/>
      <c r="Z612" s="36"/>
    </row>
    <row r="613" spans="1:26" ht="33.75" hidden="1" x14ac:dyDescent="0.2">
      <c r="A613" s="68">
        <f t="shared" si="361"/>
        <v>79</v>
      </c>
      <c r="B613" s="69" t="str">
        <f>+'Pesquisa de Preços'!B87</f>
        <v xml:space="preserve">Fio guia para intubação infantil 300mm - Haste flexível com uma esfera na extremidade. Mandris de intubação para adulto de 300 mm de comprimento, </v>
      </c>
      <c r="C613" s="70">
        <f>+'Pesquisa de Preços'!C87</f>
        <v>0</v>
      </c>
      <c r="D613" s="70">
        <f>+'Pesquisa de Preços'!D87</f>
        <v>24.45</v>
      </c>
      <c r="E613" s="70">
        <f>+'Pesquisa de Preços'!E87</f>
        <v>24.81</v>
      </c>
      <c r="F613" s="70">
        <f>+'Pesquisa de Preços'!F87</f>
        <v>25.03</v>
      </c>
      <c r="G613" s="70">
        <f>+'Pesquisa de Preços'!G87</f>
        <v>55</v>
      </c>
      <c r="H613" s="70">
        <f>+'Pesquisa de Preços'!H87</f>
        <v>0</v>
      </c>
      <c r="I613" s="70">
        <f>+'Pesquisa de Preços'!I87</f>
        <v>0</v>
      </c>
      <c r="J613" s="70">
        <f>+'Pesquisa de Preços'!J87</f>
        <v>0</v>
      </c>
      <c r="K613" s="70">
        <f>+'Pesquisa de Preços'!K87</f>
        <v>0</v>
      </c>
      <c r="L613" s="70">
        <f>+'Pesquisa de Preços'!L87</f>
        <v>60.9</v>
      </c>
      <c r="M613" s="60">
        <f>+'Pesquisa de Preços'!Q87</f>
        <v>19.739999999999998</v>
      </c>
      <c r="N613" s="60">
        <f>+'Pesquisa de Preços'!R87</f>
        <v>56.34</v>
      </c>
      <c r="O613" s="36"/>
      <c r="P613" s="36"/>
      <c r="Q613" s="36"/>
      <c r="R613" s="36"/>
      <c r="S613" s="36"/>
      <c r="T613" s="36"/>
      <c r="U613" s="36"/>
      <c r="V613" s="36"/>
      <c r="W613" s="36"/>
      <c r="X613" s="36"/>
      <c r="Y613" s="36"/>
      <c r="Z613" s="36"/>
    </row>
    <row r="614" spans="1:26" hidden="1" x14ac:dyDescent="0.2">
      <c r="A614" s="68">
        <f t="shared" si="361"/>
        <v>80</v>
      </c>
      <c r="B614" s="69" t="str">
        <f>+'Pesquisa de Preços'!B88</f>
        <v>FITA CREPE 18X50 MM</v>
      </c>
      <c r="C614" s="70">
        <f>+'Pesquisa de Preços'!C88</f>
        <v>7.42</v>
      </c>
      <c r="D614" s="70">
        <f>+'Pesquisa de Preços'!D88</f>
        <v>4.1500000000000004</v>
      </c>
      <c r="E614" s="70">
        <f>+'Pesquisa de Preços'!E88</f>
        <v>4.21</v>
      </c>
      <c r="F614" s="70">
        <f>+'Pesquisa de Preços'!F88</f>
        <v>4.25</v>
      </c>
      <c r="G614" s="70">
        <f>+'Pesquisa de Preços'!G88</f>
        <v>3.15</v>
      </c>
      <c r="H614" s="70">
        <f>+'Pesquisa de Preços'!H88</f>
        <v>0</v>
      </c>
      <c r="I614" s="70">
        <f>+'Pesquisa de Preços'!I88</f>
        <v>0</v>
      </c>
      <c r="J614" s="70">
        <f>+'Pesquisa de Preços'!J88</f>
        <v>0</v>
      </c>
      <c r="K614" s="70">
        <f>+'Pesquisa de Preços'!K88</f>
        <v>0</v>
      </c>
      <c r="L614" s="70">
        <f>+'Pesquisa de Preços'!L88</f>
        <v>2.85</v>
      </c>
      <c r="M614" s="60">
        <f>+'Pesquisa de Preços'!Q88</f>
        <v>2.71</v>
      </c>
      <c r="N614" s="60">
        <f>+'Pesquisa de Preços'!R88</f>
        <v>5.96</v>
      </c>
      <c r="O614" s="36"/>
      <c r="P614" s="36"/>
      <c r="Q614" s="36"/>
      <c r="R614" s="36"/>
      <c r="S614" s="36"/>
      <c r="T614" s="36"/>
      <c r="U614" s="36"/>
      <c r="V614" s="36"/>
      <c r="W614" s="36"/>
      <c r="X614" s="36"/>
      <c r="Y614" s="36"/>
      <c r="Z614" s="36"/>
    </row>
    <row r="615" spans="1:26" ht="22.5" hidden="1" x14ac:dyDescent="0.2">
      <c r="A615" s="68">
        <f t="shared" si="361"/>
        <v>81</v>
      </c>
      <c r="B615" s="69" t="str">
        <f>+'Pesquisa de Preços'!B89</f>
        <v>FITA METRICA PARA AVALIAÇÃO DE MEDIDAS DE 1,50M, COMPOSIÇÃO DE 95% POLIESTER E 5% FIBRA DE VIDRO</v>
      </c>
      <c r="C615" s="70">
        <f>+'Pesquisa de Preços'!C89</f>
        <v>0</v>
      </c>
      <c r="D615" s="70">
        <f>+'Pesquisa de Preços'!D89</f>
        <v>11.1</v>
      </c>
      <c r="E615" s="70">
        <f>+'Pesquisa de Preços'!E89</f>
        <v>11.27</v>
      </c>
      <c r="F615" s="70">
        <f>+'Pesquisa de Preços'!F89</f>
        <v>11.37</v>
      </c>
      <c r="G615" s="70">
        <f>+'Pesquisa de Preços'!G89</f>
        <v>0</v>
      </c>
      <c r="H615" s="70">
        <f>+'Pesquisa de Preços'!H89</f>
        <v>0</v>
      </c>
      <c r="I615" s="70">
        <f>+'Pesquisa de Preços'!I89</f>
        <v>0</v>
      </c>
      <c r="J615" s="70">
        <f>+'Pesquisa de Preços'!J89</f>
        <v>0</v>
      </c>
      <c r="K615" s="70">
        <f>+'Pesquisa de Preços'!K89</f>
        <v>0</v>
      </c>
      <c r="L615" s="70">
        <f>+'Pesquisa de Preços'!L89</f>
        <v>14.99</v>
      </c>
      <c r="M615" s="60">
        <f>+'Pesquisa de Preços'!Q89</f>
        <v>10.31</v>
      </c>
      <c r="N615" s="60">
        <f>+'Pesquisa de Preços'!R89</f>
        <v>14.06</v>
      </c>
      <c r="O615" s="36"/>
      <c r="P615" s="36"/>
      <c r="Q615" s="36"/>
      <c r="R615" s="36"/>
      <c r="S615" s="36"/>
      <c r="T615" s="36"/>
      <c r="U615" s="36"/>
      <c r="V615" s="36"/>
      <c r="W615" s="36"/>
      <c r="X615" s="36"/>
      <c r="Y615" s="36"/>
      <c r="Z615" s="36"/>
    </row>
    <row r="616" spans="1:26" hidden="1" x14ac:dyDescent="0.2">
      <c r="A616" s="68">
        <f t="shared" si="361"/>
        <v>82</v>
      </c>
      <c r="B616" s="69" t="str">
        <f>+'Pesquisa de Preços'!B90</f>
        <v xml:space="preserve">FITA MICROPORE 25MMX10M C/ CAPA </v>
      </c>
      <c r="C616" s="70">
        <f>+'Pesquisa de Preços'!C90</f>
        <v>0</v>
      </c>
      <c r="D616" s="70">
        <f>+'Pesquisa de Preços'!D90</f>
        <v>3.04</v>
      </c>
      <c r="E616" s="70">
        <f>+'Pesquisa de Preços'!E90</f>
        <v>3.08</v>
      </c>
      <c r="F616" s="70">
        <f>+'Pesquisa de Preços'!F90</f>
        <v>3.11</v>
      </c>
      <c r="G616" s="70">
        <f>+'Pesquisa de Preços'!G90</f>
        <v>2.52</v>
      </c>
      <c r="H616" s="70">
        <f>+'Pesquisa de Preços'!H90</f>
        <v>0</v>
      </c>
      <c r="I616" s="70">
        <f>+'Pesquisa de Preços'!I90</f>
        <v>0</v>
      </c>
      <c r="J616" s="70">
        <f>+'Pesquisa de Preços'!J90</f>
        <v>0</v>
      </c>
      <c r="K616" s="70">
        <f>+'Pesquisa de Preços'!K90</f>
        <v>0</v>
      </c>
      <c r="L616" s="70">
        <f>+'Pesquisa de Preços'!L90</f>
        <v>2.2599999999999998</v>
      </c>
      <c r="M616" s="60">
        <f>+'Pesquisa de Preços'!Q90</f>
        <v>2.41</v>
      </c>
      <c r="N616" s="60">
        <f>+'Pesquisa de Preços'!R90</f>
        <v>3.19</v>
      </c>
      <c r="O616" s="36"/>
      <c r="P616" s="36"/>
      <c r="Q616" s="36"/>
      <c r="R616" s="36"/>
      <c r="S616" s="36"/>
      <c r="T616" s="36"/>
      <c r="U616" s="36"/>
      <c r="V616" s="36"/>
      <c r="W616" s="36"/>
      <c r="X616" s="36"/>
      <c r="Y616" s="36"/>
      <c r="Z616" s="36"/>
    </row>
    <row r="617" spans="1:26" hidden="1" x14ac:dyDescent="0.2">
      <c r="A617" s="68">
        <f t="shared" si="361"/>
        <v>83</v>
      </c>
      <c r="B617" s="69" t="str">
        <f>+'Pesquisa de Preços'!B91</f>
        <v xml:space="preserve">FRASCO DE ALIMENTAÇÃO 500ML </v>
      </c>
      <c r="C617" s="70">
        <f>+'Pesquisa de Preços'!C91</f>
        <v>1.95</v>
      </c>
      <c r="D617" s="70">
        <f>+'Pesquisa de Preços'!D91</f>
        <v>1.63</v>
      </c>
      <c r="E617" s="70">
        <f>+'Pesquisa de Preços'!E91</f>
        <v>1.65</v>
      </c>
      <c r="F617" s="70">
        <f>+'Pesquisa de Preços'!F91</f>
        <v>1.67</v>
      </c>
      <c r="G617" s="70">
        <f>+'Pesquisa de Preços'!G91</f>
        <v>1.21</v>
      </c>
      <c r="H617" s="70">
        <f>+'Pesquisa de Preços'!H91</f>
        <v>0</v>
      </c>
      <c r="I617" s="70">
        <f>+'Pesquisa de Preços'!I91</f>
        <v>0</v>
      </c>
      <c r="J617" s="70">
        <f>+'Pesquisa de Preços'!J91</f>
        <v>0</v>
      </c>
      <c r="K617" s="70">
        <f>+'Pesquisa de Preços'!K91</f>
        <v>0</v>
      </c>
      <c r="L617" s="70">
        <f>+'Pesquisa de Preços'!L91</f>
        <v>1.24</v>
      </c>
      <c r="M617" s="60">
        <f>+'Pesquisa de Preços'!Q91</f>
        <v>1.27</v>
      </c>
      <c r="N617" s="60">
        <f>+'Pesquisa de Preços'!R91</f>
        <v>1.84</v>
      </c>
      <c r="O617" s="36"/>
      <c r="P617" s="36"/>
      <c r="Q617" s="36"/>
      <c r="R617" s="36"/>
      <c r="S617" s="36"/>
      <c r="T617" s="36"/>
      <c r="U617" s="36"/>
      <c r="V617" s="36"/>
      <c r="W617" s="36"/>
      <c r="X617" s="36"/>
      <c r="Y617" s="36"/>
      <c r="Z617" s="36"/>
    </row>
    <row r="618" spans="1:26" ht="22.5" hidden="1" x14ac:dyDescent="0.2">
      <c r="A618" s="68">
        <f t="shared" si="361"/>
        <v>84</v>
      </c>
      <c r="B618" s="69" t="str">
        <f>+'Pesquisa de Preços'!B92</f>
        <v>Garrote confeccionado em fita em nylon e algodão com trava personalizável injetada em PVC, tamanho adulto</v>
      </c>
      <c r="C618" s="70">
        <f>+'Pesquisa de Preços'!C92</f>
        <v>0</v>
      </c>
      <c r="D618" s="70">
        <f>+'Pesquisa de Preços'!D92</f>
        <v>5.34</v>
      </c>
      <c r="E618" s="70">
        <f>+'Pesquisa de Preços'!E92</f>
        <v>5.42</v>
      </c>
      <c r="F618" s="70">
        <f>+'Pesquisa de Preços'!F92</f>
        <v>5.47</v>
      </c>
      <c r="G618" s="70">
        <f>+'Pesquisa de Preços'!G92</f>
        <v>6.2</v>
      </c>
      <c r="H618" s="70">
        <f>+'Pesquisa de Preços'!H92</f>
        <v>0</v>
      </c>
      <c r="I618" s="70">
        <f>+'Pesquisa de Preços'!I92</f>
        <v>0</v>
      </c>
      <c r="J618" s="70">
        <f>+'Pesquisa de Preços'!J92</f>
        <v>0</v>
      </c>
      <c r="K618" s="70">
        <f>+'Pesquisa de Preços'!K92</f>
        <v>0</v>
      </c>
      <c r="L618" s="70">
        <f>+'Pesquisa de Preços'!L92</f>
        <v>16</v>
      </c>
      <c r="M618" s="60">
        <f>+'Pesquisa de Preços'!Q92</f>
        <v>3.03</v>
      </c>
      <c r="N618" s="60">
        <f>+'Pesquisa de Preços'!R92</f>
        <v>12.35</v>
      </c>
      <c r="O618" s="36"/>
      <c r="P618" s="36"/>
      <c r="Q618" s="36"/>
      <c r="R618" s="36"/>
      <c r="S618" s="36"/>
      <c r="T618" s="36"/>
      <c r="U618" s="36"/>
      <c r="V618" s="36"/>
      <c r="W618" s="36"/>
      <c r="X618" s="36"/>
      <c r="Y618" s="36"/>
      <c r="Z618" s="36"/>
    </row>
    <row r="619" spans="1:26" ht="22.5" hidden="1" x14ac:dyDescent="0.2">
      <c r="A619" s="68">
        <f t="shared" si="361"/>
        <v>85</v>
      </c>
      <c r="B619" s="69" t="str">
        <f>+'Pesquisa de Preços'!B93</f>
        <v>Garrote confeccionado em fita em nylon e algodão com trava personalizável injetada em PVC, tamanho adulto infantil.</v>
      </c>
      <c r="C619" s="70">
        <f>+'Pesquisa de Preços'!C93</f>
        <v>0</v>
      </c>
      <c r="D619" s="70">
        <f>+'Pesquisa de Preços'!D93</f>
        <v>5.34</v>
      </c>
      <c r="E619" s="70">
        <f>+'Pesquisa de Preços'!E93</f>
        <v>5.42</v>
      </c>
      <c r="F619" s="70">
        <f>+'Pesquisa de Preços'!F93</f>
        <v>5.47</v>
      </c>
      <c r="G619" s="70">
        <f>+'Pesquisa de Preços'!G93</f>
        <v>6.2</v>
      </c>
      <c r="H619" s="70">
        <f>+'Pesquisa de Preços'!H93</f>
        <v>0</v>
      </c>
      <c r="I619" s="70">
        <f>+'Pesquisa de Preços'!I93</f>
        <v>0</v>
      </c>
      <c r="J619" s="70">
        <f>+'Pesquisa de Preços'!J93</f>
        <v>0</v>
      </c>
      <c r="K619" s="70">
        <f>+'Pesquisa de Preços'!K93</f>
        <v>0</v>
      </c>
      <c r="L619" s="70">
        <f>+'Pesquisa de Preços'!L93</f>
        <v>11.12</v>
      </c>
      <c r="M619" s="60">
        <f>+'Pesquisa de Preços'!Q93</f>
        <v>4.22</v>
      </c>
      <c r="N619" s="60">
        <f>+'Pesquisa de Preços'!R93</f>
        <v>9.1999999999999993</v>
      </c>
      <c r="O619" s="36"/>
      <c r="P619" s="36"/>
      <c r="Q619" s="36"/>
      <c r="R619" s="36"/>
      <c r="S619" s="36"/>
      <c r="T619" s="36"/>
      <c r="U619" s="36"/>
      <c r="V619" s="36"/>
      <c r="W619" s="36"/>
      <c r="X619" s="36"/>
      <c r="Y619" s="36"/>
      <c r="Z619" s="36"/>
    </row>
    <row r="620" spans="1:26" ht="45" hidden="1" x14ac:dyDescent="0.2">
      <c r="A620" s="68">
        <f t="shared" si="361"/>
        <v>86</v>
      </c>
      <c r="B620" s="69" t="str">
        <f>+'Pesquisa de Preços'!B94</f>
        <v xml:space="preserve">Gaze tipo queijo - 13 fios - 91X91 100% Algodão - Não estéreis cinco dobras oito camadas. Recomenda-se sua esterilização em E.T.O., vapor ou raios Gama. Curativos/compressa-de-gaze-tipo-queijo-91x91-13-fios/cm². </v>
      </c>
      <c r="C620" s="70">
        <f>+'Pesquisa de Preços'!C94</f>
        <v>0</v>
      </c>
      <c r="D620" s="70">
        <f>+'Pesquisa de Preços'!D94</f>
        <v>99.89</v>
      </c>
      <c r="E620" s="70">
        <f>+'Pesquisa de Preços'!E94</f>
        <v>101.36</v>
      </c>
      <c r="F620" s="70">
        <f>+'Pesquisa de Preços'!F94</f>
        <v>102.28</v>
      </c>
      <c r="G620" s="70">
        <f>+'Pesquisa de Preços'!G94</f>
        <v>33.65</v>
      </c>
      <c r="H620" s="70">
        <f>+'Pesquisa de Preços'!H94</f>
        <v>0</v>
      </c>
      <c r="I620" s="70">
        <f>+'Pesquisa de Preços'!I94</f>
        <v>0</v>
      </c>
      <c r="J620" s="70">
        <f>+'Pesquisa de Preços'!J94</f>
        <v>0</v>
      </c>
      <c r="K620" s="70">
        <f>+'Pesquisa de Preços'!K94</f>
        <v>0</v>
      </c>
      <c r="L620" s="70">
        <f>+'Pesquisa de Preços'!L94</f>
        <v>28.07</v>
      </c>
      <c r="M620" s="60">
        <f>+'Pesquisa de Preços'!Q94</f>
        <v>34.479999999999997</v>
      </c>
      <c r="N620" s="60">
        <f>+'Pesquisa de Preços'!R94</f>
        <v>111.62</v>
      </c>
      <c r="O620" s="36"/>
      <c r="P620" s="36"/>
      <c r="Q620" s="36"/>
      <c r="R620" s="36"/>
      <c r="S620" s="36"/>
      <c r="T620" s="36"/>
      <c r="U620" s="36"/>
      <c r="V620" s="36"/>
      <c r="W620" s="36"/>
      <c r="X620" s="36"/>
      <c r="Y620" s="36"/>
      <c r="Z620" s="36"/>
    </row>
    <row r="621" spans="1:26" ht="45" hidden="1" x14ac:dyDescent="0.2">
      <c r="A621" s="68">
        <f t="shared" si="361"/>
        <v>87</v>
      </c>
      <c r="B621" s="69" t="str">
        <f>+'Pesquisa de Preços'!B95</f>
        <v>GEL PARA ULTRASONOGRAFIA, INCOLOR, INODORO, NÃO GORDUROSO, UMECTANTE, SOLÚVEL EM ÁGUA E PH NEUTRO, PARA USO COMO MEIO DE CONTATO PARA TRANSMISSÃO ULTRASONICA, ECOGRAFOS E DOPPLERS, EMBALAGEM COM 5KG</v>
      </c>
      <c r="C621" s="70">
        <f>+'Pesquisa de Preços'!C95</f>
        <v>0</v>
      </c>
      <c r="D621" s="70">
        <f>+'Pesquisa de Preços'!D95</f>
        <v>32.119999999999997</v>
      </c>
      <c r="E621" s="70">
        <f>+'Pesquisa de Preços'!E95</f>
        <v>31.57</v>
      </c>
      <c r="F621" s="70">
        <f>+'Pesquisa de Preços'!F95</f>
        <v>31.86</v>
      </c>
      <c r="G621" s="70">
        <f>+'Pesquisa de Preços'!G95</f>
        <v>25.75</v>
      </c>
      <c r="H621" s="70">
        <f>+'Pesquisa de Preços'!H95</f>
        <v>0</v>
      </c>
      <c r="I621" s="70">
        <f>+'Pesquisa de Preços'!I95</f>
        <v>0</v>
      </c>
      <c r="J621" s="70">
        <f>+'Pesquisa de Preços'!J95</f>
        <v>0</v>
      </c>
      <c r="K621" s="70">
        <f>+'Pesquisa de Preços'!K95</f>
        <v>0</v>
      </c>
      <c r="L621" s="70">
        <f>+'Pesquisa de Preços'!L95</f>
        <v>34.64</v>
      </c>
      <c r="M621" s="60">
        <f>+'Pesquisa de Preços'!Q95</f>
        <v>27.91</v>
      </c>
      <c r="N621" s="60">
        <f>+'Pesquisa de Preços'!R95</f>
        <v>34.46</v>
      </c>
      <c r="O621" s="36"/>
      <c r="P621" s="36"/>
      <c r="Q621" s="36"/>
      <c r="R621" s="36"/>
      <c r="S621" s="36"/>
      <c r="T621" s="36"/>
      <c r="U621" s="36"/>
      <c r="V621" s="36"/>
      <c r="W621" s="36"/>
      <c r="X621" s="36"/>
      <c r="Y621" s="36"/>
      <c r="Z621" s="36"/>
    </row>
    <row r="622" spans="1:26" hidden="1" x14ac:dyDescent="0.2">
      <c r="A622" s="68">
        <f t="shared" si="361"/>
        <v>88</v>
      </c>
      <c r="B622" s="69" t="str">
        <f>+'Pesquisa de Preços'!B96</f>
        <v>GLUTARALDEIDO 2% , FRASCO COM 1 LITRO.</v>
      </c>
      <c r="C622" s="70">
        <f>+'Pesquisa de Preços'!C96</f>
        <v>0</v>
      </c>
      <c r="D622" s="70">
        <f>+'Pesquisa de Preços'!D96</f>
        <v>24.45</v>
      </c>
      <c r="E622" s="70">
        <f>+'Pesquisa de Preços'!E96</f>
        <v>24.81</v>
      </c>
      <c r="F622" s="70">
        <f>+'Pesquisa de Preços'!F96</f>
        <v>25.03</v>
      </c>
      <c r="G622" s="70">
        <f>+'Pesquisa de Preços'!G96</f>
        <v>14.7</v>
      </c>
      <c r="H622" s="70">
        <f>+'Pesquisa de Preços'!H96</f>
        <v>0</v>
      </c>
      <c r="I622" s="70">
        <f>+'Pesquisa de Preços'!I96</f>
        <v>0</v>
      </c>
      <c r="J622" s="70">
        <f>+'Pesquisa de Preços'!J96</f>
        <v>0</v>
      </c>
      <c r="K622" s="70">
        <f>+'Pesquisa de Preços'!K96</f>
        <v>0</v>
      </c>
      <c r="L622" s="70">
        <f>+'Pesquisa de Preços'!L96</f>
        <v>20.68</v>
      </c>
      <c r="M622" s="60">
        <f>+'Pesquisa de Preços'!Q96</f>
        <v>17.52</v>
      </c>
      <c r="N622" s="60">
        <f>+'Pesquisa de Preços'!R96</f>
        <v>26.35</v>
      </c>
      <c r="O622" s="36"/>
      <c r="P622" s="36"/>
      <c r="Q622" s="36"/>
      <c r="R622" s="36"/>
      <c r="S622" s="36"/>
      <c r="T622" s="36"/>
      <c r="U622" s="36"/>
      <c r="V622" s="36"/>
      <c r="W622" s="36"/>
      <c r="X622" s="36"/>
      <c r="Y622" s="36"/>
      <c r="Z622" s="36"/>
    </row>
    <row r="623" spans="1:26" ht="22.5" hidden="1" x14ac:dyDescent="0.2">
      <c r="A623" s="68">
        <f t="shared" si="361"/>
        <v>89</v>
      </c>
      <c r="B623" s="69" t="str">
        <f>+'Pesquisa de Preços'!B97</f>
        <v>HISTEROMETRO 28 CM RETO Jogo de cânulas de Guedel (adulto e infantil) tam. 0 - 5 - Fabricadas em  PVC flexível e polipropileno.</v>
      </c>
      <c r="C623" s="70">
        <f>+'Pesquisa de Preços'!C97</f>
        <v>85</v>
      </c>
      <c r="D623" s="70">
        <f>+'Pesquisa de Preços'!D97</f>
        <v>73.17</v>
      </c>
      <c r="E623" s="70">
        <f>+'Pesquisa de Preços'!E97</f>
        <v>74.239999999999995</v>
      </c>
      <c r="F623" s="70">
        <f>+'Pesquisa de Preços'!F97</f>
        <v>74.92</v>
      </c>
      <c r="G623" s="70">
        <f>+'Pesquisa de Preços'!G97</f>
        <v>72.37</v>
      </c>
      <c r="H623" s="70">
        <f>+'Pesquisa de Preços'!H97</f>
        <v>0</v>
      </c>
      <c r="I623" s="70">
        <f>+'Pesquisa de Preços'!I97</f>
        <v>0</v>
      </c>
      <c r="J623" s="70">
        <f>+'Pesquisa de Preços'!J97</f>
        <v>0</v>
      </c>
      <c r="K623" s="70">
        <f>+'Pesquisa de Preços'!K97</f>
        <v>0</v>
      </c>
      <c r="L623" s="70">
        <f>+'Pesquisa de Preços'!L97</f>
        <v>75.680000000000007</v>
      </c>
      <c r="M623" s="60">
        <f>+'Pesquisa de Preços'!Q97</f>
        <v>71.28</v>
      </c>
      <c r="N623" s="60">
        <f>+'Pesquisa de Preços'!R97</f>
        <v>80.510000000000005</v>
      </c>
      <c r="O623" s="36"/>
      <c r="P623" s="36"/>
      <c r="Q623" s="36"/>
      <c r="R623" s="36"/>
      <c r="S623" s="36"/>
      <c r="T623" s="36"/>
      <c r="U623" s="36"/>
      <c r="V623" s="36"/>
      <c r="W623" s="36"/>
      <c r="X623" s="36"/>
      <c r="Y623" s="36"/>
      <c r="Z623" s="36"/>
    </row>
    <row r="624" spans="1:26" ht="101.25" hidden="1" x14ac:dyDescent="0.2">
      <c r="A624" s="68">
        <f t="shared" si="361"/>
        <v>90</v>
      </c>
      <c r="B624" s="69" t="str">
        <f>+'Pesquisa de Preços'!B98</f>
        <v>Jogo de cânulas de Guedel (adulto e infantil) tam. 0 - 5 - Fabricadas em PVC flexível e polipropileno.
Tamanho: 0; Tamanho Interno do Orifício: 9,6mm x 4,9mm; Comprimento: 6cm. Tamanho: 1; Tamanho Interno do Orifício: 9,8mmX5,1mm; Comprimento: 7cm. Tamanho: 2; Tamanho Interno do Orifício: 10mm x 5,2mm; Comprimento: 8 cm. Tamanho: 3; Tamanho Interno do Orifício: 11,4mmX5,2mm; Comprimento: 9,5cm. Tamanho: 4; Tamanho Interno do Orifício: 11,6mmX6,2mm; Comprimento: 12cm. Tamanho: 5; Tamanho Interno do Orifício: 16mmX8,6mm; Comprimento: 12,5cm.</v>
      </c>
      <c r="C624" s="70">
        <f>+'Pesquisa de Preços'!C98</f>
        <v>19.899999999999999</v>
      </c>
      <c r="D624" s="70">
        <f>+'Pesquisa de Preços'!D98</f>
        <v>20</v>
      </c>
      <c r="E624" s="70">
        <f>+'Pesquisa de Preços'!E98</f>
        <v>20.3</v>
      </c>
      <c r="F624" s="70">
        <f>+'Pesquisa de Preços'!F98</f>
        <v>20.48</v>
      </c>
      <c r="G624" s="70">
        <f>+'Pesquisa de Preços'!G98</f>
        <v>14.18</v>
      </c>
      <c r="H624" s="70">
        <f>+'Pesquisa de Preços'!H98</f>
        <v>0</v>
      </c>
      <c r="I624" s="70">
        <f>+'Pesquisa de Preços'!I98</f>
        <v>0</v>
      </c>
      <c r="J624" s="70">
        <f>+'Pesquisa de Preços'!J98</f>
        <v>0</v>
      </c>
      <c r="K624" s="70">
        <f>+'Pesquisa de Preços'!K98</f>
        <v>0</v>
      </c>
      <c r="L624" s="70">
        <f>+'Pesquisa de Preços'!L98</f>
        <v>44.99</v>
      </c>
      <c r="M624" s="60">
        <f>+'Pesquisa de Preços'!Q98</f>
        <v>12.42</v>
      </c>
      <c r="N624" s="60">
        <f>+'Pesquisa de Preços'!R98</f>
        <v>34.200000000000003</v>
      </c>
      <c r="O624" s="36"/>
      <c r="P624" s="36"/>
      <c r="Q624" s="36"/>
      <c r="R624" s="36"/>
      <c r="S624" s="36"/>
      <c r="T624" s="36"/>
      <c r="U624" s="36"/>
      <c r="V624" s="36"/>
      <c r="W624" s="36"/>
      <c r="X624" s="36"/>
      <c r="Y624" s="36"/>
      <c r="Z624" s="36"/>
    </row>
    <row r="625" spans="1:26" ht="33.75" hidden="1" x14ac:dyDescent="0.2">
      <c r="A625" s="68">
        <f t="shared" si="361"/>
        <v>91</v>
      </c>
      <c r="B625" s="69" t="str">
        <f>+'Pesquisa de Preços'!B99</f>
        <v>Lacre plástico tipo espinha de peixe - Tamanho: 16 cm Matéria-prima: Polietileno Tipo: Espinha de peixe, Lacre que diferencia dos demais por possuir três travas de segurança</v>
      </c>
      <c r="C625" s="70">
        <f>+'Pesquisa de Preços'!C99</f>
        <v>0</v>
      </c>
      <c r="D625" s="70">
        <f>+'Pesquisa de Preços'!D99</f>
        <v>0.69</v>
      </c>
      <c r="E625" s="70">
        <f>+'Pesquisa de Preços'!E99</f>
        <v>0.7</v>
      </c>
      <c r="F625" s="70">
        <f>+'Pesquisa de Preços'!F99</f>
        <v>0.71</v>
      </c>
      <c r="G625" s="70">
        <f>+'Pesquisa de Preços'!G99</f>
        <v>0.31</v>
      </c>
      <c r="H625" s="70">
        <f>+'Pesquisa de Preços'!H99</f>
        <v>0</v>
      </c>
      <c r="I625" s="70">
        <f>+'Pesquisa de Preços'!I99</f>
        <v>0</v>
      </c>
      <c r="J625" s="70">
        <f>+'Pesquisa de Preços'!J99</f>
        <v>0</v>
      </c>
      <c r="K625" s="70">
        <f>+'Pesquisa de Preços'!K99</f>
        <v>0</v>
      </c>
      <c r="L625" s="70">
        <f>+'Pesquisa de Preços'!L99</f>
        <v>0.18</v>
      </c>
      <c r="M625" s="60">
        <f>+'Pesquisa de Preços'!Q99</f>
        <v>0.26</v>
      </c>
      <c r="N625" s="60">
        <f>+'Pesquisa de Preços'!R99</f>
        <v>0.77</v>
      </c>
      <c r="O625" s="36"/>
      <c r="P625" s="36"/>
      <c r="Q625" s="36"/>
      <c r="R625" s="36"/>
      <c r="S625" s="36"/>
      <c r="T625" s="36"/>
      <c r="U625" s="36"/>
      <c r="V625" s="36"/>
      <c r="W625" s="36"/>
      <c r="X625" s="36"/>
      <c r="Y625" s="36"/>
      <c r="Z625" s="36"/>
    </row>
    <row r="626" spans="1:26" ht="22.5" hidden="1" x14ac:dyDescent="0.2">
      <c r="A626" s="68">
        <f t="shared" si="361"/>
        <v>92</v>
      </c>
      <c r="B626" s="69" t="str">
        <f>+'Pesquisa de Preços'!B100</f>
        <v>LAMINA PARA BISTURI Nº 24 EM AÇO INOXIDAVEL COM 100 LAMINAS EMBALADAS INDIVIDUALMENTE E ESTERILIZADAS.</v>
      </c>
      <c r="C626" s="70">
        <f>+'Pesquisa de Preços'!C100</f>
        <v>0</v>
      </c>
      <c r="D626" s="70">
        <f>+'Pesquisa de Preços'!D100</f>
        <v>27.23</v>
      </c>
      <c r="E626" s="70">
        <f>+'Pesquisa de Preços'!E100</f>
        <v>27.63</v>
      </c>
      <c r="F626" s="70">
        <f>+'Pesquisa de Preços'!F100</f>
        <v>27.88</v>
      </c>
      <c r="G626" s="70">
        <f>+'Pesquisa de Preços'!G100</f>
        <v>24.24</v>
      </c>
      <c r="H626" s="70">
        <f>+'Pesquisa de Preços'!H100</f>
        <v>0</v>
      </c>
      <c r="I626" s="70">
        <f>+'Pesquisa de Preços'!I100</f>
        <v>0</v>
      </c>
      <c r="J626" s="70">
        <f>+'Pesquisa de Preços'!J100</f>
        <v>0</v>
      </c>
      <c r="K626" s="70">
        <f>+'Pesquisa de Preços'!K100</f>
        <v>0</v>
      </c>
      <c r="L626" s="70">
        <f>+'Pesquisa de Preços'!L100</f>
        <v>20.54</v>
      </c>
      <c r="M626" s="60">
        <f>+'Pesquisa de Preços'!Q100</f>
        <v>22.37</v>
      </c>
      <c r="N626" s="60">
        <f>+'Pesquisa de Preços'!R100</f>
        <v>28.64</v>
      </c>
      <c r="O626" s="36"/>
      <c r="P626" s="36"/>
      <c r="Q626" s="36"/>
      <c r="R626" s="36"/>
      <c r="S626" s="36"/>
      <c r="T626" s="36"/>
      <c r="U626" s="36"/>
      <c r="V626" s="36"/>
      <c r="W626" s="36"/>
      <c r="X626" s="36"/>
      <c r="Y626" s="36"/>
      <c r="Z626" s="36"/>
    </row>
    <row r="627" spans="1:26" hidden="1" x14ac:dyDescent="0.2">
      <c r="A627" s="68">
        <f t="shared" si="361"/>
        <v>93</v>
      </c>
      <c r="B627" s="69" t="str">
        <f>+'Pesquisa de Preços'!B101</f>
        <v>LAMINA PARA MICROSCOPIA FOSCA CX COM 50 UNIDADES</v>
      </c>
      <c r="C627" s="70">
        <f>+'Pesquisa de Preços'!C101</f>
        <v>11.47</v>
      </c>
      <c r="D627" s="70">
        <f>+'Pesquisa de Preços'!D101</f>
        <v>7.23</v>
      </c>
      <c r="E627" s="70">
        <f>+'Pesquisa de Preços'!E101</f>
        <v>7.33</v>
      </c>
      <c r="F627" s="70">
        <f>+'Pesquisa de Preços'!F101</f>
        <v>7.4</v>
      </c>
      <c r="G627" s="70">
        <f>+'Pesquisa de Preços'!G101</f>
        <v>5.85</v>
      </c>
      <c r="H627" s="70">
        <f>+'Pesquisa de Preços'!H101</f>
        <v>0</v>
      </c>
      <c r="I627" s="70">
        <f>+'Pesquisa de Preços'!I101</f>
        <v>0</v>
      </c>
      <c r="J627" s="70">
        <f>+'Pesquisa de Preços'!J101</f>
        <v>0</v>
      </c>
      <c r="K627" s="70">
        <f>+'Pesquisa de Preços'!K101</f>
        <v>0</v>
      </c>
      <c r="L627" s="70">
        <f>+'Pesquisa de Preços'!L101</f>
        <v>5.56</v>
      </c>
      <c r="M627" s="60">
        <f>+'Pesquisa de Preços'!Q101</f>
        <v>5.36</v>
      </c>
      <c r="N627" s="60">
        <f>+'Pesquisa de Preços'!R101</f>
        <v>9.59</v>
      </c>
      <c r="O627" s="36"/>
      <c r="P627" s="36"/>
      <c r="Q627" s="36"/>
      <c r="R627" s="36"/>
      <c r="S627" s="36"/>
      <c r="T627" s="36"/>
      <c r="U627" s="36"/>
      <c r="V627" s="36"/>
      <c r="W627" s="36"/>
      <c r="X627" s="36"/>
      <c r="Y627" s="36"/>
      <c r="Z627" s="36"/>
    </row>
    <row r="628" spans="1:26" hidden="1" x14ac:dyDescent="0.2">
      <c r="A628" s="68">
        <f t="shared" si="361"/>
        <v>94</v>
      </c>
      <c r="B628" s="69" t="str">
        <f>+'Pesquisa de Preços'!B102</f>
        <v>LAMPADAS HALOGENEA PARA OTOSCOPIO MD_OMNI 3000 2,5V, K.228</v>
      </c>
      <c r="C628" s="70">
        <f>+'Pesquisa de Preços'!C102</f>
        <v>0</v>
      </c>
      <c r="D628" s="70">
        <f>+'Pesquisa de Preços'!D102</f>
        <v>244.34</v>
      </c>
      <c r="E628" s="70">
        <f>+'Pesquisa de Preços'!E102</f>
        <v>247.92</v>
      </c>
      <c r="F628" s="70">
        <f>+'Pesquisa de Preços'!F102</f>
        <v>250.18</v>
      </c>
      <c r="G628" s="70">
        <f>+'Pesquisa de Preços'!G102</f>
        <v>171.7</v>
      </c>
      <c r="H628" s="70">
        <f>+'Pesquisa de Preços'!H102</f>
        <v>0</v>
      </c>
      <c r="I628" s="70">
        <f>+'Pesquisa de Preços'!I102</f>
        <v>0</v>
      </c>
      <c r="J628" s="70">
        <f>+'Pesquisa de Preços'!J102</f>
        <v>0</v>
      </c>
      <c r="K628" s="70">
        <f>+'Pesquisa de Preços'!K102</f>
        <v>0</v>
      </c>
      <c r="L628" s="70">
        <f>+'Pesquisa de Preços'!L102</f>
        <v>220</v>
      </c>
      <c r="M628" s="60">
        <f>+'Pesquisa de Preços'!Q102</f>
        <v>193.73</v>
      </c>
      <c r="N628" s="60">
        <f>+'Pesquisa de Preços'!R102</f>
        <v>259.93</v>
      </c>
      <c r="O628" s="36"/>
      <c r="P628" s="36"/>
      <c r="Q628" s="36"/>
      <c r="R628" s="36"/>
      <c r="S628" s="36"/>
      <c r="T628" s="36"/>
      <c r="U628" s="36"/>
      <c r="V628" s="36"/>
      <c r="W628" s="36"/>
      <c r="X628" s="36"/>
      <c r="Y628" s="36"/>
      <c r="Z628" s="36"/>
    </row>
    <row r="629" spans="1:26" ht="56.25" hidden="1" x14ac:dyDescent="0.2">
      <c r="A629" s="68">
        <f t="shared" si="361"/>
        <v>95</v>
      </c>
      <c r="B629" s="69" t="str">
        <f>+'Pesquisa de Preços'!B103</f>
        <v>Lanterna clínica - Lâmpada com luz halógena, extremamente brilhante e branca possibilita ver a cor verdadeira dos tecidos para uma rápida e efetiva avaliação de reflexos da pupila. Características: - Construído em metal sólido e durável; - Uso de pilhas alcalinas; - Lâmpada halógena 2,5 V (07600-U)</v>
      </c>
      <c r="C629" s="70">
        <f>+'Pesquisa de Preços'!C103</f>
        <v>0</v>
      </c>
      <c r="D629" s="70">
        <f>+'Pesquisa de Preços'!D103</f>
        <v>87.14</v>
      </c>
      <c r="E629" s="70">
        <f>+'Pesquisa de Preços'!E103</f>
        <v>88.42</v>
      </c>
      <c r="F629" s="70">
        <f>+'Pesquisa de Preços'!F103</f>
        <v>89.22</v>
      </c>
      <c r="G629" s="70">
        <f>+'Pesquisa de Preços'!G103</f>
        <v>0</v>
      </c>
      <c r="H629" s="70">
        <f>+'Pesquisa de Preços'!H103</f>
        <v>0</v>
      </c>
      <c r="I629" s="70">
        <f>+'Pesquisa de Preços'!I103</f>
        <v>0</v>
      </c>
      <c r="J629" s="70">
        <f>+'Pesquisa de Preços'!J103</f>
        <v>0</v>
      </c>
      <c r="K629" s="70">
        <f>+'Pesquisa de Preços'!K103</f>
        <v>0</v>
      </c>
      <c r="L629" s="70">
        <f>+'Pesquisa de Preços'!L103</f>
        <v>52.62</v>
      </c>
      <c r="M629" s="60">
        <f>+'Pesquisa de Preços'!Q103</f>
        <v>61.51</v>
      </c>
      <c r="N629" s="60">
        <f>+'Pesquisa de Preços'!R103</f>
        <v>97.19</v>
      </c>
      <c r="O629" s="36"/>
      <c r="P629" s="36"/>
      <c r="Q629" s="36"/>
      <c r="R629" s="36"/>
      <c r="S629" s="36"/>
      <c r="T629" s="36"/>
      <c r="U629" s="36"/>
      <c r="V629" s="36"/>
      <c r="W629" s="36"/>
      <c r="X629" s="36"/>
      <c r="Y629" s="36"/>
      <c r="Z629" s="36"/>
    </row>
    <row r="630" spans="1:26" ht="45" hidden="1" x14ac:dyDescent="0.2">
      <c r="A630" s="68">
        <f t="shared" si="361"/>
        <v>96</v>
      </c>
      <c r="B630" s="69" t="str">
        <f>+'Pesquisa de Preços'!B104</f>
        <v>Laringoscópio com lâmina (adulto e infantil)- Laringoscópio com iluminação fibra ótica Laminas retas em aço inox n.º 00, 0, 1, 2, 3, 4, 5 - Laminas curvas em aço inox n.º 00, 0, 1, 2, 3, 4, 5. Bolsas para acondicionamento dos aparelhos</v>
      </c>
      <c r="C630" s="70">
        <f>+'Pesquisa de Preços'!C104</f>
        <v>0</v>
      </c>
      <c r="D630" s="70">
        <f>+'Pesquisa de Preços'!D104</f>
        <v>1561.2</v>
      </c>
      <c r="E630" s="70">
        <f>+'Pesquisa de Preços'!E104</f>
        <v>1584.09</v>
      </c>
      <c r="F630" s="70">
        <f>+'Pesquisa de Preços'!F104</f>
        <v>1598.5</v>
      </c>
      <c r="G630" s="70">
        <f>+'Pesquisa de Preços'!G104</f>
        <v>1322</v>
      </c>
      <c r="H630" s="70">
        <f>+'Pesquisa de Preços'!H104</f>
        <v>0</v>
      </c>
      <c r="I630" s="70">
        <f>+'Pesquisa de Preços'!I104</f>
        <v>0</v>
      </c>
      <c r="J630" s="70">
        <f>+'Pesquisa de Preços'!J104</f>
        <v>0</v>
      </c>
      <c r="K630" s="70">
        <f>+'Pesquisa de Preços'!K104</f>
        <v>0</v>
      </c>
      <c r="L630" s="70">
        <f>+'Pesquisa de Preços'!L104</f>
        <v>1403.71</v>
      </c>
      <c r="M630" s="60">
        <f>+'Pesquisa de Preços'!Q104</f>
        <v>1370.12</v>
      </c>
      <c r="N630" s="60">
        <f>+'Pesquisa de Preços'!R104</f>
        <v>1617.68</v>
      </c>
      <c r="O630" s="36"/>
      <c r="P630" s="36"/>
      <c r="Q630" s="36"/>
      <c r="R630" s="36"/>
      <c r="S630" s="36"/>
      <c r="T630" s="36"/>
      <c r="U630" s="36"/>
      <c r="V630" s="36"/>
      <c r="W630" s="36"/>
      <c r="X630" s="36"/>
      <c r="Y630" s="36"/>
      <c r="Z630" s="36"/>
    </row>
    <row r="631" spans="1:26" ht="22.5" hidden="1" x14ac:dyDescent="0.2">
      <c r="A631" s="68">
        <f t="shared" si="361"/>
        <v>97</v>
      </c>
      <c r="B631" s="69" t="str">
        <f>+'Pesquisa de Preços'!B105</f>
        <v>LENÇOL 150 FIOS 100% ALGODAO COR BRANCA, PARA MACA HOSPITALAR.</v>
      </c>
      <c r="C631" s="70">
        <f>+'Pesquisa de Preços'!C105</f>
        <v>0</v>
      </c>
      <c r="D631" s="70">
        <f>+'Pesquisa de Preços'!D105</f>
        <v>49.99</v>
      </c>
      <c r="E631" s="70">
        <f>+'Pesquisa de Preços'!E105</f>
        <v>50.73</v>
      </c>
      <c r="F631" s="70">
        <f>+'Pesquisa de Preços'!F105</f>
        <v>51.19</v>
      </c>
      <c r="G631" s="70">
        <f>+'Pesquisa de Preços'!G105</f>
        <v>21</v>
      </c>
      <c r="H631" s="70">
        <f>+'Pesquisa de Preços'!H105</f>
        <v>0</v>
      </c>
      <c r="I631" s="70">
        <f>+'Pesquisa de Preços'!I105</f>
        <v>0</v>
      </c>
      <c r="J631" s="70">
        <f>+'Pesquisa de Preços'!J105</f>
        <v>0</v>
      </c>
      <c r="K631" s="70">
        <f>+'Pesquisa de Preços'!K105</f>
        <v>0</v>
      </c>
      <c r="L631" s="70">
        <f>+'Pesquisa de Preços'!L105</f>
        <v>69</v>
      </c>
      <c r="M631" s="60">
        <f>+'Pesquisa de Preços'!Q105</f>
        <v>31.13</v>
      </c>
      <c r="N631" s="60">
        <f>+'Pesquisa de Preços'!R105</f>
        <v>65.64</v>
      </c>
      <c r="O631" s="36"/>
      <c r="P631" s="36"/>
      <c r="Q631" s="36"/>
      <c r="R631" s="36"/>
      <c r="S631" s="36"/>
      <c r="T631" s="36"/>
      <c r="U631" s="36"/>
      <c r="V631" s="36"/>
      <c r="W631" s="36"/>
      <c r="X631" s="36"/>
      <c r="Y631" s="36"/>
      <c r="Z631" s="36"/>
    </row>
    <row r="632" spans="1:26" ht="33.75" hidden="1" x14ac:dyDescent="0.2">
      <c r="A632" s="68">
        <f t="shared" si="361"/>
        <v>98</v>
      </c>
      <c r="B632" s="69" t="str">
        <f>+'Pesquisa de Preços'!B106</f>
        <v>LENÇOL DE PAPEL HOSPITALAR CAIXA COM 10 ROLOS - Produto não estéril uso único, produto ecologicamente correto 100% fibras naturais; na cor branca 50cmx50m</v>
      </c>
      <c r="C632" s="70">
        <f>+'Pesquisa de Preços'!C106</f>
        <v>0</v>
      </c>
      <c r="D632" s="70">
        <f>+'Pesquisa de Preços'!D106</f>
        <v>74.78</v>
      </c>
      <c r="E632" s="70">
        <f>+'Pesquisa de Preços'!E106</f>
        <v>75.88</v>
      </c>
      <c r="F632" s="70">
        <f>+'Pesquisa de Preços'!F106</f>
        <v>76.569999999999993</v>
      </c>
      <c r="G632" s="70">
        <f>+'Pesquisa de Preços'!G106</f>
        <v>42.05</v>
      </c>
      <c r="H632" s="70">
        <f>+'Pesquisa de Preços'!H106</f>
        <v>0</v>
      </c>
      <c r="I632" s="70">
        <f>+'Pesquisa de Preços'!I106</f>
        <v>0</v>
      </c>
      <c r="J632" s="70">
        <f>+'Pesquisa de Preços'!J106</f>
        <v>0</v>
      </c>
      <c r="K632" s="70">
        <f>+'Pesquisa de Preços'!K106</f>
        <v>0</v>
      </c>
      <c r="L632" s="70">
        <f>+'Pesquisa de Preços'!L106</f>
        <v>56.23</v>
      </c>
      <c r="M632" s="60">
        <f>+'Pesquisa de Preços'!Q106</f>
        <v>49.68</v>
      </c>
      <c r="N632" s="60">
        <f>+'Pesquisa de Preços'!R106</f>
        <v>80.52</v>
      </c>
      <c r="O632" s="36"/>
      <c r="P632" s="36"/>
      <c r="Q632" s="36"/>
      <c r="R632" s="36"/>
      <c r="S632" s="36"/>
      <c r="T632" s="36"/>
      <c r="U632" s="36"/>
      <c r="V632" s="36"/>
      <c r="W632" s="36"/>
      <c r="X632" s="36"/>
      <c r="Y632" s="36"/>
      <c r="Z632" s="36"/>
    </row>
    <row r="633" spans="1:26" ht="45" hidden="1" x14ac:dyDescent="0.2">
      <c r="A633" s="68">
        <f t="shared" si="361"/>
        <v>99</v>
      </c>
      <c r="B633" s="69" t="str">
        <f>+'Pesquisa de Preços'!B107</f>
        <v>LENÇOL DE PAPEL HOSPITALAR CAIXA COM 10 ROLOS - Produto não estéril uso único, produto ecologicamente correto 100% fibras naturais; na cor branca, com registro no ministério da saúde. Medida por rolo 70cmx50m</v>
      </c>
      <c r="C633" s="70">
        <f>+'Pesquisa de Preços'!C107</f>
        <v>133.9</v>
      </c>
      <c r="D633" s="70">
        <f>+'Pesquisa de Preços'!D107</f>
        <v>100.45</v>
      </c>
      <c r="E633" s="70">
        <f>+'Pesquisa de Preços'!E107</f>
        <v>101.92</v>
      </c>
      <c r="F633" s="70">
        <f>+'Pesquisa de Preços'!F107</f>
        <v>102.85</v>
      </c>
      <c r="G633" s="70">
        <f>+'Pesquisa de Preços'!G107</f>
        <v>76.7</v>
      </c>
      <c r="H633" s="70">
        <f>+'Pesquisa de Preços'!H107</f>
        <v>0</v>
      </c>
      <c r="I633" s="70">
        <f>+'Pesquisa de Preços'!I107</f>
        <v>0</v>
      </c>
      <c r="J633" s="70">
        <f>+'Pesquisa de Preços'!J107</f>
        <v>0</v>
      </c>
      <c r="K633" s="70">
        <f>+'Pesquisa de Preços'!K107</f>
        <v>0</v>
      </c>
      <c r="L633" s="70">
        <f>+'Pesquisa de Preços'!L107</f>
        <v>74.77</v>
      </c>
      <c r="M633" s="60">
        <f>+'Pesquisa de Preços'!Q107</f>
        <v>76.86</v>
      </c>
      <c r="N633" s="60">
        <f>+'Pesquisa de Preços'!R107</f>
        <v>120</v>
      </c>
      <c r="O633" s="36"/>
      <c r="P633" s="36"/>
      <c r="Q633" s="36"/>
      <c r="R633" s="36"/>
      <c r="S633" s="36"/>
      <c r="T633" s="36"/>
      <c r="U633" s="36"/>
      <c r="V633" s="36"/>
      <c r="W633" s="36"/>
      <c r="X633" s="36"/>
      <c r="Y633" s="36"/>
      <c r="Z633" s="36"/>
    </row>
    <row r="634" spans="1:26" ht="45" hidden="1" x14ac:dyDescent="0.2">
      <c r="A634" s="68">
        <f t="shared" si="361"/>
        <v>100</v>
      </c>
      <c r="B634" s="69" t="str">
        <f>+'Pesquisa de Preços'!B108</f>
        <v>Luva descartável (estéril) tam. 6.5, Luva cirúrgica estéril descartável. Espessura média: 0,21 mm Comprimento: 28 cm Lubrificação: Sem pó Esterilização: Raios Gama ou Feixes de Elétron Apresentação: embalagem estéril contendo 50 pares</v>
      </c>
      <c r="C634" s="70">
        <f>+'Pesquisa de Preços'!C108</f>
        <v>79.16</v>
      </c>
      <c r="D634" s="70">
        <f>+'Pesquisa de Preços'!D108</f>
        <v>50</v>
      </c>
      <c r="E634" s="70">
        <f>+'Pesquisa de Preços'!E108</f>
        <v>50.74</v>
      </c>
      <c r="F634" s="70">
        <f>+'Pesquisa de Preços'!F108</f>
        <v>51.2</v>
      </c>
      <c r="G634" s="70">
        <f>+'Pesquisa de Preços'!G108</f>
        <v>45</v>
      </c>
      <c r="H634" s="70">
        <f>+'Pesquisa de Preços'!H108</f>
        <v>0</v>
      </c>
      <c r="I634" s="70">
        <f>+'Pesquisa de Preços'!I108</f>
        <v>0</v>
      </c>
      <c r="J634" s="70">
        <f>+'Pesquisa de Preços'!J108</f>
        <v>0</v>
      </c>
      <c r="K634" s="70">
        <f>+'Pesquisa de Preços'!K108</f>
        <v>0</v>
      </c>
      <c r="L634" s="70">
        <f>+'Pesquisa de Preços'!L108</f>
        <v>33.19</v>
      </c>
      <c r="M634" s="60">
        <f>+'Pesquisa de Preços'!Q108</f>
        <v>36.409999999999997</v>
      </c>
      <c r="N634" s="60">
        <f>+'Pesquisa de Preços'!R108</f>
        <v>66.680000000000007</v>
      </c>
      <c r="O634" s="36"/>
      <c r="P634" s="36"/>
      <c r="Q634" s="36"/>
      <c r="R634" s="36"/>
      <c r="S634" s="36"/>
      <c r="T634" s="36"/>
      <c r="U634" s="36"/>
      <c r="V634" s="36"/>
      <c r="W634" s="36"/>
      <c r="X634" s="36"/>
      <c r="Y634" s="36"/>
      <c r="Z634" s="36"/>
    </row>
    <row r="635" spans="1:26" ht="45" hidden="1" x14ac:dyDescent="0.2">
      <c r="A635" s="68">
        <f t="shared" si="361"/>
        <v>101</v>
      </c>
      <c r="B635" s="69" t="str">
        <f>+'Pesquisa de Preços'!B109</f>
        <v>Luva Descartável (estéril) tam. 7.0, Luva cirúrgica estéril descartável. Espessura média: 0,21 mm Comprimento: 28 cm Lubrificação: Sem pó Esterilização: Raios Gama ou Feixes de Elétron Apresentação: embalagem estéril contendo 1 par.</v>
      </c>
      <c r="C635" s="70">
        <f>+'Pesquisa de Preços'!C109</f>
        <v>134.9</v>
      </c>
      <c r="D635" s="70">
        <f>+'Pesquisa de Preços'!D109</f>
        <v>1</v>
      </c>
      <c r="E635" s="70">
        <f>+'Pesquisa de Preços'!E109</f>
        <v>1.2</v>
      </c>
      <c r="F635" s="70">
        <f>+'Pesquisa de Preços'!F109</f>
        <v>1.1399999999999999</v>
      </c>
      <c r="G635" s="70">
        <f>+'Pesquisa de Preços'!G109</f>
        <v>0.95</v>
      </c>
      <c r="H635" s="70">
        <f>+'Pesquisa de Preços'!H109</f>
        <v>0</v>
      </c>
      <c r="I635" s="70">
        <f>+'Pesquisa de Preços'!I109</f>
        <v>0</v>
      </c>
      <c r="J635" s="70">
        <f>+'Pesquisa de Preços'!J109</f>
        <v>0</v>
      </c>
      <c r="K635" s="70">
        <f>+'Pesquisa de Preços'!K109</f>
        <v>0</v>
      </c>
      <c r="L635" s="70">
        <f>+'Pesquisa de Preços'!L109</f>
        <v>1.82</v>
      </c>
      <c r="M635" s="60">
        <f>+'Pesquisa de Preços'!Q109</f>
        <v>-31.07</v>
      </c>
      <c r="N635" s="60">
        <f>+'Pesquisa de Preços'!R109</f>
        <v>78.08</v>
      </c>
      <c r="O635" s="36"/>
      <c r="P635" s="36"/>
      <c r="Q635" s="36"/>
      <c r="R635" s="36"/>
      <c r="S635" s="36"/>
      <c r="T635" s="36"/>
      <c r="U635" s="36"/>
      <c r="V635" s="36"/>
      <c r="W635" s="36"/>
      <c r="X635" s="36"/>
      <c r="Y635" s="36"/>
      <c r="Z635" s="36"/>
    </row>
    <row r="636" spans="1:26" ht="45" hidden="1" x14ac:dyDescent="0.2">
      <c r="A636" s="68">
        <f t="shared" si="361"/>
        <v>102</v>
      </c>
      <c r="B636" s="69" t="str">
        <f>+'Pesquisa de Preços'!B110</f>
        <v>Luva Descartável (estéril) tam. 7.5 - Luva cirúrgica estéril descartável. Espessura média: 0,21 mm Comprimento: 28 cm Lubrificação: Sem pó Esterilização: Raios Gama ou Feixes de Elétron Apresentação: Pct estéril contendo 50 pares.</v>
      </c>
      <c r="C636" s="70">
        <f>+'Pesquisa de Preços'!C110</f>
        <v>79.16</v>
      </c>
      <c r="D636" s="70">
        <f>+'Pesquisa de Preços'!D110</f>
        <v>50</v>
      </c>
      <c r="E636" s="70">
        <f>+'Pesquisa de Preços'!E110</f>
        <v>50.74</v>
      </c>
      <c r="F636" s="70">
        <f>+'Pesquisa de Preços'!F110</f>
        <v>51.2</v>
      </c>
      <c r="G636" s="70">
        <f>+'Pesquisa de Preços'!G110</f>
        <v>45</v>
      </c>
      <c r="H636" s="70">
        <f>+'Pesquisa de Preços'!H110</f>
        <v>0</v>
      </c>
      <c r="I636" s="70">
        <f>+'Pesquisa de Preços'!I110</f>
        <v>0</v>
      </c>
      <c r="J636" s="70">
        <f>+'Pesquisa de Preços'!J110</f>
        <v>0</v>
      </c>
      <c r="K636" s="70">
        <f>+'Pesquisa de Preços'!K110</f>
        <v>0</v>
      </c>
      <c r="L636" s="70">
        <f>+'Pesquisa de Preços'!L110</f>
        <v>24.93</v>
      </c>
      <c r="M636" s="60">
        <f>+'Pesquisa de Preços'!Q110</f>
        <v>32.82</v>
      </c>
      <c r="N636" s="60">
        <f>+'Pesquisa de Preços'!R110</f>
        <v>67.52</v>
      </c>
      <c r="O636" s="36"/>
      <c r="P636" s="36"/>
      <c r="Q636" s="36"/>
      <c r="R636" s="36"/>
      <c r="S636" s="36"/>
      <c r="T636" s="36"/>
      <c r="U636" s="36"/>
      <c r="V636" s="36"/>
      <c r="W636" s="36"/>
      <c r="X636" s="36"/>
      <c r="Y636" s="36"/>
      <c r="Z636" s="36"/>
    </row>
    <row r="637" spans="1:26" ht="45" hidden="1" x14ac:dyDescent="0.2">
      <c r="A637" s="68">
        <f t="shared" si="361"/>
        <v>103</v>
      </c>
      <c r="B637" s="69" t="str">
        <f>+'Pesquisa de Preços'!B111</f>
        <v>Luva Descartável (estéril) tam. 8.0 - Luva cirúrgica estéril descartável. Espessura média: 0,21 mm Comprimento: 28 cm Lubrificação: Sem pó Esterilização: Raios Gama ou Feixes de Elétron Apresentação: Pct estéril contendo 50 pares</v>
      </c>
      <c r="C637" s="70">
        <f>+'Pesquisa de Preços'!C111</f>
        <v>156.9</v>
      </c>
      <c r="D637" s="70">
        <f>+'Pesquisa de Preços'!D111</f>
        <v>50</v>
      </c>
      <c r="E637" s="70">
        <f>+'Pesquisa de Preços'!E111</f>
        <v>50.74</v>
      </c>
      <c r="F637" s="70">
        <f>+'Pesquisa de Preços'!F111</f>
        <v>51.2</v>
      </c>
      <c r="G637" s="70">
        <f>+'Pesquisa de Preços'!G111</f>
        <v>45</v>
      </c>
      <c r="H637" s="70">
        <f>+'Pesquisa de Preços'!H111</f>
        <v>0</v>
      </c>
      <c r="I637" s="70">
        <f>+'Pesquisa de Preços'!I111</f>
        <v>0</v>
      </c>
      <c r="J637" s="70">
        <f>+'Pesquisa de Preços'!J111</f>
        <v>0</v>
      </c>
      <c r="K637" s="70">
        <f>+'Pesquisa de Preços'!K111</f>
        <v>0</v>
      </c>
      <c r="L637" s="70">
        <f>+'Pesquisa de Preços'!L111</f>
        <v>34.93</v>
      </c>
      <c r="M637" s="60">
        <f>+'Pesquisa de Preços'!Q111</f>
        <v>19.260000000000002</v>
      </c>
      <c r="N637" s="60">
        <f>+'Pesquisa de Preços'!R111</f>
        <v>110.33</v>
      </c>
      <c r="O637" s="36"/>
      <c r="P637" s="36"/>
      <c r="Q637" s="36"/>
      <c r="R637" s="36"/>
      <c r="S637" s="36"/>
      <c r="T637" s="36"/>
      <c r="U637" s="36"/>
      <c r="V637" s="36"/>
      <c r="W637" s="36"/>
      <c r="X637" s="36"/>
      <c r="Y637" s="36"/>
      <c r="Z637" s="36"/>
    </row>
    <row r="638" spans="1:26" hidden="1" x14ac:dyDescent="0.2">
      <c r="A638" s="68">
        <f t="shared" si="361"/>
        <v>104</v>
      </c>
      <c r="B638" s="69" t="str">
        <f>+'Pesquisa de Preços'!B112</f>
        <v>LUVA NITRICA SEM PÓ TAMANHO G, CX COM 100 UNIDADES.</v>
      </c>
      <c r="C638" s="70">
        <f>+'Pesquisa de Preços'!C112</f>
        <v>23.84</v>
      </c>
      <c r="D638" s="70">
        <f>+'Pesquisa de Preços'!D112</f>
        <v>15.73</v>
      </c>
      <c r="E638" s="70">
        <f>+'Pesquisa de Preços'!E112</f>
        <v>15.96</v>
      </c>
      <c r="F638" s="70">
        <f>+'Pesquisa de Preços'!F112</f>
        <v>16.100000000000001</v>
      </c>
      <c r="G638" s="70">
        <f>+'Pesquisa de Preços'!G112</f>
        <v>11.2</v>
      </c>
      <c r="H638" s="70">
        <f>+'Pesquisa de Preços'!H112</f>
        <v>0</v>
      </c>
      <c r="I638" s="70">
        <f>+'Pesquisa de Preços'!I112</f>
        <v>0</v>
      </c>
      <c r="J638" s="70">
        <f>+'Pesquisa de Preços'!J112</f>
        <v>0</v>
      </c>
      <c r="K638" s="70">
        <f>+'Pesquisa de Preços'!K112</f>
        <v>0</v>
      </c>
      <c r="L638" s="70">
        <f>+'Pesquisa de Preços'!L112</f>
        <v>25.22</v>
      </c>
      <c r="M638" s="60">
        <f>+'Pesquisa de Preços'!Q112</f>
        <v>12.62</v>
      </c>
      <c r="N638" s="60">
        <f>+'Pesquisa de Preços'!R112</f>
        <v>23.4</v>
      </c>
      <c r="O638" s="36"/>
      <c r="P638" s="36"/>
      <c r="Q638" s="36"/>
      <c r="R638" s="36"/>
      <c r="S638" s="36"/>
      <c r="T638" s="36"/>
      <c r="U638" s="36"/>
      <c r="V638" s="36"/>
      <c r="W638" s="36"/>
      <c r="X638" s="36"/>
      <c r="Y638" s="36"/>
      <c r="Z638" s="36"/>
    </row>
    <row r="639" spans="1:26" hidden="1" x14ac:dyDescent="0.2">
      <c r="A639" s="68">
        <f t="shared" si="361"/>
        <v>105</v>
      </c>
      <c r="B639" s="69" t="str">
        <f>+'Pesquisa de Preços'!B113</f>
        <v>LUVA NITRICA SEM PÓ TAMANHO M, CX COM 100 UNIDADES</v>
      </c>
      <c r="C639" s="70">
        <f>+'Pesquisa de Preços'!C113</f>
        <v>35.159999999999997</v>
      </c>
      <c r="D639" s="70">
        <f>+'Pesquisa de Preços'!D113</f>
        <v>15.73</v>
      </c>
      <c r="E639" s="70">
        <f>+'Pesquisa de Preços'!E113</f>
        <v>15.96</v>
      </c>
      <c r="F639" s="70">
        <f>+'Pesquisa de Preços'!F113</f>
        <v>16.100000000000001</v>
      </c>
      <c r="G639" s="70">
        <f>+'Pesquisa de Preços'!G113</f>
        <v>11.2</v>
      </c>
      <c r="H639" s="70">
        <f>+'Pesquisa de Preços'!H113</f>
        <v>0</v>
      </c>
      <c r="I639" s="70">
        <f>+'Pesquisa de Preços'!I113</f>
        <v>0</v>
      </c>
      <c r="J639" s="70">
        <f>+'Pesquisa de Preços'!J113</f>
        <v>0</v>
      </c>
      <c r="K639" s="70">
        <f>+'Pesquisa de Preços'!K113</f>
        <v>0</v>
      </c>
      <c r="L639" s="70">
        <f>+'Pesquisa de Preços'!L113</f>
        <v>29</v>
      </c>
      <c r="M639" s="60">
        <f>+'Pesquisa de Preços'!Q113</f>
        <v>11.18</v>
      </c>
      <c r="N639" s="60">
        <f>+'Pesquisa de Preços'!R113</f>
        <v>29.87</v>
      </c>
      <c r="O639" s="36"/>
      <c r="P639" s="36"/>
      <c r="Q639" s="36"/>
      <c r="R639" s="36"/>
      <c r="S639" s="36"/>
      <c r="T639" s="36"/>
      <c r="U639" s="36"/>
      <c r="V639" s="36"/>
      <c r="W639" s="36"/>
      <c r="X639" s="36"/>
      <c r="Y639" s="36"/>
      <c r="Z639" s="36"/>
    </row>
    <row r="640" spans="1:26" hidden="1" x14ac:dyDescent="0.2">
      <c r="A640" s="68">
        <f t="shared" si="361"/>
        <v>106</v>
      </c>
      <c r="B640" s="69" t="str">
        <f>+'Pesquisa de Preços'!B114</f>
        <v>LUVA NITRICA SEM PÓ TAMANHO P, CX COM 100 UNIDADES.</v>
      </c>
      <c r="C640" s="70">
        <f>+'Pesquisa de Preços'!C114</f>
        <v>35.19</v>
      </c>
      <c r="D640" s="70">
        <f>+'Pesquisa de Preços'!D114</f>
        <v>15.73</v>
      </c>
      <c r="E640" s="70">
        <f>+'Pesquisa de Preços'!E114</f>
        <v>15.96</v>
      </c>
      <c r="F640" s="70">
        <f>+'Pesquisa de Preços'!F114</f>
        <v>16.100000000000001</v>
      </c>
      <c r="G640" s="70">
        <f>+'Pesquisa de Preços'!G114</f>
        <v>11.2</v>
      </c>
      <c r="H640" s="70">
        <f>+'Pesquisa de Preços'!H114</f>
        <v>0</v>
      </c>
      <c r="I640" s="70">
        <f>+'Pesquisa de Preços'!I114</f>
        <v>0</v>
      </c>
      <c r="J640" s="70">
        <f>+'Pesquisa de Preços'!J114</f>
        <v>0</v>
      </c>
      <c r="K640" s="70">
        <f>+'Pesquisa de Preços'!K114</f>
        <v>0</v>
      </c>
      <c r="L640" s="70">
        <f>+'Pesquisa de Preços'!L114</f>
        <v>19.239999999999998</v>
      </c>
      <c r="M640" s="60">
        <f>+'Pesquisa de Preços'!Q114</f>
        <v>10.52</v>
      </c>
      <c r="N640" s="60">
        <f>+'Pesquisa de Preços'!R114</f>
        <v>27.29</v>
      </c>
      <c r="O640" s="36"/>
      <c r="P640" s="36"/>
      <c r="Q640" s="36"/>
      <c r="R640" s="36"/>
      <c r="S640" s="36"/>
      <c r="T640" s="36"/>
      <c r="U640" s="36"/>
      <c r="V640" s="36"/>
      <c r="W640" s="36"/>
      <c r="X640" s="36"/>
      <c r="Y640" s="36"/>
      <c r="Z640" s="36"/>
    </row>
    <row r="641" spans="1:26" ht="22.5" hidden="1" x14ac:dyDescent="0.2">
      <c r="A641" s="68">
        <f t="shared" si="361"/>
        <v>107</v>
      </c>
      <c r="B641" s="69" t="str">
        <f>+'Pesquisa de Preços'!B115</f>
        <v xml:space="preserve">LUVA PARA PROCEDIMENTO TAMANHO GRANDE (G) - CX COM 100 UNID </v>
      </c>
      <c r="C641" s="70">
        <f>+'Pesquisa de Preços'!C115</f>
        <v>0</v>
      </c>
      <c r="D641" s="70">
        <f>+'Pesquisa de Preços'!D115</f>
        <v>19.45</v>
      </c>
      <c r="E641" s="70">
        <f>+'Pesquisa de Preços'!E115</f>
        <v>19.73</v>
      </c>
      <c r="F641" s="70">
        <f>+'Pesquisa de Preços'!F115</f>
        <v>19.91</v>
      </c>
      <c r="G641" s="70">
        <f>+'Pesquisa de Preços'!G115</f>
        <v>11</v>
      </c>
      <c r="H641" s="70">
        <f>+'Pesquisa de Preços'!H115</f>
        <v>0</v>
      </c>
      <c r="I641" s="70">
        <f>+'Pesquisa de Preços'!I115</f>
        <v>0</v>
      </c>
      <c r="J641" s="70">
        <f>+'Pesquisa de Preços'!J115</f>
        <v>0</v>
      </c>
      <c r="K641" s="70">
        <f>+'Pesquisa de Preços'!K115</f>
        <v>0</v>
      </c>
      <c r="L641" s="70">
        <f>+'Pesquisa de Preços'!L115</f>
        <v>20</v>
      </c>
      <c r="M641" s="60">
        <f>+'Pesquisa de Preços'!Q115</f>
        <v>14.09</v>
      </c>
      <c r="N641" s="60">
        <f>+'Pesquisa de Preços'!R115</f>
        <v>21.95</v>
      </c>
      <c r="O641" s="36"/>
      <c r="P641" s="36"/>
      <c r="Q641" s="36"/>
      <c r="R641" s="36"/>
      <c r="S641" s="36"/>
      <c r="T641" s="36"/>
      <c r="U641" s="36"/>
      <c r="V641" s="36"/>
      <c r="W641" s="36"/>
      <c r="X641" s="36"/>
      <c r="Y641" s="36"/>
      <c r="Z641" s="36"/>
    </row>
    <row r="642" spans="1:26" ht="56.25" hidden="1" x14ac:dyDescent="0.2">
      <c r="A642" s="68">
        <f t="shared" si="361"/>
        <v>108</v>
      </c>
      <c r="B642" s="69" t="str">
        <f>+'Pesquisa de Preços'!B116</f>
        <v>LUVA PARA PROCEDIMENTO TAMANHO MÉDIO (M)-CX C/ 100 UNID - Descartável, não estéril, confeccionada em látex natural, ambidestra, punhos longos, com bainha, formato anatômico, alta sensibilidade tátil, boa elasticidade e resistência, isenta de quaisquer defeitos, lubrificados com pó bioabsorvível</v>
      </c>
      <c r="C642" s="70">
        <f>+'Pesquisa de Preços'!C116</f>
        <v>0</v>
      </c>
      <c r="D642" s="70">
        <f>+'Pesquisa de Preços'!D116</f>
        <v>19.45</v>
      </c>
      <c r="E642" s="70">
        <f>+'Pesquisa de Preços'!E116</f>
        <v>19.73</v>
      </c>
      <c r="F642" s="70">
        <f>+'Pesquisa de Preços'!F116</f>
        <v>19.91</v>
      </c>
      <c r="G642" s="70">
        <f>+'Pesquisa de Preços'!G116</f>
        <v>11</v>
      </c>
      <c r="H642" s="70">
        <f>+'Pesquisa de Preços'!H116</f>
        <v>0</v>
      </c>
      <c r="I642" s="70">
        <f>+'Pesquisa de Preços'!I116</f>
        <v>0</v>
      </c>
      <c r="J642" s="70">
        <f>+'Pesquisa de Preços'!J116</f>
        <v>0</v>
      </c>
      <c r="K642" s="70">
        <f>+'Pesquisa de Preços'!K116</f>
        <v>0</v>
      </c>
      <c r="L642" s="70">
        <f>+'Pesquisa de Preços'!L116</f>
        <v>21.6</v>
      </c>
      <c r="M642" s="60">
        <f>+'Pesquisa de Preços'!Q116</f>
        <v>14.15</v>
      </c>
      <c r="N642" s="60">
        <f>+'Pesquisa de Preços'!R116</f>
        <v>22.53</v>
      </c>
      <c r="O642" s="36"/>
      <c r="P642" s="36"/>
      <c r="Q642" s="36"/>
      <c r="R642" s="36"/>
      <c r="S642" s="36"/>
      <c r="T642" s="36"/>
      <c r="U642" s="36"/>
      <c r="V642" s="36"/>
      <c r="W642" s="36"/>
      <c r="X642" s="36"/>
      <c r="Y642" s="36"/>
      <c r="Z642" s="36"/>
    </row>
    <row r="643" spans="1:26" ht="56.25" hidden="1" x14ac:dyDescent="0.2">
      <c r="A643" s="68">
        <f t="shared" si="361"/>
        <v>109</v>
      </c>
      <c r="B643" s="69" t="str">
        <f>+'Pesquisa de Preços'!B117</f>
        <v>LUVA PARA PROCEDIMENTO TAMANHO PEQUENO (EP)-CX C/ 100 UNID - Descartável, não estéril, confeccionada em látex natural, ambidestra, punhos longos, com bainha, formato anatômico, alta sensibilidade tátil, boa elasticidade e resistência, isenta de quaisquer defeitos, lubrificados com pó bioabsorvível.</v>
      </c>
      <c r="C643" s="70">
        <f>+'Pesquisa de Preços'!C117</f>
        <v>0</v>
      </c>
      <c r="D643" s="70">
        <f>+'Pesquisa de Preços'!D117</f>
        <v>19.45</v>
      </c>
      <c r="E643" s="70">
        <f>+'Pesquisa de Preços'!E117</f>
        <v>19.73</v>
      </c>
      <c r="F643" s="70">
        <f>+'Pesquisa de Preços'!F117</f>
        <v>19.91</v>
      </c>
      <c r="G643" s="70">
        <f>+'Pesquisa de Preços'!G117</f>
        <v>11</v>
      </c>
      <c r="H643" s="70">
        <f>+'Pesquisa de Preços'!H117</f>
        <v>0</v>
      </c>
      <c r="I643" s="70">
        <f>+'Pesquisa de Preços'!I117</f>
        <v>0</v>
      </c>
      <c r="J643" s="70">
        <f>+'Pesquisa de Preços'!J117</f>
        <v>0</v>
      </c>
      <c r="K643" s="70">
        <f>+'Pesquisa de Preços'!K117</f>
        <v>0</v>
      </c>
      <c r="L643" s="70">
        <f>+'Pesquisa de Preços'!L117</f>
        <v>22.27</v>
      </c>
      <c r="M643" s="60">
        <f>+'Pesquisa de Preços'!Q117</f>
        <v>14.15</v>
      </c>
      <c r="N643" s="60">
        <f>+'Pesquisa de Preços'!R117</f>
        <v>22.8</v>
      </c>
      <c r="O643" s="36"/>
      <c r="P643" s="36"/>
      <c r="Q643" s="36"/>
      <c r="R643" s="36"/>
      <c r="S643" s="36"/>
      <c r="T643" s="36"/>
      <c r="U643" s="36"/>
      <c r="V643" s="36"/>
      <c r="W643" s="36"/>
      <c r="X643" s="36"/>
      <c r="Y643" s="36"/>
      <c r="Z643" s="36"/>
    </row>
    <row r="644" spans="1:26" ht="56.25" hidden="1" x14ac:dyDescent="0.2">
      <c r="A644" s="68">
        <f t="shared" si="361"/>
        <v>110</v>
      </c>
      <c r="B644" s="69" t="str">
        <f>+'Pesquisa de Preços'!B118</f>
        <v>LUVA PARA PROCEDIMENTO TAMANHO PEQUENO (P)-CX C/ 100 UNID - Descartável, não estéril, confeccionada em látex natural, ambidestra, punhos longos, com bainha, formato anatômico, alta sensibilidade tátil, boa elasticidade e resistência, isenta de quaisquer defeitos, lubrificados com pó bioabsorvível</v>
      </c>
      <c r="C644" s="70">
        <f>+'Pesquisa de Preços'!C118</f>
        <v>0</v>
      </c>
      <c r="D644" s="70">
        <f>+'Pesquisa de Preços'!D118</f>
        <v>19.45</v>
      </c>
      <c r="E644" s="70">
        <f>+'Pesquisa de Preços'!E118</f>
        <v>19.73</v>
      </c>
      <c r="F644" s="70">
        <f>+'Pesquisa de Preços'!F118</f>
        <v>19.91</v>
      </c>
      <c r="G644" s="70">
        <f>+'Pesquisa de Preços'!G118</f>
        <v>11</v>
      </c>
      <c r="H644" s="70">
        <f>+'Pesquisa de Preços'!H118</f>
        <v>0</v>
      </c>
      <c r="I644" s="70">
        <f>+'Pesquisa de Preços'!I118</f>
        <v>0</v>
      </c>
      <c r="J644" s="70">
        <f>+'Pesquisa de Preços'!J118</f>
        <v>0</v>
      </c>
      <c r="K644" s="70">
        <f>+'Pesquisa de Preços'!K118</f>
        <v>0</v>
      </c>
      <c r="L644" s="70">
        <f>+'Pesquisa de Preços'!L118</f>
        <v>22.27</v>
      </c>
      <c r="M644" s="60">
        <f>+'Pesquisa de Preços'!Q118</f>
        <v>14.15</v>
      </c>
      <c r="N644" s="60">
        <f>+'Pesquisa de Preços'!R118</f>
        <v>22.8</v>
      </c>
      <c r="O644" s="36"/>
      <c r="P644" s="36"/>
      <c r="Q644" s="36"/>
      <c r="R644" s="36"/>
      <c r="S644" s="36"/>
      <c r="T644" s="36"/>
      <c r="U644" s="36"/>
      <c r="V644" s="36"/>
      <c r="W644" s="36"/>
      <c r="X644" s="36"/>
      <c r="Y644" s="36"/>
      <c r="Z644" s="36"/>
    </row>
    <row r="645" spans="1:26" ht="33.75" hidden="1" x14ac:dyDescent="0.2">
      <c r="A645" s="68">
        <f t="shared" si="361"/>
        <v>111</v>
      </c>
      <c r="B645" s="69" t="str">
        <f>+'Pesquisa de Preços'!B119</f>
        <v>MANGUITO P/ APARELHO DE PRESSÃO ADULTO DE DUAS VIAS CONFECCIONADO EM PVC, EM MATERIAL QUE NÃO SE DETERIORA COM CALOR</v>
      </c>
      <c r="C645" s="70">
        <f>+'Pesquisa de Preços'!C119</f>
        <v>10.14</v>
      </c>
      <c r="D645" s="70">
        <f>+'Pesquisa de Preços'!D119</f>
        <v>38.89</v>
      </c>
      <c r="E645" s="70">
        <f>+'Pesquisa de Preços'!E119</f>
        <v>39.46</v>
      </c>
      <c r="F645" s="70">
        <f>+'Pesquisa de Preços'!F119</f>
        <v>39.82</v>
      </c>
      <c r="G645" s="70">
        <f>+'Pesquisa de Preços'!G119</f>
        <v>6.2</v>
      </c>
      <c r="H645" s="70">
        <f>+'Pesquisa de Preços'!H119</f>
        <v>0</v>
      </c>
      <c r="I645" s="70">
        <f>+'Pesquisa de Preços'!I119</f>
        <v>0</v>
      </c>
      <c r="J645" s="70">
        <f>+'Pesquisa de Preços'!J119</f>
        <v>0</v>
      </c>
      <c r="K645" s="70">
        <f>+'Pesquisa de Preços'!K119</f>
        <v>0</v>
      </c>
      <c r="L645" s="70">
        <f>+'Pesquisa de Preços'!L119</f>
        <v>40.33</v>
      </c>
      <c r="M645" s="60">
        <f>+'Pesquisa de Preços'!Q119</f>
        <v>12.84</v>
      </c>
      <c r="N645" s="60">
        <f>+'Pesquisa de Preços'!R119</f>
        <v>45.44</v>
      </c>
      <c r="O645" s="36"/>
      <c r="P645" s="36"/>
      <c r="Q645" s="36"/>
      <c r="R645" s="36"/>
      <c r="S645" s="36"/>
      <c r="T645" s="36"/>
      <c r="U645" s="36"/>
      <c r="V645" s="36"/>
      <c r="W645" s="36"/>
      <c r="X645" s="36"/>
      <c r="Y645" s="36"/>
      <c r="Z645" s="36"/>
    </row>
    <row r="646" spans="1:26" ht="33.75" hidden="1" x14ac:dyDescent="0.2">
      <c r="A646" s="68">
        <f t="shared" si="361"/>
        <v>112</v>
      </c>
      <c r="B646" s="69" t="str">
        <f>+'Pesquisa de Preços'!B120</f>
        <v>MANGUITO P/ APARELHO DE PRESSÃO INFANTIL, DE DUAS VIAS, CONFECCINADO EM PVC, EM MATERIAL QUE NÃO SE DETERIORA COM CALOR</v>
      </c>
      <c r="C646" s="70">
        <f>+'Pesquisa de Preços'!C120</f>
        <v>82.5</v>
      </c>
      <c r="D646" s="70">
        <f>+'Pesquisa de Preços'!D120</f>
        <v>38.89</v>
      </c>
      <c r="E646" s="70">
        <f>+'Pesquisa de Preços'!E120</f>
        <v>39.46</v>
      </c>
      <c r="F646" s="70">
        <f>+'Pesquisa de Preços'!F120</f>
        <v>39.82</v>
      </c>
      <c r="G646" s="70">
        <f>+'Pesquisa de Preços'!G120</f>
        <v>7</v>
      </c>
      <c r="H646" s="70">
        <f>+'Pesquisa de Preços'!H120</f>
        <v>0</v>
      </c>
      <c r="I646" s="70">
        <f>+'Pesquisa de Preços'!I120</f>
        <v>0</v>
      </c>
      <c r="J646" s="70">
        <f>+'Pesquisa de Preços'!J120</f>
        <v>0</v>
      </c>
      <c r="K646" s="70">
        <f>+'Pesquisa de Preços'!K120</f>
        <v>0</v>
      </c>
      <c r="L646" s="70">
        <f>+'Pesquisa de Preços'!L120</f>
        <v>27.19</v>
      </c>
      <c r="M646" s="60">
        <f>+'Pesquisa de Preços'!Q120</f>
        <v>14.42</v>
      </c>
      <c r="N646" s="60">
        <f>+'Pesquisa de Preços'!R120</f>
        <v>63.87</v>
      </c>
      <c r="O646" s="36"/>
      <c r="P646" s="36"/>
      <c r="Q646" s="36"/>
      <c r="R646" s="36"/>
      <c r="S646" s="36"/>
      <c r="T646" s="36"/>
      <c r="U646" s="36"/>
      <c r="V646" s="36"/>
      <c r="W646" s="36"/>
      <c r="X646" s="36"/>
      <c r="Y646" s="36"/>
      <c r="Z646" s="36"/>
    </row>
    <row r="647" spans="1:26" ht="33.75" hidden="1" x14ac:dyDescent="0.2">
      <c r="A647" s="68">
        <f t="shared" si="361"/>
        <v>113</v>
      </c>
      <c r="B647" s="69" t="str">
        <f>+'Pesquisa de Preços'!B121</f>
        <v>MANGUITO P/ APARELHO DE PRESSÃO OBESO DE DUAS VIAS CONFECCIONADO EM PVC, EM MATERIAL QUE NÃO SE DETERIORA COM CALOR</v>
      </c>
      <c r="C647" s="70">
        <f>+'Pesquisa de Preços'!C121</f>
        <v>50.22</v>
      </c>
      <c r="D647" s="70">
        <f>+'Pesquisa de Preços'!D121</f>
        <v>50</v>
      </c>
      <c r="E647" s="70">
        <f>+'Pesquisa de Preços'!E121</f>
        <v>50.74</v>
      </c>
      <c r="F647" s="70">
        <f>+'Pesquisa de Preços'!F121</f>
        <v>51.2</v>
      </c>
      <c r="G647" s="70">
        <f>+'Pesquisa de Preços'!G121</f>
        <v>15.31</v>
      </c>
      <c r="H647" s="70">
        <f>+'Pesquisa de Preços'!H121</f>
        <v>0</v>
      </c>
      <c r="I647" s="70">
        <f>+'Pesquisa de Preços'!I121</f>
        <v>0</v>
      </c>
      <c r="J647" s="70">
        <f>+'Pesquisa de Preços'!J121</f>
        <v>0</v>
      </c>
      <c r="K647" s="70">
        <f>+'Pesquisa de Preços'!K121</f>
        <v>0</v>
      </c>
      <c r="L647" s="70">
        <f>+'Pesquisa de Preços'!L121</f>
        <v>33.72</v>
      </c>
      <c r="M647" s="60">
        <f>+'Pesquisa de Preços'!Q121</f>
        <v>27.21</v>
      </c>
      <c r="N647" s="60">
        <f>+'Pesquisa de Preços'!R121</f>
        <v>56.52</v>
      </c>
      <c r="O647" s="36"/>
      <c r="P647" s="36"/>
      <c r="Q647" s="36"/>
      <c r="R647" s="36"/>
      <c r="S647" s="36"/>
      <c r="T647" s="36"/>
      <c r="U647" s="36"/>
      <c r="V647" s="36"/>
      <c r="W647" s="36"/>
      <c r="X647" s="36"/>
      <c r="Y647" s="36"/>
      <c r="Z647" s="36"/>
    </row>
    <row r="648" spans="1:26" ht="45" hidden="1" x14ac:dyDescent="0.2">
      <c r="A648" s="68">
        <f t="shared" si="361"/>
        <v>114</v>
      </c>
      <c r="B648" s="69" t="str">
        <f>+'Pesquisa de Preços'!B122</f>
        <v>Manta Térmica Aluminizada - Manta Térmica Aluminizada, Produzida em polietileno aluminizado, Não Deforma, A Prova d`água, Reflete o calor externo mantendo o calor interno, Tamanho: Comprimento: 2,10m. Largura: 1,40m.</v>
      </c>
      <c r="C648" s="70">
        <f>+'Pesquisa de Preços'!C122</f>
        <v>9.5</v>
      </c>
      <c r="D648" s="70">
        <f>+'Pesquisa de Preços'!D122</f>
        <v>7</v>
      </c>
      <c r="E648" s="70">
        <f>+'Pesquisa de Preços'!E122</f>
        <v>7.11</v>
      </c>
      <c r="F648" s="70">
        <f>+'Pesquisa de Preços'!F122</f>
        <v>7.17</v>
      </c>
      <c r="G648" s="70">
        <f>+'Pesquisa de Preços'!G122</f>
        <v>7.28</v>
      </c>
      <c r="H648" s="70">
        <f>+'Pesquisa de Preços'!H122</f>
        <v>0</v>
      </c>
      <c r="I648" s="70">
        <f>+'Pesquisa de Preços'!I122</f>
        <v>0</v>
      </c>
      <c r="J648" s="70">
        <f>+'Pesquisa de Preços'!J122</f>
        <v>0</v>
      </c>
      <c r="K648" s="70">
        <f>+'Pesquisa de Preços'!K122</f>
        <v>0</v>
      </c>
      <c r="L648" s="70">
        <f>+'Pesquisa de Preços'!L122</f>
        <v>7.56</v>
      </c>
      <c r="M648" s="60">
        <f>+'Pesquisa de Preços'!Q122</f>
        <v>6.65</v>
      </c>
      <c r="N648" s="60">
        <f>+'Pesquisa de Preços'!R122</f>
        <v>8.5500000000000007</v>
      </c>
      <c r="O648" s="36"/>
      <c r="P648" s="36"/>
      <c r="Q648" s="36"/>
      <c r="R648" s="36"/>
      <c r="S648" s="36"/>
      <c r="T648" s="36"/>
      <c r="U648" s="36"/>
      <c r="V648" s="36"/>
      <c r="W648" s="36"/>
      <c r="X648" s="36"/>
      <c r="Y648" s="36"/>
      <c r="Z648" s="36"/>
    </row>
    <row r="649" spans="1:26" ht="45" hidden="1" x14ac:dyDescent="0.2">
      <c r="A649" s="68">
        <f t="shared" si="361"/>
        <v>115</v>
      </c>
      <c r="B649" s="69" t="str">
        <f>+'Pesquisa de Preços'!B123</f>
        <v xml:space="preserve">Máscara Cirúrgica Descartável Tripla c/ Elástico Cx 50und - Material 100% Polipropileno Hipoalérgica, Hidrorepelente, Não Inflamável, Clipe nasal revestido e de fácil ajuste ELÁSTICO (p/ fixar atrás das aurículas), TRIPLA CAMADA: Composta por 2 camadas externas de TNT 20 g/m² </v>
      </c>
      <c r="C649" s="70">
        <f>+'Pesquisa de Preços'!C123</f>
        <v>19.75</v>
      </c>
      <c r="D649" s="70">
        <f>+'Pesquisa de Preços'!D123</f>
        <v>3.34</v>
      </c>
      <c r="E649" s="70">
        <f>+'Pesquisa de Preços'!E123</f>
        <v>3.39</v>
      </c>
      <c r="F649" s="70">
        <f>+'Pesquisa de Preços'!F123</f>
        <v>3.42</v>
      </c>
      <c r="G649" s="70">
        <f>+'Pesquisa de Preços'!G123</f>
        <v>4.17</v>
      </c>
      <c r="H649" s="70">
        <f>+'Pesquisa de Preços'!H123</f>
        <v>0</v>
      </c>
      <c r="I649" s="70">
        <f>+'Pesquisa de Preços'!I123</f>
        <v>0</v>
      </c>
      <c r="J649" s="70">
        <f>+'Pesquisa de Preços'!J123</f>
        <v>0</v>
      </c>
      <c r="K649" s="70">
        <f>+'Pesquisa de Preços'!K123</f>
        <v>0</v>
      </c>
      <c r="L649" s="70">
        <f>+'Pesquisa de Preços'!L123</f>
        <v>7.14</v>
      </c>
      <c r="M649" s="60">
        <f>+'Pesquisa de Preços'!Q123</f>
        <v>0.39</v>
      </c>
      <c r="N649" s="60">
        <f>+'Pesquisa de Preços'!R123</f>
        <v>13.34</v>
      </c>
      <c r="O649" s="36"/>
      <c r="P649" s="36"/>
      <c r="Q649" s="36"/>
      <c r="R649" s="36"/>
      <c r="S649" s="36"/>
      <c r="T649" s="36"/>
      <c r="U649" s="36"/>
      <c r="V649" s="36"/>
      <c r="W649" s="36"/>
      <c r="X649" s="36"/>
      <c r="Y649" s="36"/>
      <c r="Z649" s="36"/>
    </row>
    <row r="650" spans="1:26" hidden="1" x14ac:dyDescent="0.2">
      <c r="A650" s="68">
        <f t="shared" si="361"/>
        <v>116</v>
      </c>
      <c r="B650" s="69" t="str">
        <f>+'Pesquisa de Preços'!B124</f>
        <v>Máscara com Reservatório adulto p/ nebulizador</v>
      </c>
      <c r="C650" s="70">
        <f>+'Pesquisa de Preços'!C124</f>
        <v>12</v>
      </c>
      <c r="D650" s="70">
        <f>+'Pesquisa de Preços'!D124</f>
        <v>11.12</v>
      </c>
      <c r="E650" s="70">
        <f>+'Pesquisa de Preços'!E124</f>
        <v>11.28</v>
      </c>
      <c r="F650" s="70">
        <f>+'Pesquisa de Preços'!F124</f>
        <v>11.38</v>
      </c>
      <c r="G650" s="70">
        <f>+'Pesquisa de Preços'!G124</f>
        <v>7.09</v>
      </c>
      <c r="H650" s="70">
        <f>+'Pesquisa de Preços'!H124</f>
        <v>0</v>
      </c>
      <c r="I650" s="70">
        <f>+'Pesquisa de Preços'!I124</f>
        <v>0</v>
      </c>
      <c r="J650" s="70">
        <f>+'Pesquisa de Preços'!J124</f>
        <v>0</v>
      </c>
      <c r="K650" s="70">
        <f>+'Pesquisa de Preços'!K124</f>
        <v>0</v>
      </c>
      <c r="L650" s="70">
        <f>+'Pesquisa de Preços'!L124</f>
        <v>10.220000000000001</v>
      </c>
      <c r="M650" s="60">
        <f>+'Pesquisa de Preços'!Q124</f>
        <v>8.74</v>
      </c>
      <c r="N650" s="60">
        <f>+'Pesquisa de Preços'!R124</f>
        <v>12.29</v>
      </c>
      <c r="O650" s="36"/>
      <c r="P650" s="36"/>
      <c r="Q650" s="36"/>
      <c r="R650" s="36"/>
      <c r="S650" s="36"/>
      <c r="T650" s="36"/>
      <c r="U650" s="36"/>
      <c r="V650" s="36"/>
      <c r="W650" s="36"/>
      <c r="X650" s="36"/>
      <c r="Y650" s="36"/>
      <c r="Z650" s="36"/>
    </row>
    <row r="651" spans="1:26" hidden="1" x14ac:dyDescent="0.2">
      <c r="A651" s="68">
        <f t="shared" si="361"/>
        <v>117</v>
      </c>
      <c r="B651" s="69" t="str">
        <f>+'Pesquisa de Preços'!B125</f>
        <v>Máscara com Reservatório infantil p/ nebulizador</v>
      </c>
      <c r="C651" s="70">
        <f>+'Pesquisa de Preços'!C125</f>
        <v>12</v>
      </c>
      <c r="D651" s="70">
        <f>+'Pesquisa de Preços'!D125</f>
        <v>11.12</v>
      </c>
      <c r="E651" s="70">
        <f>+'Pesquisa de Preços'!E125</f>
        <v>11.28</v>
      </c>
      <c r="F651" s="70">
        <f>+'Pesquisa de Preços'!F125</f>
        <v>11.38</v>
      </c>
      <c r="G651" s="70">
        <f>+'Pesquisa de Preços'!G125</f>
        <v>7.09</v>
      </c>
      <c r="H651" s="70">
        <f>+'Pesquisa de Preços'!H125</f>
        <v>0</v>
      </c>
      <c r="I651" s="70">
        <f>+'Pesquisa de Preços'!I125</f>
        <v>0</v>
      </c>
      <c r="J651" s="70">
        <f>+'Pesquisa de Preços'!J125</f>
        <v>0</v>
      </c>
      <c r="K651" s="70">
        <f>+'Pesquisa de Preços'!K125</f>
        <v>0</v>
      </c>
      <c r="L651" s="70">
        <f>+'Pesquisa de Preços'!L125</f>
        <v>9.1999999999999993</v>
      </c>
      <c r="M651" s="60">
        <f>+'Pesquisa de Preços'!Q125</f>
        <v>8.49</v>
      </c>
      <c r="N651" s="60">
        <f>+'Pesquisa de Preços'!R125</f>
        <v>12.2</v>
      </c>
      <c r="O651" s="36"/>
      <c r="P651" s="36"/>
      <c r="Q651" s="36"/>
      <c r="R651" s="36"/>
      <c r="S651" s="36"/>
      <c r="T651" s="36"/>
      <c r="U651" s="36"/>
      <c r="V651" s="36"/>
      <c r="W651" s="36"/>
      <c r="X651" s="36"/>
      <c r="Y651" s="36"/>
      <c r="Z651" s="36"/>
    </row>
    <row r="652" spans="1:26" ht="78.75" hidden="1" x14ac:dyDescent="0.2">
      <c r="A652" s="68">
        <f t="shared" si="361"/>
        <v>118</v>
      </c>
      <c r="B652" s="69" t="str">
        <f>+'Pesquisa de Preços'!B126</f>
        <v>Máscara de oxigênio adulto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652" s="70">
        <f>+'Pesquisa de Preços'!C126</f>
        <v>20.9</v>
      </c>
      <c r="D652" s="70">
        <f>+'Pesquisa de Preços'!D126</f>
        <v>6.94</v>
      </c>
      <c r="E652" s="70">
        <f>+'Pesquisa de Preços'!E126</f>
        <v>7.04</v>
      </c>
      <c r="F652" s="70">
        <f>+'Pesquisa de Preços'!F126</f>
        <v>7.1</v>
      </c>
      <c r="G652" s="70">
        <f>+'Pesquisa de Preços'!G126</f>
        <v>8.7799999999999994</v>
      </c>
      <c r="H652" s="70">
        <f>+'Pesquisa de Preços'!H126</f>
        <v>0</v>
      </c>
      <c r="I652" s="70">
        <f>+'Pesquisa de Preços'!I126</f>
        <v>0</v>
      </c>
      <c r="J652" s="70">
        <f>+'Pesquisa de Preços'!J126</f>
        <v>0</v>
      </c>
      <c r="K652" s="70">
        <f>+'Pesquisa de Preços'!K126</f>
        <v>0</v>
      </c>
      <c r="L652" s="70">
        <f>+'Pesquisa de Preços'!L126</f>
        <v>10.45</v>
      </c>
      <c r="M652" s="60">
        <f>+'Pesquisa de Preços'!Q126</f>
        <v>4.78</v>
      </c>
      <c r="N652" s="60">
        <f>+'Pesquisa de Preços'!R126</f>
        <v>15.62</v>
      </c>
      <c r="O652" s="36"/>
      <c r="P652" s="36"/>
      <c r="Q652" s="36"/>
      <c r="R652" s="36"/>
      <c r="S652" s="36"/>
      <c r="T652" s="36"/>
      <c r="U652" s="36"/>
      <c r="V652" s="36"/>
      <c r="W652" s="36"/>
      <c r="X652" s="36"/>
      <c r="Y652" s="36"/>
      <c r="Z652" s="36"/>
    </row>
    <row r="653" spans="1:26" ht="78.75" hidden="1" x14ac:dyDescent="0.2">
      <c r="A653" s="68">
        <f t="shared" si="361"/>
        <v>119</v>
      </c>
      <c r="B653" s="69" t="str">
        <f>+'Pesquisa de Preços'!B127</f>
        <v>Máscara de oxigênio infantil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653" s="70">
        <f>+'Pesquisa de Preços'!C127</f>
        <v>12</v>
      </c>
      <c r="D653" s="70">
        <f>+'Pesquisa de Preços'!D127</f>
        <v>6.94</v>
      </c>
      <c r="E653" s="70">
        <f>+'Pesquisa de Preços'!E127</f>
        <v>7.04</v>
      </c>
      <c r="F653" s="70">
        <f>+'Pesquisa de Preços'!F127</f>
        <v>7.1</v>
      </c>
      <c r="G653" s="70">
        <f>+'Pesquisa de Preços'!G127</f>
        <v>9.3800000000000008</v>
      </c>
      <c r="H653" s="70">
        <f>+'Pesquisa de Preços'!H127</f>
        <v>0</v>
      </c>
      <c r="I653" s="70">
        <f>+'Pesquisa de Preços'!I127</f>
        <v>0</v>
      </c>
      <c r="J653" s="70">
        <f>+'Pesquisa de Preços'!J127</f>
        <v>0</v>
      </c>
      <c r="K653" s="70">
        <f>+'Pesquisa de Preços'!K127</f>
        <v>0</v>
      </c>
      <c r="L653" s="70">
        <f>+'Pesquisa de Preços'!L127</f>
        <v>10.45</v>
      </c>
      <c r="M653" s="60">
        <f>+'Pesquisa de Preços'!Q127</f>
        <v>6.69</v>
      </c>
      <c r="N653" s="60">
        <f>+'Pesquisa de Preços'!R127</f>
        <v>10.95</v>
      </c>
      <c r="O653" s="36"/>
      <c r="P653" s="36"/>
      <c r="Q653" s="36"/>
      <c r="R653" s="36"/>
      <c r="S653" s="36"/>
      <c r="T653" s="36"/>
      <c r="U653" s="36"/>
      <c r="V653" s="36"/>
      <c r="W653" s="36"/>
      <c r="X653" s="36"/>
      <c r="Y653" s="36"/>
      <c r="Z653" s="36"/>
    </row>
    <row r="654" spans="1:26" ht="101.25" hidden="1" x14ac:dyDescent="0.2">
      <c r="A654" s="68">
        <f t="shared" si="361"/>
        <v>120</v>
      </c>
      <c r="B654" s="69" t="str">
        <f>+'Pesquisa de Preços'!B128</f>
        <v>MÁSCARA DE PROTEÇÃO N95 PFF2 (UN.), Respirador PFF-2/N95 contra Particulados para Uso Hospitalar Máscara Cirúrgica. Composição. Constituído por uma concha interna de sustentação - composta de não tecido moldado em fibras sintéticas por um processo sem resina. Sobre esta concha é montado o meio filtrante composto por microfibras tratadas eletrostaticamente. A parte externa do respirador é composta por um não-tecido na cor verde, que protege o meio filtrante evitando que as fibras possam se soltar, com tratamento especial para maior resistência à projeção de sangue e fluidos corpóreos</v>
      </c>
      <c r="C654" s="70">
        <f>+'Pesquisa de Preços'!C128</f>
        <v>2.62</v>
      </c>
      <c r="D654" s="70">
        <f>+'Pesquisa de Preços'!D128</f>
        <v>1.45</v>
      </c>
      <c r="E654" s="70">
        <f>+'Pesquisa de Preços'!E128</f>
        <v>1.47</v>
      </c>
      <c r="F654" s="70">
        <f>+'Pesquisa de Preços'!F128</f>
        <v>1.48</v>
      </c>
      <c r="G654" s="70">
        <f>+'Pesquisa de Preços'!G128</f>
        <v>0.88</v>
      </c>
      <c r="H654" s="70">
        <f>+'Pesquisa de Preços'!H128</f>
        <v>0</v>
      </c>
      <c r="I654" s="70">
        <f>+'Pesquisa de Preços'!I128</f>
        <v>0</v>
      </c>
      <c r="J654" s="70">
        <f>+'Pesquisa de Preços'!J128</f>
        <v>0</v>
      </c>
      <c r="K654" s="70">
        <f>+'Pesquisa de Preços'!K128</f>
        <v>0</v>
      </c>
      <c r="L654" s="70">
        <f>+'Pesquisa de Preços'!L128</f>
        <v>1.64</v>
      </c>
      <c r="M654" s="60">
        <f>+'Pesquisa de Preços'!Q128</f>
        <v>1.02</v>
      </c>
      <c r="N654" s="60">
        <f>+'Pesquisa de Preços'!R128</f>
        <v>2.16</v>
      </c>
      <c r="O654" s="36"/>
      <c r="P654" s="36"/>
      <c r="Q654" s="36"/>
      <c r="R654" s="36"/>
      <c r="S654" s="36"/>
      <c r="T654" s="36"/>
      <c r="U654" s="36"/>
      <c r="V654" s="36"/>
      <c r="W654" s="36"/>
      <c r="X654" s="36"/>
      <c r="Y654" s="36"/>
      <c r="Z654" s="36"/>
    </row>
    <row r="655" spans="1:26" ht="112.5" hidden="1" x14ac:dyDescent="0.2">
      <c r="A655" s="68">
        <f t="shared" si="361"/>
        <v>121</v>
      </c>
      <c r="B655" s="69" t="str">
        <f>+'Pesquisa de Preços'!B129</f>
        <v>Mascara laríngea descartável 5.0 (70-100kg)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655" s="70">
        <f>+'Pesquisa de Preços'!C129</f>
        <v>75</v>
      </c>
      <c r="D655" s="70">
        <f>+'Pesquisa de Preços'!D129</f>
        <v>44.22</v>
      </c>
      <c r="E655" s="70">
        <f>+'Pesquisa de Preços'!E129</f>
        <v>44.86</v>
      </c>
      <c r="F655" s="70">
        <f>+'Pesquisa de Preços'!F129</f>
        <v>45.27</v>
      </c>
      <c r="G655" s="70">
        <f>+'Pesquisa de Preços'!G129</f>
        <v>20.98</v>
      </c>
      <c r="H655" s="70">
        <f>+'Pesquisa de Preços'!H129</f>
        <v>0</v>
      </c>
      <c r="I655" s="70">
        <f>+'Pesquisa de Preços'!I129</f>
        <v>0</v>
      </c>
      <c r="J655" s="70">
        <f>+'Pesquisa de Preços'!J129</f>
        <v>0</v>
      </c>
      <c r="K655" s="70">
        <f>+'Pesquisa de Preços'!K129</f>
        <v>0</v>
      </c>
      <c r="L655" s="70">
        <f>+'Pesquisa de Preços'!L129</f>
        <v>37.24</v>
      </c>
      <c r="M655" s="60">
        <f>+'Pesquisa de Preços'!Q129</f>
        <v>27.06</v>
      </c>
      <c r="N655" s="60">
        <f>+'Pesquisa de Preços'!R129</f>
        <v>62.13</v>
      </c>
      <c r="O655" s="36"/>
      <c r="P655" s="36"/>
      <c r="Q655" s="36"/>
      <c r="R655" s="36"/>
      <c r="S655" s="36"/>
      <c r="T655" s="36"/>
      <c r="U655" s="36"/>
      <c r="V655" s="36"/>
      <c r="W655" s="36"/>
      <c r="X655" s="36"/>
      <c r="Y655" s="36"/>
      <c r="Z655" s="36"/>
    </row>
    <row r="656" spans="1:26" ht="112.5" hidden="1" x14ac:dyDescent="0.2">
      <c r="A656" s="68">
        <f t="shared" si="361"/>
        <v>122</v>
      </c>
      <c r="B656" s="69" t="str">
        <f>+'Pesquisa de Preços'!B130</f>
        <v>Mascara Laríngea descartável tam 2.0 (10-20kg)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656" s="70">
        <f>+'Pesquisa de Preços'!C130</f>
        <v>75</v>
      </c>
      <c r="D656" s="70">
        <f>+'Pesquisa de Preços'!D130</f>
        <v>44.22</v>
      </c>
      <c r="E656" s="70">
        <f>+'Pesquisa de Preços'!E130</f>
        <v>44.86</v>
      </c>
      <c r="F656" s="70">
        <f>+'Pesquisa de Preços'!F130</f>
        <v>45.27</v>
      </c>
      <c r="G656" s="70">
        <f>+'Pesquisa de Preços'!G130</f>
        <v>20.98</v>
      </c>
      <c r="H656" s="70">
        <f>+'Pesquisa de Preços'!H130</f>
        <v>0</v>
      </c>
      <c r="I656" s="70">
        <f>+'Pesquisa de Preços'!I130</f>
        <v>0</v>
      </c>
      <c r="J656" s="70">
        <f>+'Pesquisa de Preços'!J130</f>
        <v>0</v>
      </c>
      <c r="K656" s="70">
        <f>+'Pesquisa de Preços'!K130</f>
        <v>0</v>
      </c>
      <c r="L656" s="70">
        <f>+'Pesquisa de Preços'!L130</f>
        <v>21.98</v>
      </c>
      <c r="M656" s="60">
        <f>+'Pesquisa de Preços'!Q130</f>
        <v>22.28</v>
      </c>
      <c r="N656" s="60">
        <f>+'Pesquisa de Preços'!R130</f>
        <v>61.83</v>
      </c>
      <c r="O656" s="36"/>
      <c r="P656" s="36"/>
      <c r="Q656" s="36"/>
      <c r="R656" s="36"/>
      <c r="S656" s="36"/>
      <c r="T656" s="36"/>
      <c r="U656" s="36"/>
      <c r="V656" s="36"/>
      <c r="W656" s="36"/>
      <c r="X656" s="36"/>
      <c r="Y656" s="36"/>
      <c r="Z656" s="36"/>
    </row>
    <row r="657" spans="1:26" ht="112.5" hidden="1" x14ac:dyDescent="0.2">
      <c r="A657" s="68">
        <f t="shared" si="361"/>
        <v>123</v>
      </c>
      <c r="B657" s="69" t="str">
        <f>+'Pesquisa de Preços'!B131</f>
        <v>Mascara laríngea descartável tam 4.0 (50-70kg) -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657" s="70">
        <f>+'Pesquisa de Preços'!C131</f>
        <v>75</v>
      </c>
      <c r="D657" s="70">
        <f>+'Pesquisa de Preços'!D131</f>
        <v>44.22</v>
      </c>
      <c r="E657" s="70">
        <f>+'Pesquisa de Preços'!E131</f>
        <v>44.86</v>
      </c>
      <c r="F657" s="70">
        <f>+'Pesquisa de Preços'!F131</f>
        <v>45.27</v>
      </c>
      <c r="G657" s="70">
        <f>+'Pesquisa de Preços'!G131</f>
        <v>20.98</v>
      </c>
      <c r="H657" s="70">
        <f>+'Pesquisa de Preços'!H131</f>
        <v>0</v>
      </c>
      <c r="I657" s="70">
        <f>+'Pesquisa de Preços'!I131</f>
        <v>0</v>
      </c>
      <c r="J657" s="70">
        <f>+'Pesquisa de Preços'!J131</f>
        <v>0</v>
      </c>
      <c r="K657" s="70">
        <f>+'Pesquisa de Preços'!K131</f>
        <v>0</v>
      </c>
      <c r="L657" s="70">
        <f>+'Pesquisa de Preços'!L131</f>
        <v>31.45</v>
      </c>
      <c r="M657" s="60">
        <f>+'Pesquisa de Preços'!Q131</f>
        <v>25.46</v>
      </c>
      <c r="N657" s="60">
        <f>+'Pesquisa de Preços'!R131</f>
        <v>61.8</v>
      </c>
      <c r="O657" s="36"/>
      <c r="P657" s="36"/>
      <c r="Q657" s="36"/>
      <c r="R657" s="36"/>
      <c r="S657" s="36"/>
      <c r="T657" s="36"/>
      <c r="U657" s="36"/>
      <c r="V657" s="36"/>
      <c r="W657" s="36"/>
      <c r="X657" s="36"/>
      <c r="Y657" s="36"/>
      <c r="Z657" s="36"/>
    </row>
    <row r="658" spans="1:26" ht="112.5" hidden="1" x14ac:dyDescent="0.2">
      <c r="A658" s="68">
        <f t="shared" si="361"/>
        <v>124</v>
      </c>
      <c r="B658" s="69" t="str">
        <f>+'Pesquisa de Preços'!B132</f>
        <v>Mascara Laríngea descartável tam. 2.5 (20-30kg)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658" s="70">
        <f>+'Pesquisa de Preços'!C132</f>
        <v>0</v>
      </c>
      <c r="D658" s="70">
        <f>+'Pesquisa de Preços'!D132</f>
        <v>44.22</v>
      </c>
      <c r="E658" s="70">
        <f>+'Pesquisa de Preços'!E132</f>
        <v>44.86</v>
      </c>
      <c r="F658" s="70">
        <f>+'Pesquisa de Preços'!F132</f>
        <v>45.27</v>
      </c>
      <c r="G658" s="70">
        <f>+'Pesquisa de Preços'!G132</f>
        <v>20.98</v>
      </c>
      <c r="H658" s="70">
        <f>+'Pesquisa de Preços'!H132</f>
        <v>0</v>
      </c>
      <c r="I658" s="70">
        <f>+'Pesquisa de Preços'!I132</f>
        <v>0</v>
      </c>
      <c r="J658" s="70">
        <f>+'Pesquisa de Preços'!J132</f>
        <v>0</v>
      </c>
      <c r="K658" s="70">
        <f>+'Pesquisa de Preços'!K132</f>
        <v>0</v>
      </c>
      <c r="L658" s="70">
        <f>+'Pesquisa de Preços'!L132</f>
        <v>13.68</v>
      </c>
      <c r="M658" s="60">
        <f>+'Pesquisa de Preços'!Q132</f>
        <v>18.54</v>
      </c>
      <c r="N658" s="60">
        <f>+'Pesquisa de Preços'!R132</f>
        <v>49.06</v>
      </c>
      <c r="O658" s="36"/>
      <c r="P658" s="36"/>
      <c r="Q658" s="36"/>
      <c r="R658" s="36"/>
      <c r="S658" s="36"/>
      <c r="T658" s="36"/>
      <c r="U658" s="36"/>
      <c r="V658" s="36"/>
      <c r="W658" s="36"/>
      <c r="X658" s="36"/>
      <c r="Y658" s="36"/>
      <c r="Z658" s="36"/>
    </row>
    <row r="659" spans="1:26" ht="22.5" hidden="1" x14ac:dyDescent="0.2">
      <c r="A659" s="68">
        <f t="shared" si="361"/>
        <v>125</v>
      </c>
      <c r="B659" s="69" t="str">
        <f>+'Pesquisa de Preços'!B133</f>
        <v>MASCARA PLASTICA TRANSPARENTE PARA INALADORES ADULTO, EMABALADA INDIVIDUALMENTE EM SACO PLASTICO.</v>
      </c>
      <c r="C659" s="70">
        <f>+'Pesquisa de Preços'!C133</f>
        <v>15</v>
      </c>
      <c r="D659" s="70">
        <f>+'Pesquisa de Preços'!D133</f>
        <v>5.78</v>
      </c>
      <c r="E659" s="70">
        <f>+'Pesquisa de Preços'!E133</f>
        <v>5.87</v>
      </c>
      <c r="F659" s="70">
        <f>+'Pesquisa de Preços'!F133</f>
        <v>5.92</v>
      </c>
      <c r="G659" s="70">
        <f>+'Pesquisa de Preços'!G133</f>
        <v>1.62</v>
      </c>
      <c r="H659" s="70">
        <f>+'Pesquisa de Preços'!H133</f>
        <v>0</v>
      </c>
      <c r="I659" s="70">
        <f>+'Pesquisa de Preços'!I133</f>
        <v>0</v>
      </c>
      <c r="J659" s="70">
        <f>+'Pesquisa de Preços'!J133</f>
        <v>0</v>
      </c>
      <c r="K659" s="70">
        <f>+'Pesquisa de Preços'!K133</f>
        <v>0</v>
      </c>
      <c r="L659" s="70">
        <f>+'Pesquisa de Preços'!L133</f>
        <v>6.43</v>
      </c>
      <c r="M659" s="60">
        <f>+'Pesquisa de Preços'!Q133</f>
        <v>2.37</v>
      </c>
      <c r="N659" s="60">
        <f>+'Pesquisa de Preços'!R133</f>
        <v>11.17</v>
      </c>
      <c r="O659" s="36"/>
      <c r="P659" s="36"/>
      <c r="Q659" s="36"/>
      <c r="R659" s="36"/>
      <c r="S659" s="36"/>
      <c r="T659" s="36"/>
      <c r="U659" s="36"/>
      <c r="V659" s="36"/>
      <c r="W659" s="36"/>
      <c r="X659" s="36"/>
      <c r="Y659" s="36"/>
      <c r="Z659" s="36"/>
    </row>
    <row r="660" spans="1:26" ht="22.5" hidden="1" x14ac:dyDescent="0.2">
      <c r="A660" s="68">
        <f t="shared" si="361"/>
        <v>126</v>
      </c>
      <c r="B660" s="69" t="str">
        <f>+'Pesquisa de Preços'!B134</f>
        <v>MASCARA PLASTICA TRANSPARENTE PARA INALADORES INFANTIL, EMBALADA INDIVIDUALMENTE EM SACO PLASTICO.</v>
      </c>
      <c r="C660" s="70">
        <f>+'Pesquisa de Preços'!C134</f>
        <v>12</v>
      </c>
      <c r="D660" s="70">
        <f>+'Pesquisa de Preços'!D134</f>
        <v>5.78</v>
      </c>
      <c r="E660" s="70">
        <f>+'Pesquisa de Preços'!E134</f>
        <v>5.87</v>
      </c>
      <c r="F660" s="70">
        <f>+'Pesquisa de Preços'!F134</f>
        <v>5.92</v>
      </c>
      <c r="G660" s="70">
        <f>+'Pesquisa de Preços'!G134</f>
        <v>2.0299999999999998</v>
      </c>
      <c r="H660" s="70">
        <f>+'Pesquisa de Preços'!H134</f>
        <v>0</v>
      </c>
      <c r="I660" s="70">
        <f>+'Pesquisa de Preços'!I134</f>
        <v>0</v>
      </c>
      <c r="J660" s="70">
        <f>+'Pesquisa de Preços'!J134</f>
        <v>0</v>
      </c>
      <c r="K660" s="70">
        <f>+'Pesquisa de Preços'!K134</f>
        <v>0</v>
      </c>
      <c r="L660" s="70">
        <f>+'Pesquisa de Preços'!L134</f>
        <v>6.43</v>
      </c>
      <c r="M660" s="60">
        <f>+'Pesquisa de Preços'!Q134</f>
        <v>3.13</v>
      </c>
      <c r="N660" s="60">
        <f>+'Pesquisa de Preços'!R134</f>
        <v>9.5399999999999991</v>
      </c>
      <c r="O660" s="36"/>
      <c r="P660" s="36"/>
      <c r="Q660" s="36"/>
      <c r="R660" s="36"/>
      <c r="S660" s="36"/>
      <c r="T660" s="36"/>
      <c r="U660" s="36"/>
      <c r="V660" s="36"/>
      <c r="W660" s="36"/>
      <c r="X660" s="36"/>
      <c r="Y660" s="36"/>
      <c r="Z660" s="36"/>
    </row>
    <row r="661" spans="1:26" ht="22.5" hidden="1" x14ac:dyDescent="0.2">
      <c r="A661" s="68">
        <f t="shared" si="361"/>
        <v>127</v>
      </c>
      <c r="B661" s="69" t="str">
        <f>+'Pesquisa de Preços'!B135</f>
        <v>Conjunto completo com micro nebulizador, extensão com conector para ar comprimido , Máscara adulto.</v>
      </c>
      <c r="C661" s="70">
        <f>+'Pesquisa de Preços'!C135</f>
        <v>22.9</v>
      </c>
      <c r="D661" s="70">
        <f>+'Pesquisa de Preços'!D135</f>
        <v>11.12</v>
      </c>
      <c r="E661" s="70">
        <f>+'Pesquisa de Preços'!E135</f>
        <v>11.28</v>
      </c>
      <c r="F661" s="70">
        <f>+'Pesquisa de Preços'!F135</f>
        <v>11.38</v>
      </c>
      <c r="G661" s="70">
        <f>+'Pesquisa de Preços'!G135</f>
        <v>13.49</v>
      </c>
      <c r="H661" s="70">
        <f>+'Pesquisa de Preços'!H135</f>
        <v>0</v>
      </c>
      <c r="I661" s="70">
        <f>+'Pesquisa de Preços'!I135</f>
        <v>0</v>
      </c>
      <c r="J661" s="70">
        <f>+'Pesquisa de Preços'!J135</f>
        <v>0</v>
      </c>
      <c r="K661" s="70">
        <f>+'Pesquisa de Preços'!K135</f>
        <v>0</v>
      </c>
      <c r="L661" s="70">
        <f>+'Pesquisa de Preços'!L135</f>
        <v>10.01</v>
      </c>
      <c r="M661" s="60">
        <f>+'Pesquisa de Preços'!Q135</f>
        <v>8.56</v>
      </c>
      <c r="N661" s="60">
        <f>+'Pesquisa de Preços'!R135</f>
        <v>18.170000000000002</v>
      </c>
      <c r="O661" s="36"/>
      <c r="P661" s="36"/>
      <c r="Q661" s="36"/>
      <c r="R661" s="36"/>
      <c r="S661" s="36"/>
      <c r="T661" s="36"/>
      <c r="U661" s="36"/>
      <c r="V661" s="36"/>
      <c r="W661" s="36"/>
      <c r="X661" s="36"/>
      <c r="Y661" s="36"/>
      <c r="Z661" s="36"/>
    </row>
    <row r="662" spans="1:26" ht="22.5" hidden="1" x14ac:dyDescent="0.2">
      <c r="A662" s="68">
        <f t="shared" si="361"/>
        <v>128</v>
      </c>
      <c r="B662" s="69" t="str">
        <f>+'Pesquisa de Preços'!B136</f>
        <v>Conjunto completo com micro nebulizador, extensão com conector para ar comprimido , Máscara infantil.</v>
      </c>
      <c r="C662" s="70">
        <f>+'Pesquisa de Preços'!C136</f>
        <v>22.9</v>
      </c>
      <c r="D662" s="70">
        <f>+'Pesquisa de Preços'!D136</f>
        <v>11.12</v>
      </c>
      <c r="E662" s="70">
        <f>+'Pesquisa de Preços'!E136</f>
        <v>11.28</v>
      </c>
      <c r="F662" s="70">
        <f>+'Pesquisa de Preços'!F136</f>
        <v>11.38</v>
      </c>
      <c r="G662" s="70">
        <f>+'Pesquisa de Preços'!G136</f>
        <v>10.4</v>
      </c>
      <c r="H662" s="70">
        <f>+'Pesquisa de Preços'!H136</f>
        <v>0</v>
      </c>
      <c r="I662" s="70">
        <f>+'Pesquisa de Preços'!I136</f>
        <v>0</v>
      </c>
      <c r="J662" s="70">
        <f>+'Pesquisa de Preços'!J136</f>
        <v>0</v>
      </c>
      <c r="K662" s="70">
        <f>+'Pesquisa de Preços'!K136</f>
        <v>0</v>
      </c>
      <c r="L662" s="70">
        <f>+'Pesquisa de Preços'!L136</f>
        <v>10.01</v>
      </c>
      <c r="M662" s="60">
        <f>+'Pesquisa de Preços'!Q136</f>
        <v>7.89</v>
      </c>
      <c r="N662" s="60">
        <f>+'Pesquisa de Preços'!R136</f>
        <v>17.8</v>
      </c>
      <c r="O662" s="36"/>
      <c r="P662" s="36"/>
      <c r="Q662" s="36"/>
      <c r="R662" s="36"/>
      <c r="S662" s="36"/>
      <c r="T662" s="36"/>
      <c r="U662" s="36"/>
      <c r="V662" s="36"/>
      <c r="W662" s="36"/>
      <c r="X662" s="36"/>
      <c r="Y662" s="36"/>
      <c r="Z662" s="36"/>
    </row>
    <row r="663" spans="1:26" ht="33.75" hidden="1" x14ac:dyDescent="0.2">
      <c r="A663" s="68">
        <f t="shared" si="361"/>
        <v>129</v>
      </c>
      <c r="B663" s="69" t="str">
        <f>+'Pesquisa de Preços'!B137</f>
        <v>ÓCULOS DE PROTEÇÃO CONFECCIONADO EM POLICARBONATO OU MATERIAL SIMILAR, AJUSTÁVEL, TRANSPARENTE EMBALADO INDIVIDUALMENTE</v>
      </c>
      <c r="C663" s="70">
        <f>+'Pesquisa de Preços'!C137</f>
        <v>0</v>
      </c>
      <c r="D663" s="70">
        <f>+'Pesquisa de Preços'!D137</f>
        <v>4.43</v>
      </c>
      <c r="E663" s="70">
        <f>+'Pesquisa de Preços'!E137</f>
        <v>4.49</v>
      </c>
      <c r="F663" s="70">
        <f>+'Pesquisa de Preços'!F137</f>
        <v>4.53</v>
      </c>
      <c r="G663" s="70">
        <f>+'Pesquisa de Preços'!G137</f>
        <v>2.54</v>
      </c>
      <c r="H663" s="70">
        <f>+'Pesquisa de Preços'!H137</f>
        <v>0</v>
      </c>
      <c r="I663" s="70">
        <f>+'Pesquisa de Preços'!I137</f>
        <v>0</v>
      </c>
      <c r="J663" s="70">
        <f>+'Pesquisa de Preços'!J137</f>
        <v>0</v>
      </c>
      <c r="K663" s="70">
        <f>+'Pesquisa de Preços'!K137</f>
        <v>0</v>
      </c>
      <c r="L663" s="70">
        <f>+'Pesquisa de Preços'!L137</f>
        <v>5.76</v>
      </c>
      <c r="M663" s="60">
        <f>+'Pesquisa de Preços'!Q137</f>
        <v>3.2</v>
      </c>
      <c r="N663" s="60">
        <f>+'Pesquisa de Preços'!R137</f>
        <v>5.5</v>
      </c>
      <c r="O663" s="36"/>
      <c r="P663" s="36"/>
      <c r="Q663" s="36"/>
      <c r="R663" s="36"/>
      <c r="S663" s="36"/>
      <c r="T663" s="36"/>
      <c r="U663" s="36"/>
      <c r="V663" s="36"/>
      <c r="W663" s="36"/>
      <c r="X663" s="36"/>
      <c r="Y663" s="36"/>
      <c r="Z663" s="36"/>
    </row>
    <row r="664" spans="1:26" ht="90" hidden="1" x14ac:dyDescent="0.2">
      <c r="A664" s="68">
        <f t="shared" si="361"/>
        <v>130</v>
      </c>
      <c r="B664" s="69" t="str">
        <f>+'Pesquisa de Preços'!B138</f>
        <v>Otoscópio acompanhado de espéculos reutilizáveis ou descartáveis - descrição: Conexão para Pêra de insuflação, permitindo otoscopia pneumática; Lente giratória com aumento de 3x para imagens nítidas, sem distorção; Espéculos de ouvido reutilizáveis ou descartáveis tamanhos 2,5mm e 4,0mm com superfície lisa, conforto para o paciente Firme conexão na cabeça do otoscópio. Cabo de metal tipo AA, com revestimento em PVC e clipe de bolso; Transmissão de luz por fibra óptica;Lâmpada XenonHalógena de 2.5v,Cabo Pocket com clip de bolso</v>
      </c>
      <c r="C664" s="70">
        <f>+'Pesquisa de Preços'!C138</f>
        <v>0</v>
      </c>
      <c r="D664" s="70">
        <f>+'Pesquisa de Preços'!D138</f>
        <v>543.95000000000005</v>
      </c>
      <c r="E664" s="70">
        <f>+'Pesquisa de Preços'!E138</f>
        <v>551.91999999999996</v>
      </c>
      <c r="F664" s="70">
        <f>+'Pesquisa de Preços'!F138</f>
        <v>556.94000000000005</v>
      </c>
      <c r="G664" s="70">
        <f>+'Pesquisa de Preços'!G138</f>
        <v>451</v>
      </c>
      <c r="H664" s="70">
        <f>+'Pesquisa de Preços'!H138</f>
        <v>0</v>
      </c>
      <c r="I664" s="70">
        <f>+'Pesquisa de Preços'!I138</f>
        <v>0</v>
      </c>
      <c r="J664" s="70">
        <f>+'Pesquisa de Preços'!J138</f>
        <v>0</v>
      </c>
      <c r="K664" s="70">
        <f>+'Pesquisa de Preços'!K138</f>
        <v>0</v>
      </c>
      <c r="L664" s="70">
        <f>+'Pesquisa de Preços'!L138</f>
        <v>272.18</v>
      </c>
      <c r="M664" s="60">
        <f>+'Pesquisa de Preços'!Q138</f>
        <v>353.65</v>
      </c>
      <c r="N664" s="60">
        <f>+'Pesquisa de Preços'!R138</f>
        <v>596.75</v>
      </c>
      <c r="O664" s="36"/>
      <c r="P664" s="36"/>
      <c r="Q664" s="36"/>
      <c r="R664" s="36"/>
      <c r="S664" s="36"/>
      <c r="T664" s="36"/>
      <c r="U664" s="36"/>
      <c r="V664" s="36"/>
      <c r="W664" s="36"/>
      <c r="X664" s="36"/>
      <c r="Y664" s="36"/>
      <c r="Z664" s="36"/>
    </row>
    <row r="665" spans="1:26" ht="101.25" hidden="1" x14ac:dyDescent="0.2">
      <c r="A665" s="68">
        <f t="shared" si="361"/>
        <v>131</v>
      </c>
      <c r="B665" s="69" t="str">
        <f>+'Pesquisa de Preços'!B139</f>
        <v>OXIMETRO DE PULSO PORTATIL TIPO DEDO; Com display em OLED (organic LED) colorido, curva pletismográfica, histograma de qualidade de sinal, índice de perfusão, alarme e, é claro, oximetria e frequência de pulso, Leve e portátil; Display em OLED de alto brilho (organic LED, nova tecnologia em display de alta definição); 4 ângulos e 10 modos de exibição de tela; Exibição de oximetria, FP e PI; Liga automaticamente após colocação do dedo; Desligamento automático após inatividade; Alarmes sonoros e visuais para SpO2, FP e bateria fraca; Indicador de baixa voltagem</v>
      </c>
      <c r="C665" s="70">
        <f>+'Pesquisa de Preços'!C139</f>
        <v>0</v>
      </c>
      <c r="D665" s="70">
        <f>+'Pesquisa de Preços'!D139</f>
        <v>86.67</v>
      </c>
      <c r="E665" s="70">
        <f>+'Pesquisa de Preços'!E139</f>
        <v>87.94</v>
      </c>
      <c r="F665" s="70">
        <f>+'Pesquisa de Preços'!F139</f>
        <v>88.74</v>
      </c>
      <c r="G665" s="70">
        <f>+'Pesquisa de Preços'!G139</f>
        <v>94.5</v>
      </c>
      <c r="H665" s="70">
        <f>+'Pesquisa de Preços'!H139</f>
        <v>0</v>
      </c>
      <c r="I665" s="70">
        <f>+'Pesquisa de Preços'!I139</f>
        <v>0</v>
      </c>
      <c r="J665" s="70">
        <f>+'Pesquisa de Preços'!J139</f>
        <v>0</v>
      </c>
      <c r="K665" s="70">
        <f>+'Pesquisa de Preços'!K139</f>
        <v>0</v>
      </c>
      <c r="L665" s="70">
        <f>+'Pesquisa de Preços'!L139</f>
        <v>65.819999999999993</v>
      </c>
      <c r="M665" s="60">
        <f>+'Pesquisa de Preços'!Q139</f>
        <v>73.739999999999995</v>
      </c>
      <c r="N665" s="60">
        <f>+'Pesquisa de Preços'!R139</f>
        <v>95.72</v>
      </c>
      <c r="O665" s="36"/>
      <c r="P665" s="36"/>
      <c r="Q665" s="36"/>
      <c r="R665" s="36"/>
      <c r="S665" s="36"/>
      <c r="T665" s="36"/>
      <c r="U665" s="36"/>
      <c r="V665" s="36"/>
      <c r="W665" s="36"/>
      <c r="X665" s="36"/>
      <c r="Y665" s="36"/>
      <c r="Z665" s="36"/>
    </row>
    <row r="666" spans="1:26" ht="146.25" hidden="1" x14ac:dyDescent="0.2">
      <c r="A666" s="68">
        <f t="shared" si="361"/>
        <v>132</v>
      </c>
      <c r="B666" s="69" t="str">
        <f>+'Pesquisa de Preços'!B140</f>
        <v>Oximetro de pulso portátil infantil - Design ergonômico, confortável, especial para crianças - Medir SpO2 e PR com precisão em forma de onda de pulso e gráfico de barras de exibição - Função de alarme: dados detectados que vão além do alarme limite (quando o SpO2 estiver abaixo de 90%, ou a taxa de pulso não está entre 50bpm e 120bpm, o alarme ocorre); - Bateria de Lítio(Lir2450) recarregável - Alto brilho pode ser usado mesmo em noite escura - Quatro ângulos de visão e seis modos de exibição - Quatro níveis de brilho ajustável - Indicador de baixa tensão da bateria - Desligamento automático quando o sinal não estiver disponível por 4 segundos - Pequeno, leve, fácil de carregar, Informações Técnicas: - Formato do Display: OLED - Faixa de SpO2: 35 - 99% - Faixa de Pulso: 30-250 bpm - Precisão: SpO2: ± 2 dígitos na faixa de 70-99%. - Frequência de Pulso: ± 2 bpm</v>
      </c>
      <c r="C666" s="70">
        <f>+'Pesquisa de Preços'!C140</f>
        <v>0</v>
      </c>
      <c r="D666" s="70">
        <f>+'Pesquisa de Preços'!D140</f>
        <v>175.56</v>
      </c>
      <c r="E666" s="70">
        <f>+'Pesquisa de Preços'!E140</f>
        <v>178.13</v>
      </c>
      <c r="F666" s="70">
        <f>+'Pesquisa de Preços'!F140</f>
        <v>179.75</v>
      </c>
      <c r="G666" s="70">
        <f>+'Pesquisa de Preços'!G140</f>
        <v>136.5</v>
      </c>
      <c r="H666" s="70">
        <f>+'Pesquisa de Preços'!H140</f>
        <v>0</v>
      </c>
      <c r="I666" s="70">
        <f>+'Pesquisa de Preços'!I140</f>
        <v>0</v>
      </c>
      <c r="J666" s="70">
        <f>+'Pesquisa de Preços'!J140</f>
        <v>0</v>
      </c>
      <c r="K666" s="70">
        <f>+'Pesquisa de Preços'!K140</f>
        <v>0</v>
      </c>
      <c r="L666" s="70">
        <f>+'Pesquisa de Preços'!L140</f>
        <v>122.58</v>
      </c>
      <c r="M666" s="60">
        <f>+'Pesquisa de Preços'!Q140</f>
        <v>131.57</v>
      </c>
      <c r="N666" s="60">
        <f>+'Pesquisa de Preços'!R140</f>
        <v>185.44</v>
      </c>
      <c r="O666" s="36"/>
      <c r="P666" s="36"/>
      <c r="Q666" s="36"/>
      <c r="R666" s="36"/>
      <c r="S666" s="36"/>
      <c r="T666" s="36"/>
      <c r="U666" s="36"/>
      <c r="V666" s="36"/>
      <c r="W666" s="36"/>
      <c r="X666" s="36"/>
      <c r="Y666" s="36"/>
      <c r="Z666" s="36"/>
    </row>
    <row r="667" spans="1:26" ht="22.5" hidden="1" x14ac:dyDescent="0.2">
      <c r="A667" s="68">
        <f t="shared" si="361"/>
        <v>133</v>
      </c>
      <c r="B667" s="69" t="str">
        <f>+'Pesquisa de Preços'!B141</f>
        <v>OXIMETRO DE PULSO TIPO DE MESA, COM CURVA PLESTIMOGRAFICA E COM 01 SENSOR DE SPO2.</v>
      </c>
      <c r="C667" s="70">
        <f>+'Pesquisa de Preços'!C141</f>
        <v>0</v>
      </c>
      <c r="D667" s="70">
        <f>+'Pesquisa de Preços'!D141</f>
        <v>3444.66</v>
      </c>
      <c r="E667" s="70">
        <f>+'Pesquisa de Preços'!E141</f>
        <v>3495.15</v>
      </c>
      <c r="F667" s="70">
        <f>+'Pesquisa de Preços'!F141</f>
        <v>3526.96</v>
      </c>
      <c r="G667" s="70">
        <f>+'Pesquisa de Preços'!G141</f>
        <v>3600</v>
      </c>
      <c r="H667" s="70">
        <f>+'Pesquisa de Preços'!H141</f>
        <v>0</v>
      </c>
      <c r="I667" s="70">
        <f>+'Pesquisa de Preços'!I141</f>
        <v>0</v>
      </c>
      <c r="J667" s="70">
        <f>+'Pesquisa de Preços'!J141</f>
        <v>0</v>
      </c>
      <c r="K667" s="70">
        <f>+'Pesquisa de Preços'!K141</f>
        <v>0</v>
      </c>
      <c r="L667" s="70">
        <f>+'Pesquisa de Preços'!L141</f>
        <v>2102.27</v>
      </c>
      <c r="M667" s="60">
        <f>+'Pesquisa de Preços'!Q141</f>
        <v>2598.75</v>
      </c>
      <c r="N667" s="60">
        <f>+'Pesquisa de Preços'!R141</f>
        <v>3868.86</v>
      </c>
      <c r="O667" s="36"/>
      <c r="P667" s="36"/>
      <c r="Q667" s="36"/>
      <c r="R667" s="36"/>
      <c r="S667" s="36"/>
      <c r="T667" s="36"/>
      <c r="U667" s="36"/>
      <c r="V667" s="36"/>
      <c r="W667" s="36"/>
      <c r="X667" s="36"/>
      <c r="Y667" s="36"/>
      <c r="Z667" s="36"/>
    </row>
    <row r="668" spans="1:26" ht="22.5" hidden="1" x14ac:dyDescent="0.2">
      <c r="A668" s="68">
        <f t="shared" si="361"/>
        <v>134</v>
      </c>
      <c r="B668" s="69" t="str">
        <f>+'Pesquisa de Preços'!B142</f>
        <v>PÁ DEA ADULTO (ZOLL) - JOGO DE PAS (ELETRODOS) PARA DEA CMOS DRAKE ADULTO.</v>
      </c>
      <c r="C668" s="70">
        <f>+'Pesquisa de Preços'!C142</f>
        <v>0</v>
      </c>
      <c r="D668" s="70">
        <f>+'Pesquisa de Preços'!D142</f>
        <v>533.34</v>
      </c>
      <c r="E668" s="70">
        <f>+'Pesquisa de Preços'!E142</f>
        <v>541.15</v>
      </c>
      <c r="F668" s="70">
        <f>+'Pesquisa de Preços'!F142</f>
        <v>546.08000000000004</v>
      </c>
      <c r="G668" s="70">
        <f>+'Pesquisa de Preços'!G142</f>
        <v>357.8</v>
      </c>
      <c r="H668" s="70">
        <f>+'Pesquisa de Preços'!H142</f>
        <v>0</v>
      </c>
      <c r="I668" s="70">
        <f>+'Pesquisa de Preços'!I142</f>
        <v>0</v>
      </c>
      <c r="J668" s="70">
        <f>+'Pesquisa de Preços'!J142</f>
        <v>0</v>
      </c>
      <c r="K668" s="70">
        <f>+'Pesquisa de Preços'!K142</f>
        <v>0</v>
      </c>
      <c r="L668" s="70">
        <f>+'Pesquisa de Preços'!L142</f>
        <v>353.01</v>
      </c>
      <c r="M668" s="60">
        <f>+'Pesquisa de Preços'!Q142</f>
        <v>364.95</v>
      </c>
      <c r="N668" s="60">
        <f>+'Pesquisa de Preços'!R142</f>
        <v>567.6</v>
      </c>
      <c r="O668" s="36"/>
      <c r="P668" s="36"/>
      <c r="Q668" s="36"/>
      <c r="R668" s="36"/>
      <c r="S668" s="36"/>
      <c r="T668" s="36"/>
      <c r="U668" s="36"/>
      <c r="V668" s="36"/>
      <c r="W668" s="36"/>
      <c r="X668" s="36"/>
      <c r="Y668" s="36"/>
      <c r="Z668" s="36"/>
    </row>
    <row r="669" spans="1:26" hidden="1" x14ac:dyDescent="0.2">
      <c r="A669" s="68">
        <f t="shared" si="361"/>
        <v>135</v>
      </c>
      <c r="B669" s="69" t="str">
        <f>+'Pesquisa de Preços'!B143</f>
        <v>PASTA CONDUTORA P/ ELETROENCEFALOGRAMA EEG POTE C/ 1KG.</v>
      </c>
      <c r="C669" s="70">
        <f>+'Pesquisa de Preços'!C143</f>
        <v>79</v>
      </c>
      <c r="D669" s="70">
        <f>+'Pesquisa de Preços'!D143</f>
        <v>87.67</v>
      </c>
      <c r="E669" s="70">
        <f>+'Pesquisa de Preços'!E143</f>
        <v>88.96</v>
      </c>
      <c r="F669" s="70">
        <f>+'Pesquisa de Preços'!F143</f>
        <v>89.77</v>
      </c>
      <c r="G669" s="70">
        <f>+'Pesquisa de Preços'!G143</f>
        <v>0</v>
      </c>
      <c r="H669" s="70">
        <f>+'Pesquisa de Preços'!H143</f>
        <v>0</v>
      </c>
      <c r="I669" s="70">
        <f>+'Pesquisa de Preços'!I143</f>
        <v>0</v>
      </c>
      <c r="J669" s="70">
        <f>+'Pesquisa de Preços'!J143</f>
        <v>0</v>
      </c>
      <c r="K669" s="70">
        <f>+'Pesquisa de Preços'!K143</f>
        <v>0</v>
      </c>
      <c r="L669" s="70">
        <f>+'Pesquisa de Preços'!L143</f>
        <v>79.930000000000007</v>
      </c>
      <c r="M669" s="60">
        <f>+'Pesquisa de Preços'!Q143</f>
        <v>79.89</v>
      </c>
      <c r="N669" s="60">
        <f>+'Pesquisa de Preços'!R143</f>
        <v>90.24</v>
      </c>
      <c r="O669" s="36"/>
      <c r="P669" s="36"/>
      <c r="Q669" s="36"/>
      <c r="R669" s="36"/>
      <c r="S669" s="36"/>
      <c r="T669" s="36"/>
      <c r="U669" s="36"/>
      <c r="V669" s="36"/>
      <c r="W669" s="36"/>
      <c r="X669" s="36"/>
      <c r="Y669" s="36"/>
      <c r="Z669" s="36"/>
    </row>
    <row r="670" spans="1:26" hidden="1" x14ac:dyDescent="0.2">
      <c r="A670" s="68">
        <f t="shared" si="361"/>
        <v>136</v>
      </c>
      <c r="B670" s="69" t="str">
        <f>+'Pesquisa de Preços'!B144</f>
        <v>PERA SEM VALVULA PARA APARELHO DE PRESSÃO</v>
      </c>
      <c r="C670" s="70">
        <f>+'Pesquisa de Preços'!C144</f>
        <v>0</v>
      </c>
      <c r="D670" s="70">
        <f>+'Pesquisa de Preços'!D144</f>
        <v>6.56</v>
      </c>
      <c r="E670" s="70">
        <f>+'Pesquisa de Preços'!E144</f>
        <v>6.66</v>
      </c>
      <c r="F670" s="70">
        <f>+'Pesquisa de Preços'!F144</f>
        <v>6.72</v>
      </c>
      <c r="G670" s="70">
        <f>+'Pesquisa de Preços'!G144</f>
        <v>2.78</v>
      </c>
      <c r="H670" s="70">
        <f>+'Pesquisa de Preços'!H144</f>
        <v>0</v>
      </c>
      <c r="I670" s="70">
        <f>+'Pesquisa de Preços'!I144</f>
        <v>0</v>
      </c>
      <c r="J670" s="70">
        <f>+'Pesquisa de Preços'!J144</f>
        <v>0</v>
      </c>
      <c r="K670" s="70">
        <f>+'Pesquisa de Preços'!K144</f>
        <v>0</v>
      </c>
      <c r="L670" s="70">
        <f>+'Pesquisa de Preços'!L144</f>
        <v>7.57</v>
      </c>
      <c r="M670" s="60">
        <f>+'Pesquisa de Preços'!Q144</f>
        <v>4.18</v>
      </c>
      <c r="N670" s="60">
        <f>+'Pesquisa de Preços'!R144</f>
        <v>7.93</v>
      </c>
      <c r="O670" s="36"/>
      <c r="P670" s="36"/>
      <c r="Q670" s="36"/>
      <c r="R670" s="36"/>
      <c r="S670" s="36"/>
      <c r="T670" s="36"/>
      <c r="U670" s="36"/>
      <c r="V670" s="36"/>
      <c r="W670" s="36"/>
      <c r="X670" s="36"/>
      <c r="Y670" s="36"/>
      <c r="Z670" s="36"/>
    </row>
    <row r="671" spans="1:26" hidden="1" x14ac:dyDescent="0.2">
      <c r="A671" s="68">
        <f t="shared" si="361"/>
        <v>137</v>
      </c>
      <c r="B671" s="69" t="str">
        <f>+'Pesquisa de Preços'!B145</f>
        <v>PINÇA ALLIS 25 CM</v>
      </c>
      <c r="C671" s="70">
        <f>+'Pesquisa de Preços'!C145</f>
        <v>129.97999999999999</v>
      </c>
      <c r="D671" s="70">
        <f>+'Pesquisa de Preços'!D145</f>
        <v>61.12</v>
      </c>
      <c r="E671" s="70">
        <f>+'Pesquisa de Preços'!E145</f>
        <v>62.01</v>
      </c>
      <c r="F671" s="70">
        <f>+'Pesquisa de Preços'!F145</f>
        <v>62.58</v>
      </c>
      <c r="G671" s="70">
        <f>+'Pesquisa de Preços'!G145</f>
        <v>100</v>
      </c>
      <c r="H671" s="70">
        <f>+'Pesquisa de Preços'!H145</f>
        <v>0</v>
      </c>
      <c r="I671" s="70">
        <f>+'Pesquisa de Preços'!I145</f>
        <v>0</v>
      </c>
      <c r="J671" s="70">
        <f>+'Pesquisa de Preços'!J145</f>
        <v>0</v>
      </c>
      <c r="K671" s="70">
        <f>+'Pesquisa de Preços'!K145</f>
        <v>0</v>
      </c>
      <c r="L671" s="70">
        <f>+'Pesquisa de Preços'!L145</f>
        <v>78.98</v>
      </c>
      <c r="M671" s="60">
        <f>+'Pesquisa de Preços'!Q145</f>
        <v>54.71</v>
      </c>
      <c r="N671" s="60">
        <f>+'Pesquisa de Preços'!R145</f>
        <v>110.18</v>
      </c>
      <c r="O671" s="36"/>
      <c r="P671" s="36"/>
      <c r="Q671" s="36"/>
      <c r="R671" s="36"/>
      <c r="S671" s="36"/>
      <c r="T671" s="36"/>
      <c r="U671" s="36"/>
      <c r="V671" s="36"/>
      <c r="W671" s="36"/>
      <c r="X671" s="36"/>
      <c r="Y671" s="36"/>
      <c r="Z671" s="36"/>
    </row>
    <row r="672" spans="1:26" ht="33.75" hidden="1" x14ac:dyDescent="0.2">
      <c r="A672" s="68">
        <f t="shared" si="361"/>
        <v>138</v>
      </c>
      <c r="B672" s="69" t="str">
        <f>+'Pesquisa de Preços'!B146</f>
        <v>Pinça foerster para assepsia. Fabricada em aço inox. Certificações: Fabricado de acordo com Padrões Internacionais de Qualidade, Normas da ABNT, CE. REG. MS, registro na ANVISA.</v>
      </c>
      <c r="C672" s="70">
        <f>+'Pesquisa de Preços'!C146</f>
        <v>87</v>
      </c>
      <c r="D672" s="70">
        <f>+'Pesquisa de Preços'!D146</f>
        <v>206.67</v>
      </c>
      <c r="E672" s="70">
        <f>+'Pesquisa de Preços'!E146</f>
        <v>209.7</v>
      </c>
      <c r="F672" s="70">
        <f>+'Pesquisa de Preços'!F146</f>
        <v>211.61</v>
      </c>
      <c r="G672" s="70">
        <f>+'Pesquisa de Preços'!G146</f>
        <v>74.95</v>
      </c>
      <c r="H672" s="70">
        <f>+'Pesquisa de Preços'!H146</f>
        <v>0</v>
      </c>
      <c r="I672" s="70">
        <f>+'Pesquisa de Preços'!I146</f>
        <v>0</v>
      </c>
      <c r="J672" s="70">
        <f>+'Pesquisa de Preços'!J146</f>
        <v>0</v>
      </c>
      <c r="K672" s="70">
        <f>+'Pesquisa de Preços'!K146</f>
        <v>0</v>
      </c>
      <c r="L672" s="70">
        <f>+'Pesquisa de Preços'!L146</f>
        <v>131.13999999999999</v>
      </c>
      <c r="M672" s="60">
        <f>+'Pesquisa de Preços'!Q146</f>
        <v>89.55</v>
      </c>
      <c r="N672" s="60">
        <f>+'Pesquisa de Preços'!R146</f>
        <v>217.47</v>
      </c>
      <c r="O672" s="36"/>
      <c r="P672" s="36"/>
      <c r="Q672" s="36"/>
      <c r="R672" s="36"/>
      <c r="S672" s="36"/>
      <c r="T672" s="36"/>
      <c r="U672" s="36"/>
      <c r="V672" s="36"/>
      <c r="W672" s="36"/>
      <c r="X672" s="36"/>
      <c r="Y672" s="36"/>
      <c r="Z672" s="36"/>
    </row>
    <row r="673" spans="1:26" hidden="1" x14ac:dyDescent="0.2">
      <c r="A673" s="68">
        <f t="shared" si="361"/>
        <v>139</v>
      </c>
      <c r="B673" s="69" t="str">
        <f>+'Pesquisa de Preços'!B147</f>
        <v>PINÇA PARA BIOPSIA DO COLO ULTERINO 24CM - 2MM</v>
      </c>
      <c r="C673" s="70">
        <f>+'Pesquisa de Preços'!C147</f>
        <v>0</v>
      </c>
      <c r="D673" s="70">
        <f>+'Pesquisa de Preços'!D147</f>
        <v>440</v>
      </c>
      <c r="E673" s="70">
        <f>+'Pesquisa de Preços'!E147</f>
        <v>446.45</v>
      </c>
      <c r="F673" s="70">
        <f>+'Pesquisa de Preços'!F147</f>
        <v>450.52</v>
      </c>
      <c r="G673" s="70">
        <f>+'Pesquisa de Preços'!G147</f>
        <v>0</v>
      </c>
      <c r="H673" s="70">
        <f>+'Pesquisa de Preços'!H147</f>
        <v>0</v>
      </c>
      <c r="I673" s="70">
        <f>+'Pesquisa de Preços'!I147</f>
        <v>0</v>
      </c>
      <c r="J673" s="70">
        <f>+'Pesquisa de Preços'!J147</f>
        <v>0</v>
      </c>
      <c r="K673" s="70">
        <f>+'Pesquisa de Preços'!K147</f>
        <v>0</v>
      </c>
      <c r="L673" s="70">
        <f>+'Pesquisa de Preços'!L147</f>
        <v>204.61</v>
      </c>
      <c r="M673" s="60">
        <f>+'Pesquisa de Preços'!Q147</f>
        <v>264.79000000000002</v>
      </c>
      <c r="N673" s="60">
        <f>+'Pesquisa de Preços'!R147</f>
        <v>506</v>
      </c>
      <c r="O673" s="36"/>
      <c r="P673" s="36"/>
      <c r="Q673" s="36"/>
      <c r="R673" s="36"/>
      <c r="S673" s="36"/>
      <c r="T673" s="36"/>
      <c r="U673" s="36"/>
      <c r="V673" s="36"/>
      <c r="W673" s="36"/>
      <c r="X673" s="36"/>
      <c r="Y673" s="36"/>
      <c r="Z673" s="36"/>
    </row>
    <row r="674" spans="1:26" ht="67.5" hidden="1" x14ac:dyDescent="0.2">
      <c r="A674" s="68">
        <f t="shared" si="361"/>
        <v>140</v>
      </c>
      <c r="B674" s="69" t="str">
        <f>+'Pesquisa de Preços'!B148</f>
        <v>PRESERVATIVO MASCULINO, SEM LUBRIFICAÇÃO, FABRICADO EM PURO LÁTEX, HIPO-ALÉRGICO, ALTA SENSIBILIDADE, PARA USO EM EXAME DE ULTRA-SONOGRAFIA, EMBALAGEM DEVERÁ ESTAR IMPRESSO DADOS DE IDENTIFICAÇÃO, PROCEDÊNCIA, PRAZO DE VALIDADE E REGISTRO NO MINISTÉRIO DA SAÚDE, LARGURA 52MM, CAIXA COM 144 UNIDADES.</v>
      </c>
      <c r="C674" s="70">
        <f>+'Pesquisa de Preços'!C148</f>
        <v>0</v>
      </c>
      <c r="D674" s="70">
        <f>+'Pesquisa de Preços'!D148</f>
        <v>49.23</v>
      </c>
      <c r="E674" s="70">
        <f>+'Pesquisa de Preços'!E148</f>
        <v>49.95</v>
      </c>
      <c r="F674" s="70">
        <f>+'Pesquisa de Preços'!F148</f>
        <v>50.4</v>
      </c>
      <c r="G674" s="70">
        <f>+'Pesquisa de Preços'!G148</f>
        <v>47.35</v>
      </c>
      <c r="H674" s="70">
        <f>+'Pesquisa de Preços'!H148</f>
        <v>0</v>
      </c>
      <c r="I674" s="70">
        <f>+'Pesquisa de Preços'!I148</f>
        <v>0</v>
      </c>
      <c r="J674" s="70">
        <f>+'Pesquisa de Preços'!J148</f>
        <v>0</v>
      </c>
      <c r="K674" s="70">
        <f>+'Pesquisa de Preços'!K148</f>
        <v>0</v>
      </c>
      <c r="L674" s="70">
        <f>+'Pesquisa de Preços'!L148</f>
        <v>51.9</v>
      </c>
      <c r="M674" s="60">
        <f>+'Pesquisa de Preços'!Q148</f>
        <v>48.1</v>
      </c>
      <c r="N674" s="60">
        <f>+'Pesquisa de Preços'!R148</f>
        <v>51.43</v>
      </c>
      <c r="O674" s="36"/>
      <c r="P674" s="36"/>
      <c r="Q674" s="36"/>
      <c r="R674" s="36"/>
      <c r="S674" s="36"/>
      <c r="T674" s="36"/>
      <c r="U674" s="36"/>
      <c r="V674" s="36"/>
      <c r="W674" s="36"/>
      <c r="X674" s="36"/>
      <c r="Y674" s="36"/>
      <c r="Z674" s="36"/>
    </row>
    <row r="675" spans="1:26" hidden="1" x14ac:dyDescent="0.2">
      <c r="A675" s="68">
        <f t="shared" si="361"/>
        <v>141</v>
      </c>
      <c r="B675" s="69" t="str">
        <f>+'Pesquisa de Preços'!B149</f>
        <v>PVPI DEGERMANTE 1000ML</v>
      </c>
      <c r="C675" s="70">
        <f>+'Pesquisa de Preços'!C149</f>
        <v>0</v>
      </c>
      <c r="D675" s="70">
        <f>+'Pesquisa de Preços'!D149</f>
        <v>40.56</v>
      </c>
      <c r="E675" s="70">
        <f>+'Pesquisa de Preços'!E149</f>
        <v>41.15</v>
      </c>
      <c r="F675" s="70">
        <f>+'Pesquisa de Preços'!F149</f>
        <v>41.53</v>
      </c>
      <c r="G675" s="70">
        <f>+'Pesquisa de Preços'!G149</f>
        <v>28.4</v>
      </c>
      <c r="H675" s="70">
        <f>+'Pesquisa de Preços'!H149</f>
        <v>0</v>
      </c>
      <c r="I675" s="70">
        <f>+'Pesquisa de Preços'!I149</f>
        <v>0</v>
      </c>
      <c r="J675" s="70">
        <f>+'Pesquisa de Preços'!J149</f>
        <v>0</v>
      </c>
      <c r="K675" s="70">
        <f>+'Pesquisa de Preços'!K149</f>
        <v>0</v>
      </c>
      <c r="L675" s="70">
        <f>+'Pesquisa de Preços'!L149</f>
        <v>43.02</v>
      </c>
      <c r="M675" s="60">
        <f>+'Pesquisa de Preços'!Q149</f>
        <v>32.97</v>
      </c>
      <c r="N675" s="60">
        <f>+'Pesquisa de Preços'!R149</f>
        <v>44.89</v>
      </c>
      <c r="O675" s="36"/>
      <c r="P675" s="36"/>
      <c r="Q675" s="36"/>
      <c r="R675" s="36"/>
      <c r="S675" s="36"/>
      <c r="T675" s="36"/>
      <c r="U675" s="36"/>
      <c r="V675" s="36"/>
      <c r="W675" s="36"/>
      <c r="X675" s="36"/>
      <c r="Y675" s="36"/>
      <c r="Z675" s="36"/>
    </row>
    <row r="676" spans="1:26" hidden="1" x14ac:dyDescent="0.2">
      <c r="A676" s="68">
        <f t="shared" si="361"/>
        <v>142</v>
      </c>
      <c r="B676" s="69" t="str">
        <f>+'Pesquisa de Preços'!B150</f>
        <v>PVPI TOPICO 1000ML</v>
      </c>
      <c r="C676" s="70">
        <f>+'Pesquisa de Preços'!C150</f>
        <v>0</v>
      </c>
      <c r="D676" s="70">
        <f>+'Pesquisa de Preços'!D150</f>
        <v>44.5</v>
      </c>
      <c r="E676" s="70">
        <f>+'Pesquisa de Preços'!E150</f>
        <v>45.16</v>
      </c>
      <c r="F676" s="70">
        <f>+'Pesquisa de Preços'!F150</f>
        <v>45.57</v>
      </c>
      <c r="G676" s="70">
        <f>+'Pesquisa de Preços'!G150</f>
        <v>28.88</v>
      </c>
      <c r="H676" s="70">
        <f>+'Pesquisa de Preços'!H150</f>
        <v>0</v>
      </c>
      <c r="I676" s="70">
        <f>+'Pesquisa de Preços'!I150</f>
        <v>0</v>
      </c>
      <c r="J676" s="70">
        <f>+'Pesquisa de Preços'!J150</f>
        <v>0</v>
      </c>
      <c r="K676" s="70">
        <f>+'Pesquisa de Preços'!K150</f>
        <v>0</v>
      </c>
      <c r="L676" s="70">
        <f>+'Pesquisa de Preços'!L150</f>
        <v>43.7</v>
      </c>
      <c r="M676" s="60">
        <f>+'Pesquisa de Preços'!Q150</f>
        <v>34.44</v>
      </c>
      <c r="N676" s="60">
        <f>+'Pesquisa de Preços'!R150</f>
        <v>48.69</v>
      </c>
      <c r="O676" s="36"/>
      <c r="P676" s="36"/>
      <c r="Q676" s="36"/>
      <c r="R676" s="36"/>
      <c r="S676" s="36"/>
      <c r="T676" s="36"/>
      <c r="U676" s="36"/>
      <c r="V676" s="36"/>
      <c r="W676" s="36"/>
      <c r="X676" s="36"/>
      <c r="Y676" s="36"/>
      <c r="Z676" s="36"/>
    </row>
    <row r="677" spans="1:26" ht="67.5" hidden="1" x14ac:dyDescent="0.2">
      <c r="A677" s="68">
        <f t="shared" si="361"/>
        <v>143</v>
      </c>
      <c r="B677" s="69" t="str">
        <f>+'Pesquisa de Preços'!B151</f>
        <v>Reanimador manual adulto (ambú) - Reanimador manual adulto, o Ambú  deve possuir balão com capacidade de 1600ml, acompanhada de máscara para adulto, nº 4 e 5 Informações Técnicas: Dimensões da máscara: 100 mm x 130 mm x 90 mm adulto (bojo confeccionado em policarbonato com coxim em silicone) Calibragem da válvula de segurança: 75 cm/H2O Peso aproximado: 0,595 kg</v>
      </c>
      <c r="C677" s="70">
        <f>+'Pesquisa de Preços'!C151</f>
        <v>269.89999999999998</v>
      </c>
      <c r="D677" s="70">
        <f>+'Pesquisa de Preços'!D151</f>
        <v>127.78</v>
      </c>
      <c r="E677" s="70">
        <f>+'Pesquisa de Preços'!E151</f>
        <v>129.66</v>
      </c>
      <c r="F677" s="70">
        <f>+'Pesquisa de Preços'!F151</f>
        <v>130.84</v>
      </c>
      <c r="G677" s="70">
        <f>+'Pesquisa de Preços'!G151</f>
        <v>98</v>
      </c>
      <c r="H677" s="70">
        <f>+'Pesquisa de Preços'!H151</f>
        <v>0</v>
      </c>
      <c r="I677" s="70">
        <f>+'Pesquisa de Preços'!I151</f>
        <v>0</v>
      </c>
      <c r="J677" s="70">
        <f>+'Pesquisa de Preços'!J151</f>
        <v>0</v>
      </c>
      <c r="K677" s="70">
        <f>+'Pesquisa de Preços'!K151</f>
        <v>0</v>
      </c>
      <c r="L677" s="70">
        <f>+'Pesquisa de Preços'!L151</f>
        <v>104.45</v>
      </c>
      <c r="M677" s="60">
        <f>+'Pesquisa de Preços'!Q151</f>
        <v>79.92</v>
      </c>
      <c r="N677" s="60">
        <f>+'Pesquisa de Preços'!R151</f>
        <v>206.95</v>
      </c>
      <c r="O677" s="36"/>
      <c r="P677" s="36"/>
      <c r="Q677" s="36"/>
      <c r="R677" s="36"/>
      <c r="S677" s="36"/>
      <c r="T677" s="36"/>
      <c r="U677" s="36"/>
      <c r="V677" s="36"/>
      <c r="W677" s="36"/>
      <c r="X677" s="36"/>
      <c r="Y677" s="36"/>
      <c r="Z677" s="36"/>
    </row>
    <row r="678" spans="1:26" ht="67.5" hidden="1" x14ac:dyDescent="0.2">
      <c r="A678" s="68">
        <f t="shared" si="361"/>
        <v>144</v>
      </c>
      <c r="B678" s="69" t="str">
        <f>+'Pesquisa de Preços'!B152</f>
        <v>Reanimador manual infantil (ambú) - Reanimador manual infantil, o Ambú deve possuir balão com capacidade de 550 ml, acompanhado de máscara infantil. Informações Técnicas: Dimensões da máscara: 80 mm x 110 mm x 70 mm Infantil (bojo confeccionado em policarbonato com coxim em silicone) Calibragem da válvula de segurança: 45 cm/ H2O Peso aproximado: 0,390</v>
      </c>
      <c r="C678" s="70">
        <f>+'Pesquisa de Preços'!C152</f>
        <v>0</v>
      </c>
      <c r="D678" s="70">
        <f>+'Pesquisa de Preços'!D152</f>
        <v>127.78</v>
      </c>
      <c r="E678" s="70">
        <f>+'Pesquisa de Preços'!E152</f>
        <v>129.66</v>
      </c>
      <c r="F678" s="70">
        <f>+'Pesquisa de Preços'!F152</f>
        <v>130.84</v>
      </c>
      <c r="G678" s="70">
        <f>+'Pesquisa de Preços'!G152</f>
        <v>98</v>
      </c>
      <c r="H678" s="70">
        <f>+'Pesquisa de Preços'!H152</f>
        <v>0</v>
      </c>
      <c r="I678" s="70">
        <f>+'Pesquisa de Preços'!I152</f>
        <v>0</v>
      </c>
      <c r="J678" s="70">
        <f>+'Pesquisa de Preços'!J152</f>
        <v>0</v>
      </c>
      <c r="K678" s="70">
        <f>+'Pesquisa de Preços'!K152</f>
        <v>0</v>
      </c>
      <c r="L678" s="70">
        <f>+'Pesquisa de Preços'!L152</f>
        <v>117.77</v>
      </c>
      <c r="M678" s="60">
        <f>+'Pesquisa de Preços'!Q152</f>
        <v>107.05</v>
      </c>
      <c r="N678" s="60">
        <f>+'Pesquisa de Preços'!R152</f>
        <v>134.57</v>
      </c>
      <c r="O678" s="36"/>
      <c r="P678" s="36"/>
      <c r="Q678" s="36"/>
      <c r="R678" s="36"/>
      <c r="S678" s="36"/>
      <c r="T678" s="36"/>
      <c r="U678" s="36"/>
      <c r="V678" s="36"/>
      <c r="W678" s="36"/>
      <c r="X678" s="36"/>
      <c r="Y678" s="36"/>
      <c r="Z678" s="36"/>
    </row>
    <row r="679" spans="1:26" ht="67.5" hidden="1" x14ac:dyDescent="0.2">
      <c r="A679" s="68">
        <f t="shared" si="361"/>
        <v>145</v>
      </c>
      <c r="B679" s="69" t="str">
        <f>+'Pesquisa de Preços'!B153</f>
        <v>Reanimador manual neonatal (ambu) - Reanimador manual recém-nato, o Ambu deve possuir balão com capacidade de 280 ml, acompanhado de máscara para recém-nato. Informações Técnicas: Dimensões da máscara: 70 mm x 90 mm x 70 mm Recém-Nato (bojo confeccionado em policarbonato com coxim em silicone) Calibragem da válvula de segurança: 25 cm/ H2O Peso aproximado: 0,280 kg</v>
      </c>
      <c r="C679" s="70">
        <f>+'Pesquisa de Preços'!C153</f>
        <v>205</v>
      </c>
      <c r="D679" s="70">
        <f>+'Pesquisa de Preços'!D153</f>
        <v>127.78</v>
      </c>
      <c r="E679" s="70">
        <f>+'Pesquisa de Preços'!E153</f>
        <v>129.66</v>
      </c>
      <c r="F679" s="70">
        <f>+'Pesquisa de Preços'!F153</f>
        <v>130.84</v>
      </c>
      <c r="G679" s="70">
        <f>+'Pesquisa de Preços'!G153</f>
        <v>98</v>
      </c>
      <c r="H679" s="70">
        <f>+'Pesquisa de Preços'!H153</f>
        <v>0</v>
      </c>
      <c r="I679" s="70">
        <f>+'Pesquisa de Preços'!I153</f>
        <v>0</v>
      </c>
      <c r="J679" s="70">
        <f>+'Pesquisa de Preços'!J153</f>
        <v>0</v>
      </c>
      <c r="K679" s="70">
        <f>+'Pesquisa de Preços'!K153</f>
        <v>0</v>
      </c>
      <c r="L679" s="70">
        <f>+'Pesquisa de Preços'!L153</f>
        <v>161.44999999999999</v>
      </c>
      <c r="M679" s="60">
        <f>+'Pesquisa de Preços'!Q153</f>
        <v>105.35</v>
      </c>
      <c r="N679" s="60">
        <f>+'Pesquisa de Preços'!R153</f>
        <v>178.9</v>
      </c>
      <c r="O679" s="36"/>
      <c r="P679" s="36"/>
      <c r="Q679" s="36"/>
      <c r="R679" s="36"/>
      <c r="S679" s="36"/>
      <c r="T679" s="36"/>
      <c r="U679" s="36"/>
      <c r="V679" s="36"/>
      <c r="W679" s="36"/>
      <c r="X679" s="36"/>
      <c r="Y679" s="36"/>
      <c r="Z679" s="36"/>
    </row>
    <row r="680" spans="1:26" hidden="1" x14ac:dyDescent="0.2">
      <c r="A680" s="68">
        <f t="shared" si="361"/>
        <v>146</v>
      </c>
      <c r="B680" s="69" t="str">
        <f>+'Pesquisa de Preços'!B154</f>
        <v>ROLO DE PAPEL PARA ECG DE 80MMX30M</v>
      </c>
      <c r="C680" s="70">
        <f>+'Pesquisa de Preços'!C154</f>
        <v>0</v>
      </c>
      <c r="D680" s="70">
        <f>+'Pesquisa de Preços'!D154</f>
        <v>7</v>
      </c>
      <c r="E680" s="70">
        <f>+'Pesquisa de Preços'!E154</f>
        <v>7.11</v>
      </c>
      <c r="F680" s="70">
        <f>+'Pesquisa de Preços'!F154</f>
        <v>7.17</v>
      </c>
      <c r="G680" s="70">
        <f>+'Pesquisa de Preços'!G154</f>
        <v>0</v>
      </c>
      <c r="H680" s="70">
        <f>+'Pesquisa de Preços'!H154</f>
        <v>0</v>
      </c>
      <c r="I680" s="70">
        <f>+'Pesquisa de Preços'!I154</f>
        <v>0</v>
      </c>
      <c r="J680" s="70">
        <f>+'Pesquisa de Preços'!J154</f>
        <v>0</v>
      </c>
      <c r="K680" s="70">
        <f>+'Pesquisa de Preços'!K154</f>
        <v>0</v>
      </c>
      <c r="L680" s="70">
        <f>+'Pesquisa de Preços'!L154</f>
        <v>8.2100000000000009</v>
      </c>
      <c r="M680" s="60">
        <f>+'Pesquisa de Preços'!Q154</f>
        <v>6.81</v>
      </c>
      <c r="N680" s="60">
        <f>+'Pesquisa de Preços'!R154</f>
        <v>7.94</v>
      </c>
      <c r="O680" s="36"/>
      <c r="P680" s="36"/>
      <c r="Q680" s="36"/>
      <c r="R680" s="36"/>
      <c r="S680" s="36"/>
      <c r="T680" s="36"/>
      <c r="U680" s="36"/>
      <c r="V680" s="36"/>
      <c r="W680" s="36"/>
      <c r="X680" s="36"/>
      <c r="Y680" s="36"/>
      <c r="Z680" s="36"/>
    </row>
    <row r="681" spans="1:26" ht="56.25" hidden="1" x14ac:dyDescent="0.2">
      <c r="A681" s="68">
        <f t="shared" si="361"/>
        <v>147</v>
      </c>
      <c r="B681" s="69" t="str">
        <f>+'Pesquisa de Preços'!B155</f>
        <v>SACO PARA ACONDICIOANAMENTO DE LIXO INFECTANTE, COFECCIONADO COM RESINA TERMOPLÁSTICA E APRESENTANDO SOLDA CONTÍNUA HEMOGÊNEA UNIFORME, LARGURA 63 CM COM VARIAÇÃO +/- 1CM, ALTURA MÍNIMA 80 CM, CLASSE ll, COR BRANCA LEITOSA, EMBALAGEM PACOTE COM 100 SACOS</v>
      </c>
      <c r="C681" s="70">
        <f>+'Pesquisa de Preços'!C155</f>
        <v>13.9</v>
      </c>
      <c r="D681" s="70">
        <f>+'Pesquisa de Preços'!D155</f>
        <v>50.23</v>
      </c>
      <c r="E681" s="70">
        <f>+'Pesquisa de Preços'!E155</f>
        <v>50.96</v>
      </c>
      <c r="F681" s="70">
        <f>+'Pesquisa de Preços'!F155</f>
        <v>51.43</v>
      </c>
      <c r="G681" s="70">
        <f>+'Pesquisa de Preços'!G155</f>
        <v>21</v>
      </c>
      <c r="H681" s="70">
        <f>+'Pesquisa de Preços'!H155</f>
        <v>0</v>
      </c>
      <c r="I681" s="70">
        <f>+'Pesquisa de Preços'!I155</f>
        <v>0</v>
      </c>
      <c r="J681" s="70">
        <f>+'Pesquisa de Preços'!J155</f>
        <v>0</v>
      </c>
      <c r="K681" s="70">
        <f>+'Pesquisa de Preços'!K155</f>
        <v>0</v>
      </c>
      <c r="L681" s="70">
        <f>+'Pesquisa de Preços'!L155</f>
        <v>42</v>
      </c>
      <c r="M681" s="60">
        <f>+'Pesquisa de Preços'!Q155</f>
        <v>21.62</v>
      </c>
      <c r="N681" s="60">
        <f>+'Pesquisa de Preços'!R155</f>
        <v>54.89</v>
      </c>
      <c r="O681" s="36"/>
      <c r="P681" s="36"/>
      <c r="Q681" s="36"/>
      <c r="R681" s="36"/>
      <c r="S681" s="36"/>
      <c r="T681" s="36"/>
      <c r="U681" s="36"/>
      <c r="V681" s="36"/>
      <c r="W681" s="36"/>
      <c r="X681" s="36"/>
      <c r="Y681" s="36"/>
      <c r="Z681" s="36"/>
    </row>
    <row r="682" spans="1:26" ht="45" hidden="1" x14ac:dyDescent="0.2">
      <c r="A682" s="68">
        <f t="shared" si="361"/>
        <v>148</v>
      </c>
      <c r="B682" s="69" t="str">
        <f>+'Pesquisa de Preços'!B156</f>
        <v>Scalpe dispositivo para infusão intravenosa Nº 21 Hipodérmico, descartável; Cânula em aço inoxidável, bisel trifacetada e siliconizada; Esterilização por óxido de etileno; Apresentação: Embalagem com 100 unidades</v>
      </c>
      <c r="C682" s="70">
        <f>+'Pesquisa de Preços'!C156</f>
        <v>0</v>
      </c>
      <c r="D682" s="70">
        <f>+'Pesquisa de Preços'!D156</f>
        <v>21.12</v>
      </c>
      <c r="E682" s="70">
        <f>+'Pesquisa de Preços'!E156</f>
        <v>21.43</v>
      </c>
      <c r="F682" s="70">
        <f>+'Pesquisa de Preços'!F156</f>
        <v>21.62</v>
      </c>
      <c r="G682" s="70">
        <f>+'Pesquisa de Preços'!G156</f>
        <v>20</v>
      </c>
      <c r="H682" s="70">
        <f>+'Pesquisa de Preços'!H156</f>
        <v>0</v>
      </c>
      <c r="I682" s="70">
        <f>+'Pesquisa de Preços'!I156</f>
        <v>0</v>
      </c>
      <c r="J682" s="70">
        <f>+'Pesquisa de Preços'!J156</f>
        <v>0</v>
      </c>
      <c r="K682" s="70">
        <f>+'Pesquisa de Preços'!K156</f>
        <v>0</v>
      </c>
      <c r="L682" s="70">
        <f>+'Pesquisa de Preços'!L156</f>
        <v>22.13</v>
      </c>
      <c r="M682" s="60">
        <f>+'Pesquisa de Preços'!Q156</f>
        <v>20.47</v>
      </c>
      <c r="N682" s="60">
        <f>+'Pesquisa de Preços'!R156</f>
        <v>22.05</v>
      </c>
      <c r="O682" s="36"/>
      <c r="P682" s="36"/>
      <c r="Q682" s="36"/>
      <c r="R682" s="36"/>
      <c r="S682" s="36"/>
      <c r="T682" s="36"/>
      <c r="U682" s="36"/>
      <c r="V682" s="36"/>
      <c r="W682" s="36"/>
      <c r="X682" s="36"/>
      <c r="Y682" s="36"/>
      <c r="Z682" s="36"/>
    </row>
    <row r="683" spans="1:26" ht="45" hidden="1" x14ac:dyDescent="0.2">
      <c r="A683" s="68">
        <f t="shared" si="361"/>
        <v>149</v>
      </c>
      <c r="B683" s="69" t="str">
        <f>+'Pesquisa de Preços'!B157</f>
        <v>Scalpe dispositivo para infusão intravenosa Nº 19, Hipodérmico, descartável; Cânula em aço inoxidável, bisel trifacetada e siliconizada; Esterilização por óxido de etileno; Apresentação: Embalagem com 100 unidades.</v>
      </c>
      <c r="C683" s="70">
        <f>+'Pesquisa de Preços'!C157</f>
        <v>0</v>
      </c>
      <c r="D683" s="70">
        <f>+'Pesquisa de Preços'!D157</f>
        <v>21.12</v>
      </c>
      <c r="E683" s="70">
        <f>+'Pesquisa de Preços'!E157</f>
        <v>21.43</v>
      </c>
      <c r="F683" s="70">
        <f>+'Pesquisa de Preços'!F157</f>
        <v>21.62</v>
      </c>
      <c r="G683" s="70">
        <f>+'Pesquisa de Preços'!G157</f>
        <v>20</v>
      </c>
      <c r="H683" s="70">
        <f>+'Pesquisa de Preços'!H157</f>
        <v>0</v>
      </c>
      <c r="I683" s="70">
        <f>+'Pesquisa de Preços'!I157</f>
        <v>0</v>
      </c>
      <c r="J683" s="70">
        <f>+'Pesquisa de Preços'!J157</f>
        <v>0</v>
      </c>
      <c r="K683" s="70">
        <f>+'Pesquisa de Preços'!K157</f>
        <v>0</v>
      </c>
      <c r="L683" s="70">
        <f>+'Pesquisa de Preços'!L157</f>
        <v>19.59</v>
      </c>
      <c r="M683" s="60">
        <f>+'Pesquisa de Preços'!Q157</f>
        <v>19.850000000000001</v>
      </c>
      <c r="N683" s="60">
        <f>+'Pesquisa de Preços'!R157</f>
        <v>21.66</v>
      </c>
      <c r="O683" s="36"/>
      <c r="P683" s="36"/>
      <c r="Q683" s="36"/>
      <c r="R683" s="36"/>
      <c r="S683" s="36"/>
      <c r="T683" s="36"/>
      <c r="U683" s="36"/>
      <c r="V683" s="36"/>
      <c r="W683" s="36"/>
      <c r="X683" s="36"/>
      <c r="Y683" s="36"/>
      <c r="Z683" s="36"/>
    </row>
    <row r="684" spans="1:26" ht="45" hidden="1" x14ac:dyDescent="0.2">
      <c r="A684" s="68">
        <f t="shared" si="361"/>
        <v>150</v>
      </c>
      <c r="B684" s="69" t="str">
        <f>+'Pesquisa de Preços'!B158</f>
        <v>Scalpe dispositivo para infusão intravenosa Nº 23 Hipodérmico, descartável; Cânula em aço inoxidável, bisel trifacetada e siliconizada; Esterilização por óxido de etileno; Apresentação: Embalagem com 100 unidades.</v>
      </c>
      <c r="C684" s="70">
        <f>+'Pesquisa de Preços'!C158</f>
        <v>0</v>
      </c>
      <c r="D684" s="70">
        <f>+'Pesquisa de Preços'!D158</f>
        <v>21.12</v>
      </c>
      <c r="E684" s="70">
        <f>+'Pesquisa de Preços'!E158</f>
        <v>21.43</v>
      </c>
      <c r="F684" s="70">
        <f>+'Pesquisa de Preços'!F158</f>
        <v>21.62</v>
      </c>
      <c r="G684" s="70">
        <f>+'Pesquisa de Preços'!G158</f>
        <v>20</v>
      </c>
      <c r="H684" s="70">
        <f>+'Pesquisa de Preços'!H158</f>
        <v>0</v>
      </c>
      <c r="I684" s="70">
        <f>+'Pesquisa de Preços'!I158</f>
        <v>0</v>
      </c>
      <c r="J684" s="70">
        <f>+'Pesquisa de Preços'!J158</f>
        <v>0</v>
      </c>
      <c r="K684" s="70">
        <f>+'Pesquisa de Preços'!K158</f>
        <v>0</v>
      </c>
      <c r="L684" s="70">
        <f>+'Pesquisa de Preços'!L158</f>
        <v>19.59</v>
      </c>
      <c r="M684" s="60">
        <f>+'Pesquisa de Preços'!Q158</f>
        <v>19.850000000000001</v>
      </c>
      <c r="N684" s="60">
        <f>+'Pesquisa de Preços'!R158</f>
        <v>21.66</v>
      </c>
      <c r="O684" s="36"/>
      <c r="P684" s="36"/>
      <c r="Q684" s="36"/>
      <c r="R684" s="36"/>
      <c r="S684" s="36"/>
      <c r="T684" s="36"/>
      <c r="U684" s="36"/>
      <c r="V684" s="36"/>
      <c r="W684" s="36"/>
      <c r="X684" s="36"/>
      <c r="Y684" s="36"/>
      <c r="Z684" s="36"/>
    </row>
    <row r="685" spans="1:26" ht="45" hidden="1" x14ac:dyDescent="0.2">
      <c r="A685" s="68">
        <f t="shared" si="361"/>
        <v>151</v>
      </c>
      <c r="B685" s="69" t="str">
        <f>+'Pesquisa de Preços'!B159</f>
        <v>Scalpe dispositivo para infusão intravenosa Nº 25 Hipodérmico, descartável; Cânula em aço inoxidável, bisel trifacetada e siliconizada; Esterilização por óxido de etileno; Apresentação: Embalagem com 100 unidades.</v>
      </c>
      <c r="C685" s="70">
        <f>+'Pesquisa de Preços'!C159</f>
        <v>0</v>
      </c>
      <c r="D685" s="70">
        <f>+'Pesquisa de Preços'!D159</f>
        <v>21.12</v>
      </c>
      <c r="E685" s="70">
        <f>+'Pesquisa de Preços'!E159</f>
        <v>21.43</v>
      </c>
      <c r="F685" s="70">
        <f>+'Pesquisa de Preços'!F159</f>
        <v>21.62</v>
      </c>
      <c r="G685" s="70">
        <f>+'Pesquisa de Preços'!G159</f>
        <v>20</v>
      </c>
      <c r="H685" s="70">
        <f>+'Pesquisa de Preços'!H159</f>
        <v>0</v>
      </c>
      <c r="I685" s="70">
        <f>+'Pesquisa de Preços'!I159</f>
        <v>0</v>
      </c>
      <c r="J685" s="70">
        <f>+'Pesquisa de Preços'!J159</f>
        <v>0</v>
      </c>
      <c r="K685" s="70">
        <f>+'Pesquisa de Preços'!K159</f>
        <v>0</v>
      </c>
      <c r="L685" s="70">
        <f>+'Pesquisa de Preços'!L159</f>
        <v>20.87</v>
      </c>
      <c r="M685" s="60">
        <f>+'Pesquisa de Preços'!Q159</f>
        <v>20.38</v>
      </c>
      <c r="N685" s="60">
        <f>+'Pesquisa de Preços'!R159</f>
        <v>21.64</v>
      </c>
      <c r="O685" s="36"/>
      <c r="P685" s="36"/>
      <c r="Q685" s="36"/>
      <c r="R685" s="36"/>
      <c r="S685" s="36"/>
      <c r="T685" s="36"/>
      <c r="U685" s="36"/>
      <c r="V685" s="36"/>
      <c r="W685" s="36"/>
      <c r="X685" s="36"/>
      <c r="Y685" s="36"/>
      <c r="Z685" s="36"/>
    </row>
    <row r="686" spans="1:26" ht="33.75" hidden="1" x14ac:dyDescent="0.2">
      <c r="A686" s="68">
        <f t="shared" si="361"/>
        <v>152</v>
      </c>
      <c r="B686" s="69" t="str">
        <f>+'Pesquisa de Preços'!B160</f>
        <v>SERINGA 0,05 ML COM AGULHA FIXA; PARA VACINA BCG; SPLIP OU LOCK; SERINGA DESCARTÁVEL;VOLUME NOMINAL0,05 ML; PISTÃO PERMITE AJUSTE DO PISTÃO NO BICO QUANDO DA INJEÇÃO</v>
      </c>
      <c r="C686" s="70">
        <f>+'Pesquisa de Preços'!C160</f>
        <v>0</v>
      </c>
      <c r="D686" s="70">
        <f>+'Pesquisa de Preços'!D160</f>
        <v>0.14000000000000001</v>
      </c>
      <c r="E686" s="70">
        <f>+'Pesquisa de Preços'!E160</f>
        <v>0.14000000000000001</v>
      </c>
      <c r="F686" s="70">
        <f>+'Pesquisa de Preços'!F160</f>
        <v>0.14000000000000001</v>
      </c>
      <c r="G686" s="70">
        <f>+'Pesquisa de Preços'!G160</f>
        <v>0.22</v>
      </c>
      <c r="H686" s="70">
        <f>+'Pesquisa de Preços'!H160</f>
        <v>0</v>
      </c>
      <c r="I686" s="70">
        <f>+'Pesquisa de Preços'!I160</f>
        <v>0</v>
      </c>
      <c r="J686" s="70">
        <f>+'Pesquisa de Preços'!J160</f>
        <v>0</v>
      </c>
      <c r="K686" s="70">
        <f>+'Pesquisa de Preços'!K160</f>
        <v>0</v>
      </c>
      <c r="L686" s="70">
        <f>+'Pesquisa de Preços'!L160</f>
        <v>0.21</v>
      </c>
      <c r="M686" s="60">
        <f>+'Pesquisa de Preços'!Q160</f>
        <v>0.13</v>
      </c>
      <c r="N686" s="60">
        <f>+'Pesquisa de Preços'!R160</f>
        <v>0.21</v>
      </c>
      <c r="O686" s="36"/>
      <c r="P686" s="36"/>
      <c r="Q686" s="36"/>
      <c r="R686" s="36"/>
      <c r="S686" s="36"/>
      <c r="T686" s="36"/>
      <c r="U686" s="36"/>
      <c r="V686" s="36"/>
      <c r="W686" s="36"/>
      <c r="X686" s="36"/>
      <c r="Y686" s="36"/>
      <c r="Z686" s="36"/>
    </row>
    <row r="687" spans="1:26" hidden="1" x14ac:dyDescent="0.2">
      <c r="A687" s="68">
        <f t="shared" si="361"/>
        <v>153</v>
      </c>
      <c r="B687" s="69" t="str">
        <f>+'Pesquisa de Preços'!B161</f>
        <v>SERINGA DESCARTAVEL 1 ML COM AGULHAS 13X3,8 PARA INSULINA</v>
      </c>
      <c r="C687" s="70">
        <f>+'Pesquisa de Preços'!C161</f>
        <v>0</v>
      </c>
      <c r="D687" s="70">
        <f>+'Pesquisa de Preços'!D161</f>
        <v>0.22</v>
      </c>
      <c r="E687" s="70">
        <f>+'Pesquisa de Preços'!E161</f>
        <v>0.22</v>
      </c>
      <c r="F687" s="70">
        <f>+'Pesquisa de Preços'!F161</f>
        <v>0.22</v>
      </c>
      <c r="G687" s="70">
        <f>+'Pesquisa de Preços'!G161</f>
        <v>0.24</v>
      </c>
      <c r="H687" s="70">
        <f>+'Pesquisa de Preços'!H161</f>
        <v>0</v>
      </c>
      <c r="I687" s="70">
        <f>+'Pesquisa de Preços'!I161</f>
        <v>0</v>
      </c>
      <c r="J687" s="70">
        <f>+'Pesquisa de Preços'!J161</f>
        <v>0</v>
      </c>
      <c r="K687" s="70">
        <f>+'Pesquisa de Preços'!K161</f>
        <v>0</v>
      </c>
      <c r="L687" s="70">
        <f>+'Pesquisa de Preços'!L161</f>
        <v>0.2</v>
      </c>
      <c r="M687" s="60">
        <f>+'Pesquisa de Preços'!Q161</f>
        <v>0.21</v>
      </c>
      <c r="N687" s="60">
        <f>+'Pesquisa de Preços'!R161</f>
        <v>0.23</v>
      </c>
      <c r="O687" s="36"/>
      <c r="P687" s="36"/>
      <c r="Q687" s="36"/>
      <c r="R687" s="36"/>
      <c r="S687" s="36"/>
      <c r="T687" s="36"/>
      <c r="U687" s="36"/>
      <c r="V687" s="36"/>
      <c r="W687" s="36"/>
      <c r="X687" s="36"/>
      <c r="Y687" s="36"/>
      <c r="Z687" s="36"/>
    </row>
    <row r="688" spans="1:26" ht="101.25" hidden="1" x14ac:dyDescent="0.2">
      <c r="A688" s="68">
        <f t="shared" si="361"/>
        <v>154</v>
      </c>
      <c r="B688" s="69" t="str">
        <f>+'Pesquisa de Preços'!B162</f>
        <v>SERINGA DESCARTÁVEL - 1 ml -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v>
      </c>
      <c r="C688" s="70">
        <f>+'Pesquisa de Preços'!C162</f>
        <v>0</v>
      </c>
      <c r="D688" s="70">
        <f>+'Pesquisa de Preços'!D162</f>
        <v>0.12</v>
      </c>
      <c r="E688" s="70">
        <f>+'Pesquisa de Preços'!E162</f>
        <v>0.12</v>
      </c>
      <c r="F688" s="70">
        <f>+'Pesquisa de Preços'!F162</f>
        <v>0.12</v>
      </c>
      <c r="G688" s="70">
        <f>+'Pesquisa de Preços'!G162</f>
        <v>0.16</v>
      </c>
      <c r="H688" s="70">
        <f>+'Pesquisa de Preços'!H162</f>
        <v>0</v>
      </c>
      <c r="I688" s="70">
        <f>+'Pesquisa de Preços'!I162</f>
        <v>0</v>
      </c>
      <c r="J688" s="70">
        <f>+'Pesquisa de Preços'!J162</f>
        <v>0</v>
      </c>
      <c r="K688" s="70">
        <f>+'Pesquisa de Preços'!K162</f>
        <v>0</v>
      </c>
      <c r="L688" s="70">
        <f>+'Pesquisa de Preços'!L162</f>
        <v>0.2</v>
      </c>
      <c r="M688" s="60">
        <f>+'Pesquisa de Preços'!Q162</f>
        <v>0.11</v>
      </c>
      <c r="N688" s="60">
        <f>+'Pesquisa de Preços'!R162</f>
        <v>0.18</v>
      </c>
      <c r="O688" s="36"/>
      <c r="P688" s="36"/>
      <c r="Q688" s="36"/>
      <c r="R688" s="36"/>
      <c r="S688" s="36"/>
      <c r="T688" s="36"/>
      <c r="U688" s="36"/>
      <c r="V688" s="36"/>
      <c r="W688" s="36"/>
      <c r="X688" s="36"/>
      <c r="Y688" s="36"/>
      <c r="Z688" s="36"/>
    </row>
    <row r="689" spans="1:26" ht="101.25" hidden="1" x14ac:dyDescent="0.2">
      <c r="A689" s="68">
        <f t="shared" si="361"/>
        <v>155</v>
      </c>
      <c r="B689" s="69" t="str">
        <f>+'Pesquisa de Preços'!B163</f>
        <v>SERINGA DESCARTÁVEL,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 5 ml</v>
      </c>
      <c r="C689" s="70">
        <f>+'Pesquisa de Preços'!C163</f>
        <v>0</v>
      </c>
      <c r="D689" s="70">
        <f>+'Pesquisa de Preços'!D163</f>
        <v>0.14000000000000001</v>
      </c>
      <c r="E689" s="70">
        <f>+'Pesquisa de Preços'!E163</f>
        <v>0.14000000000000001</v>
      </c>
      <c r="F689" s="70">
        <f>+'Pesquisa de Preços'!F163</f>
        <v>0.14000000000000001</v>
      </c>
      <c r="G689" s="70">
        <f>+'Pesquisa de Preços'!G163</f>
        <v>0.14000000000000001</v>
      </c>
      <c r="H689" s="70">
        <f>+'Pesquisa de Preços'!H163</f>
        <v>0</v>
      </c>
      <c r="I689" s="70">
        <f>+'Pesquisa de Preços'!I163</f>
        <v>0</v>
      </c>
      <c r="J689" s="70">
        <f>+'Pesquisa de Preços'!J163</f>
        <v>0</v>
      </c>
      <c r="K689" s="70">
        <f>+'Pesquisa de Preços'!K163</f>
        <v>0</v>
      </c>
      <c r="L689" s="70">
        <f>+'Pesquisa de Preços'!L163</f>
        <v>0.14000000000000001</v>
      </c>
      <c r="M689" s="60">
        <f>+'Pesquisa de Preços'!Q163</f>
        <v>0.14000000000000001</v>
      </c>
      <c r="N689" s="60">
        <f>+'Pesquisa de Preços'!R163</f>
        <v>0.14000000000000001</v>
      </c>
      <c r="O689" s="36"/>
      <c r="P689" s="36"/>
      <c r="Q689" s="36"/>
      <c r="R689" s="36"/>
      <c r="S689" s="36"/>
      <c r="T689" s="36"/>
      <c r="U689" s="36"/>
      <c r="V689" s="36"/>
      <c r="W689" s="36"/>
      <c r="X689" s="36"/>
      <c r="Y689" s="36"/>
      <c r="Z689" s="36"/>
    </row>
    <row r="690" spans="1:26" ht="101.25" hidden="1" x14ac:dyDescent="0.2">
      <c r="A690" s="68">
        <f t="shared" si="361"/>
        <v>156</v>
      </c>
      <c r="B690" s="69" t="str">
        <f>+'Pesquisa de Preços'!B164</f>
        <v>Sonda - aspiração traqueal- sonda de alivio nº 12 -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690" s="70">
        <f>+'Pesquisa de Preços'!C164</f>
        <v>1.1000000000000001</v>
      </c>
      <c r="D690" s="70">
        <f>+'Pesquisa de Preços'!D164</f>
        <v>0.79</v>
      </c>
      <c r="E690" s="70">
        <f>+'Pesquisa de Preços'!E164</f>
        <v>0.8</v>
      </c>
      <c r="F690" s="70">
        <f>+'Pesquisa de Preços'!F164</f>
        <v>0.81</v>
      </c>
      <c r="G690" s="70">
        <f>+'Pesquisa de Preços'!G164</f>
        <v>0.71</v>
      </c>
      <c r="H690" s="70">
        <f>+'Pesquisa de Preços'!H164</f>
        <v>0</v>
      </c>
      <c r="I690" s="70">
        <f>+'Pesquisa de Preços'!I164</f>
        <v>0</v>
      </c>
      <c r="J690" s="70">
        <f>+'Pesquisa de Preços'!J164</f>
        <v>0</v>
      </c>
      <c r="K690" s="70">
        <f>+'Pesquisa de Preços'!K164</f>
        <v>0</v>
      </c>
      <c r="L690" s="70">
        <f>+'Pesquisa de Preços'!L164</f>
        <v>0.6</v>
      </c>
      <c r="M690" s="60">
        <f>+'Pesquisa de Preços'!Q164</f>
        <v>0.64</v>
      </c>
      <c r="N690" s="60">
        <f>+'Pesquisa de Preços'!R164</f>
        <v>0.97</v>
      </c>
      <c r="O690" s="36"/>
      <c r="P690" s="36"/>
      <c r="Q690" s="36"/>
      <c r="R690" s="36"/>
      <c r="S690" s="36"/>
      <c r="T690" s="36"/>
      <c r="U690" s="36"/>
      <c r="V690" s="36"/>
      <c r="W690" s="36"/>
      <c r="X690" s="36"/>
      <c r="Y690" s="36"/>
      <c r="Z690" s="36"/>
    </row>
    <row r="691" spans="1:26" ht="78.75" hidden="1" x14ac:dyDescent="0.2">
      <c r="A691" s="68">
        <f t="shared" si="361"/>
        <v>157</v>
      </c>
      <c r="B691" s="69" t="str">
        <f>+'Pesquisa de Preços'!B165</f>
        <v xml:space="preserve">Sonda - aspiração traqueal- sonda de alivio nº 14 -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691" s="70">
        <f>+'Pesquisa de Preços'!C165</f>
        <v>1.2</v>
      </c>
      <c r="D691" s="70">
        <f>+'Pesquisa de Preços'!D165</f>
        <v>0.81</v>
      </c>
      <c r="E691" s="70">
        <f>+'Pesquisa de Preços'!E165</f>
        <v>0.82</v>
      </c>
      <c r="F691" s="70">
        <f>+'Pesquisa de Preços'!F165</f>
        <v>0.83</v>
      </c>
      <c r="G691" s="70">
        <f>+'Pesquisa de Preços'!G165</f>
        <v>0.75</v>
      </c>
      <c r="H691" s="70">
        <f>+'Pesquisa de Preços'!H165</f>
        <v>0</v>
      </c>
      <c r="I691" s="70">
        <f>+'Pesquisa de Preços'!I165</f>
        <v>0</v>
      </c>
      <c r="J691" s="70">
        <f>+'Pesquisa de Preços'!J165</f>
        <v>0</v>
      </c>
      <c r="K691" s="70">
        <f>+'Pesquisa de Preços'!K165</f>
        <v>0</v>
      </c>
      <c r="L691" s="70">
        <f>+'Pesquisa de Preços'!L165</f>
        <v>0.57999999999999996</v>
      </c>
      <c r="M691" s="60">
        <f>+'Pesquisa de Preços'!Q165</f>
        <v>0.63</v>
      </c>
      <c r="N691" s="60">
        <f>+'Pesquisa de Preços'!R165</f>
        <v>1.03</v>
      </c>
      <c r="O691" s="36"/>
      <c r="P691" s="36"/>
      <c r="Q691" s="36"/>
      <c r="R691" s="36"/>
      <c r="S691" s="36"/>
      <c r="T691" s="36"/>
      <c r="U691" s="36"/>
      <c r="V691" s="36"/>
      <c r="W691" s="36"/>
      <c r="X691" s="36"/>
      <c r="Y691" s="36"/>
      <c r="Z691" s="36"/>
    </row>
    <row r="692" spans="1:26" ht="101.25" hidden="1" x14ac:dyDescent="0.2">
      <c r="A692" s="68">
        <f t="shared" si="361"/>
        <v>158</v>
      </c>
      <c r="B692" s="69" t="str">
        <f>+'Pesquisa de Preços'!B166</f>
        <v>Sonda - aspiração traqueal- sonda de alivio nº 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692" s="70">
        <f>+'Pesquisa de Preços'!C166</f>
        <v>0.9</v>
      </c>
      <c r="D692" s="70">
        <f>+'Pesquisa de Preços'!D166</f>
        <v>0.67</v>
      </c>
      <c r="E692" s="70">
        <f>+'Pesquisa de Preços'!E166</f>
        <v>0.68</v>
      </c>
      <c r="F692" s="70">
        <f>+'Pesquisa de Preços'!F166</f>
        <v>0.69</v>
      </c>
      <c r="G692" s="70">
        <f>+'Pesquisa de Preços'!G166</f>
        <v>0.73</v>
      </c>
      <c r="H692" s="70">
        <f>+'Pesquisa de Preços'!H166</f>
        <v>0</v>
      </c>
      <c r="I692" s="70">
        <f>+'Pesquisa de Preços'!I166</f>
        <v>0</v>
      </c>
      <c r="J692" s="70">
        <f>+'Pesquisa de Preços'!J166</f>
        <v>0</v>
      </c>
      <c r="K692" s="70">
        <f>+'Pesquisa de Preços'!K166</f>
        <v>0</v>
      </c>
      <c r="L692" s="70">
        <f>+'Pesquisa de Preços'!L166</f>
        <v>0.74</v>
      </c>
      <c r="M692" s="60">
        <f>+'Pesquisa de Preços'!Q166</f>
        <v>0.65</v>
      </c>
      <c r="N692" s="60">
        <f>+'Pesquisa de Preços'!R166</f>
        <v>0.82</v>
      </c>
      <c r="O692" s="36"/>
      <c r="P692" s="36"/>
      <c r="Q692" s="36"/>
      <c r="R692" s="36"/>
      <c r="S692" s="36"/>
      <c r="T692" s="36"/>
      <c r="U692" s="36"/>
      <c r="V692" s="36"/>
      <c r="W692" s="36"/>
      <c r="X692" s="36"/>
      <c r="Y692" s="36"/>
      <c r="Z692" s="36"/>
    </row>
    <row r="693" spans="1:26" ht="78.75" hidden="1" x14ac:dyDescent="0.2">
      <c r="A693" s="68">
        <f t="shared" si="361"/>
        <v>159</v>
      </c>
      <c r="B693" s="69" t="str">
        <f>+'Pesquisa de Preços'!B167</f>
        <v xml:space="preserve">Sonda - aspiração traqueal- sonda de alivio nº 8-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693" s="70">
        <f>+'Pesquisa de Preços'!C167</f>
        <v>0.9</v>
      </c>
      <c r="D693" s="70">
        <f>+'Pesquisa de Preços'!D167</f>
        <v>0.7</v>
      </c>
      <c r="E693" s="70">
        <f>+'Pesquisa de Preços'!E167</f>
        <v>0.71</v>
      </c>
      <c r="F693" s="70">
        <f>+'Pesquisa de Preços'!F167</f>
        <v>0.72</v>
      </c>
      <c r="G693" s="70">
        <f>+'Pesquisa de Preços'!G167</f>
        <v>0.61</v>
      </c>
      <c r="H693" s="70">
        <f>+'Pesquisa de Preços'!H167</f>
        <v>0</v>
      </c>
      <c r="I693" s="70">
        <f>+'Pesquisa de Preços'!I167</f>
        <v>0</v>
      </c>
      <c r="J693" s="70">
        <f>+'Pesquisa de Preços'!J167</f>
        <v>0</v>
      </c>
      <c r="K693" s="70">
        <f>+'Pesquisa de Preços'!K167</f>
        <v>0</v>
      </c>
      <c r="L693" s="70">
        <f>+'Pesquisa de Preços'!L167</f>
        <v>0.55000000000000004</v>
      </c>
      <c r="M693" s="60">
        <f>+'Pesquisa de Preços'!Q167</f>
        <v>0.57999999999999996</v>
      </c>
      <c r="N693" s="60">
        <f>+'Pesquisa de Preços'!R167</f>
        <v>0.82</v>
      </c>
      <c r="O693" s="36"/>
      <c r="P693" s="36"/>
      <c r="Q693" s="36"/>
      <c r="R693" s="36"/>
      <c r="S693" s="36"/>
      <c r="T693" s="36"/>
      <c r="U693" s="36"/>
      <c r="V693" s="36"/>
      <c r="W693" s="36"/>
      <c r="X693" s="36"/>
      <c r="Y693" s="36"/>
      <c r="Z693" s="36"/>
    </row>
    <row r="694" spans="1:26" ht="78.75" hidden="1" x14ac:dyDescent="0.2">
      <c r="A694" s="68">
        <f t="shared" si="361"/>
        <v>160</v>
      </c>
      <c r="B694" s="69" t="str">
        <f>+'Pesquisa de Preços'!B168</f>
        <v>SONDA DE FOLLEY N° 20,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694" s="70">
        <f>+'Pesquisa de Preços'!C168</f>
        <v>0</v>
      </c>
      <c r="D694" s="70">
        <f>+'Pesquisa de Preços'!D168</f>
        <v>28.16</v>
      </c>
      <c r="E694" s="70">
        <f>+'Pesquisa de Preços'!E168</f>
        <v>28.57</v>
      </c>
      <c r="F694" s="70">
        <f>+'Pesquisa de Preços'!F168</f>
        <v>28.83</v>
      </c>
      <c r="G694" s="70">
        <f>+'Pesquisa de Preços'!G168</f>
        <v>24.31</v>
      </c>
      <c r="H694" s="70">
        <f>+'Pesquisa de Preços'!H168</f>
        <v>0</v>
      </c>
      <c r="I694" s="70">
        <f>+'Pesquisa de Preços'!I168</f>
        <v>0</v>
      </c>
      <c r="J694" s="70">
        <f>+'Pesquisa de Preços'!J168</f>
        <v>0</v>
      </c>
      <c r="K694" s="70">
        <f>+'Pesquisa de Preços'!K168</f>
        <v>0</v>
      </c>
      <c r="L694" s="70">
        <f>+'Pesquisa de Preços'!L168</f>
        <v>24.7</v>
      </c>
      <c r="M694" s="60">
        <f>+'Pesquisa de Preços'!Q168</f>
        <v>24.7</v>
      </c>
      <c r="N694" s="60">
        <f>+'Pesquisa de Preços'!R168</f>
        <v>29.13</v>
      </c>
      <c r="O694" s="36"/>
      <c r="P694" s="36"/>
      <c r="Q694" s="36"/>
      <c r="R694" s="36"/>
      <c r="S694" s="36"/>
      <c r="T694" s="36"/>
      <c r="U694" s="36"/>
      <c r="V694" s="36"/>
      <c r="W694" s="36"/>
      <c r="X694" s="36"/>
      <c r="Y694" s="36"/>
      <c r="Z694" s="36"/>
    </row>
    <row r="695" spans="1:26" ht="78.75" hidden="1" x14ac:dyDescent="0.2">
      <c r="A695" s="68">
        <f t="shared" si="361"/>
        <v>161</v>
      </c>
      <c r="B695" s="69" t="str">
        <f>+'Pesquisa de Preços'!B169</f>
        <v>SONDA DE FOLLEY N° 22,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695" s="70">
        <f>+'Pesquisa de Preços'!C169</f>
        <v>0</v>
      </c>
      <c r="D695" s="70">
        <f>+'Pesquisa de Preços'!D169</f>
        <v>28.16</v>
      </c>
      <c r="E695" s="70">
        <f>+'Pesquisa de Preços'!E169</f>
        <v>28.57</v>
      </c>
      <c r="F695" s="70">
        <f>+'Pesquisa de Preços'!F169</f>
        <v>28.83</v>
      </c>
      <c r="G695" s="70">
        <f>+'Pesquisa de Preços'!G169</f>
        <v>25.35</v>
      </c>
      <c r="H695" s="70">
        <f>+'Pesquisa de Preços'!H169</f>
        <v>0</v>
      </c>
      <c r="I695" s="70">
        <f>+'Pesquisa de Preços'!I169</f>
        <v>0</v>
      </c>
      <c r="J695" s="70">
        <f>+'Pesquisa de Preços'!J169</f>
        <v>0</v>
      </c>
      <c r="K695" s="70">
        <f>+'Pesquisa de Preços'!K169</f>
        <v>0</v>
      </c>
      <c r="L695" s="70">
        <f>+'Pesquisa de Preços'!L169</f>
        <v>23.02</v>
      </c>
      <c r="M695" s="60">
        <f>+'Pesquisa de Preços'!Q169</f>
        <v>24.26</v>
      </c>
      <c r="N695" s="60">
        <f>+'Pesquisa de Preços'!R169</f>
        <v>29.31</v>
      </c>
      <c r="O695" s="36"/>
      <c r="P695" s="36"/>
      <c r="Q695" s="36"/>
      <c r="R695" s="36"/>
      <c r="S695" s="36"/>
      <c r="T695" s="36"/>
      <c r="U695" s="36"/>
      <c r="V695" s="36"/>
      <c r="W695" s="36"/>
      <c r="X695" s="36"/>
      <c r="Y695" s="36"/>
      <c r="Z695" s="36"/>
    </row>
    <row r="696" spans="1:26" ht="78.75" hidden="1" x14ac:dyDescent="0.2">
      <c r="A696" s="68">
        <f t="shared" si="361"/>
        <v>162</v>
      </c>
      <c r="B696" s="69" t="str">
        <f>+'Pesquisa de Preços'!B170</f>
        <v>SONDA DE FOLLEY N° 16,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696" s="70">
        <f>+'Pesquisa de Preços'!C170</f>
        <v>0</v>
      </c>
      <c r="D696" s="70">
        <f>+'Pesquisa de Preços'!D170</f>
        <v>2.83</v>
      </c>
      <c r="E696" s="70">
        <f>+'Pesquisa de Preços'!E170</f>
        <v>2.87</v>
      </c>
      <c r="F696" s="70">
        <f>+'Pesquisa de Preços'!F170</f>
        <v>2.89</v>
      </c>
      <c r="G696" s="70">
        <f>+'Pesquisa de Preços'!G170</f>
        <v>2.4300000000000002</v>
      </c>
      <c r="H696" s="70">
        <f>+'Pesquisa de Preços'!H170</f>
        <v>0</v>
      </c>
      <c r="I696" s="70">
        <f>+'Pesquisa de Preços'!I170</f>
        <v>0</v>
      </c>
      <c r="J696" s="70">
        <f>+'Pesquisa de Preços'!J170</f>
        <v>0</v>
      </c>
      <c r="K696" s="70">
        <f>+'Pesquisa de Preços'!K170</f>
        <v>0</v>
      </c>
      <c r="L696" s="70">
        <f>+'Pesquisa de Preços'!L170</f>
        <v>2.6</v>
      </c>
      <c r="M696" s="60">
        <f>+'Pesquisa de Preços'!Q170</f>
        <v>2.52</v>
      </c>
      <c r="N696" s="60">
        <f>+'Pesquisa de Preços'!R170</f>
        <v>2.93</v>
      </c>
      <c r="O696" s="36"/>
      <c r="P696" s="36"/>
      <c r="Q696" s="36"/>
      <c r="R696" s="36"/>
      <c r="S696" s="36"/>
      <c r="T696" s="36"/>
      <c r="U696" s="36"/>
      <c r="V696" s="36"/>
      <c r="W696" s="36"/>
      <c r="X696" s="36"/>
      <c r="Y696" s="36"/>
      <c r="Z696" s="36"/>
    </row>
    <row r="697" spans="1:26" ht="78.75" hidden="1" x14ac:dyDescent="0.2">
      <c r="A697" s="68">
        <f t="shared" si="361"/>
        <v>163</v>
      </c>
      <c r="B697" s="69" t="str">
        <f>+'Pesquisa de Preços'!B171</f>
        <v>SONDA DE FOLLEY N° 18,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697" s="70">
        <f>+'Pesquisa de Preços'!C171</f>
        <v>0</v>
      </c>
      <c r="D697" s="70">
        <f>+'Pesquisa de Preços'!D171</f>
        <v>2.83</v>
      </c>
      <c r="E697" s="70">
        <f>+'Pesquisa de Preços'!E171</f>
        <v>2.87</v>
      </c>
      <c r="F697" s="70">
        <f>+'Pesquisa de Preços'!F171</f>
        <v>2.89</v>
      </c>
      <c r="G697" s="70">
        <f>+'Pesquisa de Preços'!G171</f>
        <v>2.4300000000000002</v>
      </c>
      <c r="H697" s="70">
        <f>+'Pesquisa de Preços'!H171</f>
        <v>0</v>
      </c>
      <c r="I697" s="70">
        <f>+'Pesquisa de Preços'!I171</f>
        <v>0</v>
      </c>
      <c r="J697" s="70">
        <f>+'Pesquisa de Preços'!J171</f>
        <v>0</v>
      </c>
      <c r="K697" s="70">
        <f>+'Pesquisa de Preços'!K171</f>
        <v>0</v>
      </c>
      <c r="L697" s="70">
        <f>+'Pesquisa de Preços'!L171</f>
        <v>2.2000000000000002</v>
      </c>
      <c r="M697" s="60">
        <f>+'Pesquisa de Preços'!Q171</f>
        <v>2.33</v>
      </c>
      <c r="N697" s="60">
        <f>+'Pesquisa de Preços'!R171</f>
        <v>2.96</v>
      </c>
      <c r="O697" s="36"/>
      <c r="P697" s="36"/>
      <c r="Q697" s="36"/>
      <c r="R697" s="36"/>
      <c r="S697" s="36"/>
      <c r="T697" s="36"/>
      <c r="U697" s="36"/>
      <c r="V697" s="36"/>
      <c r="W697" s="36"/>
      <c r="X697" s="36"/>
      <c r="Y697" s="36"/>
      <c r="Z697" s="36"/>
    </row>
    <row r="698" spans="1:26" ht="45" hidden="1" x14ac:dyDescent="0.2">
      <c r="A698" s="68">
        <f t="shared" si="361"/>
        <v>164</v>
      </c>
      <c r="B698" s="69" t="str">
        <f>+'Pesquisa de Preços'!B172</f>
        <v>Sonda Foley - de demora nº 8 pediátrica - Em látex, cx. Com 10 unidades, siliconada. Foley de 3 Vias: - Via para insuflar o ar; - Via para drenar a urina; - Via para infundir solução, fazer controle de irrigação. Produto com validade. Garantia contra defeitos de fabricação ou materiais</v>
      </c>
      <c r="C698" s="70">
        <f>+'Pesquisa de Preços'!C172</f>
        <v>0</v>
      </c>
      <c r="D698" s="70">
        <f>+'Pesquisa de Preços'!D172</f>
        <v>28.16</v>
      </c>
      <c r="E698" s="70">
        <f>+'Pesquisa de Preços'!E172</f>
        <v>28.57</v>
      </c>
      <c r="F698" s="70">
        <f>+'Pesquisa de Preços'!F172</f>
        <v>28.83</v>
      </c>
      <c r="G698" s="70">
        <f>+'Pesquisa de Preços'!G172</f>
        <v>30.3</v>
      </c>
      <c r="H698" s="70">
        <f>+'Pesquisa de Preços'!H172</f>
        <v>0</v>
      </c>
      <c r="I698" s="70">
        <f>+'Pesquisa de Preços'!I172</f>
        <v>0</v>
      </c>
      <c r="J698" s="70">
        <f>+'Pesquisa de Preços'!J172</f>
        <v>0</v>
      </c>
      <c r="K698" s="70">
        <f>+'Pesquisa de Preços'!K172</f>
        <v>0</v>
      </c>
      <c r="L698" s="70">
        <f>+'Pesquisa de Preços'!L172</f>
        <v>25.37</v>
      </c>
      <c r="M698" s="60">
        <f>+'Pesquisa de Preços'!Q172</f>
        <v>26.45</v>
      </c>
      <c r="N698" s="60">
        <f>+'Pesquisa de Preços'!R172</f>
        <v>30.04</v>
      </c>
      <c r="O698" s="36"/>
      <c r="P698" s="36"/>
      <c r="Q698" s="36"/>
      <c r="R698" s="36"/>
      <c r="S698" s="36"/>
      <c r="T698" s="36"/>
      <c r="U698" s="36"/>
      <c r="V698" s="36"/>
      <c r="W698" s="36"/>
      <c r="X698" s="36"/>
      <c r="Y698" s="36"/>
      <c r="Z698" s="36"/>
    </row>
    <row r="699" spans="1:26" ht="33.75" hidden="1" x14ac:dyDescent="0.2">
      <c r="A699" s="68">
        <f t="shared" si="361"/>
        <v>165</v>
      </c>
      <c r="B699" s="69" t="str">
        <f>+'Pesquisa de Preços'!B173</f>
        <v>Sonda Foley - de demora nº 12 adultos - Em látex, siliconada. Foley de 3 Vias: - Via para insuflar o ar; - Via para drenar a urina; - Via para infundir solução, fazer controle de irrigação</v>
      </c>
      <c r="C699" s="70">
        <f>+'Pesquisa de Preços'!C173</f>
        <v>0</v>
      </c>
      <c r="D699" s="70">
        <f>+'Pesquisa de Preços'!D173</f>
        <v>3.56</v>
      </c>
      <c r="E699" s="70">
        <f>+'Pesquisa de Preços'!E173</f>
        <v>3.61</v>
      </c>
      <c r="F699" s="70">
        <f>+'Pesquisa de Preços'!F173</f>
        <v>3.65</v>
      </c>
      <c r="G699" s="70">
        <f>+'Pesquisa de Preços'!G173</f>
        <v>3.28</v>
      </c>
      <c r="H699" s="70">
        <f>+'Pesquisa de Preços'!H173</f>
        <v>0</v>
      </c>
      <c r="I699" s="70">
        <f>+'Pesquisa de Preços'!I173</f>
        <v>0</v>
      </c>
      <c r="J699" s="70">
        <f>+'Pesquisa de Preços'!J173</f>
        <v>0</v>
      </c>
      <c r="K699" s="70">
        <f>+'Pesquisa de Preços'!K173</f>
        <v>0</v>
      </c>
      <c r="L699" s="70">
        <f>+'Pesquisa de Preços'!L173</f>
        <v>3.12</v>
      </c>
      <c r="M699" s="60">
        <f>+'Pesquisa de Preços'!Q173</f>
        <v>3.21</v>
      </c>
      <c r="N699" s="60">
        <f>+'Pesquisa de Preços'!R173</f>
        <v>3.68</v>
      </c>
      <c r="O699" s="36"/>
      <c r="P699" s="36"/>
      <c r="Q699" s="36"/>
      <c r="R699" s="36"/>
      <c r="S699" s="36"/>
      <c r="T699" s="36"/>
      <c r="U699" s="36"/>
      <c r="V699" s="36"/>
      <c r="W699" s="36"/>
      <c r="X699" s="36"/>
      <c r="Y699" s="36"/>
      <c r="Z699" s="36"/>
    </row>
    <row r="700" spans="1:26" ht="45" hidden="1" x14ac:dyDescent="0.2">
      <c r="A700" s="68">
        <f t="shared" si="361"/>
        <v>166</v>
      </c>
      <c r="B700" s="69" t="str">
        <f>+'Pesquisa de Preços'!B174</f>
        <v>Sonda Foley - de demora nº 14 adultos - Em látex, siliconada. Foley de 3 Vias: - Via para insuflar o ar; - Via para drenar a urina; - Via para infundir solução, fazer controle de irrigação. Produto com validade. Garantia contra defeitos de fabricação ou materiais</v>
      </c>
      <c r="C700" s="70">
        <f>+'Pesquisa de Preços'!C174</f>
        <v>0</v>
      </c>
      <c r="D700" s="70">
        <f>+'Pesquisa de Preços'!D174</f>
        <v>3.56</v>
      </c>
      <c r="E700" s="70">
        <f>+'Pesquisa de Preços'!E174</f>
        <v>3.61</v>
      </c>
      <c r="F700" s="70">
        <f>+'Pesquisa de Preços'!F174</f>
        <v>3.65</v>
      </c>
      <c r="G700" s="70">
        <f>+'Pesquisa de Preços'!G174</f>
        <v>3.28</v>
      </c>
      <c r="H700" s="70">
        <f>+'Pesquisa de Preços'!H174</f>
        <v>0</v>
      </c>
      <c r="I700" s="70">
        <f>+'Pesquisa de Preços'!I174</f>
        <v>0</v>
      </c>
      <c r="J700" s="70">
        <f>+'Pesquisa de Preços'!J174</f>
        <v>0</v>
      </c>
      <c r="K700" s="70">
        <f>+'Pesquisa de Preços'!K174</f>
        <v>0</v>
      </c>
      <c r="L700" s="70">
        <f>+'Pesquisa de Preços'!L174</f>
        <v>2.2000000000000002</v>
      </c>
      <c r="M700" s="60">
        <f>+'Pesquisa de Preços'!Q174</f>
        <v>2.65</v>
      </c>
      <c r="N700" s="60">
        <f>+'Pesquisa de Preços'!R174</f>
        <v>3.87</v>
      </c>
      <c r="O700" s="36"/>
      <c r="P700" s="36"/>
      <c r="Q700" s="36"/>
      <c r="R700" s="36"/>
      <c r="S700" s="36"/>
      <c r="T700" s="36"/>
      <c r="U700" s="36"/>
      <c r="V700" s="36"/>
      <c r="W700" s="36"/>
      <c r="X700" s="36"/>
      <c r="Y700" s="36"/>
      <c r="Z700" s="36"/>
    </row>
    <row r="701" spans="1:26" ht="45" hidden="1" x14ac:dyDescent="0.2">
      <c r="A701" s="68">
        <f t="shared" si="361"/>
        <v>167</v>
      </c>
      <c r="B701" s="69" t="str">
        <f>+'Pesquisa de Preços'!B175</f>
        <v>Sonda nasogastrica - sonda de alivio nº 12 adultos- Dispositivo para introdução em órgãos corporais, gástrica e nasogástrica para drenagem gástrica e introdução de solução e medicação no trato gástrico; Estéril; - Atóxica; Apirogênico; Descartável (Uso único)</v>
      </c>
      <c r="C701" s="70">
        <f>+'Pesquisa de Preços'!C175</f>
        <v>2.5</v>
      </c>
      <c r="D701" s="70">
        <f>+'Pesquisa de Preços'!D175</f>
        <v>1.1599999999999999</v>
      </c>
      <c r="E701" s="70">
        <f>+'Pesquisa de Preços'!E175</f>
        <v>1.18</v>
      </c>
      <c r="F701" s="70">
        <f>+'Pesquisa de Preços'!F175</f>
        <v>1.19</v>
      </c>
      <c r="G701" s="70">
        <f>+'Pesquisa de Preços'!G175</f>
        <v>1.08</v>
      </c>
      <c r="H701" s="70">
        <f>+'Pesquisa de Preços'!H175</f>
        <v>0</v>
      </c>
      <c r="I701" s="70">
        <f>+'Pesquisa de Preços'!I175</f>
        <v>0</v>
      </c>
      <c r="J701" s="70">
        <f>+'Pesquisa de Preços'!J175</f>
        <v>0</v>
      </c>
      <c r="K701" s="70">
        <f>+'Pesquisa de Preços'!K175</f>
        <v>0</v>
      </c>
      <c r="L701" s="70">
        <f>+'Pesquisa de Preços'!L175</f>
        <v>2.72</v>
      </c>
      <c r="M701" s="60">
        <f>+'Pesquisa de Preços'!Q175</f>
        <v>0.88</v>
      </c>
      <c r="N701" s="60">
        <f>+'Pesquisa de Preços'!R175</f>
        <v>2.4</v>
      </c>
      <c r="O701" s="36"/>
      <c r="P701" s="36"/>
      <c r="Q701" s="36"/>
      <c r="R701" s="36"/>
      <c r="S701" s="36"/>
      <c r="T701" s="36"/>
      <c r="U701" s="36"/>
      <c r="V701" s="36"/>
      <c r="W701" s="36"/>
      <c r="X701" s="36"/>
      <c r="Y701" s="36"/>
      <c r="Z701" s="36"/>
    </row>
    <row r="702" spans="1:26" ht="45" hidden="1" x14ac:dyDescent="0.2">
      <c r="A702" s="68">
        <f t="shared" si="361"/>
        <v>168</v>
      </c>
      <c r="B702" s="69" t="str">
        <f>+'Pesquisa de Preços'!B176</f>
        <v xml:space="preserve">Sonda nasogastrica - sonda de alivio nº 14 adulto Dispositivo para introdução em órgãos corporais, gástrica e nasogástrica para drenagem gástrica e introdução de solução e medicação no trato gástrico; Estéril; - Atóxica; Apirogênico; Descartável (Uso único). </v>
      </c>
      <c r="C702" s="70">
        <f>+'Pesquisa de Preços'!C176</f>
        <v>0</v>
      </c>
      <c r="D702" s="70">
        <f>+'Pesquisa de Preços'!D176</f>
        <v>1.1599999999999999</v>
      </c>
      <c r="E702" s="70">
        <f>+'Pesquisa de Preços'!E176</f>
        <v>1.18</v>
      </c>
      <c r="F702" s="70">
        <f>+'Pesquisa de Preços'!F176</f>
        <v>1.19</v>
      </c>
      <c r="G702" s="70">
        <f>+'Pesquisa de Preços'!G176</f>
        <v>1.1000000000000001</v>
      </c>
      <c r="H702" s="70">
        <f>+'Pesquisa de Preços'!H176</f>
        <v>0</v>
      </c>
      <c r="I702" s="70">
        <f>+'Pesquisa de Preços'!I176</f>
        <v>0</v>
      </c>
      <c r="J702" s="70">
        <f>+'Pesquisa de Preços'!J176</f>
        <v>0</v>
      </c>
      <c r="K702" s="70">
        <f>+'Pesquisa de Preços'!K176</f>
        <v>0</v>
      </c>
      <c r="L702" s="70">
        <f>+'Pesquisa de Preços'!L176</f>
        <v>1</v>
      </c>
      <c r="M702" s="60">
        <f>+'Pesquisa de Preços'!Q176</f>
        <v>1.05</v>
      </c>
      <c r="N702" s="60">
        <f>+'Pesquisa de Preços'!R176</f>
        <v>1.2</v>
      </c>
      <c r="O702" s="36"/>
      <c r="P702" s="36"/>
      <c r="Q702" s="36"/>
      <c r="R702" s="36"/>
      <c r="S702" s="36"/>
      <c r="T702" s="36"/>
      <c r="U702" s="36"/>
      <c r="V702" s="36"/>
      <c r="W702" s="36"/>
      <c r="X702" s="36"/>
      <c r="Y702" s="36"/>
      <c r="Z702" s="36"/>
    </row>
    <row r="703" spans="1:26" ht="56.25" hidden="1" x14ac:dyDescent="0.2">
      <c r="A703" s="68">
        <f t="shared" si="361"/>
        <v>169</v>
      </c>
      <c r="B703" s="69" t="str">
        <f>+'Pesquisa de Preços'!B177</f>
        <v xml:space="preserve">Sonda nasogastrica - sonda de alivio nº 16 adultos - Sonda - nasogástrica - sonda de alívio Dispositivo para introdução em órgãos corporais, gástrica e nasogástrica para drenagem gástrica e introdução de solução e medicação no trato gástrico; Estéril; - Atóxica; Apirogênico; Descartável (Uso único). </v>
      </c>
      <c r="C703" s="70">
        <f>+'Pesquisa de Preços'!C177</f>
        <v>0</v>
      </c>
      <c r="D703" s="70">
        <f>+'Pesquisa de Preços'!D177</f>
        <v>1.33</v>
      </c>
      <c r="E703" s="70">
        <f>+'Pesquisa de Preços'!E177</f>
        <v>1.35</v>
      </c>
      <c r="F703" s="70">
        <f>+'Pesquisa de Preços'!F177</f>
        <v>1.36</v>
      </c>
      <c r="G703" s="70">
        <f>+'Pesquisa de Preços'!G177</f>
        <v>1.28</v>
      </c>
      <c r="H703" s="70">
        <f>+'Pesquisa de Preços'!H177</f>
        <v>0</v>
      </c>
      <c r="I703" s="70">
        <f>+'Pesquisa de Preços'!I177</f>
        <v>0</v>
      </c>
      <c r="J703" s="70">
        <f>+'Pesquisa de Preços'!J177</f>
        <v>0</v>
      </c>
      <c r="K703" s="70">
        <f>+'Pesquisa de Preços'!K177</f>
        <v>0</v>
      </c>
      <c r="L703" s="70">
        <f>+'Pesquisa de Preços'!L177</f>
        <v>2.72</v>
      </c>
      <c r="M703" s="60">
        <f>+'Pesquisa de Preços'!Q177</f>
        <v>0.99</v>
      </c>
      <c r="N703" s="60">
        <f>+'Pesquisa de Preços'!R177</f>
        <v>2.23</v>
      </c>
      <c r="O703" s="36"/>
      <c r="P703" s="36"/>
      <c r="Q703" s="36"/>
      <c r="R703" s="36"/>
      <c r="S703" s="36"/>
      <c r="T703" s="36"/>
      <c r="U703" s="36"/>
      <c r="V703" s="36"/>
      <c r="W703" s="36"/>
      <c r="X703" s="36"/>
      <c r="Y703" s="36"/>
      <c r="Z703" s="36"/>
    </row>
    <row r="704" spans="1:26" ht="67.5" hidden="1" x14ac:dyDescent="0.2">
      <c r="A704" s="68">
        <f t="shared" si="361"/>
        <v>170</v>
      </c>
      <c r="B704" s="69" t="str">
        <f>+'Pesquisa de Preços'!B178</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06</v>
      </c>
      <c r="C704" s="70">
        <f>+'Pesquisa de Preços'!C178</f>
        <v>0</v>
      </c>
      <c r="D704" s="70">
        <f>+'Pesquisa de Preços'!D178</f>
        <v>0.69</v>
      </c>
      <c r="E704" s="70">
        <f>+'Pesquisa de Preços'!E178</f>
        <v>0.7</v>
      </c>
      <c r="F704" s="70">
        <f>+'Pesquisa de Preços'!F178</f>
        <v>0.7</v>
      </c>
      <c r="G704" s="70">
        <f>+'Pesquisa de Preços'!G178</f>
        <v>0.53</v>
      </c>
      <c r="H704" s="70">
        <f>+'Pesquisa de Preços'!H178</f>
        <v>0</v>
      </c>
      <c r="I704" s="70">
        <f>+'Pesquisa de Preços'!I178</f>
        <v>0</v>
      </c>
      <c r="J704" s="70">
        <f>+'Pesquisa de Preços'!J178</f>
        <v>0</v>
      </c>
      <c r="K704" s="70">
        <f>+'Pesquisa de Preços'!K178</f>
        <v>0</v>
      </c>
      <c r="L704" s="70">
        <f>+'Pesquisa de Preços'!L178</f>
        <v>0.64</v>
      </c>
      <c r="M704" s="60">
        <f>+'Pesquisa de Preços'!Q178</f>
        <v>0.57999999999999996</v>
      </c>
      <c r="N704" s="60">
        <f>+'Pesquisa de Preços'!R178</f>
        <v>0.72</v>
      </c>
      <c r="O704" s="36"/>
      <c r="P704" s="36"/>
      <c r="Q704" s="36"/>
      <c r="R704" s="36"/>
      <c r="S704" s="36"/>
      <c r="T704" s="36"/>
      <c r="U704" s="36"/>
      <c r="V704" s="36"/>
      <c r="W704" s="36"/>
      <c r="X704" s="36"/>
      <c r="Y704" s="36"/>
      <c r="Z704" s="36"/>
    </row>
    <row r="705" spans="1:26" ht="67.5" hidden="1" x14ac:dyDescent="0.2">
      <c r="A705" s="68">
        <f t="shared" si="361"/>
        <v>171</v>
      </c>
      <c r="B705" s="69" t="str">
        <f>+'Pesquisa de Preços'!B179</f>
        <v>SONDA URETRAL (SONDA DE ALIVIO), CONFECCIONADA EM POLIVINIL, ESTÉRIL, ATÓXICA, TRANSPARENTE, FLEXÍVEL, SILICONIZADA, CONTENDO CONECTOR UNIVERSAL PARA ADAPTAÇÃO AO INTERMEDIÁRIO E TAMPA, MEDINDO APROXIMADAMENTE 40CM DE COMPRIMENTO, EMBALAGEM INDIVIDUAL, EM PAPEL GRAU CIRÚRGICO E FILME TERMOPLÁSTICO, ABERTURA EM PÉTALA 08</v>
      </c>
      <c r="C705" s="70">
        <f>+'Pesquisa de Preços'!C179</f>
        <v>0</v>
      </c>
      <c r="D705" s="70">
        <f>+'Pesquisa de Preços'!D179</f>
        <v>0.71</v>
      </c>
      <c r="E705" s="70">
        <f>+'Pesquisa de Preços'!E179</f>
        <v>0.72</v>
      </c>
      <c r="F705" s="70">
        <f>+'Pesquisa de Preços'!F179</f>
        <v>0.72</v>
      </c>
      <c r="G705" s="70">
        <f>+'Pesquisa de Preços'!G179</f>
        <v>0.56999999999999995</v>
      </c>
      <c r="H705" s="70">
        <f>+'Pesquisa de Preços'!H179</f>
        <v>0</v>
      </c>
      <c r="I705" s="70">
        <f>+'Pesquisa de Preços'!I179</f>
        <v>0</v>
      </c>
      <c r="J705" s="70">
        <f>+'Pesquisa de Preços'!J179</f>
        <v>0</v>
      </c>
      <c r="K705" s="70">
        <f>+'Pesquisa de Preços'!K179</f>
        <v>0</v>
      </c>
      <c r="L705" s="70">
        <f>+'Pesquisa de Preços'!L179</f>
        <v>0.54</v>
      </c>
      <c r="M705" s="60">
        <f>+'Pesquisa de Preços'!Q179</f>
        <v>0.56000000000000005</v>
      </c>
      <c r="N705" s="60">
        <f>+'Pesquisa de Preços'!R179</f>
        <v>0.74</v>
      </c>
      <c r="O705" s="36"/>
      <c r="P705" s="36"/>
      <c r="Q705" s="36"/>
      <c r="R705" s="36"/>
      <c r="S705" s="36"/>
      <c r="T705" s="36"/>
      <c r="U705" s="36"/>
      <c r="V705" s="36"/>
      <c r="W705" s="36"/>
      <c r="X705" s="36"/>
      <c r="Y705" s="36"/>
      <c r="Z705" s="36"/>
    </row>
    <row r="706" spans="1:26" ht="67.5" hidden="1" x14ac:dyDescent="0.2">
      <c r="A706" s="68">
        <f t="shared" si="361"/>
        <v>172</v>
      </c>
      <c r="B706" s="69" t="str">
        <f>+'Pesquisa de Preços'!B180</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12</v>
      </c>
      <c r="C706" s="70">
        <f>+'Pesquisa de Preços'!C180</f>
        <v>0</v>
      </c>
      <c r="D706" s="70">
        <f>+'Pesquisa de Preços'!D180</f>
        <v>0.73</v>
      </c>
      <c r="E706" s="70">
        <f>+'Pesquisa de Preços'!E180</f>
        <v>0.74</v>
      </c>
      <c r="F706" s="70">
        <f>+'Pesquisa de Preços'!F180</f>
        <v>0.74</v>
      </c>
      <c r="G706" s="70">
        <f>+'Pesquisa de Preços'!G180</f>
        <v>0.66</v>
      </c>
      <c r="H706" s="70">
        <f>+'Pesquisa de Preços'!H180</f>
        <v>0</v>
      </c>
      <c r="I706" s="70">
        <f>+'Pesquisa de Preços'!I180</f>
        <v>0</v>
      </c>
      <c r="J706" s="70">
        <f>+'Pesquisa de Preços'!J180</f>
        <v>0</v>
      </c>
      <c r="K706" s="70">
        <f>+'Pesquisa de Preços'!K180</f>
        <v>0</v>
      </c>
      <c r="L706" s="70">
        <f>+'Pesquisa de Preços'!L180</f>
        <v>0.61</v>
      </c>
      <c r="M706" s="60">
        <f>+'Pesquisa de Preços'!Q180</f>
        <v>0.64</v>
      </c>
      <c r="N706" s="60">
        <f>+'Pesquisa de Preços'!R180</f>
        <v>0.75</v>
      </c>
      <c r="O706" s="36"/>
      <c r="P706" s="36"/>
      <c r="Q706" s="36"/>
      <c r="R706" s="36"/>
      <c r="S706" s="36"/>
      <c r="T706" s="36"/>
      <c r="U706" s="36"/>
      <c r="V706" s="36"/>
      <c r="W706" s="36"/>
      <c r="X706" s="36"/>
      <c r="Y706" s="36"/>
      <c r="Z706" s="36"/>
    </row>
    <row r="707" spans="1:26" ht="67.5" hidden="1" x14ac:dyDescent="0.2">
      <c r="A707" s="68">
        <f t="shared" si="361"/>
        <v>173</v>
      </c>
      <c r="B707" s="69" t="str">
        <f>+'Pesquisa de Preços'!B181</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10</v>
      </c>
      <c r="C707" s="70">
        <f>+'Pesquisa de Preços'!C181</f>
        <v>0</v>
      </c>
      <c r="D707" s="70">
        <f>+'Pesquisa de Preços'!D181</f>
        <v>0.72</v>
      </c>
      <c r="E707" s="70">
        <f>+'Pesquisa de Preços'!E181</f>
        <v>0.73</v>
      </c>
      <c r="F707" s="70">
        <f>+'Pesquisa de Preços'!F181</f>
        <v>0.74</v>
      </c>
      <c r="G707" s="70">
        <f>+'Pesquisa de Preços'!G181</f>
        <v>0.63</v>
      </c>
      <c r="H707" s="70">
        <f>+'Pesquisa de Preços'!H181</f>
        <v>0</v>
      </c>
      <c r="I707" s="70">
        <f>+'Pesquisa de Preços'!I181</f>
        <v>0</v>
      </c>
      <c r="J707" s="70">
        <f>+'Pesquisa de Preços'!J181</f>
        <v>0</v>
      </c>
      <c r="K707" s="70">
        <f>+'Pesquisa de Preços'!K181</f>
        <v>0</v>
      </c>
      <c r="L707" s="70">
        <f>+'Pesquisa de Preços'!L181</f>
        <v>0.71</v>
      </c>
      <c r="M707" s="60">
        <f>+'Pesquisa de Preços'!Q181</f>
        <v>0.66</v>
      </c>
      <c r="N707" s="60">
        <f>+'Pesquisa de Preços'!R181</f>
        <v>0.75</v>
      </c>
      <c r="O707" s="36"/>
      <c r="P707" s="36"/>
      <c r="Q707" s="36"/>
      <c r="R707" s="36"/>
      <c r="S707" s="36"/>
      <c r="T707" s="36"/>
      <c r="U707" s="36"/>
      <c r="V707" s="36"/>
      <c r="W707" s="36"/>
      <c r="X707" s="36"/>
      <c r="Y707" s="36"/>
      <c r="Z707" s="36"/>
    </row>
    <row r="708" spans="1:26" ht="67.5" hidden="1" x14ac:dyDescent="0.2">
      <c r="A708" s="68">
        <f t="shared" si="361"/>
        <v>174</v>
      </c>
      <c r="B708" s="69" t="str">
        <f>+'Pesquisa de Preços'!B182</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14</v>
      </c>
      <c r="C708" s="70">
        <f>+'Pesquisa de Preços'!C182</f>
        <v>0</v>
      </c>
      <c r="D708" s="70">
        <f>+'Pesquisa de Preços'!D182</f>
        <v>0.79</v>
      </c>
      <c r="E708" s="70">
        <f>+'Pesquisa de Preços'!E182</f>
        <v>0.81</v>
      </c>
      <c r="F708" s="70">
        <f>+'Pesquisa de Preços'!F182</f>
        <v>0.81</v>
      </c>
      <c r="G708" s="70">
        <f>+'Pesquisa de Preços'!G182</f>
        <v>0.66</v>
      </c>
      <c r="H708" s="70">
        <f>+'Pesquisa de Preços'!H182</f>
        <v>0</v>
      </c>
      <c r="I708" s="70">
        <f>+'Pesquisa de Preços'!I182</f>
        <v>0</v>
      </c>
      <c r="J708" s="70">
        <f>+'Pesquisa de Preços'!J182</f>
        <v>0</v>
      </c>
      <c r="K708" s="70">
        <f>+'Pesquisa de Preços'!K182</f>
        <v>0</v>
      </c>
      <c r="L708" s="70">
        <f>+'Pesquisa de Preços'!L182</f>
        <v>0.54</v>
      </c>
      <c r="M708" s="60">
        <f>+'Pesquisa de Preços'!Q182</f>
        <v>0.6</v>
      </c>
      <c r="N708" s="60">
        <f>+'Pesquisa de Preços'!R182</f>
        <v>0.84</v>
      </c>
      <c r="O708" s="36"/>
      <c r="P708" s="36"/>
      <c r="Q708" s="36"/>
      <c r="R708" s="36"/>
      <c r="S708" s="36"/>
      <c r="T708" s="36"/>
      <c r="U708" s="36"/>
      <c r="V708" s="36"/>
      <c r="W708" s="36"/>
      <c r="X708" s="36"/>
      <c r="Y708" s="36"/>
      <c r="Z708" s="36"/>
    </row>
    <row r="709" spans="1:26" ht="33.75" hidden="1" x14ac:dyDescent="0.2">
      <c r="A709" s="68">
        <f t="shared" si="361"/>
        <v>175</v>
      </c>
      <c r="B709" s="69" t="str">
        <f>+'Pesquisa de Preços'!B183</f>
        <v>SORO FISIOLÓGICO 0,9%, FRASCO 500ML, DESTINADA A APLICAÇÃO PARENTERAL COM OBJETIVOS TEURAPEUTICOS E/OU COMPLEMENTARES AO TRATAMENTO DO PACIENTE.</v>
      </c>
      <c r="C709" s="70">
        <f>+'Pesquisa de Preços'!C183</f>
        <v>4.8</v>
      </c>
      <c r="D709" s="70">
        <f>+'Pesquisa de Preços'!D183</f>
        <v>4.2300000000000004</v>
      </c>
      <c r="E709" s="70">
        <f>+'Pesquisa de Preços'!E183</f>
        <v>4.29</v>
      </c>
      <c r="F709" s="70">
        <f>+'Pesquisa de Preços'!F183</f>
        <v>4.33</v>
      </c>
      <c r="G709" s="70">
        <f>+'Pesquisa de Preços'!G183</f>
        <v>4</v>
      </c>
      <c r="H709" s="70">
        <f>+'Pesquisa de Preços'!H183</f>
        <v>0</v>
      </c>
      <c r="I709" s="70">
        <f>+'Pesquisa de Preços'!I183</f>
        <v>0</v>
      </c>
      <c r="J709" s="70">
        <f>+'Pesquisa de Preços'!J183</f>
        <v>0</v>
      </c>
      <c r="K709" s="70">
        <f>+'Pesquisa de Preços'!K183</f>
        <v>0</v>
      </c>
      <c r="L709" s="70">
        <f>+'Pesquisa de Preços'!L183</f>
        <v>4.4000000000000004</v>
      </c>
      <c r="M709" s="60">
        <f>+'Pesquisa de Preços'!Q183</f>
        <v>4.08</v>
      </c>
      <c r="N709" s="60">
        <f>+'Pesquisa de Preços'!R183</f>
        <v>4.5999999999999996</v>
      </c>
      <c r="O709" s="36"/>
      <c r="P709" s="36"/>
      <c r="Q709" s="36"/>
      <c r="R709" s="36"/>
      <c r="S709" s="36"/>
      <c r="T709" s="36"/>
      <c r="U709" s="36"/>
      <c r="V709" s="36"/>
      <c r="W709" s="36"/>
      <c r="X709" s="36"/>
      <c r="Y709" s="36"/>
      <c r="Z709" s="36"/>
    </row>
    <row r="710" spans="1:26" ht="22.5" hidden="1" x14ac:dyDescent="0.2">
      <c r="A710" s="68">
        <f t="shared" si="361"/>
        <v>176</v>
      </c>
      <c r="B710" s="69" t="str">
        <f>+'Pesquisa de Preços'!B184</f>
        <v>SORO FISIOLOGICO 250 ML, COM OBJETIVOS TERAPEUTICOS E/OU COMPLEMENTARES AO TRATAMENTO DOS PACIENTES</v>
      </c>
      <c r="C710" s="70">
        <f>+'Pesquisa de Preços'!C184</f>
        <v>0</v>
      </c>
      <c r="D710" s="70">
        <f>+'Pesquisa de Preços'!D184</f>
        <v>3.45</v>
      </c>
      <c r="E710" s="70">
        <f>+'Pesquisa de Preços'!E184</f>
        <v>3.5</v>
      </c>
      <c r="F710" s="70">
        <f>+'Pesquisa de Preços'!F184</f>
        <v>3.53</v>
      </c>
      <c r="G710" s="70">
        <f>+'Pesquisa de Preços'!G184</f>
        <v>3.16</v>
      </c>
      <c r="H710" s="70">
        <f>+'Pesquisa de Preços'!H184</f>
        <v>0</v>
      </c>
      <c r="I710" s="70">
        <f>+'Pesquisa de Preços'!I184</f>
        <v>0</v>
      </c>
      <c r="J710" s="70">
        <f>+'Pesquisa de Preços'!J184</f>
        <v>0</v>
      </c>
      <c r="K710" s="70">
        <f>+'Pesquisa de Preços'!K184</f>
        <v>0</v>
      </c>
      <c r="L710" s="70">
        <f>+'Pesquisa de Preços'!L184</f>
        <v>3.88</v>
      </c>
      <c r="M710" s="60">
        <f>+'Pesquisa de Preços'!Q184</f>
        <v>3.25</v>
      </c>
      <c r="N710" s="60">
        <f>+'Pesquisa de Preços'!R184</f>
        <v>3.76</v>
      </c>
      <c r="O710" s="36"/>
      <c r="P710" s="36"/>
      <c r="Q710" s="36"/>
      <c r="R710" s="36"/>
      <c r="S710" s="36"/>
      <c r="T710" s="36"/>
      <c r="U710" s="36"/>
      <c r="V710" s="36"/>
      <c r="W710" s="36"/>
      <c r="X710" s="36"/>
      <c r="Y710" s="36"/>
      <c r="Z710" s="36"/>
    </row>
    <row r="711" spans="1:26" hidden="1" x14ac:dyDescent="0.2">
      <c r="A711" s="68">
        <f t="shared" si="361"/>
        <v>177</v>
      </c>
      <c r="B711" s="69" t="str">
        <f>+'Pesquisa de Preços'!B185</f>
        <v>Tala aramada em E.V.A G</v>
      </c>
      <c r="C711" s="70">
        <f>+'Pesquisa de Preços'!C185</f>
        <v>0</v>
      </c>
      <c r="D711" s="70">
        <f>+'Pesquisa de Preços'!D185</f>
        <v>12.28</v>
      </c>
      <c r="E711" s="70">
        <f>+'Pesquisa de Preços'!E185</f>
        <v>12.46</v>
      </c>
      <c r="F711" s="70">
        <f>+'Pesquisa de Preços'!F185</f>
        <v>12.58</v>
      </c>
      <c r="G711" s="70">
        <f>+'Pesquisa de Preços'!G185</f>
        <v>17.28</v>
      </c>
      <c r="H711" s="70">
        <f>+'Pesquisa de Preços'!H185</f>
        <v>0</v>
      </c>
      <c r="I711" s="70">
        <f>+'Pesquisa de Preços'!I185</f>
        <v>0</v>
      </c>
      <c r="J711" s="70">
        <f>+'Pesquisa de Preços'!J185</f>
        <v>0</v>
      </c>
      <c r="K711" s="70">
        <f>+'Pesquisa de Preços'!K185</f>
        <v>0</v>
      </c>
      <c r="L711" s="70">
        <f>+'Pesquisa de Preços'!L185</f>
        <v>14.21</v>
      </c>
      <c r="M711" s="60">
        <f>+'Pesquisa de Preços'!Q185</f>
        <v>11.65</v>
      </c>
      <c r="N711" s="60">
        <f>+'Pesquisa de Preços'!R185</f>
        <v>15.88</v>
      </c>
      <c r="O711" s="36"/>
      <c r="P711" s="36"/>
      <c r="Q711" s="36"/>
      <c r="R711" s="36"/>
      <c r="S711" s="36"/>
      <c r="T711" s="36"/>
      <c r="U711" s="36"/>
      <c r="V711" s="36"/>
      <c r="W711" s="36"/>
      <c r="X711" s="36"/>
      <c r="Y711" s="36"/>
      <c r="Z711" s="36"/>
    </row>
    <row r="712" spans="1:26" hidden="1" x14ac:dyDescent="0.2">
      <c r="A712" s="68">
        <f t="shared" si="361"/>
        <v>178</v>
      </c>
      <c r="B712" s="69" t="str">
        <f>+'Pesquisa de Preços'!B186</f>
        <v>Tala aramada em E.V.A M</v>
      </c>
      <c r="C712" s="70">
        <f>+'Pesquisa de Preços'!C186</f>
        <v>0</v>
      </c>
      <c r="D712" s="70">
        <f>+'Pesquisa de Preços'!D186</f>
        <v>12.28</v>
      </c>
      <c r="E712" s="70">
        <f>+'Pesquisa de Preços'!E186</f>
        <v>12.46</v>
      </c>
      <c r="F712" s="70">
        <f>+'Pesquisa de Preços'!F186</f>
        <v>12.58</v>
      </c>
      <c r="G712" s="70">
        <f>+'Pesquisa de Preços'!G186</f>
        <v>14.38</v>
      </c>
      <c r="H712" s="70">
        <f>+'Pesquisa de Preços'!H186</f>
        <v>0</v>
      </c>
      <c r="I712" s="70">
        <f>+'Pesquisa de Preços'!I186</f>
        <v>0</v>
      </c>
      <c r="J712" s="70">
        <f>+'Pesquisa de Preços'!J186</f>
        <v>0</v>
      </c>
      <c r="K712" s="70">
        <f>+'Pesquisa de Preços'!K186</f>
        <v>0</v>
      </c>
      <c r="L712" s="70">
        <f>+'Pesquisa de Preços'!L186</f>
        <v>13.33</v>
      </c>
      <c r="M712" s="60">
        <f>+'Pesquisa de Preços'!Q186</f>
        <v>12.14</v>
      </c>
      <c r="N712" s="60">
        <f>+'Pesquisa de Preços'!R186</f>
        <v>13.87</v>
      </c>
      <c r="O712" s="36"/>
      <c r="P712" s="36"/>
      <c r="Q712" s="36"/>
      <c r="R712" s="36"/>
      <c r="S712" s="36"/>
      <c r="T712" s="36"/>
      <c r="U712" s="36"/>
      <c r="V712" s="36"/>
      <c r="W712" s="36"/>
      <c r="X712" s="36"/>
      <c r="Y712" s="36"/>
      <c r="Z712" s="36"/>
    </row>
    <row r="713" spans="1:26" ht="45" hidden="1" x14ac:dyDescent="0.2">
      <c r="A713" s="68">
        <f t="shared" si="361"/>
        <v>179</v>
      </c>
      <c r="B713" s="69" t="str">
        <f>+'Pesquisa de Preços'!B187</f>
        <v>TECIDO BRIM DRILL PROFISSIONAL PRIMEIRA QUALIDADE 100% ALGODÃO, MEDINDO APROXIMADAMENTE 1,60CM DE LARGURA, PESANDO 190G/M2 PRE ENCOLHIDO, TINGIMENTO FIRME COM IMDRANHEREM NA AZUL ROYAL EM ROLO DE 110 METROS.</v>
      </c>
      <c r="C713" s="70">
        <f>+'Pesquisa de Preços'!C187</f>
        <v>0</v>
      </c>
      <c r="D713" s="70">
        <f>+'Pesquisa de Preços'!D187</f>
        <v>37</v>
      </c>
      <c r="E713" s="70">
        <f>+'Pesquisa de Preços'!E187</f>
        <v>37.549999999999997</v>
      </c>
      <c r="F713" s="70">
        <f>+'Pesquisa de Preços'!F187</f>
        <v>37.89</v>
      </c>
      <c r="G713" s="70">
        <f>+'Pesquisa de Preços'!G187</f>
        <v>0</v>
      </c>
      <c r="H713" s="70">
        <f>+'Pesquisa de Preços'!H187</f>
        <v>0</v>
      </c>
      <c r="I713" s="70">
        <f>+'Pesquisa de Preços'!I187</f>
        <v>0</v>
      </c>
      <c r="J713" s="70">
        <f>+'Pesquisa de Preços'!J187</f>
        <v>0</v>
      </c>
      <c r="K713" s="70">
        <f>+'Pesquisa de Preços'!K187</f>
        <v>0</v>
      </c>
      <c r="L713" s="70">
        <f>+'Pesquisa de Preços'!L187</f>
        <v>29.65</v>
      </c>
      <c r="M713" s="60">
        <f>+'Pesquisa de Preços'!Q187</f>
        <v>31.59</v>
      </c>
      <c r="N713" s="60">
        <f>+'Pesquisa de Preços'!R187</f>
        <v>39.450000000000003</v>
      </c>
      <c r="O713" s="36"/>
      <c r="P713" s="36"/>
      <c r="Q713" s="36"/>
      <c r="R713" s="36"/>
      <c r="S713" s="36"/>
      <c r="T713" s="36"/>
      <c r="U713" s="36"/>
      <c r="V713" s="36"/>
      <c r="W713" s="36"/>
      <c r="X713" s="36"/>
      <c r="Y713" s="36"/>
      <c r="Z713" s="36"/>
    </row>
    <row r="714" spans="1:26" ht="45" hidden="1" x14ac:dyDescent="0.2">
      <c r="A714" s="68">
        <f t="shared" si="361"/>
        <v>180</v>
      </c>
      <c r="B714" s="69" t="str">
        <f>+'Pesquisa de Preços'!B188</f>
        <v>TERMOMETRO DIGITAL HOSPITALAR PARA SER USADO PELO METODO ORAL, RETAL E AXILAR, REGISTRA A TEMPERATURA EM CERCA DE 01 MINUTO (PARA METODOS ORAL E RETAL) E DE 2 A 4 MINUTOS PELO METODO AXILAR. COM VISOR PARA LEITURA DA TEMPERATURA</v>
      </c>
      <c r="C714" s="70">
        <f>+'Pesquisa de Preços'!C188</f>
        <v>0</v>
      </c>
      <c r="D714" s="70">
        <f>+'Pesquisa de Preços'!D188</f>
        <v>10.67</v>
      </c>
      <c r="E714" s="70">
        <f>+'Pesquisa de Preços'!E188</f>
        <v>10.83</v>
      </c>
      <c r="F714" s="70">
        <f>+'Pesquisa de Preços'!F188</f>
        <v>10.93</v>
      </c>
      <c r="G714" s="70">
        <f>+'Pesquisa de Preços'!G188</f>
        <v>9.69</v>
      </c>
      <c r="H714" s="70">
        <f>+'Pesquisa de Preços'!H188</f>
        <v>0</v>
      </c>
      <c r="I714" s="70">
        <f>+'Pesquisa de Preços'!I188</f>
        <v>0</v>
      </c>
      <c r="J714" s="70">
        <f>+'Pesquisa de Preços'!J188</f>
        <v>0</v>
      </c>
      <c r="K714" s="70">
        <f>+'Pesquisa de Preços'!K188</f>
        <v>0</v>
      </c>
      <c r="L714" s="70">
        <f>+'Pesquisa de Preços'!L188</f>
        <v>11.79</v>
      </c>
      <c r="M714" s="60">
        <f>+'Pesquisa de Preços'!Q188</f>
        <v>10.029999999999999</v>
      </c>
      <c r="N714" s="60">
        <f>+'Pesquisa de Preços'!R188</f>
        <v>11.53</v>
      </c>
      <c r="O714" s="36"/>
      <c r="P714" s="36"/>
      <c r="Q714" s="36"/>
      <c r="R714" s="36"/>
      <c r="S714" s="36"/>
      <c r="T714" s="36"/>
      <c r="U714" s="36"/>
      <c r="V714" s="36"/>
      <c r="W714" s="36"/>
      <c r="X714" s="36"/>
      <c r="Y714" s="36"/>
      <c r="Z714" s="36"/>
    </row>
    <row r="715" spans="1:26" ht="33.75" hidden="1" x14ac:dyDescent="0.2">
      <c r="A715" s="68">
        <f t="shared" si="361"/>
        <v>181</v>
      </c>
      <c r="B715" s="69" t="str">
        <f>+'Pesquisa de Preços'!B189</f>
        <v>Termômetro Digital para Máxima e Mínima -10°C à +50°C Interna e Externa com Alarme, Alimentação: 1 pilha de 1,5V - AAA, comprimento do cabo do sensor: 1,70m ou superior</v>
      </c>
      <c r="C715" s="70">
        <f>+'Pesquisa de Preços'!C189</f>
        <v>0</v>
      </c>
      <c r="D715" s="70">
        <f>+'Pesquisa de Preços'!D189</f>
        <v>105.56</v>
      </c>
      <c r="E715" s="70">
        <f>+'Pesquisa de Preços'!E189</f>
        <v>107.11</v>
      </c>
      <c r="F715" s="70">
        <f>+'Pesquisa de Preços'!F189</f>
        <v>108.08</v>
      </c>
      <c r="G715" s="70">
        <f>+'Pesquisa de Preços'!G189</f>
        <v>65.069999999999993</v>
      </c>
      <c r="H715" s="70">
        <f>+'Pesquisa de Preços'!H189</f>
        <v>0</v>
      </c>
      <c r="I715" s="70">
        <f>+'Pesquisa de Preços'!I189</f>
        <v>0</v>
      </c>
      <c r="J715" s="70">
        <f>+'Pesquisa de Preços'!J189</f>
        <v>0</v>
      </c>
      <c r="K715" s="70">
        <f>+'Pesquisa de Preços'!K189</f>
        <v>0</v>
      </c>
      <c r="L715" s="70">
        <f>+'Pesquisa de Preços'!L189</f>
        <v>64.42</v>
      </c>
      <c r="M715" s="60">
        <f>+'Pesquisa de Preços'!Q189</f>
        <v>66.930000000000007</v>
      </c>
      <c r="N715" s="60">
        <f>+'Pesquisa de Preços'!R189</f>
        <v>113.16</v>
      </c>
      <c r="O715" s="36"/>
      <c r="P715" s="36"/>
      <c r="Q715" s="36"/>
      <c r="R715" s="36"/>
      <c r="S715" s="36"/>
      <c r="T715" s="36"/>
      <c r="U715" s="36"/>
      <c r="V715" s="36"/>
      <c r="W715" s="36"/>
      <c r="X715" s="36"/>
      <c r="Y715" s="36"/>
      <c r="Z715" s="36"/>
    </row>
    <row r="716" spans="1:26" ht="33.75" hidden="1" x14ac:dyDescent="0.2">
      <c r="A716" s="68">
        <f t="shared" si="361"/>
        <v>182</v>
      </c>
      <c r="B716" s="69" t="str">
        <f>+'Pesquisa de Preços'!B190</f>
        <v>Tesoura com ponta angulada e romba de aço inoxidável, destinada ao corte de vestimentas. Tesoura ponta romba Tesoura especial para APH, destinado ao corte de roupas</v>
      </c>
      <c r="C716" s="70">
        <f>+'Pesquisa de Preços'!C190</f>
        <v>0</v>
      </c>
      <c r="D716" s="70">
        <f>+'Pesquisa de Preços'!D190</f>
        <v>29.64</v>
      </c>
      <c r="E716" s="70">
        <f>+'Pesquisa de Preços'!E190</f>
        <v>30.07</v>
      </c>
      <c r="F716" s="70">
        <f>+'Pesquisa de Preços'!F190</f>
        <v>30.35</v>
      </c>
      <c r="G716" s="70">
        <f>+'Pesquisa de Preços'!G190</f>
        <v>46.5</v>
      </c>
      <c r="H716" s="70">
        <f>+'Pesquisa de Preços'!H190</f>
        <v>0</v>
      </c>
      <c r="I716" s="70">
        <f>+'Pesquisa de Preços'!I190</f>
        <v>0</v>
      </c>
      <c r="J716" s="70">
        <f>+'Pesquisa de Preços'!J190</f>
        <v>0</v>
      </c>
      <c r="K716" s="70">
        <f>+'Pesquisa de Preços'!K190</f>
        <v>0</v>
      </c>
      <c r="L716" s="70">
        <f>+'Pesquisa de Preços'!L190</f>
        <v>69.489999999999995</v>
      </c>
      <c r="M716" s="60">
        <f>+'Pesquisa de Preços'!Q190</f>
        <v>23.86</v>
      </c>
      <c r="N716" s="60">
        <f>+'Pesquisa de Preços'!R190</f>
        <v>58.56</v>
      </c>
      <c r="O716" s="36"/>
      <c r="P716" s="36"/>
      <c r="Q716" s="36"/>
      <c r="R716" s="36"/>
      <c r="S716" s="36"/>
      <c r="T716" s="36"/>
      <c r="U716" s="36"/>
      <c r="V716" s="36"/>
      <c r="W716" s="36"/>
      <c r="X716" s="36"/>
      <c r="Y716" s="36"/>
      <c r="Z716" s="36"/>
    </row>
    <row r="717" spans="1:26" ht="33.75" hidden="1" x14ac:dyDescent="0.2">
      <c r="A717" s="68">
        <f t="shared" si="361"/>
        <v>183</v>
      </c>
      <c r="B717" s="69" t="str">
        <f>+'Pesquisa de Preços'!B191</f>
        <v>Tesoura de Mayo, reta de 14 cm Produto Confeccionado em Aço Inoxidável AISI-420. Embalagem-Plástica indivi-dual, constando os dados de identificação, procedência e rastreabilidade</v>
      </c>
      <c r="C717" s="70">
        <f>+'Pesquisa de Preços'!C191</f>
        <v>0</v>
      </c>
      <c r="D717" s="70">
        <f>+'Pesquisa de Preços'!D191</f>
        <v>31.12</v>
      </c>
      <c r="E717" s="70">
        <f>+'Pesquisa de Preços'!E191</f>
        <v>31.57</v>
      </c>
      <c r="F717" s="70">
        <f>+'Pesquisa de Preços'!F191</f>
        <v>31.86</v>
      </c>
      <c r="G717" s="70">
        <f>+'Pesquisa de Preços'!G191</f>
        <v>52.2</v>
      </c>
      <c r="H717" s="70">
        <f>+'Pesquisa de Preços'!H191</f>
        <v>0</v>
      </c>
      <c r="I717" s="70">
        <f>+'Pesquisa de Preços'!I191</f>
        <v>0</v>
      </c>
      <c r="J717" s="70">
        <f>+'Pesquisa de Preços'!J191</f>
        <v>0</v>
      </c>
      <c r="K717" s="70">
        <f>+'Pesquisa de Preços'!K191</f>
        <v>0</v>
      </c>
      <c r="L717" s="70">
        <f>+'Pesquisa de Preços'!L191</f>
        <v>43.6</v>
      </c>
      <c r="M717" s="60">
        <f>+'Pesquisa de Preços'!Q191</f>
        <v>28.59</v>
      </c>
      <c r="N717" s="60">
        <f>+'Pesquisa de Preços'!R191</f>
        <v>47.55</v>
      </c>
      <c r="O717" s="36"/>
      <c r="P717" s="36"/>
      <c r="Q717" s="36"/>
      <c r="R717" s="36"/>
      <c r="S717" s="36"/>
      <c r="T717" s="36"/>
      <c r="U717" s="36"/>
      <c r="V717" s="36"/>
      <c r="W717" s="36"/>
      <c r="X717" s="36"/>
      <c r="Y717" s="36"/>
      <c r="Z717" s="36"/>
    </row>
    <row r="718" spans="1:26" ht="45" hidden="1" x14ac:dyDescent="0.2">
      <c r="A718" s="68">
        <f t="shared" si="361"/>
        <v>184</v>
      </c>
      <c r="B718" s="69" t="str">
        <f>+'Pesquisa de Preços'!B192</f>
        <v xml:space="preserve">Touca hospitalar, material : não tecido 100% polipropileno, modelo: com elástico em toda volta, cor : sem cor, gramatura : cerca de 60 g,m2, tamanho : único, tipo uso : descartável, característica adicional 01: hipoalergênica, atóxica, inodora, unissex </v>
      </c>
      <c r="C718" s="70">
        <f>+'Pesquisa de Preços'!C192</f>
        <v>13.5</v>
      </c>
      <c r="D718" s="70">
        <f>+'Pesquisa de Preços'!D192</f>
        <v>6.45</v>
      </c>
      <c r="E718" s="70">
        <f>+'Pesquisa de Preços'!E192</f>
        <v>6.54</v>
      </c>
      <c r="F718" s="70">
        <f>+'Pesquisa de Preços'!F192</f>
        <v>6.6</v>
      </c>
      <c r="G718" s="70">
        <f>+'Pesquisa de Preços'!G192</f>
        <v>5.78</v>
      </c>
      <c r="H718" s="70">
        <f>+'Pesquisa de Preços'!H192</f>
        <v>0</v>
      </c>
      <c r="I718" s="70">
        <f>+'Pesquisa de Preços'!I192</f>
        <v>0</v>
      </c>
      <c r="J718" s="70">
        <f>+'Pesquisa de Preços'!J192</f>
        <v>0</v>
      </c>
      <c r="K718" s="70">
        <f>+'Pesquisa de Preços'!K192</f>
        <v>0</v>
      </c>
      <c r="L718" s="70">
        <f>+'Pesquisa de Preços'!L192</f>
        <v>7.73</v>
      </c>
      <c r="M718" s="60">
        <f>+'Pesquisa de Preços'!Q192</f>
        <v>4.8899999999999997</v>
      </c>
      <c r="N718" s="60">
        <f>+'Pesquisa de Preços'!R192</f>
        <v>10.64</v>
      </c>
      <c r="O718" s="36"/>
      <c r="P718" s="36"/>
      <c r="Q718" s="36"/>
      <c r="R718" s="36"/>
      <c r="S718" s="36"/>
      <c r="T718" s="36"/>
      <c r="U718" s="36"/>
      <c r="V718" s="36"/>
      <c r="W718" s="36"/>
      <c r="X718" s="36"/>
      <c r="Y718" s="36"/>
      <c r="Z718" s="36"/>
    </row>
    <row r="719" spans="1:26" hidden="1" x14ac:dyDescent="0.2">
      <c r="A719" s="68">
        <f t="shared" si="361"/>
        <v>185</v>
      </c>
      <c r="B719" s="69" t="str">
        <f>+'Pesquisa de Preços'!B193</f>
        <v>TRAQUEIA P/ RESPIRADOR LEISTUNE PR4D-02.</v>
      </c>
      <c r="C719" s="70">
        <f>+'Pesquisa de Preços'!C193</f>
        <v>0</v>
      </c>
      <c r="D719" s="70">
        <f>+'Pesquisa de Preços'!D193</f>
        <v>644.70000000000005</v>
      </c>
      <c r="E719" s="70">
        <f>+'Pesquisa de Preços'!E193</f>
        <v>654.15</v>
      </c>
      <c r="F719" s="70">
        <f>+'Pesquisa de Preços'!F193</f>
        <v>660.11</v>
      </c>
      <c r="G719" s="70">
        <f>+'Pesquisa de Preços'!G193</f>
        <v>526</v>
      </c>
      <c r="H719" s="70">
        <f>+'Pesquisa de Preços'!H193</f>
        <v>0</v>
      </c>
      <c r="I719" s="70">
        <f>+'Pesquisa de Preços'!I193</f>
        <v>0</v>
      </c>
      <c r="J719" s="70">
        <f>+'Pesquisa de Preços'!J193</f>
        <v>0</v>
      </c>
      <c r="K719" s="70">
        <f>+'Pesquisa de Preços'!K193</f>
        <v>0</v>
      </c>
      <c r="L719" s="70">
        <f>+'Pesquisa de Preços'!L193</f>
        <v>702.11</v>
      </c>
      <c r="M719" s="60">
        <f>+'Pesquisa de Preços'!Q193</f>
        <v>571.37</v>
      </c>
      <c r="N719" s="60">
        <f>+'Pesquisa de Preços'!R193</f>
        <v>703.46</v>
      </c>
      <c r="O719" s="36"/>
      <c r="P719" s="36"/>
      <c r="Q719" s="36"/>
      <c r="R719" s="36"/>
      <c r="S719" s="36"/>
      <c r="T719" s="36"/>
      <c r="U719" s="36"/>
      <c r="V719" s="36"/>
      <c r="W719" s="36"/>
      <c r="X719" s="36"/>
      <c r="Y719" s="36"/>
      <c r="Z719" s="36"/>
    </row>
    <row r="720" spans="1:26" hidden="1" x14ac:dyDescent="0.2">
      <c r="A720" s="68">
        <f t="shared" si="361"/>
        <v>186</v>
      </c>
      <c r="B720" s="69" t="str">
        <f>+'Pesquisa de Preços'!B194</f>
        <v>Tubo de Silicone 200 3mmx5mm rolo de 15 metros</v>
      </c>
      <c r="C720" s="70">
        <f>+'Pesquisa de Preços'!C194</f>
        <v>0</v>
      </c>
      <c r="D720" s="70">
        <f>+'Pesquisa de Preços'!D194</f>
        <v>46</v>
      </c>
      <c r="E720" s="70">
        <f>+'Pesquisa de Preços'!E194</f>
        <v>46.68</v>
      </c>
      <c r="F720" s="70">
        <f>+'Pesquisa de Preços'!F194</f>
        <v>47.1</v>
      </c>
      <c r="G720" s="70">
        <f>+'Pesquisa de Preços'!G194</f>
        <v>0</v>
      </c>
      <c r="H720" s="70">
        <f>+'Pesquisa de Preços'!H194</f>
        <v>0</v>
      </c>
      <c r="I720" s="70">
        <f>+'Pesquisa de Preços'!I194</f>
        <v>0</v>
      </c>
      <c r="J720" s="70">
        <f>+'Pesquisa de Preços'!J194</f>
        <v>0</v>
      </c>
      <c r="K720" s="70">
        <f>+'Pesquisa de Preços'!K194</f>
        <v>0</v>
      </c>
      <c r="L720" s="70">
        <f>+'Pesquisa de Preços'!L194</f>
        <v>28</v>
      </c>
      <c r="M720" s="60">
        <f>+'Pesquisa de Preços'!Q194</f>
        <v>32.64</v>
      </c>
      <c r="N720" s="60">
        <f>+'Pesquisa de Preços'!R194</f>
        <v>51.25</v>
      </c>
      <c r="O720" s="36"/>
      <c r="P720" s="36"/>
      <c r="Q720" s="36"/>
      <c r="R720" s="36"/>
      <c r="S720" s="36"/>
      <c r="T720" s="36"/>
      <c r="U720" s="36"/>
      <c r="V720" s="36"/>
      <c r="W720" s="36"/>
      <c r="X720" s="36"/>
      <c r="Y720" s="36"/>
      <c r="Z720" s="36"/>
    </row>
    <row r="721" spans="1:26" ht="33.75" hidden="1" x14ac:dyDescent="0.2">
      <c r="A721" s="68">
        <f t="shared" si="361"/>
        <v>187</v>
      </c>
      <c r="B721" s="69" t="str">
        <f>+'Pesquisa de Preços'!B195</f>
        <v>TUBO PORTA LAMINA - Tubo porta lâmina,para três lâminas,confeccionado em polimero polipropileno,com tampa de rosca, pacote com 100 unidades.</v>
      </c>
      <c r="C721" s="70">
        <f>+'Pesquisa de Preços'!C195</f>
        <v>0</v>
      </c>
      <c r="D721" s="70">
        <f>+'Pesquisa de Preços'!D195</f>
        <v>40.450000000000003</v>
      </c>
      <c r="E721" s="70">
        <f>+'Pesquisa de Preços'!E195</f>
        <v>41.04</v>
      </c>
      <c r="F721" s="70">
        <f>+'Pesquisa de Preços'!F195</f>
        <v>41.42</v>
      </c>
      <c r="G721" s="70">
        <f>+'Pesquisa de Preços'!G195</f>
        <v>39</v>
      </c>
      <c r="H721" s="70">
        <f>+'Pesquisa de Preços'!H195</f>
        <v>0</v>
      </c>
      <c r="I721" s="70">
        <f>+'Pesquisa de Preços'!I195</f>
        <v>0</v>
      </c>
      <c r="J721" s="70">
        <f>+'Pesquisa de Preços'!J195</f>
        <v>0</v>
      </c>
      <c r="K721" s="70">
        <f>+'Pesquisa de Preços'!K195</f>
        <v>0</v>
      </c>
      <c r="L721" s="70">
        <f>+'Pesquisa de Preços'!L195</f>
        <v>56.46</v>
      </c>
      <c r="M721" s="60">
        <f>+'Pesquisa de Preços'!Q195</f>
        <v>36.47</v>
      </c>
      <c r="N721" s="60">
        <f>+'Pesquisa de Preços'!R195</f>
        <v>50.88</v>
      </c>
      <c r="O721" s="36"/>
      <c r="P721" s="36"/>
      <c r="Q721" s="36"/>
      <c r="R721" s="36"/>
      <c r="S721" s="36"/>
      <c r="T721" s="36"/>
      <c r="U721" s="36"/>
      <c r="V721" s="36"/>
      <c r="W721" s="36"/>
      <c r="X721" s="36"/>
      <c r="Y721" s="36"/>
      <c r="Z721" s="36"/>
    </row>
    <row r="722" spans="1:26" ht="56.25" hidden="1" x14ac:dyDescent="0.2">
      <c r="A722" s="68">
        <f t="shared" si="361"/>
        <v>188</v>
      </c>
      <c r="B722" s="69" t="str">
        <f>+'Pesquisa de Preços'!B196</f>
        <v>Umidificador para oxigênio de 250ml- Frasco PVC de 250 ml e extensão em PVC com máscara para oxigênio adulto e masca para oxigênio infantil. Altura - 17 cm; Largura - 6 cm; Profundidade - 6 cm; Peso -0,100 Kg. Umidificador de oxigênio composto de tampa e corpo de nylon, frasco de plástico de 250 ml</v>
      </c>
      <c r="C722" s="70">
        <f>+'Pesquisa de Preços'!C196</f>
        <v>15.2</v>
      </c>
      <c r="D722" s="70">
        <f>+'Pesquisa de Preços'!D196</f>
        <v>11.9</v>
      </c>
      <c r="E722" s="70">
        <f>+'Pesquisa de Preços'!E196</f>
        <v>12.07</v>
      </c>
      <c r="F722" s="70">
        <f>+'Pesquisa de Preços'!F196</f>
        <v>12.18</v>
      </c>
      <c r="G722" s="70">
        <f>+'Pesquisa de Preços'!G196</f>
        <v>33.39</v>
      </c>
      <c r="H722" s="70">
        <f>+'Pesquisa de Preços'!H196</f>
        <v>0</v>
      </c>
      <c r="I722" s="70">
        <f>+'Pesquisa de Preços'!I196</f>
        <v>0</v>
      </c>
      <c r="J722" s="70">
        <f>+'Pesquisa de Preços'!J196</f>
        <v>0</v>
      </c>
      <c r="K722" s="70">
        <f>+'Pesquisa de Preços'!K196</f>
        <v>0</v>
      </c>
      <c r="L722" s="70">
        <f>+'Pesquisa de Preços'!L196</f>
        <v>48.5</v>
      </c>
      <c r="M722" s="60">
        <f>+'Pesquisa de Preços'!Q196</f>
        <v>6.88</v>
      </c>
      <c r="N722" s="60">
        <f>+'Pesquisa de Preços'!R196</f>
        <v>37.54</v>
      </c>
      <c r="O722" s="36"/>
      <c r="P722" s="36"/>
      <c r="Q722" s="36"/>
      <c r="R722" s="36"/>
      <c r="S722" s="36"/>
      <c r="T722" s="36"/>
      <c r="U722" s="36"/>
      <c r="V722" s="36"/>
      <c r="W722" s="36"/>
      <c r="X722" s="36"/>
      <c r="Y722" s="36"/>
      <c r="Z722" s="36"/>
    </row>
    <row r="723" spans="1:26" ht="22.5" hidden="1" x14ac:dyDescent="0.2">
      <c r="A723" s="68">
        <f t="shared" si="361"/>
        <v>189</v>
      </c>
      <c r="B723" s="69" t="str">
        <f>+'Pesquisa de Preços'!B197</f>
        <v>Válvula Reguladora para Cilindro de Oxigênio com Fluxômetro, produto com manômetro de alta pressão com escala de 0 a 300 Kgf/cm²</v>
      </c>
      <c r="C723" s="70">
        <f>+'Pesquisa de Preços'!C197</f>
        <v>0</v>
      </c>
      <c r="D723" s="70">
        <f>+'Pesquisa de Preços'!D197</f>
        <v>340.45</v>
      </c>
      <c r="E723" s="70">
        <f>+'Pesquisa de Preços'!E197</f>
        <v>345.44</v>
      </c>
      <c r="F723" s="70">
        <f>+'Pesquisa de Preços'!F197</f>
        <v>348.58</v>
      </c>
      <c r="G723" s="70">
        <f>+'Pesquisa de Preços'!G197</f>
        <v>242</v>
      </c>
      <c r="H723" s="70">
        <f>+'Pesquisa de Preços'!H197</f>
        <v>0</v>
      </c>
      <c r="I723" s="70">
        <f>+'Pesquisa de Preços'!I197</f>
        <v>0</v>
      </c>
      <c r="J723" s="70">
        <f>+'Pesquisa de Preços'!J197</f>
        <v>0</v>
      </c>
      <c r="K723" s="70">
        <f>+'Pesquisa de Preços'!K197</f>
        <v>0</v>
      </c>
      <c r="L723" s="70">
        <f>+'Pesquisa de Preços'!L197</f>
        <v>312.95</v>
      </c>
      <c r="M723" s="60">
        <f>+'Pesquisa de Preços'!Q197</f>
        <v>273.18</v>
      </c>
      <c r="N723" s="60">
        <f>+'Pesquisa de Preços'!R197</f>
        <v>362.59</v>
      </c>
      <c r="O723" s="36"/>
      <c r="P723" s="36"/>
      <c r="Q723" s="36"/>
      <c r="R723" s="36"/>
      <c r="S723" s="36"/>
      <c r="T723" s="36"/>
      <c r="U723" s="36"/>
      <c r="V723" s="36"/>
      <c r="W723" s="36"/>
      <c r="X723" s="36"/>
      <c r="Y723" s="36"/>
      <c r="Z723" s="36"/>
    </row>
    <row r="724" spans="1:26" ht="22.5" hidden="1" x14ac:dyDescent="0.2">
      <c r="A724" s="68">
        <f t="shared" si="361"/>
        <v>190</v>
      </c>
      <c r="B724" s="69" t="str">
        <f>+'Pesquisa de Preços'!B198</f>
        <v>VASELINA LÍQUIDA, PARA TRATAMENTO DE FISIOTERAPIA, EMBALAGEM FRASCO COM 1000ML</v>
      </c>
      <c r="C724" s="70">
        <f>+'Pesquisa de Preços'!C198</f>
        <v>49.9</v>
      </c>
      <c r="D724" s="70">
        <f>+'Pesquisa de Preços'!D198</f>
        <v>33.67</v>
      </c>
      <c r="E724" s="70">
        <f>+'Pesquisa de Preços'!E198</f>
        <v>34.17</v>
      </c>
      <c r="F724" s="70">
        <f>+'Pesquisa de Preços'!F198</f>
        <v>34.479999999999997</v>
      </c>
      <c r="G724" s="70">
        <f>+'Pesquisa de Preços'!G198</f>
        <v>30.9</v>
      </c>
      <c r="H724" s="70">
        <f>+'Pesquisa de Preços'!H198</f>
        <v>0</v>
      </c>
      <c r="I724" s="70">
        <f>+'Pesquisa de Preços'!I198</f>
        <v>0</v>
      </c>
      <c r="J724" s="70">
        <f>+'Pesquisa de Preços'!J198</f>
        <v>0</v>
      </c>
      <c r="K724" s="70">
        <f>+'Pesquisa de Preços'!K198</f>
        <v>0</v>
      </c>
      <c r="L724" s="70">
        <f>+'Pesquisa de Preços'!L198</f>
        <v>29.77</v>
      </c>
      <c r="M724" s="60">
        <f>+'Pesquisa de Preços'!Q198</f>
        <v>28.17</v>
      </c>
      <c r="N724" s="60">
        <f>+'Pesquisa de Preços'!R198</f>
        <v>42.8</v>
      </c>
      <c r="O724" s="36"/>
      <c r="P724" s="36"/>
      <c r="Q724" s="36"/>
      <c r="R724" s="36"/>
      <c r="S724" s="36"/>
      <c r="T724" s="36"/>
      <c r="U724" s="36"/>
      <c r="V724" s="36"/>
      <c r="W724" s="36"/>
      <c r="X724" s="36"/>
      <c r="Y724" s="36"/>
      <c r="Z724" s="36"/>
    </row>
    <row r="725" spans="1:26" ht="33.75" hidden="1" x14ac:dyDescent="0.2">
      <c r="A725" s="68">
        <f t="shared" si="361"/>
        <v>191</v>
      </c>
      <c r="B725" s="69" t="str">
        <f>+'Pesquisa de Preços'!B199</f>
        <v>TERMÔMETRO CLINICO; AJUSTE: DIGITAL, INFRAVERMELHO, ESCALA: ATÉ 50° C TIPO: USO EM TESTA, COMPONENTES: C/ ALARMES, MEDICAÇÃO Á DISTANCIA, MEMÓRIA: MEMÓRIA ATÉ 10 MEDIÇÕES.</v>
      </c>
      <c r="C725" s="70">
        <f>+'Pesquisa de Preços'!C199</f>
        <v>0</v>
      </c>
      <c r="D725" s="70">
        <f>+'Pesquisa de Preços'!D199</f>
        <v>33.729999999999997</v>
      </c>
      <c r="E725" s="70">
        <f>+'Pesquisa de Preços'!E199</f>
        <v>34.22</v>
      </c>
      <c r="F725" s="70">
        <f>+'Pesquisa de Preços'!F199</f>
        <v>34.53</v>
      </c>
      <c r="G725" s="70">
        <f>+'Pesquisa de Preços'!G199</f>
        <v>36.799999999999997</v>
      </c>
      <c r="H725" s="70">
        <f>+'Pesquisa de Preços'!H199</f>
        <v>0</v>
      </c>
      <c r="I725" s="70">
        <f>+'Pesquisa de Preços'!I199</f>
        <v>0</v>
      </c>
      <c r="J725" s="70">
        <f>+'Pesquisa de Preços'!J199</f>
        <v>0</v>
      </c>
      <c r="K725" s="70">
        <f>+'Pesquisa de Preços'!K199</f>
        <v>0</v>
      </c>
      <c r="L725" s="70">
        <f>+'Pesquisa de Preços'!L199</f>
        <v>68.849999999999994</v>
      </c>
      <c r="M725" s="60">
        <f>+'Pesquisa de Preços'!Q199</f>
        <v>26.36</v>
      </c>
      <c r="N725" s="60">
        <f>+'Pesquisa de Preços'!R199</f>
        <v>56.89</v>
      </c>
      <c r="O725" s="36"/>
      <c r="P725" s="36"/>
      <c r="Q725" s="36"/>
      <c r="R725" s="36"/>
      <c r="S725" s="36"/>
      <c r="T725" s="36"/>
      <c r="U725" s="36"/>
      <c r="V725" s="36"/>
      <c r="W725" s="36"/>
      <c r="X725" s="36"/>
      <c r="Y725" s="36"/>
      <c r="Z725" s="36"/>
    </row>
    <row r="726" spans="1:26" ht="22.5" hidden="1" x14ac:dyDescent="0.2">
      <c r="A726" s="68">
        <f t="shared" si="361"/>
        <v>192</v>
      </c>
      <c r="B726" s="69" t="str">
        <f>+'Pesquisa de Preços'!B200</f>
        <v>HIPOCLORITO DE SÓDIO 1%; SOLUÇÃIO DE HIPOCLORITO DE SÓDIO A 1%. FRASCO COM 01 LITRO.</v>
      </c>
      <c r="C726" s="70">
        <f>+'Pesquisa de Preços'!C200</f>
        <v>9.19</v>
      </c>
      <c r="D726" s="70">
        <f>+'Pesquisa de Preços'!D200</f>
        <v>3.02</v>
      </c>
      <c r="E726" s="70">
        <f>+'Pesquisa de Preços'!E200</f>
        <v>3.06</v>
      </c>
      <c r="F726" s="70">
        <f>+'Pesquisa de Preços'!F200</f>
        <v>3.09</v>
      </c>
      <c r="G726" s="70">
        <f>+'Pesquisa de Preços'!G200</f>
        <v>2.64</v>
      </c>
      <c r="H726" s="70">
        <f>+'Pesquisa de Preços'!H200</f>
        <v>0</v>
      </c>
      <c r="I726" s="70">
        <f>+'Pesquisa de Preços'!I200</f>
        <v>0</v>
      </c>
      <c r="J726" s="70">
        <f>+'Pesquisa de Preços'!J200</f>
        <v>0</v>
      </c>
      <c r="K726" s="70">
        <f>+'Pesquisa de Preços'!K200</f>
        <v>0</v>
      </c>
      <c r="L726" s="70">
        <f>+'Pesquisa de Preços'!L200</f>
        <v>3.1</v>
      </c>
      <c r="M726" s="60">
        <f>+'Pesquisa de Preços'!Q200</f>
        <v>1.48</v>
      </c>
      <c r="N726" s="60">
        <f>+'Pesquisa de Preços'!R200</f>
        <v>6.56</v>
      </c>
      <c r="O726" s="36"/>
      <c r="P726" s="36"/>
      <c r="Q726" s="36"/>
      <c r="R726" s="36"/>
      <c r="S726" s="36"/>
      <c r="T726" s="36"/>
      <c r="U726" s="36"/>
      <c r="V726" s="36"/>
      <c r="W726" s="36"/>
      <c r="X726" s="36"/>
      <c r="Y726" s="36"/>
      <c r="Z726" s="36"/>
    </row>
    <row r="727" spans="1:26" ht="33.75" hidden="1" x14ac:dyDescent="0.2">
      <c r="A727" s="68">
        <f t="shared" si="361"/>
        <v>193</v>
      </c>
      <c r="B727" s="69" t="str">
        <f>+'Pesquisa de Preços'!B201</f>
        <v>PROTETOR FACIAL 08 INCOLOR (FACE SHIELD) DEVE COBRIR A FRENTE E AS LATERAIS DO ROSTO. COM CARNEIRA SIMPLES. POSSUIR REGULAGEM DE TAMANHO ATRAVÉS DE AJUSTES SIMPLES</v>
      </c>
      <c r="C727" s="70">
        <f>+'Pesquisa de Preços'!C201</f>
        <v>0</v>
      </c>
      <c r="D727" s="70">
        <f>+'Pesquisa de Preços'!D201</f>
        <v>8.7899999999999991</v>
      </c>
      <c r="E727" s="70">
        <f>+'Pesquisa de Preços'!E201</f>
        <v>8.92</v>
      </c>
      <c r="F727" s="70">
        <f>+'Pesquisa de Preços'!F201</f>
        <v>9</v>
      </c>
      <c r="G727" s="70">
        <f>+'Pesquisa de Preços'!G201</f>
        <v>23.9</v>
      </c>
      <c r="H727" s="70">
        <f>+'Pesquisa de Preços'!H201</f>
        <v>0</v>
      </c>
      <c r="I727" s="70">
        <f>+'Pesquisa de Preços'!I201</f>
        <v>0</v>
      </c>
      <c r="J727" s="70">
        <f>+'Pesquisa de Preços'!J201</f>
        <v>0</v>
      </c>
      <c r="K727" s="70">
        <f>+'Pesquisa de Preços'!K201</f>
        <v>0</v>
      </c>
      <c r="L727" s="70">
        <f>+'Pesquisa de Preços'!L201</f>
        <v>9</v>
      </c>
      <c r="M727" s="60">
        <f>+'Pesquisa de Preços'!Q201</f>
        <v>5.23</v>
      </c>
      <c r="N727" s="60">
        <f>+'Pesquisa de Preços'!R201</f>
        <v>18.62</v>
      </c>
      <c r="O727" s="36"/>
      <c r="P727" s="36"/>
      <c r="Q727" s="36"/>
      <c r="R727" s="36"/>
      <c r="S727" s="36"/>
      <c r="T727" s="36"/>
      <c r="U727" s="36"/>
      <c r="V727" s="36"/>
      <c r="W727" s="36"/>
      <c r="X727" s="36"/>
      <c r="Y727" s="36"/>
      <c r="Z727" s="36"/>
    </row>
    <row r="728" spans="1:26" ht="33.75" hidden="1" x14ac:dyDescent="0.2">
      <c r="A728" s="68">
        <f t="shared" si="361"/>
        <v>194</v>
      </c>
      <c r="B728" s="69" t="str">
        <f>+'Pesquisa de Preços'!B202</f>
        <v>ESFIGMOMANÔMETRO ADULTO; MECANISMO COM MOSTRADOR GRADUADO E MANÔMETRO RESISTENTE; BRAÇADEIRA EM NYLON; COM FECHO EM VELCRO; PÊRA COM VÁLVULA EM METAL REFORÇADO</v>
      </c>
      <c r="C728" s="70">
        <f>+'Pesquisa de Preços'!C202</f>
        <v>0</v>
      </c>
      <c r="D728" s="70">
        <f>+'Pesquisa de Preços'!D202</f>
        <v>70.2</v>
      </c>
      <c r="E728" s="70">
        <f>+'Pesquisa de Preços'!E202</f>
        <v>71.23</v>
      </c>
      <c r="F728" s="70">
        <f>+'Pesquisa de Preços'!F202</f>
        <v>71.88</v>
      </c>
      <c r="G728" s="70">
        <f>+'Pesquisa de Preços'!G202</f>
        <v>52.6</v>
      </c>
      <c r="H728" s="70">
        <f>+'Pesquisa de Preços'!H202</f>
        <v>0</v>
      </c>
      <c r="I728" s="70">
        <f>+'Pesquisa de Preços'!I202</f>
        <v>0</v>
      </c>
      <c r="J728" s="70">
        <f>+'Pesquisa de Preços'!J202</f>
        <v>0</v>
      </c>
      <c r="K728" s="70">
        <f>+'Pesquisa de Preços'!K202</f>
        <v>0</v>
      </c>
      <c r="L728" s="70">
        <f>+'Pesquisa de Preços'!L202</f>
        <v>67</v>
      </c>
      <c r="M728" s="60">
        <f>+'Pesquisa de Preços'!Q202</f>
        <v>58.54</v>
      </c>
      <c r="N728" s="60">
        <f>+'Pesquisa de Preços'!R202</f>
        <v>74.62</v>
      </c>
      <c r="O728" s="36"/>
      <c r="P728" s="36"/>
      <c r="Q728" s="36"/>
      <c r="R728" s="36"/>
      <c r="S728" s="36"/>
      <c r="T728" s="36"/>
      <c r="U728" s="36"/>
      <c r="V728" s="36"/>
      <c r="W728" s="36"/>
      <c r="X728" s="36"/>
      <c r="Y728" s="36"/>
      <c r="Z728" s="36"/>
    </row>
    <row r="729" spans="1:26" ht="33.75" hidden="1" x14ac:dyDescent="0.2">
      <c r="A729" s="68">
        <f t="shared" si="361"/>
        <v>195</v>
      </c>
      <c r="B729" s="69" t="str">
        <f>+'Pesquisa de Preços'!B203</f>
        <v>Seringa hipodérmica sem agulha luer slip 10 ml. Dispositivo descartável, composto de um cilindro e um êmbolo, desenvolvido para a aspiração e aplicação de líquidos e/ou medicamentos pelas vias hipodérmicas.</v>
      </c>
      <c r="C729" s="70">
        <f>+'Pesquisa de Preços'!C203</f>
        <v>0</v>
      </c>
      <c r="D729" s="70">
        <f>+'Pesquisa de Preços'!D203</f>
        <v>0.19</v>
      </c>
      <c r="E729" s="70">
        <f>+'Pesquisa de Preços'!E203</f>
        <v>0.2</v>
      </c>
      <c r="F729" s="70">
        <f>+'Pesquisa de Preços'!F203</f>
        <v>0.2</v>
      </c>
      <c r="G729" s="70">
        <f>+'Pesquisa de Preços'!G203</f>
        <v>0.2</v>
      </c>
      <c r="H729" s="70">
        <f>+'Pesquisa de Preços'!H203</f>
        <v>0</v>
      </c>
      <c r="I729" s="70">
        <f>+'Pesquisa de Preços'!I203</f>
        <v>0</v>
      </c>
      <c r="J729" s="70">
        <f>+'Pesquisa de Preços'!J203</f>
        <v>0</v>
      </c>
      <c r="K729" s="70">
        <f>+'Pesquisa de Preços'!K203</f>
        <v>0</v>
      </c>
      <c r="L729" s="70">
        <f>+'Pesquisa de Preços'!L203</f>
        <v>0.23</v>
      </c>
      <c r="M729" s="60">
        <f>+'Pesquisa de Preços'!Q203</f>
        <v>0.19</v>
      </c>
      <c r="N729" s="60">
        <f>+'Pesquisa de Preços'!R203</f>
        <v>0.22</v>
      </c>
      <c r="O729" s="36"/>
      <c r="P729" s="36"/>
      <c r="Q729" s="36"/>
      <c r="R729" s="36"/>
      <c r="S729" s="36"/>
      <c r="T729" s="36"/>
      <c r="U729" s="36"/>
      <c r="V729" s="36"/>
      <c r="W729" s="36"/>
      <c r="X729" s="36"/>
      <c r="Y729" s="36"/>
      <c r="Z729" s="36"/>
    </row>
    <row r="730" spans="1:26" ht="56.25" hidden="1" x14ac:dyDescent="0.2">
      <c r="A730" s="68">
        <f t="shared" si="361"/>
        <v>196</v>
      </c>
      <c r="B730" s="69" t="str">
        <f>+'Pesquisa de Preços'!B204</f>
        <v>Seringa descartável tamanho 20ml slip, sem agulha estéril, confeccionada em polipropileno transparente, atóxica, apirogênica, cilindro reto, siliconizado, paredes uniformes, anel de retração que impeça o desprendimento do embulo cilíndrico, flage que dê apóio aos dedos, embulo em pistão lubrificado e ajustado ao cilíndro, graduação em ml,</v>
      </c>
      <c r="C730" s="70">
        <f>+'Pesquisa de Preços'!C204</f>
        <v>1.3</v>
      </c>
      <c r="D730" s="70">
        <f>+'Pesquisa de Preços'!D204</f>
        <v>0.32</v>
      </c>
      <c r="E730" s="70">
        <f>+'Pesquisa de Preços'!E204</f>
        <v>0.32</v>
      </c>
      <c r="F730" s="70">
        <f>+'Pesquisa de Preços'!F204</f>
        <v>0.32</v>
      </c>
      <c r="G730" s="70">
        <f>+'Pesquisa de Preços'!G204</f>
        <v>0.37</v>
      </c>
      <c r="H730" s="70">
        <f>+'Pesquisa de Preços'!H204</f>
        <v>0</v>
      </c>
      <c r="I730" s="70">
        <f>+'Pesquisa de Preços'!I204</f>
        <v>0</v>
      </c>
      <c r="J730" s="70">
        <f>+'Pesquisa de Preços'!J204</f>
        <v>0</v>
      </c>
      <c r="K730" s="70">
        <f>+'Pesquisa de Preços'!K204</f>
        <v>0</v>
      </c>
      <c r="L730" s="70">
        <f>+'Pesquisa de Preços'!L204</f>
        <v>0.45</v>
      </c>
      <c r="M730" s="60">
        <f>+'Pesquisa de Preços'!Q204</f>
        <v>0.12</v>
      </c>
      <c r="N730" s="60">
        <f>+'Pesquisa de Preços'!R204</f>
        <v>0.9</v>
      </c>
      <c r="O730" s="36"/>
      <c r="P730" s="36"/>
      <c r="Q730" s="36"/>
      <c r="R730" s="36"/>
      <c r="S730" s="36"/>
      <c r="T730" s="36"/>
      <c r="U730" s="36"/>
      <c r="V730" s="36"/>
      <c r="W730" s="36"/>
      <c r="X730" s="36"/>
      <c r="Y730" s="36"/>
      <c r="Z730" s="36"/>
    </row>
    <row r="731" spans="1:26" ht="22.5" hidden="1" x14ac:dyDescent="0.2">
      <c r="A731" s="68">
        <f t="shared" si="361"/>
        <v>197</v>
      </c>
      <c r="B731" s="69" t="str">
        <f>+'Pesquisa de Preços'!B205</f>
        <v xml:space="preserve">SERINGA DESCARTAVEL 60ML SEM AGULHA ESTERIL - Seringas descartáveis - 60 ml </v>
      </c>
      <c r="C731" s="70">
        <f>+'Pesquisa de Preços'!C205</f>
        <v>0</v>
      </c>
      <c r="D731" s="70">
        <f>+'Pesquisa de Preços'!D205</f>
        <v>0.95</v>
      </c>
      <c r="E731" s="70">
        <f>+'Pesquisa de Preços'!E205</f>
        <v>0.96</v>
      </c>
      <c r="F731" s="70">
        <f>+'Pesquisa de Preços'!F205</f>
        <v>0.97</v>
      </c>
      <c r="G731" s="70">
        <f>+'Pesquisa de Preços'!G205</f>
        <v>1.67</v>
      </c>
      <c r="H731" s="70">
        <f>+'Pesquisa de Preços'!H205</f>
        <v>0</v>
      </c>
      <c r="I731" s="70">
        <f>+'Pesquisa de Preços'!I205</f>
        <v>0</v>
      </c>
      <c r="J731" s="70">
        <f>+'Pesquisa de Preços'!J205</f>
        <v>0</v>
      </c>
      <c r="K731" s="70">
        <f>+'Pesquisa de Preços'!K205</f>
        <v>0</v>
      </c>
      <c r="L731" s="70">
        <f>+'Pesquisa de Preços'!L205</f>
        <v>1.18</v>
      </c>
      <c r="M731" s="60">
        <f>+'Pesquisa de Preços'!Q205</f>
        <v>0.84</v>
      </c>
      <c r="N731" s="60">
        <f>+'Pesquisa de Preços'!R205</f>
        <v>1.45</v>
      </c>
      <c r="O731" s="36"/>
      <c r="P731" s="36"/>
      <c r="Q731" s="36"/>
      <c r="R731" s="36"/>
      <c r="S731" s="36"/>
      <c r="T731" s="36"/>
      <c r="U731" s="36"/>
      <c r="V731" s="36"/>
      <c r="W731" s="36"/>
      <c r="X731" s="36"/>
      <c r="Y731" s="36"/>
      <c r="Z731" s="36"/>
    </row>
    <row r="732" spans="1:26" hidden="1" x14ac:dyDescent="0.2">
      <c r="A732" s="68">
        <f t="shared" si="361"/>
        <v>198</v>
      </c>
      <c r="B732" s="69" t="str">
        <f>+'Pesquisa de Preços'!B206</f>
        <v>Tesoura curva Goldmanfox 11,5 cm. Aço Inox- Autoclavável</v>
      </c>
      <c r="C732" s="70">
        <f>+'Pesquisa de Preços'!C206</f>
        <v>0</v>
      </c>
      <c r="D732" s="70">
        <f>+'Pesquisa de Preços'!D206</f>
        <v>79.03</v>
      </c>
      <c r="E732" s="70">
        <f>+'Pesquisa de Preços'!E206</f>
        <v>80.19</v>
      </c>
      <c r="F732" s="70">
        <f>+'Pesquisa de Preços'!F206</f>
        <v>80.92</v>
      </c>
      <c r="G732" s="70">
        <f>+'Pesquisa de Preços'!G206</f>
        <v>45.6</v>
      </c>
      <c r="H732" s="70">
        <f>+'Pesquisa de Preços'!H206</f>
        <v>0</v>
      </c>
      <c r="I732" s="70">
        <f>+'Pesquisa de Preços'!I206</f>
        <v>0</v>
      </c>
      <c r="J732" s="70">
        <f>+'Pesquisa de Preços'!J206</f>
        <v>0</v>
      </c>
      <c r="K732" s="70">
        <f>+'Pesquisa de Preços'!K206</f>
        <v>0</v>
      </c>
      <c r="L732" s="70">
        <f>+'Pesquisa de Preços'!L206</f>
        <v>40.840000000000003</v>
      </c>
      <c r="M732" s="60">
        <f>+'Pesquisa de Preços'!Q206</f>
        <v>45.06</v>
      </c>
      <c r="N732" s="60">
        <f>+'Pesquisa de Preços'!R206</f>
        <v>85.57</v>
      </c>
      <c r="O732" s="36"/>
      <c r="P732" s="36"/>
      <c r="Q732" s="36"/>
      <c r="R732" s="36"/>
      <c r="S732" s="36"/>
      <c r="T732" s="36"/>
      <c r="U732" s="36"/>
      <c r="V732" s="36"/>
      <c r="W732" s="36"/>
      <c r="X732" s="36"/>
      <c r="Y732" s="36"/>
      <c r="Z732" s="36"/>
    </row>
    <row r="733" spans="1:26" hidden="1" x14ac:dyDescent="0.2">
      <c r="A733" s="68">
        <f t="shared" si="361"/>
        <v>199</v>
      </c>
      <c r="B733" s="69" t="str">
        <f>+'Pesquisa de Preços'!B207</f>
        <v>Tesoura reta Goldmanfox 11,5 cm. Aço Inox- Autoclavável</v>
      </c>
      <c r="C733" s="70">
        <f>+'Pesquisa de Preços'!C207</f>
        <v>0</v>
      </c>
      <c r="D733" s="70">
        <f>+'Pesquisa de Preços'!D207</f>
        <v>79.03</v>
      </c>
      <c r="E733" s="70">
        <f>+'Pesquisa de Preços'!E207</f>
        <v>80.19</v>
      </c>
      <c r="F733" s="70">
        <f>+'Pesquisa de Preços'!F207</f>
        <v>80.92</v>
      </c>
      <c r="G733" s="70">
        <f>+'Pesquisa de Preços'!G207</f>
        <v>45.59</v>
      </c>
      <c r="H733" s="70">
        <f>+'Pesquisa de Preços'!H207</f>
        <v>0</v>
      </c>
      <c r="I733" s="70">
        <f>+'Pesquisa de Preços'!I207</f>
        <v>0</v>
      </c>
      <c r="J733" s="70">
        <f>+'Pesquisa de Preços'!J207</f>
        <v>0</v>
      </c>
      <c r="K733" s="70">
        <f>+'Pesquisa de Preços'!K207</f>
        <v>0</v>
      </c>
      <c r="L733" s="70">
        <f>+'Pesquisa de Preços'!L207</f>
        <v>38.340000000000003</v>
      </c>
      <c r="M733" s="60">
        <f>+'Pesquisa de Preços'!Q207</f>
        <v>43.79</v>
      </c>
      <c r="N733" s="60">
        <f>+'Pesquisa de Preços'!R207</f>
        <v>85.84</v>
      </c>
      <c r="O733" s="36"/>
      <c r="P733" s="36"/>
      <c r="Q733" s="36"/>
      <c r="R733" s="36"/>
      <c r="S733" s="36"/>
      <c r="T733" s="36"/>
      <c r="U733" s="36"/>
      <c r="V733" s="36"/>
      <c r="W733" s="36"/>
      <c r="X733" s="36"/>
      <c r="Y733" s="36"/>
      <c r="Z733" s="36"/>
    </row>
    <row r="734" spans="1:26" ht="45" hidden="1" x14ac:dyDescent="0.2">
      <c r="A734" s="68">
        <f t="shared" si="361"/>
        <v>200</v>
      </c>
      <c r="B734" s="69" t="str">
        <f>+'Pesquisa de Preços'!B208</f>
        <v>Catéter intravenoso periférico com dispositivo de segurança tamanho 20G, caixa com 100 unidades. Desenvolvido para a Terapia Intravenosa Periférica, para infusões de fármacos, hemoderivados e nutrição parenteral</v>
      </c>
      <c r="C734" s="70">
        <f>+'Pesquisa de Preços'!C208</f>
        <v>0</v>
      </c>
      <c r="D734" s="70">
        <f>+'Pesquisa de Preços'!D208</f>
        <v>61.12</v>
      </c>
      <c r="E734" s="70">
        <f>+'Pesquisa de Preços'!E208</f>
        <v>62.01</v>
      </c>
      <c r="F734" s="70">
        <f>+'Pesquisa de Preços'!F208</f>
        <v>62.58</v>
      </c>
      <c r="G734" s="70">
        <f>+'Pesquisa de Preços'!G208</f>
        <v>52.6</v>
      </c>
      <c r="H734" s="70">
        <f>+'Pesquisa de Preços'!H208</f>
        <v>0</v>
      </c>
      <c r="I734" s="70">
        <f>+'Pesquisa de Preços'!I208</f>
        <v>0</v>
      </c>
      <c r="J734" s="70">
        <f>+'Pesquisa de Preços'!J208</f>
        <v>0</v>
      </c>
      <c r="K734" s="70">
        <f>+'Pesquisa de Preços'!K208</f>
        <v>0</v>
      </c>
      <c r="L734" s="70">
        <f>+'Pesquisa de Preços'!L208</f>
        <v>68.319999999999993</v>
      </c>
      <c r="M734" s="60">
        <f>+'Pesquisa de Preços'!Q208</f>
        <v>55.69</v>
      </c>
      <c r="N734" s="60">
        <f>+'Pesquisa de Preços'!R208</f>
        <v>66.959999999999994</v>
      </c>
      <c r="O734" s="36"/>
      <c r="P734" s="36"/>
      <c r="Q734" s="36"/>
      <c r="R734" s="36"/>
      <c r="S734" s="36"/>
      <c r="T734" s="36"/>
      <c r="U734" s="36"/>
      <c r="V734" s="36"/>
      <c r="W734" s="36"/>
      <c r="X734" s="36"/>
      <c r="Y734" s="36"/>
      <c r="Z734" s="36"/>
    </row>
    <row r="735" spans="1:26" ht="45" hidden="1" x14ac:dyDescent="0.2">
      <c r="A735" s="68">
        <f t="shared" si="361"/>
        <v>201</v>
      </c>
      <c r="B735" s="69" t="str">
        <f>+'Pesquisa de Preços'!B209</f>
        <v>Catéter intravenoso periférico com dispositivo de segurança tamanho 22G, caixa com 100 unidades. Desenvolvido para a Terapia Intravenosa Periférica, para infusões de fármacos, hemoderivados e nutrição parenteral</v>
      </c>
      <c r="C735" s="70">
        <f>+'Pesquisa de Preços'!C209</f>
        <v>0</v>
      </c>
      <c r="D735" s="70">
        <f>+'Pesquisa de Preços'!D209</f>
        <v>61.12</v>
      </c>
      <c r="E735" s="70">
        <f>+'Pesquisa de Preços'!E209</f>
        <v>62.01</v>
      </c>
      <c r="F735" s="70">
        <f>+'Pesquisa de Preços'!F209</f>
        <v>62.58</v>
      </c>
      <c r="G735" s="70">
        <f>+'Pesquisa de Preços'!G209</f>
        <v>52.6</v>
      </c>
      <c r="H735" s="70">
        <f>+'Pesquisa de Preços'!H209</f>
        <v>0</v>
      </c>
      <c r="I735" s="70">
        <f>+'Pesquisa de Preços'!I209</f>
        <v>0</v>
      </c>
      <c r="J735" s="70">
        <f>+'Pesquisa de Preços'!J209</f>
        <v>0</v>
      </c>
      <c r="K735" s="70">
        <f>+'Pesquisa de Preços'!K209</f>
        <v>0</v>
      </c>
      <c r="L735" s="70">
        <f>+'Pesquisa de Preços'!L209</f>
        <v>69.97</v>
      </c>
      <c r="M735" s="60">
        <f>+'Pesquisa de Preços'!Q209</f>
        <v>55.48</v>
      </c>
      <c r="N735" s="60">
        <f>+'Pesquisa de Preços'!R209</f>
        <v>67.83</v>
      </c>
      <c r="O735" s="36"/>
      <c r="P735" s="36"/>
      <c r="Q735" s="36"/>
      <c r="R735" s="36"/>
      <c r="S735" s="36"/>
      <c r="T735" s="36"/>
      <c r="U735" s="36"/>
      <c r="V735" s="36"/>
      <c r="W735" s="36"/>
      <c r="X735" s="36"/>
      <c r="Y735" s="36"/>
      <c r="Z735" s="36"/>
    </row>
    <row r="736" spans="1:26" ht="45" hidden="1" x14ac:dyDescent="0.2">
      <c r="A736" s="68">
        <f t="shared" si="361"/>
        <v>202</v>
      </c>
      <c r="B736" s="69" t="str">
        <f>+'Pesquisa de Preços'!B210</f>
        <v>Catéter intravenoso periférico com dispositivo de segurança tamanho 24G, caixa com 100 unidades. Desenvolvido para a Terapia Intravenosa Periférica, para infusões de fármacos, hemoderivados e nutrição parenteral</v>
      </c>
      <c r="C736" s="70">
        <f>+'Pesquisa de Preços'!C210</f>
        <v>0</v>
      </c>
      <c r="D736" s="70">
        <f>+'Pesquisa de Preços'!D210</f>
        <v>66.67</v>
      </c>
      <c r="E736" s="70">
        <f>+'Pesquisa de Preços'!E210</f>
        <v>67.650000000000006</v>
      </c>
      <c r="F736" s="70">
        <f>+'Pesquisa de Preços'!F210</f>
        <v>68.260000000000005</v>
      </c>
      <c r="G736" s="70">
        <f>+'Pesquisa de Preços'!G210</f>
        <v>52.6</v>
      </c>
      <c r="H736" s="70">
        <f>+'Pesquisa de Preços'!H210</f>
        <v>0</v>
      </c>
      <c r="I736" s="70">
        <f>+'Pesquisa de Preços'!I210</f>
        <v>0</v>
      </c>
      <c r="J736" s="70">
        <f>+'Pesquisa de Preços'!J210</f>
        <v>0</v>
      </c>
      <c r="K736" s="70">
        <f>+'Pesquisa de Preços'!K210</f>
        <v>0</v>
      </c>
      <c r="L736" s="70">
        <f>+'Pesquisa de Preços'!L210</f>
        <v>70.05</v>
      </c>
      <c r="M736" s="60">
        <f>+'Pesquisa de Preços'!Q210</f>
        <v>57.98</v>
      </c>
      <c r="N736" s="60">
        <f>+'Pesquisa de Preços'!R210</f>
        <v>72.11</v>
      </c>
      <c r="O736" s="36"/>
      <c r="P736" s="36"/>
      <c r="Q736" s="36"/>
      <c r="R736" s="36"/>
      <c r="S736" s="36"/>
      <c r="T736" s="36"/>
      <c r="U736" s="36"/>
      <c r="V736" s="36"/>
      <c r="W736" s="36"/>
      <c r="X736" s="36"/>
      <c r="Y736" s="36"/>
      <c r="Z736" s="36"/>
    </row>
    <row r="737" spans="1:26" hidden="1" x14ac:dyDescent="0.2">
      <c r="A737" s="68">
        <f t="shared" si="361"/>
        <v>203</v>
      </c>
      <c r="B737" s="69" t="str">
        <f>+'Pesquisa de Preços'!B211</f>
        <v>Colar cervical para resgate tamanho infantil VNO</v>
      </c>
      <c r="C737" s="70">
        <f>+'Pesquisa de Preços'!C211</f>
        <v>21.9</v>
      </c>
      <c r="D737" s="70">
        <f>+'Pesquisa de Preços'!D211</f>
        <v>55.55</v>
      </c>
      <c r="E737" s="70">
        <f>+'Pesquisa de Preços'!E211</f>
        <v>56.36</v>
      </c>
      <c r="F737" s="70">
        <f>+'Pesquisa de Preços'!F211</f>
        <v>56.88</v>
      </c>
      <c r="G737" s="70">
        <f>+'Pesquisa de Preços'!G211</f>
        <v>16.510000000000002</v>
      </c>
      <c r="H737" s="70">
        <f>+'Pesquisa de Preços'!H211</f>
        <v>0</v>
      </c>
      <c r="I737" s="70">
        <f>+'Pesquisa de Preços'!I211</f>
        <v>0</v>
      </c>
      <c r="J737" s="70">
        <f>+'Pesquisa de Preços'!J211</f>
        <v>0</v>
      </c>
      <c r="K737" s="70">
        <f>+'Pesquisa de Preços'!K211</f>
        <v>0</v>
      </c>
      <c r="L737" s="70">
        <f>+'Pesquisa de Preços'!L211</f>
        <v>48.66</v>
      </c>
      <c r="M737" s="60">
        <f>+'Pesquisa de Preços'!Q211</f>
        <v>24.17</v>
      </c>
      <c r="N737" s="60">
        <f>+'Pesquisa de Preços'!R211</f>
        <v>61.12</v>
      </c>
      <c r="O737" s="36"/>
      <c r="P737" s="36"/>
      <c r="Q737" s="36"/>
      <c r="R737" s="36"/>
      <c r="S737" s="36"/>
      <c r="T737" s="36"/>
      <c r="U737" s="36"/>
      <c r="V737" s="36"/>
      <c r="W737" s="36"/>
      <c r="X737" s="36"/>
      <c r="Y737" s="36"/>
      <c r="Z737" s="36"/>
    </row>
    <row r="738" spans="1:26" hidden="1" x14ac:dyDescent="0.2">
      <c r="A738" s="68">
        <f t="shared" si="361"/>
        <v>204</v>
      </c>
      <c r="B738" s="69" t="str">
        <f>+'Pesquisa de Preços'!B212</f>
        <v>Lixeira em aço inox com pedal 50 litros. 62,5x39cm e 4x39,4 cm</v>
      </c>
      <c r="C738" s="70">
        <f>+'Pesquisa de Preços'!C212</f>
        <v>0</v>
      </c>
      <c r="D738" s="70">
        <f>+'Pesquisa de Preços'!D212</f>
        <v>283.33999999999997</v>
      </c>
      <c r="E738" s="70">
        <f>+'Pesquisa de Preços'!E212</f>
        <v>287.49</v>
      </c>
      <c r="F738" s="70">
        <f>+'Pesquisa de Preços'!F212</f>
        <v>290.11</v>
      </c>
      <c r="G738" s="70">
        <f>+'Pesquisa de Preços'!G212</f>
        <v>234</v>
      </c>
      <c r="H738" s="70">
        <f>+'Pesquisa de Preços'!H212</f>
        <v>0</v>
      </c>
      <c r="I738" s="70">
        <f>+'Pesquisa de Preços'!I212</f>
        <v>0</v>
      </c>
      <c r="J738" s="70">
        <f>+'Pesquisa de Preços'!J212</f>
        <v>0</v>
      </c>
      <c r="K738" s="70">
        <f>+'Pesquisa de Preços'!K212</f>
        <v>0</v>
      </c>
      <c r="L738" s="70">
        <f>+'Pesquisa de Preços'!L212</f>
        <v>129.15</v>
      </c>
      <c r="M738" s="60">
        <f>+'Pesquisa de Preços'!Q212</f>
        <v>176.17</v>
      </c>
      <c r="N738" s="60">
        <f>+'Pesquisa de Preços'!R212</f>
        <v>313.47000000000003</v>
      </c>
      <c r="O738" s="36"/>
      <c r="P738" s="36"/>
      <c r="Q738" s="36"/>
      <c r="R738" s="36"/>
      <c r="S738" s="36"/>
      <c r="T738" s="36"/>
      <c r="U738" s="36"/>
      <c r="V738" s="36"/>
      <c r="W738" s="36"/>
      <c r="X738" s="36"/>
      <c r="Y738" s="36"/>
      <c r="Z738" s="36"/>
    </row>
    <row r="739" spans="1:26" ht="33.75" hidden="1" x14ac:dyDescent="0.2">
      <c r="A739" s="68">
        <f t="shared" si="361"/>
        <v>205</v>
      </c>
      <c r="B739" s="69" t="str">
        <f>+'Pesquisa de Preços'!B213</f>
        <v>Ringer com lactato 250ml. Solução injetável de cloreto de sódio + cloreto de potássio + cloreto de cálcio + lactato de sódio. Solução injetável, límpida e hipotônica, estéril e epirogênica</v>
      </c>
      <c r="C739" s="70">
        <f>+'Pesquisa de Preços'!C213</f>
        <v>0</v>
      </c>
      <c r="D739" s="70">
        <f>+'Pesquisa de Preços'!D213</f>
        <v>4.04</v>
      </c>
      <c r="E739" s="70">
        <f>+'Pesquisa de Preços'!E213</f>
        <v>4.0999999999999996</v>
      </c>
      <c r="F739" s="70">
        <f>+'Pesquisa de Preços'!F213</f>
        <v>4.13</v>
      </c>
      <c r="G739" s="70">
        <f>+'Pesquisa de Preços'!G213</f>
        <v>11.1</v>
      </c>
      <c r="H739" s="70">
        <f>+'Pesquisa de Preços'!H213</f>
        <v>0</v>
      </c>
      <c r="I739" s="70">
        <f>+'Pesquisa de Preços'!I213</f>
        <v>0</v>
      </c>
      <c r="J739" s="70">
        <f>+'Pesquisa de Preços'!J213</f>
        <v>0</v>
      </c>
      <c r="K739" s="70">
        <f>+'Pesquisa de Preços'!K213</f>
        <v>0</v>
      </c>
      <c r="L739" s="70">
        <f>+'Pesquisa de Preços'!L213</f>
        <v>6.83</v>
      </c>
      <c r="M739" s="60">
        <f>+'Pesquisa de Preços'!Q213</f>
        <v>2.97</v>
      </c>
      <c r="N739" s="60">
        <f>+'Pesquisa de Preços'!R213</f>
        <v>9.11</v>
      </c>
      <c r="O739" s="36"/>
      <c r="P739" s="36"/>
      <c r="Q739" s="36"/>
      <c r="R739" s="36"/>
      <c r="S739" s="36"/>
      <c r="T739" s="36"/>
      <c r="U739" s="36"/>
      <c r="V739" s="36"/>
      <c r="W739" s="36"/>
      <c r="X739" s="36"/>
      <c r="Y739" s="36"/>
      <c r="Z739" s="36"/>
    </row>
    <row r="740" spans="1:26" ht="33.75" hidden="1" x14ac:dyDescent="0.2">
      <c r="A740" s="68">
        <f t="shared" si="361"/>
        <v>206</v>
      </c>
      <c r="B740" s="69" t="str">
        <f>+'Pesquisa de Preços'!B214</f>
        <v>Seringa hipodérmica sem agulha luer slip 5 ml. Dispositivo descartável, composto de um cilindro e um êmbolo, desenvolvido para a aspiração e aplicação de líquidos e/ou medicamentos pelas vias hipodérmicas</v>
      </c>
      <c r="C740" s="70">
        <f>+'Pesquisa de Preços'!C214</f>
        <v>0</v>
      </c>
      <c r="D740" s="70">
        <f>+'Pesquisa de Preços'!D214</f>
        <v>0.14000000000000001</v>
      </c>
      <c r="E740" s="70">
        <f>+'Pesquisa de Preços'!E214</f>
        <v>0.14000000000000001</v>
      </c>
      <c r="F740" s="70">
        <f>+'Pesquisa de Preços'!F214</f>
        <v>0.14000000000000001</v>
      </c>
      <c r="G740" s="70">
        <f>+'Pesquisa de Preços'!G214</f>
        <v>0.15</v>
      </c>
      <c r="H740" s="70">
        <f>+'Pesquisa de Preços'!H214</f>
        <v>0</v>
      </c>
      <c r="I740" s="70">
        <f>+'Pesquisa de Preços'!I214</f>
        <v>0</v>
      </c>
      <c r="J740" s="70">
        <f>+'Pesquisa de Preços'!J214</f>
        <v>0</v>
      </c>
      <c r="K740" s="70">
        <f>+'Pesquisa de Preços'!K214</f>
        <v>0</v>
      </c>
      <c r="L740" s="70">
        <f>+'Pesquisa de Preços'!L214</f>
        <v>0.17</v>
      </c>
      <c r="M740" s="60">
        <f>+'Pesquisa de Preços'!Q214</f>
        <v>0.13</v>
      </c>
      <c r="N740" s="60">
        <f>+'Pesquisa de Preços'!R214</f>
        <v>0.16</v>
      </c>
      <c r="O740" s="36"/>
      <c r="P740" s="36"/>
      <c r="Q740" s="36"/>
      <c r="R740" s="36"/>
      <c r="S740" s="36"/>
      <c r="T740" s="36"/>
      <c r="U740" s="36"/>
      <c r="V740" s="36"/>
      <c r="W740" s="36"/>
      <c r="X740" s="36"/>
      <c r="Y740" s="36"/>
      <c r="Z740" s="36"/>
    </row>
    <row r="741" spans="1:26" ht="67.5" hidden="1" x14ac:dyDescent="0.2">
      <c r="A741" s="68">
        <f t="shared" si="361"/>
        <v>207</v>
      </c>
      <c r="B741" s="69" t="str">
        <f>+'Pesquisa de Preços'!B215</f>
        <v>DETECTOR FETAL PORTÁTIL DIGITAL - equipamento detector de frequência cardíaca fetal de alta performance. DESCRIÇÃO: transdutor de alta sensibilidade; alto-falante de alto desempenho; entrada para fone de ouvido, gravador de som ou computador; botão de LCD para a visualização numérica do batimento cardíaco fetal; alimentação por 02 (duas) pilhas AA de 1,5V; sensibilidade a partir de 10-12 semanas</v>
      </c>
      <c r="C741" s="70">
        <f>+'Pesquisa de Preços'!C215</f>
        <v>0</v>
      </c>
      <c r="D741" s="70">
        <f>+'Pesquisa de Preços'!D215</f>
        <v>334.66</v>
      </c>
      <c r="E741" s="70">
        <f>+'Pesquisa de Preços'!E215</f>
        <v>339.57</v>
      </c>
      <c r="F741" s="70">
        <f>+'Pesquisa de Preços'!F215</f>
        <v>342.66</v>
      </c>
      <c r="G741" s="70">
        <f>+'Pesquisa de Preços'!G215</f>
        <v>263</v>
      </c>
      <c r="H741" s="70">
        <f>+'Pesquisa de Preços'!H215</f>
        <v>0</v>
      </c>
      <c r="I741" s="70">
        <f>+'Pesquisa de Preços'!I215</f>
        <v>0</v>
      </c>
      <c r="J741" s="70">
        <f>+'Pesquisa de Preços'!J215</f>
        <v>0</v>
      </c>
      <c r="K741" s="70">
        <f>+'Pesquisa de Preços'!K215</f>
        <v>0</v>
      </c>
      <c r="L741" s="70">
        <f>+'Pesquisa de Preços'!L215</f>
        <v>433.55</v>
      </c>
      <c r="M741" s="60">
        <f>+'Pesquisa de Preços'!Q215</f>
        <v>282.11</v>
      </c>
      <c r="N741" s="60">
        <f>+'Pesquisa de Preços'!R215</f>
        <v>403.27</v>
      </c>
      <c r="O741" s="36"/>
      <c r="P741" s="36"/>
      <c r="Q741" s="36"/>
      <c r="R741" s="36"/>
      <c r="S741" s="36"/>
      <c r="T741" s="36"/>
      <c r="U741" s="36"/>
      <c r="V741" s="36"/>
      <c r="W741" s="36"/>
      <c r="X741" s="36"/>
      <c r="Y741" s="36"/>
      <c r="Z741" s="36"/>
    </row>
    <row r="742" spans="1:26" ht="22.5" hidden="1" x14ac:dyDescent="0.2">
      <c r="A742" s="68">
        <f t="shared" si="361"/>
        <v>208</v>
      </c>
      <c r="B742" s="69" t="str">
        <f>+'Pesquisa de Preços'!B216</f>
        <v>Fita para Autoclave com Indicador de processo de esterilização a vapor em autoclaves.</v>
      </c>
      <c r="C742" s="70">
        <f>+'Pesquisa de Preços'!C216</f>
        <v>0</v>
      </c>
      <c r="D742" s="70">
        <f>+'Pesquisa de Preços'!D216</f>
        <v>4.1399999999999997</v>
      </c>
      <c r="E742" s="70">
        <f>+'Pesquisa de Preços'!E216</f>
        <v>4.2</v>
      </c>
      <c r="F742" s="70">
        <f>+'Pesquisa de Preços'!F216</f>
        <v>4.24</v>
      </c>
      <c r="G742" s="70">
        <f>+'Pesquisa de Preços'!G216</f>
        <v>3.72</v>
      </c>
      <c r="H742" s="70">
        <f>+'Pesquisa de Preços'!H216</f>
        <v>0</v>
      </c>
      <c r="I742" s="70">
        <f>+'Pesquisa de Preços'!I216</f>
        <v>0</v>
      </c>
      <c r="J742" s="70">
        <f>+'Pesquisa de Preços'!J216</f>
        <v>0</v>
      </c>
      <c r="K742" s="70">
        <f>+'Pesquisa de Preços'!K216</f>
        <v>0</v>
      </c>
      <c r="L742" s="70">
        <f>+'Pesquisa de Preços'!L216</f>
        <v>4.96</v>
      </c>
      <c r="M742" s="60">
        <f>+'Pesquisa de Preços'!Q216</f>
        <v>3.8</v>
      </c>
      <c r="N742" s="60">
        <f>+'Pesquisa de Preços'!R216</f>
        <v>4.7</v>
      </c>
      <c r="O742" s="36"/>
      <c r="P742" s="36"/>
      <c r="Q742" s="36"/>
      <c r="R742" s="36"/>
      <c r="S742" s="36"/>
      <c r="T742" s="36"/>
      <c r="U742" s="36"/>
      <c r="V742" s="36"/>
      <c r="W742" s="36"/>
      <c r="X742" s="36"/>
      <c r="Y742" s="36"/>
      <c r="Z742" s="36"/>
    </row>
    <row r="743" spans="1:26" ht="45" hidden="1" x14ac:dyDescent="0.2">
      <c r="A743" s="68">
        <f t="shared" si="361"/>
        <v>209</v>
      </c>
      <c r="B743" s="69" t="str">
        <f>+'Pesquisa de Preços'!B217</f>
        <v xml:space="preserve">PULVERIZADOR TRANSPARENTE 500ML- FRASCO TRANSPARENTE, EM MATERIAL PLASTICO, REGULADOR DE JATO, A VALVULA ALCANÇA O FUNDO DO FRASCO, CAPACIDADE DE VOLUME DE 500ML. SIMILAR A PULVERIZADOR TRANSPARENTE 500ML </v>
      </c>
      <c r="C743" s="70">
        <f>+'Pesquisa de Preços'!C217</f>
        <v>8</v>
      </c>
      <c r="D743" s="70">
        <f>+'Pesquisa de Preços'!D217</f>
        <v>11</v>
      </c>
      <c r="E743" s="70">
        <f>+'Pesquisa de Preços'!E217</f>
        <v>11.17</v>
      </c>
      <c r="F743" s="70">
        <f>+'Pesquisa de Preços'!F217</f>
        <v>11.27</v>
      </c>
      <c r="G743" s="70">
        <f>+'Pesquisa de Preços'!G217</f>
        <v>17.989999999999998</v>
      </c>
      <c r="H743" s="70">
        <f>+'Pesquisa de Preços'!H217</f>
        <v>0</v>
      </c>
      <c r="I743" s="70">
        <f>+'Pesquisa de Preços'!I217</f>
        <v>0</v>
      </c>
      <c r="J743" s="70">
        <f>+'Pesquisa de Preços'!J217</f>
        <v>0</v>
      </c>
      <c r="K743" s="70">
        <f>+'Pesquisa de Preços'!K217</f>
        <v>0</v>
      </c>
      <c r="L743" s="70">
        <f>+'Pesquisa de Preços'!L217</f>
        <v>8.0500000000000007</v>
      </c>
      <c r="M743" s="60">
        <f>+'Pesquisa de Preços'!Q217</f>
        <v>7.61</v>
      </c>
      <c r="N743" s="60">
        <f>+'Pesquisa de Preços'!R217</f>
        <v>14.89</v>
      </c>
      <c r="O743" s="36"/>
      <c r="P743" s="36"/>
      <c r="Q743" s="36"/>
      <c r="R743" s="36"/>
      <c r="S743" s="36"/>
      <c r="T743" s="36"/>
      <c r="U743" s="36"/>
      <c r="V743" s="36"/>
      <c r="W743" s="36"/>
      <c r="X743" s="36"/>
      <c r="Y743" s="36"/>
      <c r="Z743" s="36"/>
    </row>
    <row r="744" spans="1:26" ht="123.75" hidden="1" x14ac:dyDescent="0.2">
      <c r="A744" s="68">
        <f t="shared" si="361"/>
        <v>210</v>
      </c>
      <c r="B744" s="69" t="str">
        <f>+'Pesquisa de Preços'!B218</f>
        <v>Desinfetante Hospitalar de nível intermediário 5litros  Aspecto: Líquido transparente pH: 2,0 - 3,0 Faixa de temperatura de ebulição: Acima de 80°C Pressão de vapor: Produto Químico não inflamável Densidade de vapor: Produto Químico não inflamável Densidade relativa: 0,987 - 1,038 g/cm³ Solubilidade(s): Totalmente Solúvel Coeficiente de partição - n-octanol/água: Não Aplicável Outras informações: Brix: 11,0 - 14,0% Viscosidade: 1,0 - 10,0 cps Composição: Água, tensoativo não-iônico, acidificante e ativos Teor de ativos: 11,0 - 14,0 % Teor de Ativos bactericidas: Quaternário de Amônio: 5,6 % e Peróxido de Hidrogênio: 4,25% - Ativos bactericidas: Cloreto de cocobenzil alquil dimetil amônio, Cloreto de didecil dimetil amônio e Peróxido de Hidrogênio</v>
      </c>
      <c r="C744" s="70">
        <f>+'Pesquisa de Preços'!C218</f>
        <v>0</v>
      </c>
      <c r="D744" s="70">
        <f>+'Pesquisa de Preços'!D218</f>
        <v>60.57</v>
      </c>
      <c r="E744" s="70">
        <f>+'Pesquisa de Preços'!E218</f>
        <v>61.46</v>
      </c>
      <c r="F744" s="70">
        <f>+'Pesquisa de Preços'!F218</f>
        <v>62.02</v>
      </c>
      <c r="G744" s="70">
        <f>+'Pesquisa de Preços'!G218</f>
        <v>44.15</v>
      </c>
      <c r="H744" s="70">
        <f>+'Pesquisa de Preços'!H218</f>
        <v>0</v>
      </c>
      <c r="I744" s="70">
        <f>+'Pesquisa de Preços'!I218</f>
        <v>0</v>
      </c>
      <c r="J744" s="70">
        <f>+'Pesquisa de Preços'!J218</f>
        <v>0</v>
      </c>
      <c r="K744" s="70">
        <f>+'Pesquisa de Preços'!K218</f>
        <v>0</v>
      </c>
      <c r="L744" s="70">
        <f>+'Pesquisa de Preços'!L218</f>
        <v>39.159999999999997</v>
      </c>
      <c r="M744" s="60">
        <f>+'Pesquisa de Preços'!Q218</f>
        <v>42.53</v>
      </c>
      <c r="N744" s="60">
        <f>+'Pesquisa de Preços'!R218</f>
        <v>64.41</v>
      </c>
      <c r="O744" s="36"/>
      <c r="P744" s="36"/>
      <c r="Q744" s="36"/>
      <c r="R744" s="36"/>
      <c r="S744" s="36"/>
      <c r="T744" s="36"/>
      <c r="U744" s="36"/>
      <c r="V744" s="36"/>
      <c r="W744" s="36"/>
      <c r="X744" s="36"/>
      <c r="Y744" s="36"/>
      <c r="Z744" s="36"/>
    </row>
    <row r="745" spans="1:26" hidden="1" x14ac:dyDescent="0.2">
      <c r="A745" s="68">
        <f t="shared" si="361"/>
        <v>211</v>
      </c>
      <c r="B745" s="69" t="str">
        <f>+'Pesquisa de Preços'!B219</f>
        <v xml:space="preserve">Placa para desfibrilador automático infantil - Infantil = área: 30 cm2. </v>
      </c>
      <c r="C745" s="70">
        <f>+'Pesquisa de Preços'!C219</f>
        <v>0</v>
      </c>
      <c r="D745" s="70">
        <f>+'Pesquisa de Preços'!D219</f>
        <v>533.34</v>
      </c>
      <c r="E745" s="70">
        <f>+'Pesquisa de Preços'!E219</f>
        <v>541.15</v>
      </c>
      <c r="F745" s="70">
        <f>+'Pesquisa de Preços'!F219</f>
        <v>546.08000000000004</v>
      </c>
      <c r="G745" s="70">
        <f>+'Pesquisa de Preços'!G219</f>
        <v>378.95</v>
      </c>
      <c r="H745" s="70">
        <f>+'Pesquisa de Preços'!H219</f>
        <v>0</v>
      </c>
      <c r="I745" s="70">
        <f>+'Pesquisa de Preços'!I219</f>
        <v>0</v>
      </c>
      <c r="J745" s="70">
        <f>+'Pesquisa de Preços'!J219</f>
        <v>0</v>
      </c>
      <c r="K745" s="70">
        <f>+'Pesquisa de Preços'!K219</f>
        <v>0</v>
      </c>
      <c r="L745" s="70">
        <f>+'Pesquisa de Preços'!L219</f>
        <v>365.67</v>
      </c>
      <c r="M745" s="60">
        <f>+'Pesquisa de Preços'!Q219</f>
        <v>380.85</v>
      </c>
      <c r="N745" s="60">
        <f>+'Pesquisa de Preços'!R219</f>
        <v>565.22</v>
      </c>
      <c r="O745" s="36"/>
      <c r="P745" s="36"/>
      <c r="Q745" s="36"/>
      <c r="R745" s="36"/>
      <c r="S745" s="36"/>
      <c r="T745" s="36"/>
      <c r="U745" s="36"/>
      <c r="V745" s="36"/>
      <c r="W745" s="36"/>
      <c r="X745" s="36"/>
      <c r="Y745" s="36"/>
      <c r="Z745" s="36"/>
    </row>
    <row r="746" spans="1:26" ht="45" hidden="1" x14ac:dyDescent="0.2">
      <c r="A746" s="68">
        <f t="shared" si="361"/>
        <v>212</v>
      </c>
      <c r="B746" s="69" t="str">
        <f>+'Pesquisa de Preços'!B220</f>
        <v>LÂMINA DE BISTURI, CONFECCIONADA EM AÇO INOXIDÁVEL, ISENTO DE REBARBA E SINAIS DE OXIDAÇÃO, LÂMINA AFIADA E ADAPTÁVEL AOS CABOS DE BISTURI PADRÃO, EMBALAGEM CAIXA COM 100 UNIDADES INDIVIDUAIS, COM PAPEL LAMINADO, ABERTURA EM PÉTALA N° 15</v>
      </c>
      <c r="C746" s="70">
        <f>+'Pesquisa de Preços'!C220</f>
        <v>0</v>
      </c>
      <c r="D746" s="70">
        <f>+'Pesquisa de Preços'!D220</f>
        <v>25.74</v>
      </c>
      <c r="E746" s="70">
        <f>+'Pesquisa de Preços'!E220</f>
        <v>26.12</v>
      </c>
      <c r="F746" s="70">
        <f>+'Pesquisa de Preços'!F220</f>
        <v>26.35</v>
      </c>
      <c r="G746" s="70">
        <f>+'Pesquisa de Preços'!G220</f>
        <v>25.6</v>
      </c>
      <c r="H746" s="70">
        <f>+'Pesquisa de Preços'!H220</f>
        <v>0</v>
      </c>
      <c r="I746" s="70">
        <f>+'Pesquisa de Preços'!I220</f>
        <v>0</v>
      </c>
      <c r="J746" s="70">
        <f>+'Pesquisa de Preços'!J220</f>
        <v>0</v>
      </c>
      <c r="K746" s="70">
        <f>+'Pesquisa de Preços'!K220</f>
        <v>0</v>
      </c>
      <c r="L746" s="70">
        <f>+'Pesquisa de Preços'!L220</f>
        <v>25.48</v>
      </c>
      <c r="M746" s="60">
        <f>+'Pesquisa de Preços'!Q220</f>
        <v>25.49</v>
      </c>
      <c r="N746" s="60">
        <f>+'Pesquisa de Preços'!R220</f>
        <v>26.22</v>
      </c>
      <c r="O746" s="36"/>
      <c r="P746" s="36"/>
      <c r="Q746" s="36"/>
      <c r="R746" s="36"/>
      <c r="S746" s="36"/>
      <c r="T746" s="36"/>
      <c r="U746" s="36"/>
      <c r="V746" s="36"/>
      <c r="W746" s="36"/>
      <c r="X746" s="36"/>
      <c r="Y746" s="36"/>
      <c r="Z746" s="36"/>
    </row>
    <row r="747" spans="1:26" ht="33.75" hidden="1" x14ac:dyDescent="0.2">
      <c r="A747" s="68">
        <f t="shared" si="361"/>
        <v>213</v>
      </c>
      <c r="B747" s="69" t="str">
        <f>+'Pesquisa de Preços'!B221</f>
        <v>Seringa hipodérmica sem agulha luer slip 3 ml. Dispositivo descartável, composto de um cilindro e um êmbolo, desenvolvido para a aspiração e aplicação de líquidos e/ou medicamentos pelas vias hipodérmicas</v>
      </c>
      <c r="C747" s="70">
        <f>+'Pesquisa de Preços'!C221</f>
        <v>0</v>
      </c>
      <c r="D747" s="70">
        <f>+'Pesquisa de Preços'!D221</f>
        <v>0.12</v>
      </c>
      <c r="E747" s="70">
        <f>+'Pesquisa de Preços'!E221</f>
        <v>0.12</v>
      </c>
      <c r="F747" s="70">
        <f>+'Pesquisa de Preços'!F221</f>
        <v>0.12</v>
      </c>
      <c r="G747" s="70">
        <f>+'Pesquisa de Preços'!G221</f>
        <v>0.1</v>
      </c>
      <c r="H747" s="70">
        <f>+'Pesquisa de Preços'!H221</f>
        <v>0</v>
      </c>
      <c r="I747" s="70">
        <f>+'Pesquisa de Preços'!I221</f>
        <v>0</v>
      </c>
      <c r="J747" s="70">
        <f>+'Pesquisa de Preços'!J221</f>
        <v>0</v>
      </c>
      <c r="K747" s="70">
        <f>+'Pesquisa de Preços'!K221</f>
        <v>0</v>
      </c>
      <c r="L747" s="70">
        <f>+'Pesquisa de Preços'!L221</f>
        <v>0.17</v>
      </c>
      <c r="M747" s="60">
        <f>+'Pesquisa de Preços'!Q221</f>
        <v>0.1</v>
      </c>
      <c r="N747" s="60">
        <f>+'Pesquisa de Preços'!R221</f>
        <v>0.15</v>
      </c>
      <c r="O747" s="36"/>
      <c r="P747" s="36"/>
      <c r="Q747" s="36"/>
      <c r="R747" s="36"/>
      <c r="S747" s="36"/>
      <c r="T747" s="36"/>
      <c r="U747" s="36"/>
      <c r="V747" s="36"/>
      <c r="W747" s="36"/>
      <c r="X747" s="36"/>
      <c r="Y747" s="36"/>
      <c r="Z747" s="36"/>
    </row>
    <row r="748" spans="1:26" hidden="1" x14ac:dyDescent="0.2">
      <c r="A748" s="68">
        <f t="shared" si="361"/>
        <v>214</v>
      </c>
      <c r="B748" s="69" t="str">
        <f>+'Pesquisa de Preços'!B222</f>
        <v>PERA PARA ECG PEQUENA, DE ALTA DURABILIDADE.</v>
      </c>
      <c r="C748" s="70">
        <f>+'Pesquisa de Preços'!C222</f>
        <v>0</v>
      </c>
      <c r="D748" s="70">
        <f>+'Pesquisa de Preços'!D222</f>
        <v>3.89</v>
      </c>
      <c r="E748" s="70">
        <f>+'Pesquisa de Preços'!E222</f>
        <v>3.95</v>
      </c>
      <c r="F748" s="70">
        <f>+'Pesquisa de Preços'!F222</f>
        <v>3.99</v>
      </c>
      <c r="G748" s="70">
        <f>+'Pesquisa de Preços'!G222</f>
        <v>2.78</v>
      </c>
      <c r="H748" s="70">
        <f>+'Pesquisa de Preços'!H222</f>
        <v>0</v>
      </c>
      <c r="I748" s="70">
        <f>+'Pesquisa de Preços'!I222</f>
        <v>0</v>
      </c>
      <c r="J748" s="70">
        <f>+'Pesquisa de Preços'!J222</f>
        <v>0</v>
      </c>
      <c r="K748" s="70">
        <f>+'Pesquisa de Preços'!K222</f>
        <v>0</v>
      </c>
      <c r="L748" s="70">
        <f>+'Pesquisa de Preços'!L222</f>
        <v>3.06</v>
      </c>
      <c r="M748" s="60">
        <f>+'Pesquisa de Preços'!Q222</f>
        <v>2.96</v>
      </c>
      <c r="N748" s="60">
        <f>+'Pesquisa de Preços'!R222</f>
        <v>4.0999999999999996</v>
      </c>
      <c r="O748" s="36"/>
      <c r="P748" s="36"/>
      <c r="Q748" s="36"/>
      <c r="R748" s="36"/>
      <c r="S748" s="36"/>
      <c r="T748" s="36"/>
      <c r="U748" s="36"/>
      <c r="V748" s="36"/>
      <c r="W748" s="36"/>
      <c r="X748" s="36"/>
      <c r="Y748" s="36"/>
      <c r="Z748" s="36"/>
    </row>
    <row r="749" spans="1:26" ht="33.75" hidden="1" x14ac:dyDescent="0.2">
      <c r="A749" s="68">
        <f t="shared" si="361"/>
        <v>215</v>
      </c>
      <c r="B749" s="69" t="str">
        <f>+'Pesquisa de Preços'!B223</f>
        <v>PINÇA JACARÉ PARA REMOÇÃO DE DIU - 20CM, EM AÇO INOXIDÁVEL, EMBALADOS INDIVIDUALMENTE E COM DADOS DE IDENTIFICAÇÃO E PROCEDÊNCIA.</v>
      </c>
      <c r="C749" s="70">
        <f>+'Pesquisa de Preços'!C223</f>
        <v>387.55</v>
      </c>
      <c r="D749" s="70">
        <f>+'Pesquisa de Preços'!D223</f>
        <v>472.23</v>
      </c>
      <c r="E749" s="70">
        <f>+'Pesquisa de Preços'!E223</f>
        <v>479.15</v>
      </c>
      <c r="F749" s="70">
        <f>+'Pesquisa de Preços'!F223</f>
        <v>483.51</v>
      </c>
      <c r="G749" s="70">
        <f>+'Pesquisa de Preços'!G223</f>
        <v>294</v>
      </c>
      <c r="H749" s="70">
        <f>+'Pesquisa de Preços'!H223</f>
        <v>0</v>
      </c>
      <c r="I749" s="70">
        <f>+'Pesquisa de Preços'!I223</f>
        <v>0</v>
      </c>
      <c r="J749" s="70">
        <f>+'Pesquisa de Preços'!J223</f>
        <v>0</v>
      </c>
      <c r="K749" s="70">
        <f>+'Pesquisa de Preços'!K223</f>
        <v>0</v>
      </c>
      <c r="L749" s="70">
        <f>+'Pesquisa de Preços'!L223</f>
        <v>216</v>
      </c>
      <c r="M749" s="60">
        <f>+'Pesquisa de Preços'!Q223</f>
        <v>276.54000000000002</v>
      </c>
      <c r="N749" s="60">
        <f>+'Pesquisa de Preços'!R223</f>
        <v>500.94</v>
      </c>
      <c r="O749" s="36"/>
      <c r="P749" s="36"/>
      <c r="Q749" s="36"/>
      <c r="R749" s="36"/>
      <c r="S749" s="36"/>
      <c r="T749" s="36"/>
      <c r="U749" s="36"/>
      <c r="V749" s="36"/>
      <c r="W749" s="36"/>
      <c r="X749" s="36"/>
      <c r="Y749" s="36"/>
      <c r="Z749" s="36"/>
    </row>
    <row r="750" spans="1:26" ht="22.5" hidden="1" x14ac:dyDescent="0.2">
      <c r="A750" s="68">
        <f t="shared" si="361"/>
        <v>216</v>
      </c>
      <c r="B750" s="69" t="str">
        <f>+'Pesquisa de Preços'!B224</f>
        <v>PINÇA CHERON 24 CM, Produzido em aço inoxidável, embalagem: Plástica individual, constando os dados de identificação e procedência</v>
      </c>
      <c r="C750" s="70">
        <f>+'Pesquisa de Preços'!C224</f>
        <v>95</v>
      </c>
      <c r="D750" s="70">
        <f>+'Pesquisa de Preços'!D224</f>
        <v>69.23</v>
      </c>
      <c r="E750" s="70">
        <f>+'Pesquisa de Preços'!E224</f>
        <v>70.239999999999995</v>
      </c>
      <c r="F750" s="70">
        <f>+'Pesquisa de Preços'!F224</f>
        <v>70.88</v>
      </c>
      <c r="G750" s="70">
        <f>+'Pesquisa de Preços'!G224</f>
        <v>70.83</v>
      </c>
      <c r="H750" s="70">
        <f>+'Pesquisa de Preços'!H224</f>
        <v>0</v>
      </c>
      <c r="I750" s="70">
        <f>+'Pesquisa de Preços'!I224</f>
        <v>0</v>
      </c>
      <c r="J750" s="70">
        <f>+'Pesquisa de Preços'!J224</f>
        <v>0</v>
      </c>
      <c r="K750" s="70">
        <f>+'Pesquisa de Preços'!K224</f>
        <v>0</v>
      </c>
      <c r="L750" s="70">
        <f>+'Pesquisa de Preços'!L224</f>
        <v>61.18</v>
      </c>
      <c r="M750" s="60">
        <f>+'Pesquisa de Preços'!Q224</f>
        <v>61.45</v>
      </c>
      <c r="N750" s="60">
        <f>+'Pesquisa de Preços'!R224</f>
        <v>84.34</v>
      </c>
      <c r="O750" s="36"/>
      <c r="P750" s="36"/>
      <c r="Q750" s="36"/>
      <c r="R750" s="36"/>
      <c r="S750" s="36"/>
      <c r="T750" s="36"/>
      <c r="U750" s="36"/>
      <c r="V750" s="36"/>
      <c r="W750" s="36"/>
      <c r="X750" s="36"/>
      <c r="Y750" s="36"/>
      <c r="Z750" s="36"/>
    </row>
    <row r="751" spans="1:26" ht="33.75" hidden="1" x14ac:dyDescent="0.2">
      <c r="A751" s="68">
        <f t="shared" si="361"/>
        <v>217</v>
      </c>
      <c r="B751" s="69" t="str">
        <f>+'Pesquisa de Preços'!B225</f>
        <v>HISTERÔMETRO DE SIMS 27 CM EM AÇO PARA USO GINECOLÓGICO, Embalagem: Plástica individual, constando os dados de identificação, procedência.</v>
      </c>
      <c r="C751" s="70">
        <f>+'Pesquisa de Preços'!C225</f>
        <v>84.88</v>
      </c>
      <c r="D751" s="70">
        <f>+'Pesquisa de Preços'!D225</f>
        <v>65.56</v>
      </c>
      <c r="E751" s="70">
        <f>+'Pesquisa de Preços'!E225</f>
        <v>66.52</v>
      </c>
      <c r="F751" s="70">
        <f>+'Pesquisa de Preços'!F225</f>
        <v>67.13</v>
      </c>
      <c r="G751" s="70">
        <f>+'Pesquisa de Preços'!G225</f>
        <v>66.87</v>
      </c>
      <c r="H751" s="70">
        <f>+'Pesquisa de Preços'!H225</f>
        <v>0</v>
      </c>
      <c r="I751" s="70">
        <f>+'Pesquisa de Preços'!I225</f>
        <v>0</v>
      </c>
      <c r="J751" s="70">
        <f>+'Pesquisa de Preços'!J225</f>
        <v>0</v>
      </c>
      <c r="K751" s="70">
        <f>+'Pesquisa de Preços'!K225</f>
        <v>0</v>
      </c>
      <c r="L751" s="70">
        <f>+'Pesquisa de Preços'!L225</f>
        <v>30</v>
      </c>
      <c r="M751" s="60">
        <f>+'Pesquisa de Preços'!Q225</f>
        <v>45.51</v>
      </c>
      <c r="N751" s="60">
        <f>+'Pesquisa de Preços'!R225</f>
        <v>81.48</v>
      </c>
      <c r="O751" s="36"/>
      <c r="P751" s="36"/>
      <c r="Q751" s="36"/>
      <c r="R751" s="36"/>
      <c r="S751" s="36"/>
      <c r="T751" s="36"/>
      <c r="U751" s="36"/>
      <c r="V751" s="36"/>
      <c r="W751" s="36"/>
      <c r="X751" s="36"/>
      <c r="Y751" s="36"/>
      <c r="Z751" s="36"/>
    </row>
    <row r="752" spans="1:26" ht="22.5" hidden="1" x14ac:dyDescent="0.2">
      <c r="A752" s="68">
        <f t="shared" si="361"/>
        <v>218</v>
      </c>
      <c r="B752" s="69" t="str">
        <f>+'Pesquisa de Preços'!B226</f>
        <v>TESOURA CUERVA E LONGA 25 CM EM AÇO INOX, Embalagem: Plástica individual, constando os dados de identificação e procedência.</v>
      </c>
      <c r="C752" s="70">
        <f>+'Pesquisa de Preços'!C226</f>
        <v>170</v>
      </c>
      <c r="D752" s="70">
        <f>+'Pesquisa de Preços'!D226</f>
        <v>106.23</v>
      </c>
      <c r="E752" s="70">
        <f>+'Pesquisa de Preços'!E226</f>
        <v>107.78</v>
      </c>
      <c r="F752" s="70">
        <f>+'Pesquisa de Preços'!F226</f>
        <v>108.76</v>
      </c>
      <c r="G752" s="70">
        <f>+'Pesquisa de Preços'!G226</f>
        <v>98</v>
      </c>
      <c r="H752" s="70">
        <f>+'Pesquisa de Preços'!H226</f>
        <v>0</v>
      </c>
      <c r="I752" s="70">
        <f>+'Pesquisa de Preços'!I226</f>
        <v>0</v>
      </c>
      <c r="J752" s="70">
        <f>+'Pesquisa de Preços'!J226</f>
        <v>0</v>
      </c>
      <c r="K752" s="70">
        <f>+'Pesquisa de Preços'!K226</f>
        <v>0</v>
      </c>
      <c r="L752" s="70">
        <f>+'Pesquisa de Preços'!L226</f>
        <v>81.64</v>
      </c>
      <c r="M752" s="60">
        <f>+'Pesquisa de Preços'!Q226</f>
        <v>81.92</v>
      </c>
      <c r="N752" s="60">
        <f>+'Pesquisa de Preços'!R226</f>
        <v>142.21</v>
      </c>
      <c r="O752" s="36"/>
      <c r="P752" s="36"/>
      <c r="Q752" s="36"/>
      <c r="R752" s="36"/>
      <c r="S752" s="36"/>
      <c r="T752" s="36"/>
      <c r="U752" s="36"/>
      <c r="V752" s="36"/>
      <c r="W752" s="36"/>
      <c r="X752" s="36"/>
      <c r="Y752" s="36"/>
      <c r="Z752" s="36"/>
    </row>
    <row r="753" spans="1:26" ht="33.75" hidden="1" x14ac:dyDescent="0.2">
      <c r="A753" s="68">
        <f t="shared" si="361"/>
        <v>219</v>
      </c>
      <c r="B753" s="69" t="str">
        <f>+'Pesquisa de Preços'!B227</f>
        <v>PINÇA POZZI 24 CM, EM AÇO INOXIDÁVEL, EMBALAGEM INDIVIDUAL, COM DADOS DE IDENTIFICAÇÃO, PROCEDÊNCIA, DATA DE FABRICAÇÃO E REGISTRO NO MINISTÉRIO DA SAÚDE.</v>
      </c>
      <c r="C753" s="70">
        <f>+'Pesquisa de Preços'!C227</f>
        <v>75.239999999999995</v>
      </c>
      <c r="D753" s="70">
        <f>+'Pesquisa de Preços'!D227</f>
        <v>72.23</v>
      </c>
      <c r="E753" s="70">
        <f>+'Pesquisa de Preços'!E227</f>
        <v>73.290000000000006</v>
      </c>
      <c r="F753" s="70">
        <f>+'Pesquisa de Preços'!F227</f>
        <v>73.95</v>
      </c>
      <c r="G753" s="70">
        <f>+'Pesquisa de Preços'!G227</f>
        <v>67.290000000000006</v>
      </c>
      <c r="H753" s="70">
        <f>+'Pesquisa de Preços'!H227</f>
        <v>0</v>
      </c>
      <c r="I753" s="70">
        <f>+'Pesquisa de Preços'!I227</f>
        <v>0</v>
      </c>
      <c r="J753" s="70">
        <f>+'Pesquisa de Preços'!J227</f>
        <v>0</v>
      </c>
      <c r="K753" s="70">
        <f>+'Pesquisa de Preços'!K227</f>
        <v>0</v>
      </c>
      <c r="L753" s="70">
        <f>+'Pesquisa de Preços'!L227</f>
        <v>69.73</v>
      </c>
      <c r="M753" s="60">
        <f>+'Pesquisa de Preços'!Q227</f>
        <v>69.010000000000005</v>
      </c>
      <c r="N753" s="60">
        <f>+'Pesquisa de Preços'!R227</f>
        <v>74.900000000000006</v>
      </c>
      <c r="O753" s="36"/>
      <c r="P753" s="36"/>
      <c r="Q753" s="36"/>
      <c r="R753" s="36"/>
      <c r="S753" s="36"/>
      <c r="T753" s="36"/>
      <c r="U753" s="36"/>
      <c r="V753" s="36"/>
      <c r="W753" s="36"/>
      <c r="X753" s="36"/>
      <c r="Y753" s="36"/>
      <c r="Z753" s="36"/>
    </row>
    <row r="754" spans="1:26" ht="22.5" hidden="1" x14ac:dyDescent="0.2">
      <c r="A754" s="68">
        <f t="shared" si="361"/>
        <v>220</v>
      </c>
      <c r="B754" s="69" t="str">
        <f>+'Pesquisa de Preços'!B228</f>
        <v>CUBA REDONDA PARA ASSEPSIA EM INOX COM CAPACIDADE 300 A 500 ML.</v>
      </c>
      <c r="C754" s="70">
        <f>+'Pesquisa de Preços'!C228</f>
        <v>54.9</v>
      </c>
      <c r="D754" s="70">
        <f>+'Pesquisa de Preços'!D228</f>
        <v>28.78</v>
      </c>
      <c r="E754" s="70">
        <f>+'Pesquisa de Preços'!E228</f>
        <v>29.2</v>
      </c>
      <c r="F754" s="70">
        <f>+'Pesquisa de Preços'!F228</f>
        <v>29.47</v>
      </c>
      <c r="G754" s="70">
        <f>+'Pesquisa de Preços'!G228</f>
        <v>26.04</v>
      </c>
      <c r="H754" s="70">
        <f>+'Pesquisa de Preços'!H228</f>
        <v>0</v>
      </c>
      <c r="I754" s="70">
        <f>+'Pesquisa de Preços'!I228</f>
        <v>0</v>
      </c>
      <c r="J754" s="70">
        <f>+'Pesquisa de Preços'!J228</f>
        <v>0</v>
      </c>
      <c r="K754" s="70">
        <f>+'Pesquisa de Preços'!K228</f>
        <v>0</v>
      </c>
      <c r="L754" s="70">
        <f>+'Pesquisa de Preços'!L228</f>
        <v>22.37</v>
      </c>
      <c r="M754" s="60">
        <f>+'Pesquisa de Preços'!Q228</f>
        <v>20.16</v>
      </c>
      <c r="N754" s="60">
        <f>+'Pesquisa de Preços'!R228</f>
        <v>43.43</v>
      </c>
      <c r="O754" s="36"/>
      <c r="P754" s="36"/>
      <c r="Q754" s="36"/>
      <c r="R754" s="36"/>
      <c r="S754" s="36"/>
      <c r="T754" s="36"/>
      <c r="U754" s="36"/>
      <c r="V754" s="36"/>
      <c r="W754" s="36"/>
      <c r="X754" s="36"/>
      <c r="Y754" s="36"/>
      <c r="Z754" s="36"/>
    </row>
    <row r="755" spans="1:26" ht="33.75" hidden="1" x14ac:dyDescent="0.2">
      <c r="A755" s="68">
        <f t="shared" si="361"/>
        <v>221</v>
      </c>
      <c r="B755" s="69" t="str">
        <f>+'Pesquisa de Preços'!B229</f>
        <v>PINÇA JACARÉ PARA REMOÇÃO DE DIU - 9 CM, PARA CORPO ESTRANHO COM SERRILHA EM AÇO INOXIDÁVEL, EMBALADOS INDIVIDUALMENTE E COM DADOS DE IDENTIFICAÇÃO E PROCEDÊNCIA.</v>
      </c>
      <c r="C755" s="70">
        <f>+'Pesquisa de Preços'!C229</f>
        <v>308.75</v>
      </c>
      <c r="D755" s="70">
        <f>+'Pesquisa de Preços'!D229</f>
        <v>266.67</v>
      </c>
      <c r="E755" s="70">
        <f>+'Pesquisa de Preços'!E229</f>
        <v>270.58</v>
      </c>
      <c r="F755" s="70">
        <f>+'Pesquisa de Preços'!F229</f>
        <v>273.04000000000002</v>
      </c>
      <c r="G755" s="70">
        <f>+'Pesquisa de Preços'!G229</f>
        <v>157.47</v>
      </c>
      <c r="H755" s="70">
        <f>+'Pesquisa de Preços'!H229</f>
        <v>0</v>
      </c>
      <c r="I755" s="70">
        <f>+'Pesquisa de Preços'!I229</f>
        <v>0</v>
      </c>
      <c r="J755" s="70">
        <f>+'Pesquisa de Preços'!J229</f>
        <v>0</v>
      </c>
      <c r="K755" s="70">
        <f>+'Pesquisa de Preços'!K229</f>
        <v>0</v>
      </c>
      <c r="L755" s="70">
        <f>+'Pesquisa de Preços'!L229</f>
        <v>150</v>
      </c>
      <c r="M755" s="60">
        <f>+'Pesquisa de Preços'!Q229</f>
        <v>170.9</v>
      </c>
      <c r="N755" s="60">
        <f>+'Pesquisa de Preços'!R229</f>
        <v>304.60000000000002</v>
      </c>
      <c r="O755" s="36"/>
      <c r="P755" s="36"/>
      <c r="Q755" s="36"/>
      <c r="R755" s="36"/>
      <c r="S755" s="36"/>
      <c r="T755" s="36"/>
      <c r="U755" s="36"/>
      <c r="V755" s="36"/>
      <c r="W755" s="36"/>
      <c r="X755" s="36"/>
      <c r="Y755" s="36"/>
      <c r="Z755" s="36"/>
    </row>
    <row r="756" spans="1:26" hidden="1" x14ac:dyDescent="0.2">
      <c r="A756" s="68">
        <f t="shared" si="361"/>
        <v>222</v>
      </c>
      <c r="B756" s="69" t="str">
        <f>+'Pesquisa de Preços'!B230</f>
        <v>CUBA RIM 26X12CM - COM CAPACIDADE NO MINIMO DE 740 ML EM INOX.</v>
      </c>
      <c r="C756" s="70">
        <f>+'Pesquisa de Preços'!C230</f>
        <v>42</v>
      </c>
      <c r="D756" s="70">
        <f>+'Pesquisa de Preços'!D230</f>
        <v>61.12</v>
      </c>
      <c r="E756" s="70">
        <f>+'Pesquisa de Preços'!E230</f>
        <v>62.01</v>
      </c>
      <c r="F756" s="70">
        <f>+'Pesquisa de Preços'!F230</f>
        <v>62.58</v>
      </c>
      <c r="G756" s="70">
        <f>+'Pesquisa de Preços'!G230</f>
        <v>62.34</v>
      </c>
      <c r="H756" s="70">
        <f>+'Pesquisa de Preços'!H230</f>
        <v>0</v>
      </c>
      <c r="I756" s="70">
        <f>+'Pesquisa de Preços'!I230</f>
        <v>0</v>
      </c>
      <c r="J756" s="70">
        <f>+'Pesquisa de Preços'!J230</f>
        <v>0</v>
      </c>
      <c r="K756" s="70">
        <f>+'Pesquisa de Preços'!K230</f>
        <v>0</v>
      </c>
      <c r="L756" s="70">
        <f>+'Pesquisa de Preços'!L230</f>
        <v>49.52</v>
      </c>
      <c r="M756" s="60">
        <f>+'Pesquisa de Preços'!Q230</f>
        <v>47.86</v>
      </c>
      <c r="N756" s="60">
        <f>+'Pesquisa de Preços'!R230</f>
        <v>65.33</v>
      </c>
      <c r="O756" s="36"/>
      <c r="P756" s="36"/>
      <c r="Q756" s="36"/>
      <c r="R756" s="36"/>
      <c r="S756" s="36"/>
      <c r="T756" s="36"/>
      <c r="U756" s="36"/>
      <c r="V756" s="36"/>
      <c r="W756" s="36"/>
      <c r="X756" s="36"/>
      <c r="Y756" s="36"/>
      <c r="Z756" s="36"/>
    </row>
    <row r="757" spans="1:26" ht="22.5" hidden="1" x14ac:dyDescent="0.2">
      <c r="A757" s="68">
        <f t="shared" si="361"/>
        <v>223</v>
      </c>
      <c r="B757" s="69" t="str">
        <f>+'Pesquisa de Preços'!B231</f>
        <v>CUBA PARA ASSEPSIA EM AÇO INOXIDÁVEL, DIMENSÕES DE NO MINIMO 9X5,5 CM CAPACIDADE MINIMA DE 220ML.</v>
      </c>
      <c r="C757" s="70">
        <f>+'Pesquisa de Preços'!C231</f>
        <v>21.8</v>
      </c>
      <c r="D757" s="70">
        <f>+'Pesquisa de Preços'!D231</f>
        <v>18.34</v>
      </c>
      <c r="E757" s="70">
        <f>+'Pesquisa de Preços'!E231</f>
        <v>18.61</v>
      </c>
      <c r="F757" s="70">
        <f>+'Pesquisa de Preços'!F231</f>
        <v>18.78</v>
      </c>
      <c r="G757" s="70">
        <f>+'Pesquisa de Preços'!G231</f>
        <v>37</v>
      </c>
      <c r="H757" s="70">
        <f>+'Pesquisa de Preços'!H231</f>
        <v>0</v>
      </c>
      <c r="I757" s="70">
        <f>+'Pesquisa de Preços'!I231</f>
        <v>0</v>
      </c>
      <c r="J757" s="70">
        <f>+'Pesquisa de Preços'!J231</f>
        <v>0</v>
      </c>
      <c r="K757" s="70">
        <f>+'Pesquisa de Preços'!K231</f>
        <v>0</v>
      </c>
      <c r="L757" s="70">
        <f>+'Pesquisa de Preços'!L231</f>
        <v>26.98</v>
      </c>
      <c r="M757" s="60">
        <f>+'Pesquisa de Preços'!Q231</f>
        <v>16.239999999999998</v>
      </c>
      <c r="N757" s="60">
        <f>+'Pesquisa de Preços'!R231</f>
        <v>30.93</v>
      </c>
      <c r="O757" s="36"/>
      <c r="P757" s="36"/>
      <c r="Q757" s="36"/>
      <c r="R757" s="36"/>
      <c r="S757" s="36"/>
      <c r="T757" s="36"/>
      <c r="U757" s="36"/>
      <c r="V757" s="36"/>
      <c r="W757" s="36"/>
      <c r="X757" s="36"/>
      <c r="Y757" s="36"/>
      <c r="Z757" s="36"/>
    </row>
    <row r="758" spans="1:26" hidden="1" x14ac:dyDescent="0.2">
      <c r="A758" s="68">
        <f t="shared" si="361"/>
        <v>224</v>
      </c>
      <c r="B758" s="69" t="str">
        <f>+'Pesquisa de Preços'!B232</f>
        <v>TESOURA RETA 12 CM PARA RETIRADA DE PONTOS EM AÇO INOX.</v>
      </c>
      <c r="C758" s="70">
        <f>+'Pesquisa de Preços'!C232</f>
        <v>41.99</v>
      </c>
      <c r="D758" s="70">
        <f>+'Pesquisa de Preços'!D232</f>
        <v>27.78</v>
      </c>
      <c r="E758" s="70">
        <f>+'Pesquisa de Preços'!E232</f>
        <v>28.19</v>
      </c>
      <c r="F758" s="70">
        <f>+'Pesquisa de Preços'!F232</f>
        <v>28.45</v>
      </c>
      <c r="G758" s="70">
        <f>+'Pesquisa de Preços'!G232</f>
        <v>29.84</v>
      </c>
      <c r="H758" s="70">
        <f>+'Pesquisa de Preços'!H232</f>
        <v>0</v>
      </c>
      <c r="I758" s="70">
        <f>+'Pesquisa de Preços'!I232</f>
        <v>0</v>
      </c>
      <c r="J758" s="70">
        <f>+'Pesquisa de Preços'!J232</f>
        <v>0</v>
      </c>
      <c r="K758" s="70">
        <f>+'Pesquisa de Preços'!K232</f>
        <v>0</v>
      </c>
      <c r="L758" s="70">
        <f>+'Pesquisa de Preços'!L232</f>
        <v>28.32</v>
      </c>
      <c r="M758" s="60">
        <f>+'Pesquisa de Preços'!Q232</f>
        <v>25.22</v>
      </c>
      <c r="N758" s="60">
        <f>+'Pesquisa de Preços'!R232</f>
        <v>36.31</v>
      </c>
      <c r="O758" s="36"/>
      <c r="P758" s="36"/>
      <c r="Q758" s="36"/>
      <c r="R758" s="36"/>
      <c r="S758" s="36"/>
      <c r="T758" s="36"/>
      <c r="U758" s="36"/>
      <c r="V758" s="36"/>
      <c r="W758" s="36"/>
      <c r="X758" s="36"/>
      <c r="Y758" s="36"/>
      <c r="Z758" s="36"/>
    </row>
    <row r="759" spans="1:26" ht="22.5" hidden="1" x14ac:dyDescent="0.2">
      <c r="A759" s="68">
        <f t="shared" si="361"/>
        <v>225</v>
      </c>
      <c r="B759" s="69" t="str">
        <f>+'Pesquisa de Preços'!B233</f>
        <v>PINÇA ADSON COM SERRILHA, PONTA FINA 15 CM DE AÇO INOX (PARA USO EM AURICULOTERPIA).</v>
      </c>
      <c r="C759" s="70">
        <f>+'Pesquisa de Preços'!C233</f>
        <v>52.44</v>
      </c>
      <c r="D759" s="70">
        <f>+'Pesquisa de Preços'!D233</f>
        <v>24.45</v>
      </c>
      <c r="E759" s="70">
        <f>+'Pesquisa de Preços'!E233</f>
        <v>24.81</v>
      </c>
      <c r="F759" s="70">
        <f>+'Pesquisa de Preços'!F233</f>
        <v>25.03</v>
      </c>
      <c r="G759" s="70">
        <f>+'Pesquisa de Preços'!G233</f>
        <v>56.49</v>
      </c>
      <c r="H759" s="70">
        <f>+'Pesquisa de Preços'!H233</f>
        <v>0</v>
      </c>
      <c r="I759" s="70">
        <f>+'Pesquisa de Preços'!I233</f>
        <v>0</v>
      </c>
      <c r="J759" s="70">
        <f>+'Pesquisa de Preços'!J233</f>
        <v>0</v>
      </c>
      <c r="K759" s="70">
        <f>+'Pesquisa de Preços'!K233</f>
        <v>0</v>
      </c>
      <c r="L759" s="70">
        <f>+'Pesquisa de Preços'!L233</f>
        <v>27.94</v>
      </c>
      <c r="M759" s="60">
        <f>+'Pesquisa de Preços'!Q233</f>
        <v>20.16</v>
      </c>
      <c r="N759" s="60">
        <f>+'Pesquisa de Preços'!R233</f>
        <v>50.23</v>
      </c>
      <c r="O759" s="36"/>
      <c r="P759" s="36"/>
      <c r="Q759" s="36"/>
      <c r="R759" s="36"/>
      <c r="S759" s="36"/>
      <c r="T759" s="36"/>
      <c r="U759" s="36"/>
      <c r="V759" s="36"/>
      <c r="W759" s="36"/>
      <c r="X759" s="36"/>
      <c r="Y759" s="36"/>
      <c r="Z759" s="36"/>
    </row>
    <row r="760" spans="1:26" hidden="1" x14ac:dyDescent="0.2">
      <c r="A760" s="68">
        <f t="shared" si="361"/>
        <v>226</v>
      </c>
      <c r="B760" s="69" t="str">
        <f>+'Pesquisa de Preços'!B234</f>
        <v>PINÇA KELLY RETA 14 CM EM AÇO INOX PARA CURATIVO</v>
      </c>
      <c r="C760" s="70">
        <f>+'Pesquisa de Preços'!C234</f>
        <v>36.96</v>
      </c>
      <c r="D760" s="70">
        <f>+'Pesquisa de Preços'!D234</f>
        <v>33.56</v>
      </c>
      <c r="E760" s="70">
        <f>+'Pesquisa de Preços'!E234</f>
        <v>34.049999999999997</v>
      </c>
      <c r="F760" s="70">
        <f>+'Pesquisa de Preços'!F234</f>
        <v>34.36</v>
      </c>
      <c r="G760" s="70">
        <f>+'Pesquisa de Preços'!G234</f>
        <v>45.49</v>
      </c>
      <c r="H760" s="70">
        <f>+'Pesquisa de Preços'!H234</f>
        <v>0</v>
      </c>
      <c r="I760" s="70">
        <f>+'Pesquisa de Preços'!I234</f>
        <v>0</v>
      </c>
      <c r="J760" s="70">
        <f>+'Pesquisa de Preços'!J234</f>
        <v>0</v>
      </c>
      <c r="K760" s="70">
        <f>+'Pesquisa de Preços'!K234</f>
        <v>0</v>
      </c>
      <c r="L760" s="70">
        <f>+'Pesquisa de Preços'!L234</f>
        <v>33.78</v>
      </c>
      <c r="M760" s="60">
        <f>+'Pesquisa de Preços'!Q234</f>
        <v>31.73</v>
      </c>
      <c r="N760" s="60">
        <f>+'Pesquisa de Preços'!R234</f>
        <v>41</v>
      </c>
      <c r="O760" s="36"/>
      <c r="P760" s="36"/>
      <c r="Q760" s="36"/>
      <c r="R760" s="36"/>
      <c r="S760" s="36"/>
      <c r="T760" s="36"/>
      <c r="U760" s="36"/>
      <c r="V760" s="36"/>
      <c r="W760" s="36"/>
      <c r="X760" s="36"/>
      <c r="Y760" s="36"/>
      <c r="Z760" s="36"/>
    </row>
    <row r="761" spans="1:26" ht="22.5" hidden="1" x14ac:dyDescent="0.2">
      <c r="A761" s="68">
        <f t="shared" si="361"/>
        <v>227</v>
      </c>
      <c r="B761" s="69" t="str">
        <f>+'Pesquisa de Preços'!B235</f>
        <v>Pinça anatômica de 14 cm Produto Confeccionado em Aço Inoxidável AISI- 410; Tamanho: 14cm</v>
      </c>
      <c r="C761" s="70">
        <f>+'Pesquisa de Preços'!C235</f>
        <v>22</v>
      </c>
      <c r="D761" s="70">
        <f>+'Pesquisa de Preços'!D235</f>
        <v>14.23</v>
      </c>
      <c r="E761" s="70">
        <f>+'Pesquisa de Preços'!E235</f>
        <v>14.44</v>
      </c>
      <c r="F761" s="70">
        <f>+'Pesquisa de Preços'!F235</f>
        <v>14.57</v>
      </c>
      <c r="G761" s="70">
        <f>+'Pesquisa de Preços'!G235</f>
        <v>20.43</v>
      </c>
      <c r="H761" s="70">
        <f>+'Pesquisa de Preços'!H235</f>
        <v>0</v>
      </c>
      <c r="I761" s="70">
        <f>+'Pesquisa de Preços'!I235</f>
        <v>0</v>
      </c>
      <c r="J761" s="70">
        <f>+'Pesquisa de Preços'!J235</f>
        <v>0</v>
      </c>
      <c r="K761" s="70">
        <f>+'Pesquisa de Preços'!K235</f>
        <v>0</v>
      </c>
      <c r="L761" s="70">
        <f>+'Pesquisa de Preços'!L235</f>
        <v>15.65</v>
      </c>
      <c r="M761" s="60">
        <f>+'Pesquisa de Preços'!Q235</f>
        <v>13.46</v>
      </c>
      <c r="N761" s="60">
        <f>+'Pesquisa de Preços'!R235</f>
        <v>20.309999999999999</v>
      </c>
      <c r="O761" s="36"/>
      <c r="P761" s="36"/>
      <c r="Q761" s="36"/>
      <c r="R761" s="36"/>
      <c r="S761" s="36"/>
      <c r="T761" s="36"/>
      <c r="U761" s="36"/>
      <c r="V761" s="36"/>
      <c r="W761" s="36"/>
      <c r="X761" s="36"/>
      <c r="Y761" s="36"/>
      <c r="Z761" s="36"/>
    </row>
    <row r="762" spans="1:26" ht="22.5" hidden="1" x14ac:dyDescent="0.2">
      <c r="A762" s="68">
        <f t="shared" si="361"/>
        <v>228</v>
      </c>
      <c r="B762" s="69" t="str">
        <f>+'Pesquisa de Preços'!B236</f>
        <v>PINÇA ANATOMICA DISSECÇÃO DE 16 CM DENTE DE RATO EM AÇO INOX PARA CURATIVO.</v>
      </c>
      <c r="C762" s="70">
        <f>+'Pesquisa de Preços'!C236</f>
        <v>26</v>
      </c>
      <c r="D762" s="70">
        <f>+'Pesquisa de Preços'!D236</f>
        <v>18.89</v>
      </c>
      <c r="E762" s="70">
        <f>+'Pesquisa de Preços'!E236</f>
        <v>19.170000000000002</v>
      </c>
      <c r="F762" s="70">
        <f>+'Pesquisa de Preços'!F236</f>
        <v>19.350000000000001</v>
      </c>
      <c r="G762" s="70">
        <f>+'Pesquisa de Preços'!G236</f>
        <v>27.3</v>
      </c>
      <c r="H762" s="70">
        <f>+'Pesquisa de Preços'!H236</f>
        <v>0</v>
      </c>
      <c r="I762" s="70">
        <f>+'Pesquisa de Preços'!I236</f>
        <v>0</v>
      </c>
      <c r="J762" s="70">
        <f>+'Pesquisa de Preços'!J236</f>
        <v>0</v>
      </c>
      <c r="K762" s="70">
        <f>+'Pesquisa de Preços'!K236</f>
        <v>0</v>
      </c>
      <c r="L762" s="70">
        <f>+'Pesquisa de Preços'!L236</f>
        <v>20.309999999999999</v>
      </c>
      <c r="M762" s="60">
        <f>+'Pesquisa de Preços'!Q236</f>
        <v>18.059999999999999</v>
      </c>
      <c r="N762" s="60">
        <f>+'Pesquisa de Preços'!R236</f>
        <v>25.62</v>
      </c>
      <c r="O762" s="36"/>
      <c r="P762" s="36"/>
      <c r="Q762" s="36"/>
      <c r="R762" s="36"/>
      <c r="S762" s="36"/>
      <c r="T762" s="36"/>
      <c r="U762" s="36"/>
      <c r="V762" s="36"/>
      <c r="W762" s="36"/>
      <c r="X762" s="36"/>
      <c r="Y762" s="36"/>
      <c r="Z762" s="36"/>
    </row>
    <row r="763" spans="1:26" hidden="1" x14ac:dyDescent="0.2">
      <c r="A763" s="68">
        <f t="shared" si="361"/>
        <v>229</v>
      </c>
      <c r="B763" s="69" t="str">
        <f>+'Pesquisa de Preços'!B237</f>
        <v>CAIXA CIRURGICA DE INOX 20X10X05 CM NO MINIMO</v>
      </c>
      <c r="C763" s="70">
        <f>+'Pesquisa de Preços'!C237</f>
        <v>0</v>
      </c>
      <c r="D763" s="70">
        <f>+'Pesquisa de Preços'!D237</f>
        <v>100.8</v>
      </c>
      <c r="E763" s="70">
        <f>+'Pesquisa de Preços'!E237</f>
        <v>102.28</v>
      </c>
      <c r="F763" s="70">
        <f>+'Pesquisa de Preços'!F237</f>
        <v>103.21</v>
      </c>
      <c r="G763" s="70">
        <f>+'Pesquisa de Preços'!G237</f>
        <v>106</v>
      </c>
      <c r="H763" s="70">
        <f>+'Pesquisa de Preços'!H237</f>
        <v>0</v>
      </c>
      <c r="I763" s="70">
        <f>+'Pesquisa de Preços'!I237</f>
        <v>0</v>
      </c>
      <c r="J763" s="70">
        <f>+'Pesquisa de Preços'!J237</f>
        <v>0</v>
      </c>
      <c r="K763" s="70">
        <f>+'Pesquisa de Preços'!K237</f>
        <v>0</v>
      </c>
      <c r="L763" s="70">
        <f>+'Pesquisa de Preços'!L237</f>
        <v>109.19</v>
      </c>
      <c r="M763" s="60">
        <f>+'Pesquisa de Preços'!Q237</f>
        <v>100.97</v>
      </c>
      <c r="N763" s="60">
        <f>+'Pesquisa de Preços'!R237</f>
        <v>107.62</v>
      </c>
      <c r="O763" s="36"/>
      <c r="P763" s="36"/>
      <c r="Q763" s="36"/>
      <c r="R763" s="36"/>
      <c r="S763" s="36"/>
      <c r="T763" s="36"/>
      <c r="U763" s="36"/>
      <c r="V763" s="36"/>
      <c r="W763" s="36"/>
      <c r="X763" s="36"/>
      <c r="Y763" s="36"/>
      <c r="Z763" s="36"/>
    </row>
    <row r="764" spans="1:26" ht="22.5" hidden="1" x14ac:dyDescent="0.2">
      <c r="A764" s="68">
        <f t="shared" si="361"/>
        <v>230</v>
      </c>
      <c r="B764" s="69" t="str">
        <f>+'Pesquisa de Preços'!B238</f>
        <v>Tesoura Metzembaum, reta curva de 14 cm Material: Produto Confeccionado em Aço Inoxidável Tamanho: 14CM 1</v>
      </c>
      <c r="C764" s="70">
        <f>+'Pesquisa de Preços'!C238</f>
        <v>0</v>
      </c>
      <c r="D764" s="70">
        <f>+'Pesquisa de Preços'!D238</f>
        <v>59.93</v>
      </c>
      <c r="E764" s="70">
        <f>+'Pesquisa de Preços'!E238</f>
        <v>60.81</v>
      </c>
      <c r="F764" s="70">
        <f>+'Pesquisa de Preços'!F238</f>
        <v>61.36</v>
      </c>
      <c r="G764" s="70">
        <f>+'Pesquisa de Preços'!G238</f>
        <v>64.2</v>
      </c>
      <c r="H764" s="70">
        <f>+'Pesquisa de Preços'!H238</f>
        <v>0</v>
      </c>
      <c r="I764" s="70">
        <f>+'Pesquisa de Preços'!I238</f>
        <v>0</v>
      </c>
      <c r="J764" s="70">
        <f>+'Pesquisa de Preços'!J238</f>
        <v>0</v>
      </c>
      <c r="K764" s="70">
        <f>+'Pesquisa de Preços'!K238</f>
        <v>0</v>
      </c>
      <c r="L764" s="70">
        <f>+'Pesquisa de Preços'!L238</f>
        <v>43.58</v>
      </c>
      <c r="M764" s="60">
        <f>+'Pesquisa de Preços'!Q238</f>
        <v>49.77</v>
      </c>
      <c r="N764" s="60">
        <f>+'Pesquisa de Preços'!R238</f>
        <v>66.180000000000007</v>
      </c>
      <c r="O764" s="36"/>
      <c r="P764" s="36"/>
      <c r="Q764" s="36"/>
      <c r="R764" s="36"/>
      <c r="S764" s="36"/>
      <c r="T764" s="36"/>
      <c r="U764" s="36"/>
      <c r="V764" s="36"/>
      <c r="W764" s="36"/>
      <c r="X764" s="36"/>
      <c r="Y764" s="36"/>
      <c r="Z764" s="36"/>
    </row>
    <row r="765" spans="1:26" hidden="1" x14ac:dyDescent="0.2">
      <c r="A765" s="68">
        <f t="shared" si="361"/>
        <v>231</v>
      </c>
      <c r="B765" s="69" t="str">
        <f>+'Pesquisa de Preços'!B239</f>
        <v>TESOURA CIRURGICA ROMBA FINA - CURVA - 15 CM, E</v>
      </c>
      <c r="C765" s="70">
        <f>+'Pesquisa de Preços'!C239</f>
        <v>0</v>
      </c>
      <c r="D765" s="70">
        <f>+'Pesquisa de Preços'!D239</f>
        <v>33.33</v>
      </c>
      <c r="E765" s="70">
        <f>+'Pesquisa de Preços'!E239</f>
        <v>33.82</v>
      </c>
      <c r="F765" s="70">
        <f>+'Pesquisa de Preços'!F239</f>
        <v>34.119999999999997</v>
      </c>
      <c r="G765" s="70">
        <f>+'Pesquisa de Preços'!G239</f>
        <v>39.9</v>
      </c>
      <c r="H765" s="70">
        <f>+'Pesquisa de Preços'!H239</f>
        <v>0</v>
      </c>
      <c r="I765" s="70">
        <f>+'Pesquisa de Preços'!I239</f>
        <v>0</v>
      </c>
      <c r="J765" s="70">
        <f>+'Pesquisa de Preços'!J239</f>
        <v>0</v>
      </c>
      <c r="K765" s="70">
        <f>+'Pesquisa de Preços'!K239</f>
        <v>0</v>
      </c>
      <c r="L765" s="70">
        <f>+'Pesquisa de Preços'!L239</f>
        <v>25.21</v>
      </c>
      <c r="M765" s="60">
        <f>+'Pesquisa de Preços'!Q239</f>
        <v>28.03</v>
      </c>
      <c r="N765" s="60">
        <f>+'Pesquisa de Preços'!R239</f>
        <v>38.520000000000003</v>
      </c>
      <c r="O765" s="36"/>
      <c r="P765" s="36"/>
      <c r="Q765" s="36"/>
      <c r="R765" s="36"/>
      <c r="S765" s="36"/>
      <c r="T765" s="36"/>
      <c r="U765" s="36"/>
      <c r="V765" s="36"/>
      <c r="W765" s="36"/>
      <c r="X765" s="36"/>
      <c r="Y765" s="36"/>
      <c r="Z765" s="36"/>
    </row>
    <row r="766" spans="1:26" hidden="1" x14ac:dyDescent="0.2">
      <c r="A766" s="68">
        <f t="shared" si="361"/>
        <v>232</v>
      </c>
      <c r="B766" s="69" t="str">
        <f>+'Pesquisa de Preços'!B240</f>
        <v>Cabo de bisturi n° 3 em aço inoxidável, 17 CM.</v>
      </c>
      <c r="C766" s="70">
        <f>+'Pesquisa de Preços'!C240</f>
        <v>0</v>
      </c>
      <c r="D766" s="70">
        <f>+'Pesquisa de Preços'!D240</f>
        <v>9.17</v>
      </c>
      <c r="E766" s="70">
        <f>+'Pesquisa de Preços'!E240</f>
        <v>9.31</v>
      </c>
      <c r="F766" s="70">
        <f>+'Pesquisa de Preços'!F240</f>
        <v>9.39</v>
      </c>
      <c r="G766" s="70">
        <f>+'Pesquisa de Preços'!G240</f>
        <v>16.260000000000002</v>
      </c>
      <c r="H766" s="70">
        <f>+'Pesquisa de Preços'!H240</f>
        <v>0</v>
      </c>
      <c r="I766" s="70">
        <f>+'Pesquisa de Preços'!I240</f>
        <v>0</v>
      </c>
      <c r="J766" s="70">
        <f>+'Pesquisa de Preços'!J240</f>
        <v>0</v>
      </c>
      <c r="K766" s="70">
        <f>+'Pesquisa de Preços'!K240</f>
        <v>0</v>
      </c>
      <c r="L766" s="70">
        <f>+'Pesquisa de Preços'!L240</f>
        <v>9.86</v>
      </c>
      <c r="M766" s="60">
        <f>+'Pesquisa de Preços'!Q240</f>
        <v>7.73</v>
      </c>
      <c r="N766" s="60">
        <f>+'Pesquisa de Preços'!R240</f>
        <v>13.86</v>
      </c>
      <c r="O766" s="36"/>
      <c r="P766" s="36"/>
      <c r="Q766" s="36"/>
      <c r="R766" s="36"/>
      <c r="S766" s="36"/>
      <c r="T766" s="36"/>
      <c r="U766" s="36"/>
      <c r="V766" s="36"/>
      <c r="W766" s="36"/>
      <c r="X766" s="36"/>
      <c r="Y766" s="36"/>
      <c r="Z766" s="36"/>
    </row>
    <row r="767" spans="1:26" hidden="1" x14ac:dyDescent="0.2">
      <c r="A767" s="68">
        <f t="shared" si="361"/>
        <v>233</v>
      </c>
      <c r="B767" s="69" t="str">
        <f>+'Pesquisa de Preços'!B241</f>
        <v>PORTA AGULHA MAYO HEGAR RETA - 16 CM EM AÇO INOXIDÁVEL</v>
      </c>
      <c r="C767" s="70">
        <f>+'Pesquisa de Preços'!C241</f>
        <v>279.39999999999998</v>
      </c>
      <c r="D767" s="70">
        <f>+'Pesquisa de Preços'!D241</f>
        <v>40.67</v>
      </c>
      <c r="E767" s="70">
        <f>+'Pesquisa de Preços'!E241</f>
        <v>41.27</v>
      </c>
      <c r="F767" s="70">
        <f>+'Pesquisa de Preços'!F241</f>
        <v>41.64</v>
      </c>
      <c r="G767" s="70">
        <f>+'Pesquisa de Preços'!G241</f>
        <v>72.400000000000006</v>
      </c>
      <c r="H767" s="70">
        <f>+'Pesquisa de Preços'!H241</f>
        <v>0</v>
      </c>
      <c r="I767" s="70">
        <f>+'Pesquisa de Preços'!I241</f>
        <v>0</v>
      </c>
      <c r="J767" s="70">
        <f>+'Pesquisa de Preços'!J241</f>
        <v>0</v>
      </c>
      <c r="K767" s="70">
        <f>+'Pesquisa de Preços'!K241</f>
        <v>0</v>
      </c>
      <c r="L767" s="70">
        <f>+'Pesquisa de Preços'!L241</f>
        <v>46.49</v>
      </c>
      <c r="M767" s="60">
        <f>+'Pesquisa de Preços'!Q241</f>
        <v>-8.07</v>
      </c>
      <c r="N767" s="60">
        <f>+'Pesquisa de Preços'!R241</f>
        <v>182.02</v>
      </c>
      <c r="O767" s="36"/>
      <c r="P767" s="36"/>
      <c r="Q767" s="36"/>
      <c r="R767" s="36"/>
      <c r="S767" s="36"/>
      <c r="T767" s="36"/>
      <c r="U767" s="36"/>
      <c r="V767" s="36"/>
      <c r="W767" s="36"/>
      <c r="X767" s="36"/>
      <c r="Y767" s="36"/>
      <c r="Z767" s="36"/>
    </row>
    <row r="768" spans="1:26" hidden="1" x14ac:dyDescent="0.2">
      <c r="A768" s="68">
        <f t="shared" si="361"/>
        <v>234</v>
      </c>
      <c r="B768" s="69" t="str">
        <f>+'Pesquisa de Preços'!B242</f>
        <v>PINÇA HEMOSTATICA KELLY 16 CM RETA EM AÇO INOXIDAVEL.</v>
      </c>
      <c r="C768" s="70">
        <f>+'Pesquisa de Preços'!C242</f>
        <v>43.8</v>
      </c>
      <c r="D768" s="70">
        <f>+'Pesquisa de Preços'!D242</f>
        <v>41.78</v>
      </c>
      <c r="E768" s="70">
        <f>+'Pesquisa de Preços'!E242</f>
        <v>42.4</v>
      </c>
      <c r="F768" s="70">
        <f>+'Pesquisa de Preços'!F242</f>
        <v>42.78</v>
      </c>
      <c r="G768" s="70">
        <f>+'Pesquisa de Preços'!G242</f>
        <v>60.4</v>
      </c>
      <c r="H768" s="70">
        <f>+'Pesquisa de Preços'!H242</f>
        <v>0</v>
      </c>
      <c r="I768" s="70">
        <f>+'Pesquisa de Preços'!I242</f>
        <v>0</v>
      </c>
      <c r="J768" s="70">
        <f>+'Pesquisa de Preços'!J242</f>
        <v>0</v>
      </c>
      <c r="K768" s="70">
        <f>+'Pesquisa de Preços'!K242</f>
        <v>0</v>
      </c>
      <c r="L768" s="70">
        <f>+'Pesquisa de Preços'!L242</f>
        <v>45.3</v>
      </c>
      <c r="M768" s="60">
        <f>+'Pesquisa de Preços'!Q242</f>
        <v>38.950000000000003</v>
      </c>
      <c r="N768" s="60">
        <f>+'Pesquisa de Preços'!R242</f>
        <v>53.2</v>
      </c>
      <c r="O768" s="36"/>
      <c r="P768" s="36"/>
      <c r="Q768" s="36"/>
      <c r="R768" s="36"/>
      <c r="S768" s="36"/>
      <c r="T768" s="36"/>
      <c r="U768" s="36"/>
      <c r="V768" s="36"/>
      <c r="W768" s="36"/>
      <c r="X768" s="36"/>
      <c r="Y768" s="36"/>
      <c r="Z768" s="36"/>
    </row>
    <row r="769" spans="1:26" ht="33.75" hidden="1" x14ac:dyDescent="0.2">
      <c r="A769" s="68">
        <f t="shared" si="361"/>
        <v>235</v>
      </c>
      <c r="B769" s="69" t="str">
        <f>+'Pesquisa de Preços'!B243</f>
        <v>Pinça Halsted mosquito, fa-bricada totalmente em inox, curva de 12 cm Certificações: Fabricado de acordo com Padrões Inter-nacionais de Qualidade, Normas da ABNT, CE. -REG. MS, registro na AN-VISA</v>
      </c>
      <c r="C769" s="70">
        <f>+'Pesquisa de Preços'!C243</f>
        <v>32.49</v>
      </c>
      <c r="D769" s="70">
        <f>+'Pesquisa de Preços'!D243</f>
        <v>25.93</v>
      </c>
      <c r="E769" s="70">
        <f>+'Pesquisa de Preços'!E243</f>
        <v>26.31</v>
      </c>
      <c r="F769" s="70">
        <f>+'Pesquisa de Preços'!F243</f>
        <v>26.55</v>
      </c>
      <c r="G769" s="70">
        <f>+'Pesquisa de Preços'!G243</f>
        <v>41.4</v>
      </c>
      <c r="H769" s="70">
        <f>+'Pesquisa de Preços'!H243</f>
        <v>0</v>
      </c>
      <c r="I769" s="70">
        <f>+'Pesquisa de Preços'!I243</f>
        <v>0</v>
      </c>
      <c r="J769" s="70">
        <f>+'Pesquisa de Preços'!J243</f>
        <v>0</v>
      </c>
      <c r="K769" s="70">
        <f>+'Pesquisa de Preços'!K243</f>
        <v>0</v>
      </c>
      <c r="L769" s="70">
        <f>+'Pesquisa de Preços'!L243</f>
        <v>30.65</v>
      </c>
      <c r="M769" s="60">
        <f>+'Pesquisa de Preços'!Q243</f>
        <v>24.61</v>
      </c>
      <c r="N769" s="60">
        <f>+'Pesquisa de Preços'!R243</f>
        <v>36.5</v>
      </c>
      <c r="O769" s="36"/>
      <c r="P769" s="36"/>
      <c r="Q769" s="36"/>
      <c r="R769" s="36"/>
      <c r="S769" s="36"/>
      <c r="T769" s="36"/>
      <c r="U769" s="36"/>
      <c r="V769" s="36"/>
      <c r="W769" s="36"/>
      <c r="X769" s="36"/>
      <c r="Y769" s="36"/>
      <c r="Z769" s="36"/>
    </row>
    <row r="770" spans="1:26" ht="33.75" hidden="1" x14ac:dyDescent="0.2">
      <c r="A770" s="68">
        <f t="shared" si="361"/>
        <v>236</v>
      </c>
      <c r="B770" s="69" t="str">
        <f>+'Pesquisa de Preços'!B244</f>
        <v>Pinça Halsted mosquito, fa-bricada totalmente em inox, RETA de 12 cm Certificações: Fabricado de acordo com Padrões Inter-nacionais de Qualidade, Normas da ABNT, CE. -REG. MS, registro na AN-VISA.</v>
      </c>
      <c r="C770" s="70">
        <f>+'Pesquisa de Preços'!C244</f>
        <v>32.49</v>
      </c>
      <c r="D770" s="70">
        <f>+'Pesquisa de Preços'!D244</f>
        <v>25.93</v>
      </c>
      <c r="E770" s="70">
        <f>+'Pesquisa de Preços'!E244</f>
        <v>26.31</v>
      </c>
      <c r="F770" s="70">
        <f>+'Pesquisa de Preços'!F244</f>
        <v>26.55</v>
      </c>
      <c r="G770" s="70">
        <f>+'Pesquisa de Preços'!G244</f>
        <v>23.89</v>
      </c>
      <c r="H770" s="70">
        <f>+'Pesquisa de Preços'!H244</f>
        <v>0</v>
      </c>
      <c r="I770" s="70">
        <f>+'Pesquisa de Preços'!I244</f>
        <v>0</v>
      </c>
      <c r="J770" s="70">
        <f>+'Pesquisa de Preços'!J244</f>
        <v>0</v>
      </c>
      <c r="K770" s="70">
        <f>+'Pesquisa de Preços'!K244</f>
        <v>0</v>
      </c>
      <c r="L770" s="70">
        <f>+'Pesquisa de Preços'!L244</f>
        <v>30.65</v>
      </c>
      <c r="M770" s="60">
        <f>+'Pesquisa de Preços'!Q244</f>
        <v>24.4</v>
      </c>
      <c r="N770" s="60">
        <f>+'Pesquisa de Preços'!R244</f>
        <v>30.88</v>
      </c>
      <c r="O770" s="36"/>
      <c r="P770" s="36"/>
      <c r="Q770" s="36"/>
      <c r="R770" s="36"/>
      <c r="S770" s="36"/>
      <c r="T770" s="36"/>
      <c r="U770" s="36"/>
      <c r="V770" s="36"/>
      <c r="W770" s="36"/>
      <c r="X770" s="36"/>
      <c r="Y770" s="36"/>
      <c r="Z770" s="36"/>
    </row>
    <row r="771" spans="1:26" hidden="1" x14ac:dyDescent="0.2">
      <c r="A771" s="68">
        <f t="shared" si="361"/>
        <v>237</v>
      </c>
      <c r="B771" s="69" t="str">
        <f>+'Pesquisa de Preços'!B245</f>
        <v>PINÇA HEMOSTATICA KELLY 16 CM CURVA EM AÇO INOXIDAVEL</v>
      </c>
      <c r="C771" s="70">
        <f>+'Pesquisa de Preços'!C245</f>
        <v>43.8</v>
      </c>
      <c r="D771" s="70">
        <f>+'Pesquisa de Preços'!D245</f>
        <v>41.63</v>
      </c>
      <c r="E771" s="70">
        <f>+'Pesquisa de Preços'!E245</f>
        <v>42.24</v>
      </c>
      <c r="F771" s="70">
        <f>+'Pesquisa de Preços'!F245</f>
        <v>42.62</v>
      </c>
      <c r="G771" s="70">
        <f>+'Pesquisa de Preços'!G245</f>
        <v>42.7</v>
      </c>
      <c r="H771" s="70">
        <f>+'Pesquisa de Preços'!H245</f>
        <v>0</v>
      </c>
      <c r="I771" s="70">
        <f>+'Pesquisa de Preços'!I245</f>
        <v>0</v>
      </c>
      <c r="J771" s="70">
        <f>+'Pesquisa de Preços'!J245</f>
        <v>0</v>
      </c>
      <c r="K771" s="70">
        <f>+'Pesquisa de Preços'!K245</f>
        <v>0</v>
      </c>
      <c r="L771" s="70">
        <f>+'Pesquisa de Preços'!L245</f>
        <v>35.21</v>
      </c>
      <c r="M771" s="60">
        <f>+'Pesquisa de Preços'!Q245</f>
        <v>38.270000000000003</v>
      </c>
      <c r="N771" s="60">
        <f>+'Pesquisa de Preços'!R245</f>
        <v>44.47</v>
      </c>
      <c r="O771" s="36"/>
      <c r="P771" s="36"/>
      <c r="Q771" s="36"/>
      <c r="R771" s="36"/>
      <c r="S771" s="36"/>
      <c r="T771" s="36"/>
      <c r="U771" s="36"/>
      <c r="V771" s="36"/>
      <c r="W771" s="36"/>
      <c r="X771" s="36"/>
      <c r="Y771" s="36"/>
      <c r="Z771" s="36"/>
    </row>
    <row r="772" spans="1:26" hidden="1" x14ac:dyDescent="0.2">
      <c r="A772" s="68">
        <f t="shared" si="361"/>
        <v>238</v>
      </c>
      <c r="B772" s="69" t="str">
        <f>+'Pesquisa de Preços'!B246</f>
        <v>PINÇA BACKHAUS 11 CM EM AÇO INOX</v>
      </c>
      <c r="C772" s="70">
        <f>+'Pesquisa de Preços'!C246</f>
        <v>0</v>
      </c>
      <c r="D772" s="70">
        <f>+'Pesquisa de Preços'!D246</f>
        <v>12.56</v>
      </c>
      <c r="E772" s="70">
        <f>+'Pesquisa de Preços'!E246</f>
        <v>12.74</v>
      </c>
      <c r="F772" s="70">
        <f>+'Pesquisa de Preços'!F246</f>
        <v>12.86</v>
      </c>
      <c r="G772" s="70">
        <f>+'Pesquisa de Preços'!G246</f>
        <v>50.6</v>
      </c>
      <c r="H772" s="70">
        <f>+'Pesquisa de Preços'!H246</f>
        <v>0</v>
      </c>
      <c r="I772" s="70">
        <f>+'Pesquisa de Preços'!I246</f>
        <v>0</v>
      </c>
      <c r="J772" s="70">
        <f>+'Pesquisa de Preços'!J246</f>
        <v>0</v>
      </c>
      <c r="K772" s="70">
        <f>+'Pesquisa de Preços'!K246</f>
        <v>0</v>
      </c>
      <c r="L772" s="70">
        <f>+'Pesquisa de Preços'!L246</f>
        <v>37.21</v>
      </c>
      <c r="M772" s="60">
        <f>+'Pesquisa de Preços'!Q246</f>
        <v>7.47</v>
      </c>
      <c r="N772" s="60">
        <f>+'Pesquisa de Preços'!R246</f>
        <v>42.92</v>
      </c>
      <c r="O772" s="36"/>
      <c r="P772" s="36"/>
      <c r="Q772" s="36"/>
      <c r="R772" s="36"/>
      <c r="S772" s="36"/>
      <c r="T772" s="36"/>
      <c r="U772" s="36"/>
      <c r="V772" s="36"/>
      <c r="W772" s="36"/>
      <c r="X772" s="36"/>
      <c r="Y772" s="36"/>
      <c r="Z772" s="36"/>
    </row>
    <row r="773" spans="1:26" hidden="1" x14ac:dyDescent="0.2">
      <c r="A773" s="68">
        <f t="shared" si="361"/>
        <v>239</v>
      </c>
      <c r="B773" s="69" t="str">
        <f>+'Pesquisa de Preços'!B247</f>
        <v>PINÇA ALLIS 15 CM WM AÇO INOXIDAVEL</v>
      </c>
      <c r="C773" s="70">
        <f>+'Pesquisa de Preços'!C247</f>
        <v>55</v>
      </c>
      <c r="D773" s="70">
        <f>+'Pesquisa de Preços'!D247</f>
        <v>35.56</v>
      </c>
      <c r="E773" s="70">
        <f>+'Pesquisa de Preços'!E247</f>
        <v>36.08</v>
      </c>
      <c r="F773" s="70">
        <f>+'Pesquisa de Preços'!F247</f>
        <v>36.409999999999997</v>
      </c>
      <c r="G773" s="70">
        <f>+'Pesquisa de Preços'!G247</f>
        <v>51.7</v>
      </c>
      <c r="H773" s="70">
        <f>+'Pesquisa de Preços'!H247</f>
        <v>0</v>
      </c>
      <c r="I773" s="70">
        <f>+'Pesquisa de Preços'!I247</f>
        <v>0</v>
      </c>
      <c r="J773" s="70">
        <f>+'Pesquisa de Preços'!J247</f>
        <v>0</v>
      </c>
      <c r="K773" s="70">
        <f>+'Pesquisa de Preços'!K247</f>
        <v>0</v>
      </c>
      <c r="L773" s="70">
        <f>+'Pesquisa de Preços'!L247</f>
        <v>44.49</v>
      </c>
      <c r="M773" s="60">
        <f>+'Pesquisa de Preços'!Q247</f>
        <v>34.619999999999997</v>
      </c>
      <c r="N773" s="60">
        <f>+'Pesquisa de Preços'!R247</f>
        <v>51.79</v>
      </c>
      <c r="O773" s="36"/>
      <c r="P773" s="36"/>
      <c r="Q773" s="36"/>
      <c r="R773" s="36"/>
      <c r="S773" s="36"/>
      <c r="T773" s="36"/>
      <c r="U773" s="36"/>
      <c r="V773" s="36"/>
      <c r="W773" s="36"/>
      <c r="X773" s="36"/>
      <c r="Y773" s="36"/>
      <c r="Z773" s="36"/>
    </row>
    <row r="774" spans="1:26" ht="56.25" hidden="1" x14ac:dyDescent="0.2">
      <c r="A774" s="68">
        <f t="shared" si="361"/>
        <v>240</v>
      </c>
      <c r="B774" s="69" t="str">
        <f>+'Pesquisa de Preços'!B248</f>
        <v>Porta agulha tipo Mayo-Hegar de 14 cm Usado para suturar tecido prende de forma segura a agulha impedindo que a mesma gire ou escorregue. Fabricado totalmente em aço inox. Fabricado de acordo com Padrões Internacionais de Qualidade, Normas da ABNT, CE., registro no MS, registro na ANVISA.</v>
      </c>
      <c r="C774" s="70">
        <f>+'Pesquisa de Preços'!C248</f>
        <v>42</v>
      </c>
      <c r="D774" s="70">
        <f>+'Pesquisa de Preços'!D248</f>
        <v>30.56</v>
      </c>
      <c r="E774" s="70">
        <f>+'Pesquisa de Preços'!E248</f>
        <v>31.01</v>
      </c>
      <c r="F774" s="70">
        <f>+'Pesquisa de Preços'!F248</f>
        <v>31.29</v>
      </c>
      <c r="G774" s="70">
        <f>+'Pesquisa de Preços'!G248</f>
        <v>42.29</v>
      </c>
      <c r="H774" s="70">
        <f>+'Pesquisa de Preços'!H248</f>
        <v>0</v>
      </c>
      <c r="I774" s="70">
        <f>+'Pesquisa de Preços'!I248</f>
        <v>0</v>
      </c>
      <c r="J774" s="70">
        <f>+'Pesquisa de Preços'!J248</f>
        <v>0</v>
      </c>
      <c r="K774" s="70">
        <f>+'Pesquisa de Preços'!K248</f>
        <v>0</v>
      </c>
      <c r="L774" s="70">
        <f>+'Pesquisa de Preços'!L248</f>
        <v>39.090000000000003</v>
      </c>
      <c r="M774" s="60">
        <f>+'Pesquisa de Preços'!Q248</f>
        <v>30.35</v>
      </c>
      <c r="N774" s="60">
        <f>+'Pesquisa de Preços'!R248</f>
        <v>41.73</v>
      </c>
      <c r="O774" s="36"/>
      <c r="P774" s="36"/>
      <c r="Q774" s="36"/>
      <c r="R774" s="36"/>
      <c r="S774" s="36"/>
      <c r="T774" s="36"/>
      <c r="U774" s="36"/>
      <c r="V774" s="36"/>
      <c r="W774" s="36"/>
      <c r="X774" s="36"/>
      <c r="Y774" s="36"/>
      <c r="Z774" s="36"/>
    </row>
    <row r="775" spans="1:26" hidden="1" x14ac:dyDescent="0.2">
      <c r="A775" s="68">
        <f t="shared" si="361"/>
        <v>241</v>
      </c>
      <c r="B775" s="69">
        <f>+'Pesquisa de Preços'!B249</f>
        <v>0</v>
      </c>
      <c r="C775" s="70">
        <f>+'Pesquisa de Preços'!C249</f>
        <v>0</v>
      </c>
      <c r="D775" s="70">
        <f>+'Pesquisa de Preços'!D249</f>
        <v>0</v>
      </c>
      <c r="E775" s="70">
        <f>+'Pesquisa de Preços'!E249</f>
        <v>0</v>
      </c>
      <c r="F775" s="70">
        <f>+'Pesquisa de Preços'!F249</f>
        <v>0</v>
      </c>
      <c r="G775" s="70">
        <f>+'Pesquisa de Preços'!G249</f>
        <v>0</v>
      </c>
      <c r="H775" s="70">
        <f>+'Pesquisa de Preços'!H249</f>
        <v>0</v>
      </c>
      <c r="I775" s="70">
        <f>+'Pesquisa de Preços'!I249</f>
        <v>0</v>
      </c>
      <c r="J775" s="70">
        <f>+'Pesquisa de Preços'!J249</f>
        <v>0</v>
      </c>
      <c r="K775" s="70">
        <f>+'Pesquisa de Preços'!K249</f>
        <v>0</v>
      </c>
      <c r="L775" s="70">
        <f>+'Pesquisa de Preços'!L249</f>
        <v>0</v>
      </c>
      <c r="M775" s="60" t="e">
        <f>+'Pesquisa de Preços'!Q249</f>
        <v>#DIV/0!</v>
      </c>
      <c r="N775" s="60" t="e">
        <f>+'Pesquisa de Preços'!R249</f>
        <v>#DIV/0!</v>
      </c>
      <c r="O775" s="36"/>
      <c r="P775" s="36"/>
      <c r="Q775" s="36"/>
      <c r="R775" s="36"/>
      <c r="S775" s="36"/>
      <c r="T775" s="36"/>
      <c r="U775" s="36"/>
      <c r="V775" s="36"/>
      <c r="W775" s="36"/>
      <c r="X775" s="36"/>
      <c r="Y775" s="36"/>
      <c r="Z775" s="36"/>
    </row>
    <row r="776" spans="1:26" hidden="1" x14ac:dyDescent="0.2">
      <c r="A776" s="68">
        <f t="shared" si="361"/>
        <v>242</v>
      </c>
      <c r="B776" s="69">
        <f>+'Pesquisa de Preços'!B250</f>
        <v>0</v>
      </c>
      <c r="C776" s="70">
        <f>+'Pesquisa de Preços'!C250</f>
        <v>0</v>
      </c>
      <c r="D776" s="70">
        <f>+'Pesquisa de Preços'!D250</f>
        <v>0</v>
      </c>
      <c r="E776" s="70">
        <f>+'Pesquisa de Preços'!E250</f>
        <v>0</v>
      </c>
      <c r="F776" s="70">
        <f>+'Pesquisa de Preços'!F250</f>
        <v>0</v>
      </c>
      <c r="G776" s="70">
        <f>+'Pesquisa de Preços'!G250</f>
        <v>0</v>
      </c>
      <c r="H776" s="70">
        <f>+'Pesquisa de Preços'!H250</f>
        <v>0</v>
      </c>
      <c r="I776" s="70">
        <f>+'Pesquisa de Preços'!I250</f>
        <v>0</v>
      </c>
      <c r="J776" s="70">
        <f>+'Pesquisa de Preços'!J250</f>
        <v>0</v>
      </c>
      <c r="K776" s="70">
        <f>+'Pesquisa de Preços'!K250</f>
        <v>0</v>
      </c>
      <c r="L776" s="70">
        <f>+'Pesquisa de Preços'!L250</f>
        <v>0</v>
      </c>
      <c r="M776" s="60" t="e">
        <f>+'Pesquisa de Preços'!Q250</f>
        <v>#DIV/0!</v>
      </c>
      <c r="N776" s="60" t="e">
        <f>+'Pesquisa de Preços'!R250</f>
        <v>#DIV/0!</v>
      </c>
      <c r="O776" s="36"/>
      <c r="P776" s="36"/>
      <c r="Q776" s="36"/>
      <c r="R776" s="36"/>
      <c r="S776" s="36"/>
      <c r="T776" s="36"/>
      <c r="U776" s="36"/>
      <c r="V776" s="36"/>
      <c r="W776" s="36"/>
      <c r="X776" s="36"/>
      <c r="Y776" s="36"/>
      <c r="Z776" s="36"/>
    </row>
    <row r="777" spans="1:26" hidden="1" x14ac:dyDescent="0.2">
      <c r="A777" s="68">
        <f t="shared" si="361"/>
        <v>243</v>
      </c>
      <c r="B777" s="69">
        <f>+'Pesquisa de Preços'!B251</f>
        <v>0</v>
      </c>
      <c r="C777" s="70">
        <f>+'Pesquisa de Preços'!C251</f>
        <v>0</v>
      </c>
      <c r="D777" s="70">
        <f>+'Pesquisa de Preços'!D251</f>
        <v>0</v>
      </c>
      <c r="E777" s="70">
        <f>+'Pesquisa de Preços'!E251</f>
        <v>0</v>
      </c>
      <c r="F777" s="70">
        <f>+'Pesquisa de Preços'!F251</f>
        <v>0</v>
      </c>
      <c r="G777" s="70">
        <f>+'Pesquisa de Preços'!G251</f>
        <v>0</v>
      </c>
      <c r="H777" s="70">
        <f>+'Pesquisa de Preços'!H251</f>
        <v>0</v>
      </c>
      <c r="I777" s="70">
        <f>+'Pesquisa de Preços'!I251</f>
        <v>0</v>
      </c>
      <c r="J777" s="70">
        <f>+'Pesquisa de Preços'!J251</f>
        <v>0</v>
      </c>
      <c r="K777" s="70">
        <f>+'Pesquisa de Preços'!K251</f>
        <v>0</v>
      </c>
      <c r="L777" s="70">
        <f>+'Pesquisa de Preços'!L251</f>
        <v>0</v>
      </c>
      <c r="M777" s="60" t="e">
        <f>+'Pesquisa de Preços'!Q251</f>
        <v>#DIV/0!</v>
      </c>
      <c r="N777" s="60" t="e">
        <f>+'Pesquisa de Preços'!R251</f>
        <v>#DIV/0!</v>
      </c>
      <c r="O777" s="36"/>
      <c r="P777" s="36"/>
      <c r="Q777" s="36"/>
      <c r="R777" s="36"/>
      <c r="S777" s="36"/>
      <c r="T777" s="36"/>
      <c r="U777" s="36"/>
      <c r="V777" s="36"/>
      <c r="W777" s="36"/>
      <c r="X777" s="36"/>
      <c r="Y777" s="36"/>
      <c r="Z777" s="36"/>
    </row>
    <row r="778" spans="1:26" hidden="1" x14ac:dyDescent="0.2">
      <c r="A778" s="68">
        <f t="shared" si="361"/>
        <v>244</v>
      </c>
      <c r="B778" s="69">
        <f>+'Pesquisa de Preços'!B252</f>
        <v>0</v>
      </c>
      <c r="C778" s="70">
        <f>+'Pesquisa de Preços'!C252</f>
        <v>0</v>
      </c>
      <c r="D778" s="70">
        <f>+'Pesquisa de Preços'!D252</f>
        <v>0</v>
      </c>
      <c r="E778" s="70">
        <f>+'Pesquisa de Preços'!E252</f>
        <v>0</v>
      </c>
      <c r="F778" s="70">
        <f>+'Pesquisa de Preços'!F252</f>
        <v>0</v>
      </c>
      <c r="G778" s="70">
        <f>+'Pesquisa de Preços'!G252</f>
        <v>0</v>
      </c>
      <c r="H778" s="70">
        <f>+'Pesquisa de Preços'!H252</f>
        <v>0</v>
      </c>
      <c r="I778" s="70">
        <f>+'Pesquisa de Preços'!I252</f>
        <v>0</v>
      </c>
      <c r="J778" s="70">
        <f>+'Pesquisa de Preços'!J252</f>
        <v>0</v>
      </c>
      <c r="K778" s="70">
        <f>+'Pesquisa de Preços'!K252</f>
        <v>0</v>
      </c>
      <c r="L778" s="70">
        <f>+'Pesquisa de Preços'!L252</f>
        <v>0</v>
      </c>
      <c r="M778" s="60" t="e">
        <f>+'Pesquisa de Preços'!Q252</f>
        <v>#DIV/0!</v>
      </c>
      <c r="N778" s="60" t="e">
        <f>+'Pesquisa de Preços'!R252</f>
        <v>#DIV/0!</v>
      </c>
      <c r="O778" s="36"/>
      <c r="P778" s="36"/>
      <c r="Q778" s="36"/>
      <c r="R778" s="36"/>
      <c r="S778" s="36"/>
      <c r="T778" s="36"/>
      <c r="U778" s="36"/>
      <c r="V778" s="36"/>
      <c r="W778" s="36"/>
      <c r="X778" s="36"/>
      <c r="Y778" s="36"/>
      <c r="Z778" s="36"/>
    </row>
    <row r="779" spans="1:26" hidden="1" x14ac:dyDescent="0.2">
      <c r="A779" s="68">
        <f t="shared" si="361"/>
        <v>245</v>
      </c>
      <c r="B779" s="69">
        <f>+'Pesquisa de Preços'!B253</f>
        <v>0</v>
      </c>
      <c r="C779" s="70">
        <f>+'Pesquisa de Preços'!C253</f>
        <v>0</v>
      </c>
      <c r="D779" s="70">
        <f>+'Pesquisa de Preços'!D253</f>
        <v>0</v>
      </c>
      <c r="E779" s="70">
        <f>+'Pesquisa de Preços'!E253</f>
        <v>0</v>
      </c>
      <c r="F779" s="70">
        <f>+'Pesquisa de Preços'!F253</f>
        <v>0</v>
      </c>
      <c r="G779" s="70">
        <f>+'Pesquisa de Preços'!G253</f>
        <v>0</v>
      </c>
      <c r="H779" s="70">
        <f>+'Pesquisa de Preços'!H253</f>
        <v>0</v>
      </c>
      <c r="I779" s="70">
        <f>+'Pesquisa de Preços'!I253</f>
        <v>0</v>
      </c>
      <c r="J779" s="70">
        <f>+'Pesquisa de Preços'!J253</f>
        <v>0</v>
      </c>
      <c r="K779" s="70">
        <f>+'Pesquisa de Preços'!K253</f>
        <v>0</v>
      </c>
      <c r="L779" s="70">
        <f>+'Pesquisa de Preços'!L253</f>
        <v>0</v>
      </c>
      <c r="M779" s="60" t="e">
        <f>+'Pesquisa de Preços'!Q253</f>
        <v>#DIV/0!</v>
      </c>
      <c r="N779" s="60" t="e">
        <f>+'Pesquisa de Preços'!R253</f>
        <v>#DIV/0!</v>
      </c>
      <c r="O779" s="36"/>
      <c r="P779" s="36"/>
      <c r="Q779" s="36"/>
      <c r="R779" s="36"/>
      <c r="S779" s="36"/>
      <c r="T779" s="36"/>
      <c r="U779" s="36"/>
      <c r="V779" s="36"/>
      <c r="W779" s="36"/>
      <c r="X779" s="36"/>
      <c r="Y779" s="36"/>
      <c r="Z779" s="36"/>
    </row>
    <row r="780" spans="1:26" hidden="1" x14ac:dyDescent="0.2">
      <c r="A780" s="68">
        <f t="shared" si="361"/>
        <v>246</v>
      </c>
      <c r="B780" s="69">
        <f>+'Pesquisa de Preços'!B254</f>
        <v>0</v>
      </c>
      <c r="C780" s="70">
        <f>+'Pesquisa de Preços'!C254</f>
        <v>0</v>
      </c>
      <c r="D780" s="70">
        <f>+'Pesquisa de Preços'!D254</f>
        <v>0</v>
      </c>
      <c r="E780" s="70">
        <f>+'Pesquisa de Preços'!E254</f>
        <v>0</v>
      </c>
      <c r="F780" s="70">
        <f>+'Pesquisa de Preços'!F254</f>
        <v>0</v>
      </c>
      <c r="G780" s="70">
        <f>+'Pesquisa de Preços'!G254</f>
        <v>0</v>
      </c>
      <c r="H780" s="70">
        <f>+'Pesquisa de Preços'!H254</f>
        <v>0</v>
      </c>
      <c r="I780" s="70">
        <f>+'Pesquisa de Preços'!I254</f>
        <v>0</v>
      </c>
      <c r="J780" s="70">
        <f>+'Pesquisa de Preços'!J254</f>
        <v>0</v>
      </c>
      <c r="K780" s="70">
        <f>+'Pesquisa de Preços'!K254</f>
        <v>0</v>
      </c>
      <c r="L780" s="70">
        <f>+'Pesquisa de Preços'!L254</f>
        <v>0</v>
      </c>
      <c r="M780" s="60" t="e">
        <f>+'Pesquisa de Preços'!Q254</f>
        <v>#DIV/0!</v>
      </c>
      <c r="N780" s="60" t="e">
        <f>+'Pesquisa de Preços'!R254</f>
        <v>#DIV/0!</v>
      </c>
      <c r="O780" s="36"/>
      <c r="P780" s="36"/>
      <c r="Q780" s="36"/>
      <c r="R780" s="36"/>
      <c r="S780" s="36"/>
      <c r="T780" s="36"/>
      <c r="U780" s="36"/>
      <c r="V780" s="36"/>
      <c r="W780" s="36"/>
      <c r="X780" s="36"/>
      <c r="Y780" s="36"/>
      <c r="Z780" s="36"/>
    </row>
    <row r="781" spans="1:26" hidden="1" x14ac:dyDescent="0.2">
      <c r="A781" s="68">
        <f t="shared" si="361"/>
        <v>247</v>
      </c>
      <c r="B781" s="69">
        <f>+'Pesquisa de Preços'!B255</f>
        <v>0</v>
      </c>
      <c r="C781" s="70">
        <f>+'Pesquisa de Preços'!C255</f>
        <v>0</v>
      </c>
      <c r="D781" s="70">
        <f>+'Pesquisa de Preços'!D255</f>
        <v>0</v>
      </c>
      <c r="E781" s="70">
        <f>+'Pesquisa de Preços'!E255</f>
        <v>0</v>
      </c>
      <c r="F781" s="70">
        <f>+'Pesquisa de Preços'!F255</f>
        <v>0</v>
      </c>
      <c r="G781" s="70">
        <f>+'Pesquisa de Preços'!G255</f>
        <v>0</v>
      </c>
      <c r="H781" s="70">
        <f>+'Pesquisa de Preços'!H255</f>
        <v>0</v>
      </c>
      <c r="I781" s="70">
        <f>+'Pesquisa de Preços'!I255</f>
        <v>0</v>
      </c>
      <c r="J781" s="70">
        <f>+'Pesquisa de Preços'!J255</f>
        <v>0</v>
      </c>
      <c r="K781" s="70">
        <f>+'Pesquisa de Preços'!K255</f>
        <v>0</v>
      </c>
      <c r="L781" s="70">
        <f>+'Pesquisa de Preços'!L255</f>
        <v>0</v>
      </c>
      <c r="M781" s="60" t="e">
        <f>+'Pesquisa de Preços'!Q255</f>
        <v>#DIV/0!</v>
      </c>
      <c r="N781" s="60" t="e">
        <f>+'Pesquisa de Preços'!R255</f>
        <v>#DIV/0!</v>
      </c>
      <c r="O781" s="36"/>
      <c r="P781" s="36"/>
      <c r="Q781" s="36"/>
      <c r="R781" s="36"/>
      <c r="S781" s="36"/>
      <c r="T781" s="36"/>
      <c r="U781" s="36"/>
      <c r="V781" s="36"/>
      <c r="W781" s="36"/>
      <c r="X781" s="36"/>
      <c r="Y781" s="36"/>
      <c r="Z781" s="36"/>
    </row>
    <row r="782" spans="1:26" hidden="1" x14ac:dyDescent="0.2">
      <c r="A782" s="68">
        <f t="shared" si="361"/>
        <v>248</v>
      </c>
      <c r="B782" s="69">
        <f>+'Pesquisa de Preços'!B256</f>
        <v>0</v>
      </c>
      <c r="C782" s="70">
        <f>+'Pesquisa de Preços'!C256</f>
        <v>0</v>
      </c>
      <c r="D782" s="70">
        <f>+'Pesquisa de Preços'!D256</f>
        <v>0</v>
      </c>
      <c r="E782" s="70">
        <f>+'Pesquisa de Preços'!E256</f>
        <v>0</v>
      </c>
      <c r="F782" s="70">
        <f>+'Pesquisa de Preços'!F256</f>
        <v>0</v>
      </c>
      <c r="G782" s="70">
        <f>+'Pesquisa de Preços'!G256</f>
        <v>0</v>
      </c>
      <c r="H782" s="70">
        <f>+'Pesquisa de Preços'!H256</f>
        <v>0</v>
      </c>
      <c r="I782" s="70">
        <f>+'Pesquisa de Preços'!I256</f>
        <v>0</v>
      </c>
      <c r="J782" s="70">
        <f>+'Pesquisa de Preços'!J256</f>
        <v>0</v>
      </c>
      <c r="K782" s="70">
        <f>+'Pesquisa de Preços'!K256</f>
        <v>0</v>
      </c>
      <c r="L782" s="70">
        <f>+'Pesquisa de Preços'!L256</f>
        <v>0</v>
      </c>
      <c r="M782" s="60" t="e">
        <f>+'Pesquisa de Preços'!Q256</f>
        <v>#DIV/0!</v>
      </c>
      <c r="N782" s="60" t="e">
        <f>+'Pesquisa de Preços'!R256</f>
        <v>#DIV/0!</v>
      </c>
      <c r="O782" s="36"/>
      <c r="P782" s="36"/>
      <c r="Q782" s="36"/>
      <c r="R782" s="36"/>
      <c r="S782" s="36"/>
      <c r="T782" s="36"/>
      <c r="U782" s="36"/>
      <c r="V782" s="36"/>
      <c r="W782" s="36"/>
      <c r="X782" s="36"/>
      <c r="Y782" s="36"/>
      <c r="Z782" s="36"/>
    </row>
    <row r="783" spans="1:26" hidden="1" x14ac:dyDescent="0.2">
      <c r="A783" s="68">
        <f t="shared" si="361"/>
        <v>249</v>
      </c>
      <c r="B783" s="69">
        <f>+'Pesquisa de Preços'!B257</f>
        <v>0</v>
      </c>
      <c r="C783" s="70">
        <f>+'Pesquisa de Preços'!C257</f>
        <v>0</v>
      </c>
      <c r="D783" s="70">
        <f>+'Pesquisa de Preços'!D257</f>
        <v>0</v>
      </c>
      <c r="E783" s="70">
        <f>+'Pesquisa de Preços'!E257</f>
        <v>0</v>
      </c>
      <c r="F783" s="70">
        <f>+'Pesquisa de Preços'!F257</f>
        <v>0</v>
      </c>
      <c r="G783" s="70">
        <f>+'Pesquisa de Preços'!G257</f>
        <v>0</v>
      </c>
      <c r="H783" s="70">
        <f>+'Pesquisa de Preços'!H257</f>
        <v>0</v>
      </c>
      <c r="I783" s="70">
        <f>+'Pesquisa de Preços'!I257</f>
        <v>0</v>
      </c>
      <c r="J783" s="70">
        <f>+'Pesquisa de Preços'!J257</f>
        <v>0</v>
      </c>
      <c r="K783" s="70">
        <f>+'Pesquisa de Preços'!K257</f>
        <v>0</v>
      </c>
      <c r="L783" s="70">
        <f>+'Pesquisa de Preços'!L257</f>
        <v>0</v>
      </c>
      <c r="M783" s="60" t="e">
        <f>+'Pesquisa de Preços'!Q257</f>
        <v>#DIV/0!</v>
      </c>
      <c r="N783" s="60" t="e">
        <f>+'Pesquisa de Preços'!R257</f>
        <v>#DIV/0!</v>
      </c>
      <c r="O783" s="36"/>
      <c r="P783" s="36"/>
      <c r="Q783" s="36"/>
      <c r="R783" s="36"/>
      <c r="S783" s="36"/>
      <c r="T783" s="36"/>
      <c r="U783" s="36"/>
      <c r="V783" s="36"/>
      <c r="W783" s="36"/>
      <c r="X783" s="36"/>
      <c r="Y783" s="36"/>
      <c r="Z783" s="36"/>
    </row>
    <row r="784" spans="1:26" hidden="1" x14ac:dyDescent="0.2">
      <c r="A784" s="68">
        <f t="shared" si="361"/>
        <v>250</v>
      </c>
      <c r="B784" s="69">
        <f>+'Pesquisa de Preços'!B258</f>
        <v>0</v>
      </c>
      <c r="C784" s="70">
        <f>+'Pesquisa de Preços'!C258</f>
        <v>0</v>
      </c>
      <c r="D784" s="70">
        <f>+'Pesquisa de Preços'!D258</f>
        <v>0</v>
      </c>
      <c r="E784" s="70">
        <f>+'Pesquisa de Preços'!E258</f>
        <v>0</v>
      </c>
      <c r="F784" s="70">
        <f>+'Pesquisa de Preços'!F258</f>
        <v>0</v>
      </c>
      <c r="G784" s="70">
        <f>+'Pesquisa de Preços'!G258</f>
        <v>0</v>
      </c>
      <c r="H784" s="70">
        <f>+'Pesquisa de Preços'!H258</f>
        <v>0</v>
      </c>
      <c r="I784" s="70">
        <f>+'Pesquisa de Preços'!I258</f>
        <v>0</v>
      </c>
      <c r="J784" s="70">
        <f>+'Pesquisa de Preços'!J258</f>
        <v>0</v>
      </c>
      <c r="K784" s="70">
        <f>+'Pesquisa de Preços'!K258</f>
        <v>0</v>
      </c>
      <c r="L784" s="70">
        <f>+'Pesquisa de Preços'!L258</f>
        <v>0</v>
      </c>
      <c r="M784" s="60" t="e">
        <f>+'Pesquisa de Preços'!Q258</f>
        <v>#DIV/0!</v>
      </c>
      <c r="N784" s="60" t="e">
        <f>+'Pesquisa de Preços'!R258</f>
        <v>#DIV/0!</v>
      </c>
      <c r="O784" s="36"/>
      <c r="P784" s="36"/>
      <c r="Q784" s="36"/>
      <c r="R784" s="36"/>
      <c r="S784" s="36"/>
      <c r="T784" s="36"/>
      <c r="U784" s="36"/>
      <c r="V784" s="36"/>
      <c r="W784" s="36"/>
      <c r="X784" s="36"/>
      <c r="Y784" s="36"/>
      <c r="Z784" s="36"/>
    </row>
    <row r="785" spans="1:26" hidden="1" x14ac:dyDescent="0.2">
      <c r="A785" s="36"/>
      <c r="B785" s="36"/>
      <c r="C785" s="36"/>
      <c r="D785" s="36"/>
      <c r="E785" s="36"/>
      <c r="F785" s="36"/>
      <c r="G785" s="36"/>
      <c r="H785" s="36"/>
      <c r="I785" s="36"/>
      <c r="J785" s="36"/>
      <c r="K785" s="36"/>
      <c r="L785" s="36"/>
      <c r="M785" s="36"/>
      <c r="N785" s="36"/>
      <c r="O785" s="36"/>
      <c r="P785" s="36"/>
      <c r="Q785" s="36"/>
      <c r="R785" s="36"/>
      <c r="S785" s="36"/>
      <c r="T785" s="36"/>
      <c r="U785" s="36"/>
      <c r="V785" s="36"/>
      <c r="W785" s="36"/>
      <c r="X785" s="36"/>
      <c r="Y785" s="36"/>
      <c r="Z785" s="36"/>
    </row>
    <row r="786" spans="1:26" x14ac:dyDescent="0.2">
      <c r="A786" s="36"/>
      <c r="B786" s="36"/>
      <c r="C786" s="36"/>
      <c r="D786" s="36"/>
      <c r="E786" s="36"/>
      <c r="F786" s="36"/>
      <c r="G786" s="36"/>
      <c r="H786" s="36"/>
      <c r="I786" s="36"/>
      <c r="J786" s="36"/>
      <c r="K786" s="36"/>
      <c r="L786" s="36"/>
      <c r="M786" s="36"/>
      <c r="N786" s="36"/>
      <c r="O786" s="36"/>
      <c r="P786" s="36"/>
      <c r="Q786" s="36"/>
      <c r="R786" s="36"/>
      <c r="S786" s="36"/>
      <c r="T786" s="36"/>
      <c r="U786" s="36"/>
      <c r="V786" s="36"/>
      <c r="W786" s="36"/>
      <c r="X786" s="36"/>
      <c r="Y786" s="36"/>
      <c r="Z786" s="36"/>
    </row>
    <row r="787" spans="1:26" x14ac:dyDescent="0.2">
      <c r="A787" s="36"/>
      <c r="B787" s="36"/>
      <c r="C787" s="36"/>
      <c r="D787" s="36"/>
      <c r="E787" s="36"/>
      <c r="F787" s="36"/>
      <c r="G787" s="36"/>
      <c r="H787" s="36"/>
      <c r="I787" s="36"/>
      <c r="J787" s="36"/>
      <c r="K787" s="36"/>
      <c r="L787" s="36"/>
      <c r="M787" s="36"/>
      <c r="N787" s="36"/>
      <c r="O787" s="36"/>
      <c r="P787" s="36"/>
      <c r="Q787" s="36"/>
      <c r="R787" s="36"/>
      <c r="S787" s="36"/>
      <c r="T787" s="36"/>
      <c r="U787" s="36"/>
      <c r="V787" s="36"/>
      <c r="W787" s="36"/>
      <c r="X787" s="36"/>
      <c r="Y787" s="36"/>
      <c r="Z787" s="36"/>
    </row>
    <row r="788" spans="1:26" x14ac:dyDescent="0.2">
      <c r="A788" s="36"/>
      <c r="B788" s="36"/>
      <c r="C788" s="36"/>
      <c r="D788" s="36"/>
      <c r="E788" s="36"/>
      <c r="F788" s="36"/>
      <c r="G788" s="36"/>
      <c r="H788" s="36"/>
      <c r="I788" s="36"/>
      <c r="J788" s="36"/>
      <c r="K788" s="36"/>
      <c r="L788" s="36"/>
      <c r="M788" s="36"/>
      <c r="N788" s="36"/>
      <c r="O788" s="36"/>
      <c r="P788" s="36"/>
      <c r="Q788" s="36"/>
      <c r="R788" s="36"/>
      <c r="S788" s="36"/>
      <c r="T788" s="36"/>
      <c r="U788" s="36"/>
      <c r="V788" s="36"/>
      <c r="W788" s="36"/>
      <c r="X788" s="36"/>
      <c r="Y788" s="36"/>
      <c r="Z788" s="36"/>
    </row>
    <row r="789" spans="1:26" x14ac:dyDescent="0.2">
      <c r="A789" s="36"/>
      <c r="B789" s="36"/>
      <c r="C789" s="36"/>
      <c r="D789" s="36"/>
      <c r="E789" s="36"/>
      <c r="F789" s="36"/>
      <c r="G789" s="36"/>
      <c r="H789" s="36"/>
      <c r="I789" s="36"/>
      <c r="J789" s="36"/>
      <c r="K789" s="36"/>
      <c r="L789" s="36"/>
      <c r="M789" s="36"/>
      <c r="N789" s="36"/>
      <c r="O789" s="36"/>
      <c r="P789" s="36"/>
      <c r="Q789" s="36"/>
      <c r="R789" s="36"/>
      <c r="S789" s="36"/>
      <c r="T789" s="36"/>
      <c r="U789" s="36"/>
      <c r="V789" s="36"/>
      <c r="W789" s="36"/>
      <c r="X789" s="36"/>
      <c r="Y789" s="36"/>
      <c r="Z789" s="36"/>
    </row>
    <row r="790" spans="1:26" x14ac:dyDescent="0.2">
      <c r="A790" s="36"/>
      <c r="B790" s="36"/>
      <c r="C790" s="36"/>
      <c r="D790" s="36"/>
      <c r="E790" s="36"/>
      <c r="F790" s="36"/>
      <c r="G790" s="36"/>
      <c r="H790" s="36"/>
      <c r="I790" s="36"/>
      <c r="J790" s="36"/>
      <c r="K790" s="36"/>
      <c r="L790" s="36"/>
      <c r="M790" s="36"/>
      <c r="N790" s="36"/>
      <c r="O790" s="36"/>
      <c r="P790" s="36"/>
      <c r="Q790" s="36"/>
      <c r="R790" s="36"/>
      <c r="S790" s="36"/>
      <c r="T790" s="36"/>
      <c r="U790" s="36"/>
      <c r="V790" s="36"/>
      <c r="W790" s="36"/>
      <c r="X790" s="36"/>
      <c r="Y790" s="36"/>
      <c r="Z790" s="36"/>
    </row>
    <row r="791" spans="1:26" x14ac:dyDescent="0.2">
      <c r="A791" s="36"/>
      <c r="B791" s="36"/>
      <c r="C791" s="36"/>
      <c r="D791" s="36"/>
      <c r="E791" s="36"/>
      <c r="F791" s="36"/>
      <c r="G791" s="36"/>
      <c r="H791" s="36"/>
      <c r="I791" s="36"/>
      <c r="J791" s="36"/>
      <c r="K791" s="36"/>
      <c r="L791" s="36"/>
      <c r="M791" s="36"/>
      <c r="N791" s="36"/>
      <c r="O791" s="36"/>
      <c r="P791" s="36"/>
      <c r="Q791" s="36"/>
      <c r="R791" s="36"/>
      <c r="S791" s="36"/>
      <c r="T791" s="36"/>
      <c r="U791" s="36"/>
      <c r="V791" s="36"/>
      <c r="W791" s="36"/>
      <c r="X791" s="36"/>
      <c r="Y791" s="36"/>
      <c r="Z791" s="36"/>
    </row>
    <row r="792" spans="1:26" x14ac:dyDescent="0.2">
      <c r="A792" s="36"/>
      <c r="B792" s="36"/>
      <c r="C792" s="36"/>
      <c r="D792" s="36"/>
      <c r="E792" s="36"/>
      <c r="F792" s="36"/>
      <c r="G792" s="36"/>
      <c r="H792" s="36"/>
      <c r="I792" s="36"/>
      <c r="J792" s="36"/>
      <c r="K792" s="36"/>
      <c r="L792" s="36"/>
      <c r="M792" s="36"/>
      <c r="N792" s="36"/>
      <c r="O792" s="36"/>
      <c r="P792" s="36"/>
      <c r="Q792" s="36"/>
      <c r="R792" s="36"/>
      <c r="S792" s="36"/>
      <c r="T792" s="36"/>
      <c r="U792" s="36"/>
      <c r="V792" s="36"/>
      <c r="W792" s="36"/>
      <c r="X792" s="36"/>
      <c r="Y792" s="36"/>
      <c r="Z792" s="36"/>
    </row>
    <row r="793" spans="1:26" x14ac:dyDescent="0.2">
      <c r="A793" s="36"/>
      <c r="B793" s="36"/>
      <c r="C793" s="36"/>
      <c r="D793" s="36"/>
      <c r="E793" s="36"/>
      <c r="F793" s="36"/>
      <c r="G793" s="36"/>
      <c r="H793" s="36"/>
      <c r="I793" s="36"/>
      <c r="J793" s="36"/>
      <c r="K793" s="36"/>
      <c r="L793" s="36"/>
      <c r="M793" s="36"/>
      <c r="N793" s="36"/>
      <c r="O793" s="36"/>
      <c r="P793" s="36"/>
      <c r="Q793" s="36"/>
      <c r="R793" s="36"/>
      <c r="S793" s="36"/>
      <c r="T793" s="36"/>
      <c r="U793" s="36"/>
      <c r="V793" s="36"/>
      <c r="W793" s="36"/>
      <c r="X793" s="36"/>
      <c r="Y793" s="36"/>
      <c r="Z793" s="36"/>
    </row>
    <row r="794" spans="1:26" x14ac:dyDescent="0.2">
      <c r="A794" s="36"/>
      <c r="B794" s="36"/>
      <c r="C794" s="36"/>
      <c r="D794" s="36"/>
      <c r="E794" s="36"/>
      <c r="F794" s="36"/>
      <c r="G794" s="36"/>
      <c r="H794" s="36"/>
      <c r="I794" s="36"/>
      <c r="J794" s="36"/>
      <c r="K794" s="36"/>
      <c r="L794" s="36"/>
      <c r="M794" s="36"/>
      <c r="N794" s="36"/>
      <c r="O794" s="36"/>
      <c r="P794" s="36"/>
      <c r="Q794" s="36"/>
      <c r="R794" s="36"/>
      <c r="S794" s="36"/>
      <c r="T794" s="36"/>
      <c r="U794" s="36"/>
      <c r="V794" s="36"/>
      <c r="W794" s="36"/>
      <c r="X794" s="36"/>
      <c r="Y794" s="36"/>
      <c r="Z794" s="36"/>
    </row>
    <row r="795" spans="1:26" x14ac:dyDescent="0.2">
      <c r="A795" s="36"/>
      <c r="B795" s="36"/>
      <c r="C795" s="36"/>
      <c r="D795" s="36"/>
      <c r="E795" s="36"/>
      <c r="F795" s="36"/>
      <c r="G795" s="36"/>
      <c r="H795" s="36"/>
      <c r="I795" s="36"/>
      <c r="J795" s="36"/>
      <c r="K795" s="36"/>
      <c r="L795" s="36"/>
      <c r="M795" s="36"/>
      <c r="N795" s="36"/>
      <c r="O795" s="36"/>
      <c r="P795" s="36"/>
      <c r="Q795" s="36"/>
      <c r="R795" s="36"/>
      <c r="S795" s="36"/>
      <c r="T795" s="36"/>
      <c r="U795" s="36"/>
      <c r="V795" s="36"/>
      <c r="W795" s="36"/>
      <c r="X795" s="36"/>
      <c r="Y795" s="36"/>
      <c r="Z795" s="36"/>
    </row>
    <row r="796" spans="1:26" x14ac:dyDescent="0.2">
      <c r="A796" s="36"/>
      <c r="B796" s="36"/>
      <c r="C796" s="36"/>
      <c r="D796" s="36"/>
      <c r="E796" s="36"/>
      <c r="F796" s="36"/>
      <c r="G796" s="36"/>
      <c r="H796" s="36"/>
      <c r="I796" s="36"/>
      <c r="J796" s="36"/>
      <c r="K796" s="36"/>
      <c r="L796" s="36"/>
      <c r="M796" s="36"/>
      <c r="N796" s="36"/>
      <c r="O796" s="36"/>
      <c r="P796" s="36"/>
      <c r="Q796" s="36"/>
      <c r="R796" s="36"/>
      <c r="S796" s="36"/>
      <c r="T796" s="36"/>
      <c r="U796" s="36"/>
      <c r="V796" s="36"/>
      <c r="W796" s="36"/>
      <c r="X796" s="36"/>
      <c r="Y796" s="36"/>
      <c r="Z796" s="36"/>
    </row>
    <row r="797" spans="1:26" x14ac:dyDescent="0.2">
      <c r="A797" s="36"/>
      <c r="B797" s="36"/>
      <c r="C797" s="36"/>
      <c r="D797" s="36"/>
      <c r="E797" s="36"/>
      <c r="F797" s="36"/>
      <c r="G797" s="36"/>
      <c r="H797" s="36"/>
      <c r="I797" s="36"/>
      <c r="J797" s="36"/>
      <c r="K797" s="36"/>
      <c r="L797" s="36"/>
      <c r="M797" s="36"/>
      <c r="N797" s="36"/>
      <c r="O797" s="36"/>
      <c r="P797" s="36"/>
      <c r="Q797" s="36"/>
      <c r="R797" s="36"/>
      <c r="S797" s="36"/>
      <c r="T797" s="36"/>
      <c r="U797" s="36"/>
      <c r="V797" s="36"/>
      <c r="W797" s="36"/>
      <c r="X797" s="36"/>
      <c r="Y797" s="36"/>
      <c r="Z797" s="36"/>
    </row>
    <row r="798" spans="1:26" x14ac:dyDescent="0.2">
      <c r="A798" s="36"/>
      <c r="B798" s="36"/>
      <c r="C798" s="36"/>
      <c r="D798" s="36"/>
      <c r="E798" s="36"/>
      <c r="F798" s="36"/>
      <c r="G798" s="36"/>
      <c r="H798" s="36"/>
      <c r="I798" s="36"/>
      <c r="J798" s="36"/>
      <c r="K798" s="36"/>
      <c r="L798" s="36"/>
      <c r="M798" s="36"/>
      <c r="N798" s="36"/>
      <c r="O798" s="36"/>
      <c r="P798" s="36"/>
      <c r="Q798" s="36"/>
      <c r="R798" s="36"/>
      <c r="S798" s="36"/>
      <c r="T798" s="36"/>
      <c r="U798" s="36"/>
      <c r="V798" s="36"/>
      <c r="W798" s="36"/>
      <c r="X798" s="36"/>
      <c r="Y798" s="36"/>
      <c r="Z798" s="36"/>
    </row>
    <row r="799" spans="1:26" x14ac:dyDescent="0.2">
      <c r="A799" s="36"/>
      <c r="B799" s="36"/>
      <c r="C799" s="36"/>
      <c r="D799" s="36"/>
      <c r="E799" s="36"/>
      <c r="F799" s="36"/>
      <c r="G799" s="36"/>
      <c r="H799" s="36"/>
      <c r="I799" s="36"/>
      <c r="J799" s="36"/>
      <c r="K799" s="36"/>
      <c r="L799" s="36"/>
      <c r="M799" s="36"/>
      <c r="N799" s="36"/>
      <c r="O799" s="36"/>
      <c r="P799" s="36"/>
      <c r="Q799" s="36"/>
      <c r="R799" s="36"/>
      <c r="S799" s="36"/>
      <c r="T799" s="36"/>
      <c r="U799" s="36"/>
      <c r="V799" s="36"/>
      <c r="W799" s="36"/>
      <c r="X799" s="36"/>
      <c r="Y799" s="36"/>
      <c r="Z799" s="36"/>
    </row>
    <row r="800" spans="1:26" x14ac:dyDescent="0.2">
      <c r="A800" s="72"/>
      <c r="B800" s="36"/>
      <c r="C800" s="61"/>
      <c r="D800" s="61"/>
      <c r="E800" s="61"/>
      <c r="F800" s="61"/>
      <c r="G800" s="61"/>
      <c r="H800" s="61"/>
      <c r="I800" s="61"/>
      <c r="J800" s="61"/>
      <c r="K800" s="61"/>
      <c r="L800" s="61"/>
      <c r="M800" s="36"/>
      <c r="N800" s="36"/>
      <c r="O800" s="36"/>
      <c r="P800" s="36"/>
      <c r="Q800" s="36"/>
      <c r="R800" s="36"/>
      <c r="S800" s="36"/>
      <c r="T800" s="36"/>
      <c r="U800" s="36"/>
      <c r="V800" s="36"/>
      <c r="W800" s="36"/>
      <c r="X800" s="36"/>
      <c r="Y800" s="36"/>
      <c r="Z800" s="36"/>
    </row>
    <row r="801" spans="1:26" x14ac:dyDescent="0.2">
      <c r="A801" s="72"/>
      <c r="B801" s="36"/>
      <c r="C801" s="61"/>
      <c r="D801" s="61"/>
      <c r="E801" s="61"/>
      <c r="F801" s="61"/>
      <c r="G801" s="61"/>
      <c r="H801" s="61"/>
      <c r="I801" s="61"/>
      <c r="J801" s="61"/>
      <c r="K801" s="61"/>
      <c r="L801" s="61"/>
      <c r="M801" s="36"/>
      <c r="N801" s="36"/>
      <c r="O801" s="36"/>
      <c r="P801" s="36"/>
      <c r="Q801" s="36"/>
      <c r="R801" s="36"/>
      <c r="S801" s="36"/>
      <c r="T801" s="36"/>
      <c r="U801" s="36"/>
      <c r="V801" s="36"/>
      <c r="W801" s="36"/>
      <c r="X801" s="36"/>
      <c r="Y801" s="36"/>
      <c r="Z801" s="36"/>
    </row>
    <row r="802" spans="1:26" x14ac:dyDescent="0.2">
      <c r="A802" s="72"/>
      <c r="B802" s="36"/>
      <c r="C802" s="61"/>
      <c r="D802" s="61"/>
      <c r="E802" s="61"/>
      <c r="F802" s="61"/>
      <c r="G802" s="61"/>
      <c r="H802" s="61"/>
      <c r="I802" s="61"/>
      <c r="J802" s="61"/>
      <c r="K802" s="61"/>
      <c r="L802" s="61"/>
      <c r="M802" s="36"/>
      <c r="N802" s="36"/>
      <c r="O802" s="36"/>
      <c r="P802" s="36"/>
      <c r="Q802" s="36"/>
      <c r="R802" s="36"/>
      <c r="S802" s="36"/>
      <c r="T802" s="36"/>
      <c r="U802" s="36"/>
      <c r="V802" s="36"/>
      <c r="W802" s="36"/>
      <c r="X802" s="36"/>
      <c r="Y802" s="36"/>
      <c r="Z802" s="36"/>
    </row>
    <row r="803" spans="1:26" x14ac:dyDescent="0.2">
      <c r="A803" s="72"/>
      <c r="B803" s="36"/>
      <c r="C803" s="61"/>
      <c r="D803" s="61"/>
      <c r="E803" s="61"/>
      <c r="F803" s="61"/>
      <c r="G803" s="61"/>
      <c r="H803" s="61"/>
      <c r="I803" s="61"/>
      <c r="J803" s="61"/>
      <c r="K803" s="61"/>
      <c r="L803" s="61"/>
      <c r="M803" s="36"/>
      <c r="N803" s="36"/>
      <c r="O803" s="36"/>
      <c r="P803" s="36"/>
      <c r="Q803" s="36"/>
      <c r="R803" s="36"/>
      <c r="S803" s="36"/>
      <c r="T803" s="36"/>
      <c r="U803" s="36"/>
      <c r="V803" s="36"/>
      <c r="W803" s="36"/>
      <c r="X803" s="36"/>
      <c r="Y803" s="36"/>
      <c r="Z803" s="36"/>
    </row>
    <row r="804" spans="1:26" x14ac:dyDescent="0.2">
      <c r="A804" s="72"/>
      <c r="B804" s="36"/>
      <c r="C804" s="61"/>
      <c r="D804" s="61"/>
      <c r="E804" s="61"/>
      <c r="F804" s="61"/>
      <c r="G804" s="61"/>
      <c r="H804" s="61"/>
      <c r="I804" s="61"/>
      <c r="J804" s="61"/>
      <c r="K804" s="61"/>
      <c r="L804" s="61"/>
      <c r="M804" s="36"/>
      <c r="N804" s="36"/>
      <c r="O804" s="36"/>
      <c r="P804" s="36"/>
      <c r="Q804" s="36"/>
      <c r="R804" s="36"/>
      <c r="S804" s="36"/>
      <c r="T804" s="36"/>
      <c r="U804" s="36"/>
      <c r="V804" s="36"/>
      <c r="W804" s="36"/>
      <c r="X804" s="36"/>
      <c r="Y804" s="36"/>
      <c r="Z804" s="36"/>
    </row>
    <row r="805" spans="1:26" x14ac:dyDescent="0.2">
      <c r="A805" s="72"/>
      <c r="B805" s="36"/>
      <c r="C805" s="61"/>
      <c r="D805" s="61"/>
      <c r="E805" s="61"/>
      <c r="F805" s="61"/>
      <c r="G805" s="61"/>
      <c r="H805" s="61"/>
      <c r="I805" s="61"/>
      <c r="J805" s="61"/>
      <c r="K805" s="61"/>
      <c r="L805" s="61"/>
      <c r="M805" s="36"/>
      <c r="N805" s="36"/>
      <c r="O805" s="36"/>
      <c r="P805" s="36"/>
      <c r="Q805" s="36"/>
      <c r="R805" s="36"/>
      <c r="S805" s="36"/>
      <c r="T805" s="36"/>
      <c r="U805" s="36"/>
      <c r="V805" s="36"/>
      <c r="W805" s="36"/>
      <c r="X805" s="36"/>
      <c r="Y805" s="36"/>
      <c r="Z805" s="36"/>
    </row>
    <row r="806" spans="1:26" x14ac:dyDescent="0.2">
      <c r="A806" s="72"/>
      <c r="B806" s="36"/>
      <c r="C806" s="61"/>
      <c r="D806" s="61"/>
      <c r="E806" s="61"/>
      <c r="F806" s="61"/>
      <c r="G806" s="61"/>
      <c r="H806" s="61"/>
      <c r="I806" s="61"/>
      <c r="J806" s="61"/>
      <c r="K806" s="61"/>
      <c r="L806" s="61"/>
      <c r="M806" s="36"/>
      <c r="N806" s="36"/>
      <c r="O806" s="36"/>
      <c r="P806" s="36"/>
      <c r="Q806" s="36"/>
      <c r="R806" s="36"/>
      <c r="S806" s="36"/>
      <c r="T806" s="36"/>
      <c r="U806" s="36"/>
      <c r="V806" s="36"/>
      <c r="W806" s="36"/>
      <c r="X806" s="36"/>
      <c r="Y806" s="36"/>
      <c r="Z806" s="36"/>
    </row>
    <row r="807" spans="1:26" x14ac:dyDescent="0.2">
      <c r="A807" s="72"/>
      <c r="B807" s="36"/>
      <c r="C807" s="61"/>
      <c r="D807" s="61"/>
      <c r="E807" s="61"/>
      <c r="F807" s="61"/>
      <c r="G807" s="61"/>
      <c r="H807" s="61"/>
      <c r="I807" s="61"/>
      <c r="J807" s="61"/>
      <c r="K807" s="61"/>
      <c r="L807" s="61"/>
      <c r="M807" s="36"/>
      <c r="N807" s="36"/>
      <c r="O807" s="36"/>
      <c r="P807" s="36"/>
      <c r="Q807" s="36"/>
      <c r="R807" s="36"/>
      <c r="S807" s="36"/>
      <c r="T807" s="36"/>
      <c r="U807" s="36"/>
      <c r="V807" s="36"/>
      <c r="W807" s="36"/>
      <c r="X807" s="36"/>
      <c r="Y807" s="36"/>
      <c r="Z807" s="36"/>
    </row>
    <row r="808" spans="1:26" x14ac:dyDescent="0.2">
      <c r="A808" s="72"/>
      <c r="B808" s="36"/>
      <c r="C808" s="61"/>
      <c r="D808" s="61"/>
      <c r="E808" s="61"/>
      <c r="F808" s="61"/>
      <c r="G808" s="61"/>
      <c r="H808" s="61"/>
      <c r="I808" s="61"/>
      <c r="J808" s="61"/>
      <c r="K808" s="61"/>
      <c r="L808" s="61"/>
      <c r="M808" s="36"/>
      <c r="N808" s="36"/>
      <c r="O808" s="36"/>
      <c r="P808" s="36"/>
      <c r="Q808" s="36"/>
      <c r="R808" s="36"/>
      <c r="S808" s="36"/>
      <c r="T808" s="36"/>
      <c r="U808" s="36"/>
      <c r="V808" s="36"/>
      <c r="W808" s="36"/>
      <c r="X808" s="36"/>
      <c r="Y808" s="36"/>
      <c r="Z808" s="36"/>
    </row>
    <row r="809" spans="1:26" x14ac:dyDescent="0.2">
      <c r="A809" s="72"/>
      <c r="B809" s="36"/>
      <c r="C809" s="61"/>
      <c r="D809" s="61"/>
      <c r="E809" s="61"/>
      <c r="F809" s="61"/>
      <c r="G809" s="61"/>
      <c r="H809" s="61"/>
      <c r="I809" s="61"/>
      <c r="J809" s="61"/>
      <c r="K809" s="61"/>
      <c r="L809" s="61"/>
      <c r="M809" s="36"/>
      <c r="N809" s="36"/>
      <c r="O809" s="36"/>
      <c r="P809" s="36"/>
      <c r="Q809" s="36"/>
      <c r="R809" s="36"/>
      <c r="S809" s="36"/>
      <c r="T809" s="36"/>
      <c r="U809" s="36"/>
      <c r="V809" s="36"/>
      <c r="W809" s="36"/>
      <c r="X809" s="36"/>
      <c r="Y809" s="36"/>
      <c r="Z809" s="36"/>
    </row>
    <row r="810" spans="1:26" x14ac:dyDescent="0.2">
      <c r="A810" s="72"/>
      <c r="B810" s="36"/>
      <c r="C810" s="61"/>
      <c r="D810" s="61"/>
      <c r="E810" s="61"/>
      <c r="F810" s="61"/>
      <c r="G810" s="61"/>
      <c r="H810" s="61"/>
      <c r="I810" s="61"/>
      <c r="J810" s="61"/>
      <c r="K810" s="61"/>
      <c r="L810" s="61"/>
      <c r="M810" s="36"/>
      <c r="N810" s="36"/>
      <c r="O810" s="36"/>
      <c r="P810" s="36"/>
      <c r="Q810" s="36"/>
      <c r="R810" s="36"/>
      <c r="S810" s="36"/>
      <c r="T810" s="36"/>
      <c r="U810" s="36"/>
      <c r="V810" s="36"/>
      <c r="W810" s="36"/>
      <c r="X810" s="36"/>
      <c r="Y810" s="36"/>
      <c r="Z810" s="36"/>
    </row>
    <row r="811" spans="1:26" x14ac:dyDescent="0.2">
      <c r="A811" s="72"/>
      <c r="B811" s="36"/>
      <c r="C811" s="61"/>
      <c r="D811" s="61"/>
      <c r="E811" s="61"/>
      <c r="F811" s="61"/>
      <c r="G811" s="61"/>
      <c r="H811" s="61"/>
      <c r="I811" s="61"/>
      <c r="J811" s="61"/>
      <c r="K811" s="61"/>
      <c r="L811" s="61"/>
      <c r="M811" s="36"/>
      <c r="N811" s="36"/>
      <c r="O811" s="36"/>
      <c r="P811" s="36"/>
      <c r="Q811" s="36"/>
      <c r="R811" s="36"/>
      <c r="S811" s="36"/>
      <c r="T811" s="36"/>
      <c r="U811" s="36"/>
      <c r="V811" s="36"/>
      <c r="W811" s="36"/>
      <c r="X811" s="36"/>
      <c r="Y811" s="36"/>
      <c r="Z811" s="36"/>
    </row>
    <row r="812" spans="1:26" x14ac:dyDescent="0.2">
      <c r="A812" s="72"/>
      <c r="B812" s="36"/>
      <c r="C812" s="61"/>
      <c r="D812" s="61"/>
      <c r="E812" s="61"/>
      <c r="F812" s="61"/>
      <c r="G812" s="61"/>
      <c r="H812" s="61"/>
      <c r="I812" s="61"/>
      <c r="J812" s="61"/>
      <c r="K812" s="61"/>
      <c r="L812" s="61"/>
      <c r="M812" s="36"/>
      <c r="N812" s="36"/>
      <c r="O812" s="36"/>
      <c r="P812" s="36"/>
      <c r="Q812" s="36"/>
      <c r="R812" s="36"/>
      <c r="S812" s="36"/>
      <c r="T812" s="36"/>
      <c r="U812" s="36"/>
      <c r="V812" s="36"/>
      <c r="W812" s="36"/>
      <c r="X812" s="36"/>
      <c r="Y812" s="36"/>
      <c r="Z812" s="36"/>
    </row>
    <row r="813" spans="1:26" x14ac:dyDescent="0.2">
      <c r="A813" s="72"/>
      <c r="B813" s="36"/>
      <c r="C813" s="61"/>
      <c r="D813" s="61"/>
      <c r="E813" s="61"/>
      <c r="F813" s="61"/>
      <c r="G813" s="61"/>
      <c r="H813" s="61"/>
      <c r="I813" s="61"/>
      <c r="J813" s="61"/>
      <c r="K813" s="61"/>
      <c r="L813" s="61"/>
      <c r="M813" s="36"/>
      <c r="N813" s="36"/>
      <c r="O813" s="36"/>
      <c r="P813" s="36"/>
      <c r="Q813" s="36"/>
      <c r="R813" s="36"/>
      <c r="S813" s="36"/>
      <c r="T813" s="36"/>
      <c r="U813" s="36"/>
      <c r="V813" s="36"/>
      <c r="W813" s="36"/>
      <c r="X813" s="36"/>
      <c r="Y813" s="36"/>
      <c r="Z813" s="36"/>
    </row>
    <row r="814" spans="1:26" x14ac:dyDescent="0.2">
      <c r="A814" s="72"/>
      <c r="B814" s="36"/>
      <c r="C814" s="61"/>
      <c r="D814" s="61"/>
      <c r="E814" s="61"/>
      <c r="F814" s="61"/>
      <c r="G814" s="61"/>
      <c r="H814" s="61"/>
      <c r="I814" s="61"/>
      <c r="J814" s="61"/>
      <c r="K814" s="61"/>
      <c r="L814" s="61"/>
      <c r="M814" s="36"/>
      <c r="N814" s="36"/>
      <c r="O814" s="36"/>
      <c r="P814" s="36"/>
      <c r="Q814" s="36"/>
      <c r="R814" s="36"/>
      <c r="S814" s="36"/>
      <c r="T814" s="36"/>
      <c r="U814" s="36"/>
      <c r="V814" s="36"/>
      <c r="W814" s="36"/>
      <c r="X814" s="36"/>
      <c r="Y814" s="36"/>
      <c r="Z814" s="36"/>
    </row>
    <row r="815" spans="1:26" x14ac:dyDescent="0.2">
      <c r="A815" s="72"/>
      <c r="B815" s="36"/>
      <c r="C815" s="61"/>
      <c r="D815" s="61"/>
      <c r="E815" s="61"/>
      <c r="F815" s="61"/>
      <c r="G815" s="61"/>
      <c r="H815" s="61"/>
      <c r="I815" s="61"/>
      <c r="J815" s="61"/>
      <c r="K815" s="61"/>
      <c r="L815" s="61"/>
      <c r="M815" s="36"/>
      <c r="N815" s="36"/>
      <c r="O815" s="36"/>
      <c r="P815" s="36"/>
      <c r="Q815" s="36"/>
      <c r="R815" s="36"/>
      <c r="S815" s="36"/>
      <c r="T815" s="36"/>
      <c r="U815" s="36"/>
      <c r="V815" s="36"/>
      <c r="W815" s="36"/>
      <c r="X815" s="36"/>
      <c r="Y815" s="36"/>
      <c r="Z815" s="36"/>
    </row>
    <row r="816" spans="1:26" x14ac:dyDescent="0.2">
      <c r="A816" s="72"/>
      <c r="B816" s="36"/>
      <c r="C816" s="61"/>
      <c r="D816" s="61"/>
      <c r="E816" s="61"/>
      <c r="F816" s="61"/>
      <c r="G816" s="61"/>
      <c r="H816" s="61"/>
      <c r="I816" s="61"/>
      <c r="J816" s="61"/>
      <c r="K816" s="61"/>
      <c r="L816" s="61"/>
      <c r="M816" s="36"/>
      <c r="N816" s="36"/>
      <c r="O816" s="36"/>
      <c r="P816" s="36"/>
      <c r="Q816" s="36"/>
      <c r="R816" s="36"/>
      <c r="S816" s="36"/>
      <c r="T816" s="36"/>
      <c r="U816" s="36"/>
      <c r="V816" s="36"/>
      <c r="W816" s="36"/>
      <c r="X816" s="36"/>
      <c r="Y816" s="36"/>
      <c r="Z816" s="36"/>
    </row>
    <row r="817" spans="1:26" x14ac:dyDescent="0.2">
      <c r="A817" s="72"/>
      <c r="B817" s="36"/>
      <c r="C817" s="61"/>
      <c r="D817" s="61"/>
      <c r="E817" s="61"/>
      <c r="F817" s="61"/>
      <c r="G817" s="61"/>
      <c r="H817" s="61"/>
      <c r="I817" s="61"/>
      <c r="J817" s="61"/>
      <c r="K817" s="61"/>
      <c r="L817" s="61"/>
      <c r="M817" s="36"/>
      <c r="N817" s="36"/>
      <c r="O817" s="36"/>
      <c r="P817" s="36"/>
      <c r="Q817" s="36"/>
      <c r="R817" s="36"/>
      <c r="S817" s="36"/>
      <c r="T817" s="36"/>
      <c r="U817" s="36"/>
      <c r="V817" s="36"/>
      <c r="W817" s="36"/>
      <c r="X817" s="36"/>
      <c r="Y817" s="36"/>
      <c r="Z817" s="36"/>
    </row>
    <row r="818" spans="1:26" x14ac:dyDescent="0.2">
      <c r="A818" s="72"/>
      <c r="B818" s="36"/>
      <c r="C818" s="61"/>
      <c r="D818" s="61"/>
      <c r="E818" s="61"/>
      <c r="F818" s="61"/>
      <c r="G818" s="61"/>
      <c r="H818" s="61"/>
      <c r="I818" s="61"/>
      <c r="J818" s="61"/>
      <c r="K818" s="61"/>
      <c r="L818" s="61"/>
      <c r="M818" s="36"/>
      <c r="N818" s="36"/>
      <c r="O818" s="36"/>
      <c r="P818" s="36"/>
      <c r="Q818" s="36"/>
      <c r="R818" s="36"/>
      <c r="S818" s="36"/>
      <c r="T818" s="36"/>
      <c r="U818" s="36"/>
      <c r="V818" s="36"/>
      <c r="W818" s="36"/>
      <c r="X818" s="36"/>
      <c r="Y818" s="36"/>
      <c r="Z818" s="36"/>
    </row>
    <row r="819" spans="1:26" x14ac:dyDescent="0.2">
      <c r="A819" s="72"/>
      <c r="B819" s="36"/>
      <c r="C819" s="61"/>
      <c r="D819" s="61"/>
      <c r="E819" s="61"/>
      <c r="F819" s="61"/>
      <c r="G819" s="61"/>
      <c r="H819" s="61"/>
      <c r="I819" s="61"/>
      <c r="J819" s="61"/>
      <c r="K819" s="61"/>
      <c r="L819" s="61"/>
      <c r="M819" s="36"/>
      <c r="N819" s="36"/>
      <c r="O819" s="36"/>
      <c r="P819" s="36"/>
      <c r="Q819" s="36"/>
      <c r="R819" s="36"/>
      <c r="S819" s="36"/>
      <c r="T819" s="36"/>
      <c r="U819" s="36"/>
      <c r="V819" s="36"/>
      <c r="W819" s="36"/>
      <c r="X819" s="36"/>
      <c r="Y819" s="36"/>
      <c r="Z819" s="36"/>
    </row>
    <row r="820" spans="1:26" x14ac:dyDescent="0.2">
      <c r="A820" s="72"/>
      <c r="B820" s="36"/>
      <c r="C820" s="61"/>
      <c r="D820" s="61"/>
      <c r="E820" s="61"/>
      <c r="F820" s="61"/>
      <c r="G820" s="61"/>
      <c r="H820" s="61"/>
      <c r="I820" s="61"/>
      <c r="J820" s="61"/>
      <c r="K820" s="61"/>
      <c r="L820" s="61"/>
      <c r="M820" s="36"/>
      <c r="N820" s="36"/>
      <c r="O820" s="36"/>
      <c r="P820" s="36"/>
      <c r="Q820" s="36"/>
      <c r="R820" s="36"/>
      <c r="S820" s="36"/>
      <c r="T820" s="36"/>
      <c r="U820" s="36"/>
      <c r="V820" s="36"/>
      <c r="W820" s="36"/>
      <c r="X820" s="36"/>
      <c r="Y820" s="36"/>
      <c r="Z820" s="36"/>
    </row>
    <row r="821" spans="1:26" x14ac:dyDescent="0.2">
      <c r="A821" s="72"/>
      <c r="B821" s="36"/>
      <c r="C821" s="61"/>
      <c r="D821" s="61"/>
      <c r="E821" s="61"/>
      <c r="F821" s="61"/>
      <c r="G821" s="61"/>
      <c r="H821" s="61"/>
      <c r="I821" s="61"/>
      <c r="J821" s="61"/>
      <c r="K821" s="61"/>
      <c r="L821" s="61"/>
      <c r="M821" s="36"/>
      <c r="N821" s="36"/>
      <c r="O821" s="36"/>
      <c r="P821" s="36"/>
      <c r="Q821" s="36"/>
      <c r="R821" s="36"/>
      <c r="S821" s="36"/>
      <c r="T821" s="36"/>
      <c r="U821" s="36"/>
      <c r="V821" s="36"/>
      <c r="W821" s="36"/>
      <c r="X821" s="36"/>
      <c r="Y821" s="36"/>
      <c r="Z821" s="36"/>
    </row>
    <row r="822" spans="1:26" x14ac:dyDescent="0.2">
      <c r="A822" s="72"/>
      <c r="B822" s="36"/>
      <c r="C822" s="61"/>
      <c r="D822" s="61"/>
      <c r="E822" s="61"/>
      <c r="F822" s="61"/>
      <c r="G822" s="61"/>
      <c r="H822" s="61"/>
      <c r="I822" s="61"/>
      <c r="J822" s="61"/>
      <c r="K822" s="61"/>
      <c r="L822" s="61"/>
      <c r="M822" s="36"/>
      <c r="N822" s="36"/>
      <c r="O822" s="36"/>
      <c r="P822" s="36"/>
      <c r="Q822" s="36"/>
      <c r="R822" s="36"/>
      <c r="S822" s="36"/>
      <c r="T822" s="36"/>
      <c r="U822" s="36"/>
      <c r="V822" s="36"/>
      <c r="W822" s="36"/>
      <c r="X822" s="36"/>
      <c r="Y822" s="36"/>
      <c r="Z822" s="36"/>
    </row>
    <row r="823" spans="1:26" x14ac:dyDescent="0.2">
      <c r="A823" s="72"/>
      <c r="B823" s="36"/>
      <c r="C823" s="61"/>
      <c r="D823" s="61"/>
      <c r="E823" s="61"/>
      <c r="F823" s="61"/>
      <c r="G823" s="61"/>
      <c r="H823" s="61"/>
      <c r="I823" s="61"/>
      <c r="J823" s="61"/>
      <c r="K823" s="61"/>
      <c r="L823" s="61"/>
      <c r="M823" s="36"/>
      <c r="N823" s="36"/>
      <c r="O823" s="36"/>
      <c r="P823" s="36"/>
      <c r="Q823" s="36"/>
      <c r="R823" s="36"/>
      <c r="S823" s="36"/>
      <c r="T823" s="36"/>
      <c r="U823" s="36"/>
      <c r="V823" s="36"/>
      <c r="W823" s="36"/>
      <c r="X823" s="36"/>
      <c r="Y823" s="36"/>
      <c r="Z823" s="36"/>
    </row>
    <row r="824" spans="1:26" x14ac:dyDescent="0.2">
      <c r="A824" s="72"/>
      <c r="B824" s="36"/>
      <c r="C824" s="61"/>
      <c r="D824" s="61"/>
      <c r="E824" s="61"/>
      <c r="F824" s="61"/>
      <c r="G824" s="61"/>
      <c r="H824" s="61"/>
      <c r="I824" s="61"/>
      <c r="J824" s="61"/>
      <c r="K824" s="61"/>
      <c r="L824" s="61"/>
      <c r="M824" s="36"/>
      <c r="N824" s="36"/>
      <c r="O824" s="36"/>
      <c r="P824" s="36"/>
      <c r="Q824" s="36"/>
      <c r="R824" s="36"/>
      <c r="S824" s="36"/>
      <c r="T824" s="36"/>
      <c r="U824" s="36"/>
      <c r="V824" s="36"/>
      <c r="W824" s="36"/>
      <c r="X824" s="36"/>
      <c r="Y824" s="36"/>
      <c r="Z824" s="36"/>
    </row>
    <row r="825" spans="1:26" x14ac:dyDescent="0.2">
      <c r="A825" s="72"/>
      <c r="B825" s="36"/>
      <c r="C825" s="61"/>
      <c r="D825" s="61"/>
      <c r="E825" s="61"/>
      <c r="F825" s="61"/>
      <c r="G825" s="61"/>
      <c r="H825" s="61"/>
      <c r="I825" s="61"/>
      <c r="J825" s="61"/>
      <c r="K825" s="61"/>
      <c r="L825" s="61"/>
      <c r="M825" s="36"/>
      <c r="N825" s="36"/>
      <c r="O825" s="36"/>
      <c r="P825" s="36"/>
      <c r="Q825" s="36"/>
      <c r="R825" s="36"/>
      <c r="S825" s="36"/>
      <c r="T825" s="36"/>
      <c r="U825" s="36"/>
      <c r="V825" s="36"/>
      <c r="W825" s="36"/>
      <c r="X825" s="36"/>
      <c r="Y825" s="36"/>
      <c r="Z825" s="36"/>
    </row>
    <row r="826" spans="1:26" x14ac:dyDescent="0.2">
      <c r="A826" s="72"/>
      <c r="B826" s="36"/>
      <c r="C826" s="61"/>
      <c r="D826" s="61"/>
      <c r="E826" s="61"/>
      <c r="F826" s="61"/>
      <c r="G826" s="61"/>
      <c r="H826" s="61"/>
      <c r="I826" s="61"/>
      <c r="J826" s="61"/>
      <c r="K826" s="61"/>
      <c r="L826" s="61"/>
      <c r="M826" s="36"/>
      <c r="N826" s="36"/>
      <c r="O826" s="36"/>
      <c r="P826" s="36"/>
      <c r="Q826" s="36"/>
      <c r="R826" s="36"/>
      <c r="S826" s="36"/>
      <c r="T826" s="36"/>
      <c r="U826" s="36"/>
      <c r="V826" s="36"/>
      <c r="W826" s="36"/>
      <c r="X826" s="36"/>
      <c r="Y826" s="36"/>
      <c r="Z826" s="36"/>
    </row>
    <row r="827" spans="1:26" x14ac:dyDescent="0.2">
      <c r="A827" s="72"/>
      <c r="B827" s="36"/>
      <c r="C827" s="61"/>
      <c r="D827" s="61"/>
      <c r="E827" s="61"/>
      <c r="F827" s="61"/>
      <c r="G827" s="61"/>
      <c r="H827" s="61"/>
      <c r="I827" s="61"/>
      <c r="J827" s="61"/>
      <c r="K827" s="61"/>
      <c r="L827" s="61"/>
      <c r="M827" s="36"/>
      <c r="N827" s="36"/>
      <c r="O827" s="36"/>
      <c r="P827" s="36"/>
      <c r="Q827" s="36"/>
      <c r="R827" s="36"/>
      <c r="S827" s="36"/>
      <c r="T827" s="36"/>
      <c r="U827" s="36"/>
      <c r="V827" s="36"/>
      <c r="W827" s="36"/>
      <c r="X827" s="36"/>
      <c r="Y827" s="36"/>
      <c r="Z827" s="36"/>
    </row>
    <row r="828" spans="1:26" x14ac:dyDescent="0.2">
      <c r="A828" s="72"/>
      <c r="B828" s="36"/>
      <c r="C828" s="61"/>
      <c r="D828" s="61"/>
      <c r="E828" s="61"/>
      <c r="F828" s="61"/>
      <c r="G828" s="61"/>
      <c r="H828" s="61"/>
      <c r="I828" s="61"/>
      <c r="J828" s="61"/>
      <c r="K828" s="61"/>
      <c r="L828" s="61"/>
      <c r="M828" s="36"/>
      <c r="O828" s="36"/>
      <c r="P828" s="36"/>
      <c r="Q828" s="36"/>
      <c r="R828" s="36"/>
      <c r="S828" s="36"/>
      <c r="T828" s="36"/>
      <c r="U828" s="36"/>
      <c r="V828" s="36"/>
      <c r="W828" s="36"/>
      <c r="X828" s="36"/>
      <c r="Y828" s="36"/>
      <c r="Z828" s="36"/>
    </row>
    <row r="829" spans="1:26" x14ac:dyDescent="0.2">
      <c r="A829" s="72"/>
      <c r="B829" s="36"/>
      <c r="C829" s="61"/>
      <c r="D829" s="61"/>
      <c r="E829" s="61"/>
      <c r="F829" s="61"/>
      <c r="G829" s="61"/>
      <c r="H829" s="61"/>
      <c r="I829" s="61"/>
      <c r="J829" s="61"/>
      <c r="K829" s="61"/>
      <c r="L829" s="61"/>
      <c r="M829" s="36"/>
      <c r="O829" s="36"/>
      <c r="P829" s="36"/>
      <c r="Q829" s="36"/>
      <c r="R829" s="36"/>
      <c r="S829" s="36"/>
      <c r="T829" s="36"/>
      <c r="U829" s="36"/>
      <c r="V829" s="36"/>
      <c r="W829" s="36"/>
      <c r="X829" s="36"/>
      <c r="Y829" s="36"/>
      <c r="Z829" s="36"/>
    </row>
    <row r="830" spans="1:26" x14ac:dyDescent="0.2">
      <c r="A830" s="36"/>
      <c r="B830" s="36"/>
      <c r="C830" s="36"/>
      <c r="D830" s="36"/>
      <c r="E830" s="36"/>
      <c r="F830" s="36"/>
      <c r="G830" s="36"/>
      <c r="H830" s="36"/>
      <c r="I830" s="36"/>
      <c r="J830" s="36"/>
      <c r="K830" s="36"/>
      <c r="L830" s="36"/>
      <c r="M830" s="36"/>
      <c r="O830" s="36"/>
      <c r="P830" s="36"/>
      <c r="Q830" s="36"/>
      <c r="R830" s="36"/>
      <c r="S830" s="36"/>
      <c r="T830" s="36"/>
      <c r="U830" s="36"/>
      <c r="V830" s="36"/>
      <c r="W830" s="36"/>
      <c r="X830" s="36"/>
      <c r="Y830" s="36"/>
      <c r="Z830" s="36"/>
    </row>
    <row r="831" spans="1:26" x14ac:dyDescent="0.2">
      <c r="A831" s="36"/>
      <c r="B831" s="36"/>
      <c r="C831" s="36"/>
      <c r="D831" s="36"/>
      <c r="E831" s="36"/>
      <c r="F831" s="36"/>
      <c r="G831" s="36"/>
      <c r="H831" s="36"/>
      <c r="I831" s="36"/>
      <c r="J831" s="36"/>
      <c r="K831" s="36"/>
      <c r="L831" s="36"/>
      <c r="M831" s="36"/>
      <c r="O831" s="36"/>
      <c r="P831" s="36"/>
      <c r="Q831" s="36"/>
      <c r="R831" s="36"/>
      <c r="S831" s="36"/>
      <c r="T831" s="36"/>
      <c r="U831" s="36"/>
      <c r="V831" s="36"/>
      <c r="W831" s="36"/>
      <c r="X831" s="36"/>
      <c r="Y831" s="36"/>
      <c r="Z831" s="36"/>
    </row>
    <row r="832" spans="1:26" x14ac:dyDescent="0.2">
      <c r="A832" s="36"/>
      <c r="B832" s="36"/>
      <c r="C832" s="36"/>
      <c r="D832" s="36"/>
      <c r="E832" s="36"/>
      <c r="F832" s="36"/>
      <c r="G832" s="36"/>
      <c r="H832" s="36"/>
      <c r="I832" s="36"/>
      <c r="J832" s="36"/>
      <c r="K832" s="36"/>
      <c r="L832" s="36"/>
      <c r="M832" s="36"/>
      <c r="O832" s="36"/>
      <c r="P832" s="36"/>
      <c r="Q832" s="36"/>
      <c r="R832" s="36"/>
      <c r="S832" s="36"/>
      <c r="T832" s="36"/>
      <c r="U832" s="36"/>
      <c r="V832" s="36"/>
      <c r="W832" s="36"/>
      <c r="X832" s="36"/>
      <c r="Y832" s="36"/>
      <c r="Z832" s="36"/>
    </row>
    <row r="833" spans="1:26" x14ac:dyDescent="0.2">
      <c r="A833" s="36"/>
      <c r="B833" s="36"/>
      <c r="C833" s="36"/>
      <c r="D833" s="36"/>
      <c r="E833" s="36"/>
      <c r="F833" s="36"/>
      <c r="G833" s="36"/>
      <c r="H833" s="36"/>
      <c r="I833" s="36"/>
      <c r="J833" s="36"/>
      <c r="K833" s="36"/>
      <c r="L833" s="36"/>
      <c r="M833" s="36"/>
      <c r="O833" s="36"/>
      <c r="P833" s="36"/>
      <c r="Q833" s="36"/>
      <c r="R833" s="36"/>
      <c r="S833" s="36"/>
      <c r="T833" s="36"/>
      <c r="U833" s="36"/>
      <c r="V833" s="36"/>
      <c r="W833" s="36"/>
      <c r="X833" s="36"/>
      <c r="Y833" s="36"/>
      <c r="Z833" s="36"/>
    </row>
    <row r="834" spans="1:26" x14ac:dyDescent="0.2">
      <c r="A834" s="36"/>
      <c r="B834" s="36"/>
      <c r="C834" s="36"/>
      <c r="D834" s="36"/>
      <c r="E834" s="36"/>
      <c r="F834" s="36"/>
      <c r="G834" s="36"/>
      <c r="H834" s="36"/>
      <c r="I834" s="36"/>
      <c r="J834" s="36"/>
      <c r="K834" s="36"/>
      <c r="L834" s="36"/>
      <c r="M834" s="36"/>
      <c r="O834" s="36"/>
      <c r="P834" s="36"/>
      <c r="Q834" s="36"/>
      <c r="R834" s="36"/>
      <c r="S834" s="36"/>
      <c r="T834" s="36"/>
      <c r="U834" s="36"/>
      <c r="V834" s="36"/>
      <c r="W834" s="36"/>
      <c r="X834" s="36"/>
      <c r="Y834" s="36"/>
      <c r="Z834" s="36"/>
    </row>
    <row r="835" spans="1:26" x14ac:dyDescent="0.2">
      <c r="A835" s="36"/>
      <c r="B835" s="36"/>
      <c r="C835" s="36"/>
      <c r="D835" s="36"/>
      <c r="E835" s="36"/>
      <c r="F835" s="36"/>
      <c r="G835" s="36"/>
      <c r="H835" s="36"/>
      <c r="I835" s="36"/>
      <c r="J835" s="36"/>
      <c r="K835" s="36"/>
      <c r="L835" s="36"/>
      <c r="M835" s="36"/>
      <c r="O835" s="36"/>
      <c r="P835" s="36"/>
      <c r="Q835" s="36"/>
      <c r="R835" s="36"/>
      <c r="S835" s="36"/>
      <c r="T835" s="36"/>
      <c r="U835" s="36"/>
      <c r="V835" s="36"/>
      <c r="W835" s="36"/>
      <c r="X835" s="36"/>
      <c r="Y835" s="36"/>
      <c r="Z835" s="36"/>
    </row>
    <row r="836" spans="1:26" x14ac:dyDescent="0.2">
      <c r="A836" s="36"/>
      <c r="B836" s="36"/>
      <c r="C836" s="36"/>
      <c r="D836" s="36"/>
      <c r="E836" s="36"/>
      <c r="F836" s="36"/>
      <c r="G836" s="36"/>
      <c r="H836" s="36"/>
      <c r="I836" s="36"/>
      <c r="J836" s="36"/>
      <c r="K836" s="36"/>
      <c r="L836" s="36"/>
      <c r="M836" s="36"/>
      <c r="O836" s="36"/>
      <c r="P836" s="36"/>
      <c r="Q836" s="36"/>
      <c r="R836" s="36"/>
      <c r="S836" s="36"/>
      <c r="T836" s="36"/>
      <c r="U836" s="36"/>
      <c r="V836" s="36"/>
      <c r="W836" s="36"/>
      <c r="X836" s="36"/>
      <c r="Y836" s="36"/>
      <c r="Z836" s="36"/>
    </row>
    <row r="837" spans="1:26" x14ac:dyDescent="0.2">
      <c r="A837" s="36"/>
      <c r="B837" s="36"/>
      <c r="C837" s="36"/>
      <c r="D837" s="36"/>
      <c r="E837" s="36"/>
      <c r="F837" s="36"/>
      <c r="G837" s="36"/>
      <c r="H837" s="36"/>
      <c r="I837" s="36"/>
      <c r="J837" s="36"/>
      <c r="K837" s="36"/>
      <c r="L837" s="36"/>
      <c r="M837" s="36"/>
      <c r="O837" s="36"/>
      <c r="P837" s="36"/>
      <c r="Q837" s="36"/>
      <c r="R837" s="36"/>
      <c r="S837" s="36"/>
      <c r="T837" s="36"/>
      <c r="U837" s="36"/>
      <c r="V837" s="36"/>
      <c r="W837" s="36"/>
      <c r="X837" s="36"/>
      <c r="Y837" s="36"/>
      <c r="Z837" s="36"/>
    </row>
    <row r="838" spans="1:26" x14ac:dyDescent="0.2">
      <c r="A838" s="36"/>
      <c r="B838" s="36"/>
      <c r="C838" s="36"/>
      <c r="D838" s="36"/>
      <c r="E838" s="36"/>
      <c r="F838" s="36"/>
      <c r="G838" s="36"/>
      <c r="H838" s="36"/>
      <c r="I838" s="36"/>
      <c r="J838" s="36"/>
      <c r="K838" s="36"/>
      <c r="L838" s="36"/>
      <c r="M838" s="36"/>
      <c r="O838" s="36"/>
      <c r="P838" s="36"/>
      <c r="Q838" s="36"/>
      <c r="R838" s="36"/>
      <c r="S838" s="36"/>
      <c r="T838" s="36"/>
      <c r="U838" s="36"/>
      <c r="V838" s="36"/>
      <c r="W838" s="36"/>
      <c r="X838" s="36"/>
      <c r="Y838" s="36"/>
      <c r="Z838" s="36"/>
    </row>
    <row r="839" spans="1:26" x14ac:dyDescent="0.2">
      <c r="A839" s="36"/>
      <c r="B839" s="36"/>
      <c r="C839" s="36"/>
      <c r="D839" s="36"/>
      <c r="E839" s="36"/>
      <c r="F839" s="36"/>
      <c r="G839" s="36"/>
      <c r="H839" s="36"/>
      <c r="I839" s="36"/>
      <c r="J839" s="36"/>
      <c r="K839" s="36"/>
      <c r="L839" s="36"/>
      <c r="M839" s="36"/>
      <c r="O839" s="36"/>
      <c r="P839" s="36"/>
      <c r="Q839" s="36"/>
      <c r="R839" s="36"/>
      <c r="S839" s="36"/>
      <c r="T839" s="36"/>
      <c r="U839" s="36"/>
      <c r="V839" s="36"/>
      <c r="W839" s="36"/>
      <c r="X839" s="36"/>
      <c r="Y839" s="36"/>
      <c r="Z839" s="36"/>
    </row>
    <row r="840" spans="1:26" x14ac:dyDescent="0.2">
      <c r="A840" s="36"/>
      <c r="B840" s="36"/>
      <c r="C840" s="36"/>
      <c r="D840" s="36"/>
      <c r="E840" s="36"/>
      <c r="F840" s="36"/>
      <c r="G840" s="36"/>
      <c r="H840" s="36"/>
      <c r="I840" s="36"/>
      <c r="J840" s="36"/>
      <c r="K840" s="36"/>
      <c r="L840" s="36"/>
      <c r="M840" s="36"/>
      <c r="O840" s="36"/>
      <c r="P840" s="36"/>
      <c r="Q840" s="36"/>
      <c r="R840" s="36"/>
      <c r="S840" s="36"/>
      <c r="T840" s="36"/>
      <c r="U840" s="36"/>
      <c r="V840" s="36"/>
      <c r="W840" s="36"/>
      <c r="X840" s="36"/>
      <c r="Y840" s="36"/>
      <c r="Z840" s="36"/>
    </row>
    <row r="841" spans="1:26" x14ac:dyDescent="0.2">
      <c r="A841" s="36"/>
      <c r="B841" s="36"/>
      <c r="C841" s="36"/>
      <c r="D841" s="36"/>
      <c r="E841" s="36"/>
      <c r="F841" s="36"/>
      <c r="G841" s="36"/>
      <c r="H841" s="36"/>
      <c r="I841" s="36"/>
      <c r="J841" s="36"/>
      <c r="K841" s="36"/>
      <c r="L841" s="36"/>
      <c r="M841" s="36"/>
      <c r="O841" s="36"/>
      <c r="P841" s="36"/>
      <c r="Q841" s="36"/>
      <c r="R841" s="36"/>
      <c r="S841" s="36"/>
      <c r="T841" s="36"/>
      <c r="U841" s="36"/>
      <c r="V841" s="36"/>
      <c r="W841" s="36"/>
      <c r="X841" s="36"/>
      <c r="Y841" s="36"/>
      <c r="Z841" s="36"/>
    </row>
    <row r="842" spans="1:26" x14ac:dyDescent="0.2">
      <c r="A842" s="36"/>
      <c r="B842" s="36"/>
      <c r="C842" s="36"/>
      <c r="D842" s="36"/>
      <c r="E842" s="36"/>
      <c r="F842" s="36"/>
      <c r="G842" s="36"/>
      <c r="H842" s="36"/>
      <c r="I842" s="36"/>
      <c r="J842" s="36"/>
      <c r="K842" s="36"/>
      <c r="L842" s="36"/>
      <c r="M842" s="36"/>
      <c r="O842" s="36"/>
      <c r="P842" s="36"/>
      <c r="Q842" s="36"/>
      <c r="R842" s="36"/>
      <c r="S842" s="36"/>
      <c r="T842" s="36"/>
      <c r="U842" s="36"/>
      <c r="V842" s="36"/>
      <c r="W842" s="36"/>
      <c r="X842" s="36"/>
      <c r="Y842" s="36"/>
      <c r="Z842" s="36"/>
    </row>
    <row r="843" spans="1:26" x14ac:dyDescent="0.2">
      <c r="A843" s="36"/>
      <c r="B843" s="36"/>
      <c r="C843" s="36"/>
      <c r="D843" s="36"/>
      <c r="E843" s="36"/>
      <c r="F843" s="36"/>
      <c r="G843" s="36"/>
      <c r="H843" s="36"/>
      <c r="I843" s="36"/>
      <c r="J843" s="36"/>
      <c r="K843" s="36"/>
      <c r="L843" s="36"/>
      <c r="M843" s="36"/>
      <c r="O843" s="36"/>
      <c r="P843" s="36"/>
      <c r="Q843" s="36"/>
      <c r="R843" s="36"/>
      <c r="S843" s="36"/>
      <c r="T843" s="36"/>
      <c r="U843" s="36"/>
      <c r="V843" s="36"/>
      <c r="W843" s="36"/>
      <c r="X843" s="36"/>
      <c r="Y843" s="36"/>
      <c r="Z843" s="36"/>
    </row>
    <row r="844" spans="1:26" x14ac:dyDescent="0.2">
      <c r="A844" s="36"/>
      <c r="B844" s="36"/>
      <c r="C844" s="36"/>
      <c r="D844" s="36"/>
      <c r="E844" s="36"/>
      <c r="F844" s="36"/>
      <c r="G844" s="36"/>
      <c r="H844" s="36"/>
      <c r="I844" s="36"/>
      <c r="J844" s="36"/>
      <c r="K844" s="36"/>
      <c r="L844" s="36"/>
      <c r="M844" s="36"/>
      <c r="O844" s="36"/>
      <c r="P844" s="36"/>
      <c r="Q844" s="36"/>
      <c r="R844" s="36"/>
      <c r="S844" s="36"/>
      <c r="T844" s="36"/>
      <c r="U844" s="36"/>
      <c r="V844" s="36"/>
      <c r="W844" s="36"/>
      <c r="X844" s="36"/>
      <c r="Y844" s="36"/>
      <c r="Z844" s="36"/>
    </row>
    <row r="845" spans="1:26" x14ac:dyDescent="0.2">
      <c r="A845" s="36"/>
      <c r="B845" s="36"/>
      <c r="C845" s="36"/>
      <c r="D845" s="36"/>
      <c r="E845" s="36"/>
      <c r="F845" s="36"/>
      <c r="G845" s="36"/>
      <c r="H845" s="36"/>
      <c r="I845" s="36"/>
      <c r="J845" s="36"/>
      <c r="K845" s="36"/>
      <c r="L845" s="36"/>
      <c r="M845" s="36"/>
      <c r="O845" s="36"/>
      <c r="P845" s="36"/>
      <c r="Q845" s="36"/>
      <c r="R845" s="36"/>
      <c r="S845" s="36"/>
      <c r="T845" s="36"/>
      <c r="U845" s="36"/>
      <c r="V845" s="36"/>
      <c r="W845" s="36"/>
      <c r="X845" s="36"/>
      <c r="Y845" s="36"/>
      <c r="Z845" s="36"/>
    </row>
    <row r="846" spans="1:26" x14ac:dyDescent="0.2">
      <c r="A846" s="36"/>
      <c r="B846" s="36"/>
      <c r="C846" s="36"/>
      <c r="D846" s="36"/>
      <c r="E846" s="36"/>
      <c r="F846" s="36"/>
      <c r="G846" s="36"/>
      <c r="H846" s="36"/>
      <c r="I846" s="36"/>
      <c r="J846" s="36"/>
      <c r="K846" s="36"/>
      <c r="L846" s="36"/>
      <c r="M846" s="36"/>
      <c r="O846" s="36"/>
      <c r="P846" s="36"/>
      <c r="Q846" s="36"/>
      <c r="R846" s="36"/>
      <c r="S846" s="36"/>
      <c r="T846" s="36"/>
      <c r="U846" s="36"/>
      <c r="V846" s="36"/>
      <c r="W846" s="36"/>
      <c r="X846" s="36"/>
      <c r="Y846" s="36"/>
      <c r="Z846" s="36"/>
    </row>
    <row r="847" spans="1:26" x14ac:dyDescent="0.2">
      <c r="A847" s="36"/>
      <c r="B847" s="36"/>
      <c r="C847" s="36"/>
      <c r="D847" s="36"/>
      <c r="E847" s="36"/>
      <c r="F847" s="36"/>
      <c r="G847" s="36"/>
      <c r="H847" s="36"/>
      <c r="I847" s="36"/>
      <c r="J847" s="36"/>
      <c r="K847" s="36"/>
      <c r="L847" s="36"/>
      <c r="M847" s="36"/>
      <c r="O847" s="36"/>
      <c r="P847" s="36"/>
      <c r="Q847" s="36"/>
      <c r="R847" s="36"/>
      <c r="S847" s="36"/>
      <c r="T847" s="36"/>
      <c r="U847" s="36"/>
      <c r="V847" s="36"/>
      <c r="W847" s="36"/>
      <c r="X847" s="36"/>
      <c r="Y847" s="36"/>
      <c r="Z847" s="36"/>
    </row>
    <row r="848" spans="1:26" x14ac:dyDescent="0.2">
      <c r="A848" s="36"/>
      <c r="B848" s="36"/>
      <c r="C848" s="36"/>
      <c r="D848" s="36"/>
      <c r="E848" s="36"/>
      <c r="F848" s="36"/>
      <c r="G848" s="36"/>
      <c r="H848" s="36"/>
      <c r="I848" s="36"/>
      <c r="J848" s="36"/>
      <c r="K848" s="36"/>
      <c r="L848" s="36"/>
      <c r="M848" s="36"/>
      <c r="O848" s="36"/>
      <c r="P848" s="36"/>
      <c r="Q848" s="36"/>
      <c r="R848" s="36"/>
      <c r="S848" s="36"/>
      <c r="T848" s="36"/>
      <c r="U848" s="36"/>
      <c r="V848" s="36"/>
      <c r="W848" s="36"/>
      <c r="X848" s="36"/>
      <c r="Y848" s="36"/>
      <c r="Z848" s="36"/>
    </row>
    <row r="849" spans="1:26" x14ac:dyDescent="0.2">
      <c r="A849" s="36"/>
      <c r="B849" s="36"/>
      <c r="C849" s="36"/>
      <c r="D849" s="36"/>
      <c r="E849" s="36"/>
      <c r="F849" s="36"/>
      <c r="G849" s="36"/>
      <c r="H849" s="36"/>
      <c r="I849" s="36"/>
      <c r="J849" s="36"/>
      <c r="K849" s="36"/>
      <c r="L849" s="36"/>
      <c r="M849" s="36"/>
      <c r="O849" s="36"/>
      <c r="P849" s="36"/>
      <c r="Q849" s="36"/>
      <c r="R849" s="36"/>
      <c r="S849" s="36"/>
      <c r="T849" s="36"/>
      <c r="U849" s="36"/>
      <c r="V849" s="36"/>
      <c r="W849" s="36"/>
      <c r="X849" s="36"/>
      <c r="Y849" s="36"/>
      <c r="Z849" s="36"/>
    </row>
    <row r="850" spans="1:26" x14ac:dyDescent="0.2">
      <c r="A850" s="36"/>
      <c r="B850" s="36"/>
      <c r="C850" s="36"/>
      <c r="D850" s="36"/>
      <c r="E850" s="36"/>
      <c r="F850" s="36"/>
      <c r="G850" s="36"/>
      <c r="H850" s="36"/>
      <c r="I850" s="36"/>
      <c r="J850" s="36"/>
      <c r="K850" s="36"/>
      <c r="L850" s="36"/>
      <c r="M850" s="36"/>
      <c r="O850" s="36"/>
      <c r="P850" s="36"/>
      <c r="Q850" s="36"/>
      <c r="R850" s="36"/>
      <c r="S850" s="36"/>
      <c r="T850" s="36"/>
      <c r="U850" s="36"/>
      <c r="V850" s="36"/>
      <c r="W850" s="36"/>
      <c r="X850" s="36"/>
      <c r="Y850" s="36"/>
      <c r="Z850" s="36"/>
    </row>
    <row r="851" spans="1:26" x14ac:dyDescent="0.2">
      <c r="A851" s="36"/>
      <c r="B851" s="36"/>
      <c r="C851" s="36"/>
      <c r="D851" s="36"/>
      <c r="E851" s="36"/>
      <c r="F851" s="36"/>
      <c r="G851" s="36"/>
      <c r="H851" s="36"/>
      <c r="I851" s="36"/>
      <c r="J851" s="36"/>
      <c r="K851" s="36"/>
      <c r="L851" s="36"/>
      <c r="M851" s="36"/>
      <c r="O851" s="36"/>
      <c r="P851" s="36"/>
      <c r="Q851" s="36"/>
      <c r="R851" s="36"/>
      <c r="S851" s="36"/>
      <c r="T851" s="36"/>
      <c r="U851" s="36"/>
      <c r="V851" s="36"/>
      <c r="W851" s="36"/>
      <c r="X851" s="36"/>
      <c r="Y851" s="36"/>
      <c r="Z851" s="36"/>
    </row>
    <row r="852" spans="1:26" x14ac:dyDescent="0.2">
      <c r="A852" s="36"/>
      <c r="B852" s="36"/>
      <c r="C852" s="36"/>
      <c r="D852" s="36"/>
      <c r="E852" s="36"/>
      <c r="F852" s="36"/>
      <c r="G852" s="36"/>
      <c r="H852" s="36"/>
      <c r="I852" s="36"/>
      <c r="J852" s="36"/>
      <c r="K852" s="36"/>
      <c r="L852" s="36"/>
      <c r="M852" s="36"/>
      <c r="O852" s="36"/>
      <c r="P852" s="36"/>
      <c r="Q852" s="36"/>
      <c r="R852" s="36"/>
      <c r="S852" s="36"/>
      <c r="T852" s="36"/>
      <c r="U852" s="36"/>
      <c r="V852" s="36"/>
      <c r="W852" s="36"/>
      <c r="X852" s="36"/>
      <c r="Y852" s="36"/>
      <c r="Z852" s="36"/>
    </row>
    <row r="853" spans="1:26" x14ac:dyDescent="0.2">
      <c r="A853" s="36"/>
      <c r="B853" s="36"/>
      <c r="C853" s="36"/>
      <c r="D853" s="36"/>
      <c r="E853" s="36"/>
      <c r="F853" s="36"/>
      <c r="G853" s="36"/>
      <c r="H853" s="36"/>
      <c r="I853" s="36"/>
      <c r="J853" s="36"/>
      <c r="K853" s="36"/>
      <c r="L853" s="36"/>
      <c r="M853" s="36"/>
      <c r="O853" s="36"/>
      <c r="P853" s="36"/>
      <c r="Q853" s="36"/>
      <c r="R853" s="36"/>
      <c r="S853" s="36"/>
      <c r="T853" s="36"/>
      <c r="U853" s="36"/>
      <c r="V853" s="36"/>
      <c r="W853" s="36"/>
      <c r="X853" s="36"/>
      <c r="Y853" s="36"/>
      <c r="Z853" s="36"/>
    </row>
    <row r="854" spans="1:26" x14ac:dyDescent="0.2">
      <c r="A854" s="36"/>
      <c r="B854" s="36"/>
      <c r="C854" s="36"/>
      <c r="D854" s="36"/>
      <c r="E854" s="36"/>
      <c r="F854" s="36"/>
      <c r="G854" s="36"/>
      <c r="H854" s="36"/>
      <c r="I854" s="36"/>
      <c r="J854" s="36"/>
      <c r="K854" s="36"/>
      <c r="L854" s="36"/>
      <c r="M854" s="36"/>
      <c r="O854" s="36"/>
      <c r="P854" s="36"/>
      <c r="Q854" s="36"/>
      <c r="R854" s="36"/>
      <c r="S854" s="36"/>
      <c r="T854" s="36"/>
      <c r="U854" s="36"/>
      <c r="V854" s="36"/>
      <c r="W854" s="36"/>
      <c r="X854" s="36"/>
      <c r="Y854" s="36"/>
      <c r="Z854" s="36"/>
    </row>
    <row r="855" spans="1:26" x14ac:dyDescent="0.2">
      <c r="A855" s="36"/>
      <c r="B855" s="36"/>
      <c r="C855" s="36"/>
      <c r="D855" s="36"/>
      <c r="E855" s="36"/>
      <c r="F855" s="36"/>
      <c r="G855" s="36"/>
      <c r="H855" s="36"/>
      <c r="I855" s="36"/>
      <c r="J855" s="36"/>
      <c r="K855" s="36"/>
      <c r="L855" s="36"/>
      <c r="M855" s="36"/>
      <c r="O855" s="36"/>
      <c r="P855" s="36"/>
      <c r="Q855" s="36"/>
      <c r="R855" s="36"/>
      <c r="S855" s="36"/>
      <c r="T855" s="36"/>
      <c r="U855" s="36"/>
      <c r="V855" s="36"/>
      <c r="W855" s="36"/>
      <c r="X855" s="36"/>
      <c r="Y855" s="36"/>
      <c r="Z855" s="36"/>
    </row>
    <row r="856" spans="1:26" x14ac:dyDescent="0.2">
      <c r="A856" s="36"/>
      <c r="B856" s="36"/>
      <c r="C856" s="36"/>
      <c r="D856" s="36"/>
      <c r="E856" s="36"/>
      <c r="F856" s="36"/>
      <c r="G856" s="36"/>
      <c r="H856" s="36"/>
      <c r="I856" s="36"/>
      <c r="J856" s="36"/>
      <c r="K856" s="36"/>
      <c r="L856" s="36"/>
      <c r="M856" s="36"/>
      <c r="O856" s="36"/>
      <c r="P856" s="36"/>
      <c r="Q856" s="36"/>
      <c r="R856" s="36"/>
      <c r="S856" s="36"/>
      <c r="T856" s="36"/>
      <c r="U856" s="36"/>
      <c r="V856" s="36"/>
      <c r="W856" s="36"/>
      <c r="X856" s="36"/>
      <c r="Y856" s="36"/>
      <c r="Z856" s="36"/>
    </row>
    <row r="857" spans="1:26" x14ac:dyDescent="0.2">
      <c r="A857" s="36"/>
      <c r="B857" s="36"/>
      <c r="C857" s="36"/>
      <c r="D857" s="36"/>
      <c r="E857" s="36"/>
      <c r="F857" s="36"/>
      <c r="G857" s="36"/>
      <c r="H857" s="36"/>
      <c r="I857" s="36"/>
      <c r="J857" s="36"/>
      <c r="K857" s="36"/>
      <c r="L857" s="36"/>
      <c r="M857" s="36"/>
      <c r="O857" s="36"/>
      <c r="P857" s="36"/>
      <c r="Q857" s="36"/>
      <c r="R857" s="36"/>
      <c r="S857" s="36"/>
      <c r="T857" s="36"/>
      <c r="U857" s="36"/>
      <c r="V857" s="36"/>
      <c r="W857" s="36"/>
      <c r="X857" s="36"/>
      <c r="Y857" s="36"/>
      <c r="Z857" s="36"/>
    </row>
    <row r="858" spans="1:26" x14ac:dyDescent="0.2">
      <c r="A858" s="36"/>
      <c r="B858" s="36"/>
      <c r="C858" s="36"/>
      <c r="D858" s="36"/>
      <c r="E858" s="36"/>
      <c r="F858" s="36"/>
      <c r="G858" s="36"/>
      <c r="H858" s="36"/>
      <c r="I858" s="36"/>
      <c r="J858" s="36"/>
      <c r="K858" s="36"/>
      <c r="L858" s="36"/>
      <c r="M858" s="36"/>
      <c r="O858" s="36"/>
      <c r="P858" s="36"/>
      <c r="Q858" s="36"/>
      <c r="R858" s="36"/>
      <c r="S858" s="36"/>
      <c r="T858" s="36"/>
      <c r="U858" s="36"/>
      <c r="V858" s="36"/>
      <c r="W858" s="36"/>
      <c r="X858" s="36"/>
      <c r="Y858" s="36"/>
      <c r="Z858" s="36"/>
    </row>
    <row r="859" spans="1:26" x14ac:dyDescent="0.2">
      <c r="A859" s="36"/>
      <c r="B859" s="36"/>
      <c r="C859" s="36"/>
      <c r="D859" s="36"/>
      <c r="E859" s="36"/>
      <c r="F859" s="36"/>
      <c r="G859" s="36"/>
      <c r="H859" s="36"/>
      <c r="I859" s="36"/>
      <c r="J859" s="36"/>
      <c r="K859" s="36"/>
      <c r="L859" s="36"/>
      <c r="M859" s="36"/>
      <c r="O859" s="36"/>
      <c r="P859" s="36"/>
      <c r="Q859" s="36"/>
      <c r="R859" s="36"/>
      <c r="S859" s="36"/>
      <c r="T859" s="36"/>
      <c r="U859" s="36"/>
      <c r="V859" s="36"/>
      <c r="W859" s="36"/>
      <c r="X859" s="36"/>
      <c r="Y859" s="36"/>
      <c r="Z859" s="36"/>
    </row>
    <row r="860" spans="1:26" x14ac:dyDescent="0.2">
      <c r="A860" s="36"/>
      <c r="B860" s="36"/>
      <c r="C860" s="36"/>
      <c r="D860" s="36"/>
      <c r="E860" s="36"/>
      <c r="F860" s="36"/>
      <c r="G860" s="36"/>
      <c r="H860" s="36"/>
      <c r="I860" s="36"/>
      <c r="J860" s="36"/>
      <c r="K860" s="36"/>
      <c r="L860" s="36"/>
      <c r="M860" s="36"/>
      <c r="O860" s="36"/>
      <c r="P860" s="36"/>
      <c r="Q860" s="36"/>
      <c r="R860" s="36"/>
      <c r="S860" s="36"/>
      <c r="T860" s="36"/>
      <c r="U860" s="36"/>
      <c r="V860" s="36"/>
      <c r="W860" s="36"/>
      <c r="X860" s="36"/>
      <c r="Y860" s="36"/>
      <c r="Z860" s="36"/>
    </row>
    <row r="861" spans="1:26" x14ac:dyDescent="0.2">
      <c r="A861" s="36"/>
      <c r="B861" s="36"/>
      <c r="C861" s="36"/>
      <c r="D861" s="36"/>
      <c r="E861" s="36"/>
      <c r="F861" s="36"/>
      <c r="G861" s="36"/>
      <c r="H861" s="36"/>
      <c r="I861" s="36"/>
      <c r="J861" s="36"/>
      <c r="K861" s="36"/>
      <c r="L861" s="36"/>
      <c r="M861" s="36"/>
      <c r="O861" s="36"/>
      <c r="P861" s="36"/>
      <c r="Q861" s="36"/>
      <c r="R861" s="36"/>
      <c r="S861" s="36"/>
      <c r="T861" s="36"/>
      <c r="U861" s="36"/>
      <c r="V861" s="36"/>
      <c r="W861" s="36"/>
      <c r="X861" s="36"/>
      <c r="Y861" s="36"/>
      <c r="Z861" s="36"/>
    </row>
    <row r="862" spans="1:26" x14ac:dyDescent="0.2">
      <c r="A862" s="36"/>
      <c r="B862" s="36"/>
      <c r="C862" s="36"/>
      <c r="D862" s="36"/>
      <c r="E862" s="36"/>
      <c r="F862" s="36"/>
      <c r="G862" s="36"/>
      <c r="H862" s="36"/>
      <c r="I862" s="36"/>
      <c r="J862" s="36"/>
      <c r="K862" s="36"/>
      <c r="L862" s="36"/>
      <c r="M862" s="36"/>
      <c r="O862" s="36"/>
      <c r="P862" s="36"/>
      <c r="Q862" s="36"/>
      <c r="R862" s="36"/>
      <c r="S862" s="36"/>
      <c r="T862" s="36"/>
      <c r="U862" s="36"/>
      <c r="V862" s="36"/>
      <c r="W862" s="36"/>
      <c r="X862" s="36"/>
      <c r="Y862" s="36"/>
      <c r="Z862" s="36"/>
    </row>
    <row r="863" spans="1:26" x14ac:dyDescent="0.2">
      <c r="A863" s="36"/>
      <c r="B863" s="36"/>
      <c r="C863" s="36"/>
      <c r="D863" s="36"/>
      <c r="E863" s="36"/>
      <c r="F863" s="36"/>
      <c r="G863" s="36"/>
      <c r="H863" s="36"/>
      <c r="I863" s="36"/>
      <c r="J863" s="36"/>
      <c r="K863" s="36"/>
      <c r="L863" s="36"/>
      <c r="M863" s="36"/>
      <c r="N863" s="36"/>
      <c r="O863" s="36"/>
      <c r="P863" s="36"/>
      <c r="Q863" s="36"/>
      <c r="R863" s="36"/>
      <c r="S863" s="36"/>
      <c r="T863" s="36"/>
      <c r="U863" s="36"/>
      <c r="V863" s="36"/>
      <c r="W863" s="36"/>
      <c r="X863" s="36"/>
      <c r="Y863" s="36"/>
      <c r="Z863" s="36"/>
    </row>
    <row r="864" spans="1:26" x14ac:dyDescent="0.2">
      <c r="A864" s="36"/>
      <c r="B864" s="36"/>
      <c r="C864" s="36"/>
      <c r="D864" s="36"/>
      <c r="E864" s="36"/>
      <c r="F864" s="36"/>
      <c r="G864" s="36"/>
      <c r="H864" s="36"/>
      <c r="I864" s="36"/>
      <c r="J864" s="36"/>
      <c r="K864" s="36"/>
      <c r="L864" s="36"/>
      <c r="M864" s="36"/>
      <c r="N864" s="36"/>
      <c r="O864" s="36"/>
      <c r="P864" s="36"/>
      <c r="Q864" s="36"/>
      <c r="R864" s="36"/>
      <c r="S864" s="36"/>
      <c r="T864" s="36"/>
      <c r="U864" s="36"/>
      <c r="V864" s="36"/>
      <c r="W864" s="36"/>
      <c r="X864" s="36"/>
      <c r="Y864" s="36"/>
      <c r="Z864" s="36"/>
    </row>
    <row r="865" spans="1:26" x14ac:dyDescent="0.2">
      <c r="A865" s="36"/>
      <c r="B865" s="36"/>
      <c r="C865" s="36"/>
      <c r="D865" s="36"/>
      <c r="E865" s="36"/>
      <c r="F865" s="36"/>
      <c r="G865" s="36"/>
      <c r="H865" s="36"/>
      <c r="I865" s="36"/>
      <c r="J865" s="36"/>
      <c r="K865" s="36"/>
      <c r="L865" s="36"/>
      <c r="M865" s="36"/>
      <c r="N865" s="36"/>
      <c r="O865" s="36"/>
      <c r="P865" s="36"/>
      <c r="Q865" s="36"/>
      <c r="R865" s="36"/>
      <c r="S865" s="36"/>
      <c r="T865" s="36"/>
      <c r="U865" s="36"/>
      <c r="V865" s="36"/>
      <c r="W865" s="36"/>
      <c r="X865" s="36"/>
      <c r="Y865" s="36"/>
      <c r="Z865" s="36"/>
    </row>
    <row r="866" spans="1:26" x14ac:dyDescent="0.2">
      <c r="A866" s="36"/>
      <c r="B866" s="36"/>
      <c r="C866" s="36"/>
      <c r="D866" s="36"/>
      <c r="E866" s="36"/>
      <c r="F866" s="36"/>
      <c r="G866" s="36"/>
      <c r="H866" s="36"/>
      <c r="I866" s="36"/>
      <c r="J866" s="36"/>
      <c r="K866" s="36"/>
      <c r="L866" s="36"/>
      <c r="M866" s="36"/>
      <c r="N866" s="36"/>
      <c r="O866" s="36"/>
      <c r="P866" s="36"/>
      <c r="Q866" s="36"/>
      <c r="R866" s="36"/>
      <c r="S866" s="36"/>
      <c r="T866" s="36"/>
      <c r="U866" s="36"/>
      <c r="V866" s="36"/>
      <c r="W866" s="36"/>
      <c r="X866" s="36"/>
      <c r="Y866" s="36"/>
      <c r="Z866" s="36"/>
    </row>
    <row r="867" spans="1:26" x14ac:dyDescent="0.2">
      <c r="A867" s="36"/>
      <c r="B867" s="36"/>
      <c r="C867" s="36"/>
      <c r="D867" s="36"/>
      <c r="E867" s="36"/>
      <c r="F867" s="36"/>
      <c r="G867" s="36"/>
      <c r="H867" s="36"/>
      <c r="I867" s="36"/>
      <c r="J867" s="36"/>
      <c r="K867" s="36"/>
      <c r="L867" s="36"/>
      <c r="M867" s="36"/>
      <c r="N867" s="36"/>
      <c r="O867" s="36"/>
      <c r="P867" s="36"/>
      <c r="Q867" s="36"/>
      <c r="R867" s="36"/>
      <c r="S867" s="36"/>
      <c r="T867" s="36"/>
      <c r="U867" s="36"/>
      <c r="V867" s="36"/>
      <c r="W867" s="36"/>
      <c r="X867" s="36"/>
      <c r="Y867" s="36"/>
      <c r="Z867" s="36"/>
    </row>
    <row r="868" spans="1:26" x14ac:dyDescent="0.2">
      <c r="A868" s="36"/>
      <c r="B868" s="36"/>
      <c r="C868" s="36"/>
      <c r="D868" s="36"/>
      <c r="E868" s="36"/>
      <c r="F868" s="36"/>
      <c r="G868" s="36"/>
      <c r="H868" s="36"/>
      <c r="I868" s="36"/>
      <c r="J868" s="36"/>
      <c r="K868" s="36"/>
      <c r="L868" s="36"/>
      <c r="M868" s="36"/>
      <c r="N868" s="36"/>
      <c r="O868" s="36"/>
      <c r="P868" s="36"/>
      <c r="Q868" s="36"/>
      <c r="R868" s="36"/>
      <c r="S868" s="36"/>
      <c r="T868" s="36"/>
      <c r="U868" s="36"/>
      <c r="V868" s="36"/>
      <c r="W868" s="36"/>
      <c r="X868" s="36"/>
      <c r="Y868" s="36"/>
      <c r="Z868" s="36"/>
    </row>
    <row r="869" spans="1:26" x14ac:dyDescent="0.2">
      <c r="A869" s="36"/>
      <c r="B869" s="36"/>
      <c r="C869" s="36"/>
      <c r="D869" s="36"/>
      <c r="E869" s="36"/>
      <c r="F869" s="36"/>
      <c r="G869" s="36"/>
      <c r="H869" s="36"/>
      <c r="I869" s="36"/>
      <c r="J869" s="36"/>
      <c r="K869" s="36"/>
      <c r="L869" s="36"/>
      <c r="M869" s="36"/>
      <c r="N869" s="36"/>
      <c r="O869" s="36"/>
      <c r="P869" s="36"/>
      <c r="Q869" s="36"/>
      <c r="R869" s="36"/>
      <c r="S869" s="36"/>
      <c r="T869" s="36"/>
      <c r="U869" s="36"/>
      <c r="V869" s="36"/>
      <c r="W869" s="36"/>
      <c r="X869" s="36"/>
      <c r="Y869" s="36"/>
      <c r="Z869" s="36"/>
    </row>
    <row r="870" spans="1:26" x14ac:dyDescent="0.2">
      <c r="A870" s="36"/>
      <c r="B870" s="36"/>
      <c r="C870" s="36"/>
      <c r="D870" s="36"/>
      <c r="E870" s="36"/>
      <c r="F870" s="36"/>
      <c r="G870" s="36"/>
      <c r="H870" s="36"/>
      <c r="I870" s="36"/>
      <c r="J870" s="36"/>
      <c r="K870" s="36"/>
      <c r="L870" s="36"/>
      <c r="M870" s="36"/>
      <c r="N870" s="36"/>
      <c r="O870" s="36"/>
      <c r="P870" s="36"/>
      <c r="Q870" s="36"/>
      <c r="R870" s="36"/>
      <c r="S870" s="36"/>
      <c r="T870" s="36"/>
      <c r="U870" s="36"/>
      <c r="V870" s="36"/>
      <c r="W870" s="36"/>
      <c r="X870" s="36"/>
      <c r="Y870" s="36"/>
      <c r="Z870" s="36"/>
    </row>
    <row r="871" spans="1:26" x14ac:dyDescent="0.2">
      <c r="A871" s="36"/>
      <c r="B871" s="36"/>
      <c r="C871" s="36"/>
      <c r="D871" s="36"/>
      <c r="E871" s="36"/>
      <c r="F871" s="36"/>
      <c r="G871" s="36"/>
      <c r="H871" s="36"/>
      <c r="I871" s="36"/>
      <c r="J871" s="36"/>
      <c r="K871" s="36"/>
      <c r="L871" s="36"/>
      <c r="M871" s="36"/>
      <c r="N871" s="36"/>
      <c r="O871" s="36"/>
      <c r="P871" s="36"/>
      <c r="Q871" s="36"/>
      <c r="R871" s="36"/>
      <c r="S871" s="36"/>
      <c r="T871" s="36"/>
      <c r="U871" s="36"/>
      <c r="V871" s="36"/>
      <c r="W871" s="36"/>
      <c r="X871" s="36"/>
      <c r="Y871" s="36"/>
      <c r="Z871" s="36"/>
    </row>
    <row r="872" spans="1:26" x14ac:dyDescent="0.2">
      <c r="A872" s="36"/>
      <c r="B872" s="36"/>
      <c r="C872" s="36"/>
      <c r="D872" s="36"/>
      <c r="E872" s="36"/>
      <c r="F872" s="36"/>
      <c r="G872" s="36"/>
      <c r="H872" s="36"/>
      <c r="I872" s="36"/>
      <c r="J872" s="36"/>
      <c r="K872" s="36"/>
      <c r="L872" s="36"/>
      <c r="M872" s="36"/>
      <c r="N872" s="36"/>
      <c r="O872" s="36"/>
      <c r="P872" s="36"/>
      <c r="Q872" s="36"/>
      <c r="R872" s="36"/>
      <c r="S872" s="36"/>
      <c r="T872" s="36"/>
      <c r="U872" s="36"/>
      <c r="V872" s="36"/>
      <c r="W872" s="36"/>
      <c r="X872" s="36"/>
      <c r="Y872" s="36"/>
      <c r="Z872" s="36"/>
    </row>
    <row r="873" spans="1:26" x14ac:dyDescent="0.2">
      <c r="A873" s="36"/>
      <c r="B873" s="36"/>
      <c r="C873" s="36"/>
      <c r="D873" s="36"/>
      <c r="E873" s="36"/>
      <c r="F873" s="36"/>
      <c r="G873" s="36"/>
      <c r="H873" s="36"/>
      <c r="I873" s="36"/>
      <c r="J873" s="36"/>
      <c r="K873" s="36"/>
      <c r="L873" s="36"/>
      <c r="M873" s="36"/>
      <c r="N873" s="36"/>
      <c r="O873" s="36"/>
      <c r="P873" s="36"/>
      <c r="Q873" s="36"/>
      <c r="R873" s="36"/>
      <c r="S873" s="36"/>
      <c r="T873" s="36"/>
      <c r="U873" s="36"/>
      <c r="V873" s="36"/>
      <c r="W873" s="36"/>
      <c r="X873" s="36"/>
      <c r="Y873" s="36"/>
      <c r="Z873" s="36"/>
    </row>
    <row r="874" spans="1:26" x14ac:dyDescent="0.2">
      <c r="A874" s="36"/>
      <c r="B874" s="36"/>
      <c r="C874" s="36"/>
      <c r="D874" s="36"/>
      <c r="E874" s="36"/>
      <c r="F874" s="36"/>
      <c r="G874" s="36"/>
      <c r="H874" s="36"/>
      <c r="I874" s="36"/>
      <c r="J874" s="36"/>
      <c r="K874" s="36"/>
      <c r="L874" s="36"/>
      <c r="M874" s="36"/>
      <c r="N874" s="36"/>
      <c r="O874" s="36"/>
      <c r="P874" s="36"/>
      <c r="Q874" s="36"/>
      <c r="R874" s="36"/>
      <c r="S874" s="36"/>
      <c r="T874" s="36"/>
      <c r="U874" s="36"/>
      <c r="V874" s="36"/>
      <c r="W874" s="36"/>
      <c r="X874" s="36"/>
      <c r="Y874" s="36"/>
      <c r="Z874" s="36"/>
    </row>
    <row r="875" spans="1:26" x14ac:dyDescent="0.2">
      <c r="A875" s="36"/>
      <c r="B875" s="36"/>
      <c r="C875" s="36"/>
      <c r="D875" s="36"/>
      <c r="E875" s="36"/>
      <c r="F875" s="36"/>
      <c r="G875" s="36"/>
      <c r="H875" s="36"/>
      <c r="I875" s="36"/>
      <c r="J875" s="36"/>
      <c r="K875" s="36"/>
      <c r="L875" s="36"/>
      <c r="M875" s="36"/>
      <c r="N875" s="36"/>
      <c r="O875" s="36"/>
      <c r="P875" s="36"/>
      <c r="Q875" s="36"/>
      <c r="R875" s="36"/>
      <c r="S875" s="36"/>
      <c r="T875" s="36"/>
      <c r="U875" s="36"/>
      <c r="V875" s="36"/>
      <c r="W875" s="36"/>
      <c r="X875" s="36"/>
      <c r="Y875" s="36"/>
      <c r="Z875" s="36"/>
    </row>
    <row r="876" spans="1:26" x14ac:dyDescent="0.2">
      <c r="A876" s="36"/>
      <c r="B876" s="36"/>
      <c r="C876" s="36"/>
      <c r="D876" s="36"/>
      <c r="E876" s="36"/>
      <c r="F876" s="36"/>
      <c r="G876" s="36"/>
      <c r="H876" s="36"/>
      <c r="I876" s="36"/>
      <c r="J876" s="36"/>
      <c r="K876" s="36"/>
      <c r="L876" s="36"/>
      <c r="M876" s="36"/>
      <c r="N876" s="36"/>
      <c r="O876" s="36"/>
      <c r="P876" s="36"/>
      <c r="Q876" s="36"/>
      <c r="R876" s="36"/>
      <c r="S876" s="36"/>
      <c r="T876" s="36"/>
      <c r="U876" s="36"/>
      <c r="V876" s="36"/>
      <c r="W876" s="36"/>
      <c r="X876" s="36"/>
      <c r="Y876" s="36"/>
      <c r="Z876" s="36"/>
    </row>
    <row r="877" spans="1:26" x14ac:dyDescent="0.2">
      <c r="A877" s="36"/>
      <c r="B877" s="36"/>
      <c r="C877" s="36"/>
      <c r="D877" s="36"/>
      <c r="E877" s="36"/>
      <c r="F877" s="36"/>
      <c r="G877" s="36"/>
      <c r="H877" s="36"/>
      <c r="I877" s="36"/>
      <c r="J877" s="36"/>
      <c r="K877" s="36"/>
      <c r="L877" s="36"/>
      <c r="M877" s="36"/>
      <c r="N877" s="36"/>
      <c r="O877" s="36"/>
      <c r="P877" s="36"/>
      <c r="Q877" s="36"/>
      <c r="R877" s="36"/>
      <c r="S877" s="36"/>
      <c r="T877" s="36"/>
      <c r="U877" s="36"/>
      <c r="V877" s="36"/>
      <c r="W877" s="36"/>
      <c r="X877" s="36"/>
      <c r="Y877" s="36"/>
      <c r="Z877" s="36"/>
    </row>
    <row r="878" spans="1:26" x14ac:dyDescent="0.2">
      <c r="A878" s="36"/>
      <c r="B878" s="36"/>
      <c r="C878" s="36"/>
      <c r="D878" s="36"/>
      <c r="E878" s="36"/>
      <c r="F878" s="36"/>
      <c r="G878" s="36"/>
      <c r="H878" s="36"/>
      <c r="I878" s="36"/>
      <c r="J878" s="36"/>
      <c r="K878" s="36"/>
      <c r="L878" s="36"/>
      <c r="M878" s="36"/>
      <c r="N878" s="73"/>
      <c r="O878" s="61"/>
      <c r="P878" s="36"/>
      <c r="Q878" s="36"/>
      <c r="R878" s="36"/>
      <c r="S878" s="36"/>
      <c r="T878" s="36"/>
      <c r="U878" s="36"/>
      <c r="V878" s="36"/>
      <c r="W878" s="36"/>
      <c r="X878" s="36"/>
      <c r="Y878" s="36"/>
      <c r="Z878" s="36"/>
    </row>
    <row r="879" spans="1:26" x14ac:dyDescent="0.2">
      <c r="A879" s="36"/>
      <c r="B879" s="36"/>
      <c r="C879" s="36"/>
      <c r="D879" s="36"/>
      <c r="E879" s="36"/>
      <c r="F879" s="36"/>
      <c r="G879" s="36"/>
      <c r="H879" s="36"/>
      <c r="I879" s="36"/>
      <c r="J879" s="36"/>
      <c r="K879" s="36"/>
      <c r="L879" s="36"/>
      <c r="M879" s="36"/>
      <c r="N879" s="73"/>
      <c r="O879" s="61"/>
      <c r="P879" s="36"/>
      <c r="Q879" s="36"/>
      <c r="R879" s="36"/>
      <c r="S879" s="36"/>
      <c r="T879" s="36"/>
      <c r="U879" s="36"/>
      <c r="V879" s="36"/>
      <c r="W879" s="36"/>
      <c r="X879" s="36"/>
      <c r="Y879" s="36"/>
      <c r="Z879" s="36"/>
    </row>
    <row r="880" spans="1:26" x14ac:dyDescent="0.2">
      <c r="A880" s="36"/>
      <c r="B880" s="36"/>
      <c r="C880" s="36"/>
      <c r="D880" s="36"/>
      <c r="E880" s="36"/>
      <c r="F880" s="36"/>
      <c r="G880" s="36"/>
      <c r="H880" s="36"/>
      <c r="I880" s="36"/>
      <c r="J880" s="36"/>
      <c r="K880" s="36"/>
      <c r="L880" s="36"/>
      <c r="M880" s="36"/>
      <c r="N880" s="73"/>
      <c r="O880" s="61"/>
      <c r="P880" s="36"/>
      <c r="Q880" s="36"/>
      <c r="R880" s="36"/>
      <c r="S880" s="36"/>
      <c r="T880" s="36"/>
      <c r="U880" s="36"/>
      <c r="V880" s="36"/>
      <c r="W880" s="36"/>
      <c r="X880" s="36"/>
      <c r="Y880" s="36"/>
      <c r="Z880" s="36"/>
    </row>
    <row r="881" spans="1:26" x14ac:dyDescent="0.2">
      <c r="A881" s="36"/>
      <c r="B881" s="36"/>
      <c r="C881" s="36"/>
      <c r="D881" s="36"/>
      <c r="E881" s="36"/>
      <c r="F881" s="36"/>
      <c r="G881" s="36"/>
      <c r="H881" s="36"/>
      <c r="I881" s="36"/>
      <c r="J881" s="36"/>
      <c r="K881" s="36"/>
      <c r="L881" s="36"/>
      <c r="M881" s="36"/>
      <c r="N881" s="73"/>
      <c r="O881" s="61"/>
      <c r="P881" s="36"/>
      <c r="Q881" s="50"/>
      <c r="R881" s="36"/>
      <c r="S881" s="36"/>
      <c r="T881" s="36"/>
      <c r="U881" s="36"/>
      <c r="V881" s="36"/>
      <c r="W881" s="36"/>
      <c r="X881" s="36"/>
      <c r="Y881" s="36"/>
      <c r="Z881" s="36"/>
    </row>
    <row r="882" spans="1:26" x14ac:dyDescent="0.2">
      <c r="A882" s="36"/>
      <c r="B882" s="36"/>
      <c r="C882" s="36"/>
      <c r="D882" s="36"/>
      <c r="E882" s="36"/>
      <c r="F882" s="36"/>
      <c r="G882" s="36"/>
      <c r="H882" s="36"/>
      <c r="I882" s="36"/>
      <c r="J882" s="36"/>
      <c r="K882" s="36"/>
      <c r="L882" s="36"/>
      <c r="M882" s="36"/>
      <c r="N882" s="73"/>
      <c r="O882" s="61"/>
      <c r="P882" s="36"/>
      <c r="Q882" s="36"/>
      <c r="R882" s="36"/>
      <c r="S882" s="36"/>
      <c r="T882" s="36"/>
      <c r="U882" s="36"/>
      <c r="V882" s="36"/>
      <c r="W882" s="36"/>
      <c r="X882" s="36"/>
      <c r="Y882" s="36"/>
      <c r="Z882" s="36"/>
    </row>
    <row r="883" spans="1:26" x14ac:dyDescent="0.2">
      <c r="A883" s="36"/>
      <c r="B883" s="36"/>
      <c r="C883" s="36"/>
      <c r="D883" s="36"/>
      <c r="E883" s="36"/>
      <c r="F883" s="36"/>
      <c r="G883" s="36"/>
      <c r="H883" s="36"/>
      <c r="I883" s="36"/>
      <c r="J883" s="36"/>
      <c r="K883" s="36"/>
      <c r="L883" s="36"/>
      <c r="M883" s="36"/>
      <c r="N883" s="73"/>
      <c r="O883" s="61"/>
      <c r="P883" s="36"/>
      <c r="Q883" s="36"/>
      <c r="R883" s="36"/>
      <c r="S883" s="36"/>
      <c r="T883" s="36"/>
      <c r="U883" s="36"/>
      <c r="V883" s="36"/>
      <c r="W883" s="36"/>
      <c r="X883" s="36"/>
      <c r="Y883" s="36"/>
      <c r="Z883" s="36"/>
    </row>
    <row r="884" spans="1:26" x14ac:dyDescent="0.2">
      <c r="A884" s="36"/>
      <c r="B884" s="36"/>
      <c r="C884" s="36"/>
      <c r="D884" s="36"/>
      <c r="E884" s="36"/>
      <c r="F884" s="36"/>
      <c r="G884" s="36"/>
      <c r="H884" s="36"/>
      <c r="I884" s="36"/>
      <c r="J884" s="36"/>
      <c r="K884" s="36"/>
      <c r="L884" s="36"/>
      <c r="M884" s="36"/>
      <c r="N884" s="73"/>
      <c r="O884" s="61"/>
      <c r="P884" s="36"/>
      <c r="Q884" s="36"/>
      <c r="R884" s="36"/>
      <c r="S884" s="36"/>
      <c r="T884" s="36"/>
      <c r="U884" s="36"/>
      <c r="V884" s="36"/>
      <c r="W884" s="36"/>
      <c r="X884" s="36"/>
      <c r="Y884" s="36"/>
      <c r="Z884" s="36"/>
    </row>
    <row r="885" spans="1:26" x14ac:dyDescent="0.2">
      <c r="A885" s="36"/>
      <c r="B885" s="36"/>
      <c r="C885" s="36"/>
      <c r="D885" s="36"/>
      <c r="E885" s="36"/>
      <c r="F885" s="36"/>
      <c r="G885" s="36"/>
      <c r="H885" s="36"/>
      <c r="I885" s="36"/>
      <c r="J885" s="36"/>
      <c r="K885" s="36"/>
      <c r="L885" s="36"/>
      <c r="M885" s="36"/>
      <c r="N885" s="73"/>
      <c r="O885" s="61"/>
      <c r="P885" s="36"/>
      <c r="Q885" s="36"/>
      <c r="R885" s="36"/>
      <c r="S885" s="36"/>
      <c r="T885" s="36"/>
      <c r="U885" s="36"/>
      <c r="V885" s="36"/>
      <c r="W885" s="36"/>
      <c r="X885" s="36"/>
      <c r="Y885" s="36"/>
      <c r="Z885" s="36"/>
    </row>
    <row r="886" spans="1:26" x14ac:dyDescent="0.2">
      <c r="A886" s="36"/>
      <c r="B886" s="36"/>
      <c r="C886" s="36"/>
      <c r="D886" s="36"/>
      <c r="E886" s="36"/>
      <c r="F886" s="36"/>
      <c r="G886" s="36"/>
      <c r="H886" s="36"/>
      <c r="I886" s="36"/>
      <c r="J886" s="36"/>
      <c r="K886" s="36"/>
      <c r="L886" s="36"/>
      <c r="M886" s="36"/>
      <c r="N886" s="73"/>
      <c r="O886" s="61"/>
      <c r="P886" s="36"/>
      <c r="Q886" s="36"/>
      <c r="R886" s="36"/>
      <c r="S886" s="36"/>
      <c r="T886" s="36"/>
      <c r="U886" s="36"/>
      <c r="V886" s="36"/>
      <c r="W886" s="36"/>
      <c r="X886" s="36"/>
      <c r="Y886" s="36"/>
      <c r="Z886" s="36"/>
    </row>
    <row r="887" spans="1:26" x14ac:dyDescent="0.2">
      <c r="A887" s="36"/>
      <c r="B887" s="36"/>
      <c r="C887" s="36"/>
      <c r="D887" s="36"/>
      <c r="E887" s="36"/>
      <c r="F887" s="36"/>
      <c r="G887" s="36"/>
      <c r="H887" s="36"/>
      <c r="I887" s="36"/>
      <c r="J887" s="36"/>
      <c r="K887" s="36"/>
      <c r="L887" s="36"/>
      <c r="M887" s="36"/>
      <c r="N887" s="73"/>
      <c r="O887" s="61"/>
      <c r="P887" s="36"/>
      <c r="Q887" s="36"/>
      <c r="R887" s="36"/>
      <c r="S887" s="36"/>
      <c r="T887" s="36"/>
      <c r="U887" s="36"/>
      <c r="V887" s="36"/>
      <c r="W887" s="36"/>
      <c r="X887" s="36"/>
      <c r="Y887" s="36"/>
      <c r="Z887" s="36"/>
    </row>
    <row r="888" spans="1:26" x14ac:dyDescent="0.2">
      <c r="A888" s="36"/>
      <c r="B888" s="36"/>
      <c r="C888" s="36"/>
      <c r="D888" s="36"/>
      <c r="E888" s="36"/>
      <c r="F888" s="36"/>
      <c r="G888" s="36"/>
      <c r="H888" s="36"/>
      <c r="I888" s="36"/>
      <c r="J888" s="36"/>
      <c r="K888" s="36"/>
      <c r="L888" s="36"/>
      <c r="M888" s="36"/>
      <c r="N888" s="73"/>
      <c r="O888" s="61"/>
      <c r="P888" s="36"/>
      <c r="Q888" s="36"/>
      <c r="R888" s="36"/>
      <c r="S888" s="36"/>
      <c r="T888" s="36"/>
      <c r="U888" s="36"/>
      <c r="V888" s="36"/>
      <c r="W888" s="36"/>
      <c r="X888" s="36"/>
      <c r="Y888" s="36"/>
      <c r="Z888" s="36"/>
    </row>
    <row r="889" spans="1:26" x14ac:dyDescent="0.2">
      <c r="A889" s="36"/>
      <c r="B889" s="36"/>
      <c r="C889" s="36"/>
      <c r="D889" s="36"/>
      <c r="E889" s="36"/>
      <c r="F889" s="36"/>
      <c r="G889" s="36"/>
      <c r="H889" s="36"/>
      <c r="I889" s="36"/>
      <c r="J889" s="36"/>
      <c r="K889" s="36"/>
      <c r="L889" s="36"/>
      <c r="M889" s="36"/>
      <c r="N889" s="73"/>
      <c r="O889" s="61"/>
      <c r="P889" s="36"/>
      <c r="Q889" s="36"/>
      <c r="R889" s="36"/>
      <c r="S889" s="36"/>
      <c r="T889" s="36"/>
      <c r="U889" s="36"/>
      <c r="V889" s="36"/>
      <c r="W889" s="36"/>
      <c r="X889" s="36"/>
      <c r="Y889" s="36"/>
      <c r="Z889" s="36"/>
    </row>
    <row r="890" spans="1:26" x14ac:dyDescent="0.2">
      <c r="A890" s="36"/>
      <c r="B890" s="36"/>
      <c r="C890" s="36"/>
      <c r="D890" s="36"/>
      <c r="E890" s="36"/>
      <c r="F890" s="36"/>
      <c r="G890" s="36"/>
      <c r="H890" s="36"/>
      <c r="I890" s="36"/>
      <c r="J890" s="36"/>
      <c r="K890" s="36"/>
      <c r="L890" s="36"/>
      <c r="M890" s="36"/>
      <c r="N890" s="73"/>
      <c r="O890" s="61"/>
      <c r="P890" s="36"/>
      <c r="Q890" s="36"/>
      <c r="R890" s="36"/>
      <c r="S890" s="36"/>
      <c r="T890" s="36"/>
      <c r="U890" s="36"/>
      <c r="V890" s="36"/>
      <c r="W890" s="36"/>
      <c r="X890" s="36"/>
      <c r="Y890" s="36"/>
      <c r="Z890" s="36"/>
    </row>
    <row r="891" spans="1:26" x14ac:dyDescent="0.2">
      <c r="A891" s="36"/>
      <c r="B891" s="36"/>
      <c r="C891" s="36"/>
      <c r="D891" s="36"/>
      <c r="E891" s="36"/>
      <c r="F891" s="36"/>
      <c r="G891" s="36"/>
      <c r="H891" s="36"/>
      <c r="I891" s="36"/>
      <c r="J891" s="36"/>
      <c r="K891" s="36"/>
      <c r="L891" s="36"/>
      <c r="M891" s="36"/>
      <c r="N891" s="73"/>
      <c r="O891" s="61"/>
      <c r="P891" s="36"/>
      <c r="Q891" s="36"/>
      <c r="R891" s="36"/>
      <c r="S891" s="36"/>
      <c r="T891" s="36"/>
      <c r="U891" s="36"/>
      <c r="V891" s="36"/>
      <c r="W891" s="36"/>
      <c r="X891" s="36"/>
      <c r="Y891" s="36"/>
      <c r="Z891" s="36"/>
    </row>
    <row r="892" spans="1:26" x14ac:dyDescent="0.2">
      <c r="A892" s="36"/>
      <c r="B892" s="36"/>
      <c r="C892" s="36"/>
      <c r="D892" s="36"/>
      <c r="E892" s="36"/>
      <c r="F892" s="36"/>
      <c r="G892" s="36"/>
      <c r="H892" s="36"/>
      <c r="I892" s="36"/>
      <c r="J892" s="36"/>
      <c r="K892" s="36"/>
      <c r="L892" s="36"/>
      <c r="M892" s="36"/>
      <c r="N892" s="73"/>
      <c r="O892" s="61"/>
      <c r="P892" s="36"/>
      <c r="Q892" s="50"/>
      <c r="R892" s="36"/>
      <c r="S892" s="36"/>
      <c r="T892" s="36"/>
      <c r="U892" s="36"/>
      <c r="V892" s="36"/>
      <c r="W892" s="36"/>
      <c r="X892" s="36"/>
      <c r="Y892" s="36"/>
      <c r="Z892" s="36"/>
    </row>
    <row r="893" spans="1:26" x14ac:dyDescent="0.2">
      <c r="A893" s="36"/>
      <c r="B893" s="36"/>
      <c r="C893" s="36"/>
      <c r="D893" s="36"/>
      <c r="E893" s="36"/>
      <c r="F893" s="36"/>
      <c r="G893" s="36"/>
      <c r="H893" s="36"/>
      <c r="I893" s="36"/>
      <c r="J893" s="36"/>
      <c r="K893" s="36"/>
      <c r="L893" s="36"/>
      <c r="M893" s="36"/>
      <c r="N893" s="73"/>
      <c r="O893" s="61"/>
      <c r="P893" s="36"/>
      <c r="Q893" s="36"/>
      <c r="R893" s="36"/>
      <c r="S893" s="36"/>
      <c r="T893" s="36"/>
      <c r="U893" s="36"/>
      <c r="V893" s="36"/>
      <c r="W893" s="36"/>
      <c r="X893" s="36"/>
      <c r="Y893" s="36"/>
      <c r="Z893" s="36"/>
    </row>
    <row r="894" spans="1:26" x14ac:dyDescent="0.2">
      <c r="A894" s="36"/>
      <c r="B894" s="36"/>
      <c r="C894" s="36"/>
      <c r="D894" s="36"/>
      <c r="E894" s="36"/>
      <c r="F894" s="36"/>
      <c r="G894" s="36"/>
      <c r="H894" s="36"/>
      <c r="I894" s="36"/>
      <c r="J894" s="36"/>
      <c r="K894" s="36"/>
      <c r="L894" s="36"/>
      <c r="M894" s="36"/>
      <c r="N894" s="73"/>
      <c r="O894" s="61"/>
      <c r="P894" s="36"/>
      <c r="Q894" s="36"/>
      <c r="R894" s="36"/>
      <c r="S894" s="36"/>
      <c r="T894" s="36"/>
      <c r="U894" s="36"/>
      <c r="V894" s="36"/>
      <c r="W894" s="36"/>
      <c r="X894" s="36"/>
      <c r="Y894" s="36"/>
      <c r="Z894" s="36"/>
    </row>
    <row r="895" spans="1:26" x14ac:dyDescent="0.2">
      <c r="A895" s="36"/>
      <c r="B895" s="36"/>
      <c r="C895" s="36"/>
      <c r="D895" s="36"/>
      <c r="E895" s="36"/>
      <c r="F895" s="36"/>
      <c r="G895" s="36"/>
      <c r="H895" s="36"/>
      <c r="I895" s="36"/>
      <c r="J895" s="36"/>
      <c r="K895" s="36"/>
      <c r="L895" s="36"/>
      <c r="M895" s="36"/>
      <c r="N895" s="73"/>
      <c r="O895" s="61"/>
      <c r="P895" s="36"/>
      <c r="Q895" s="36"/>
      <c r="R895" s="36"/>
      <c r="S895" s="36"/>
      <c r="T895" s="36"/>
      <c r="U895" s="36"/>
      <c r="V895" s="36"/>
      <c r="W895" s="36"/>
      <c r="X895" s="36"/>
      <c r="Y895" s="36"/>
      <c r="Z895" s="36"/>
    </row>
    <row r="896" spans="1:26" x14ac:dyDescent="0.2">
      <c r="A896" s="36"/>
      <c r="B896" s="36"/>
      <c r="C896" s="36"/>
      <c r="D896" s="36"/>
      <c r="E896" s="36"/>
      <c r="F896" s="36"/>
      <c r="G896" s="36"/>
      <c r="H896" s="36"/>
      <c r="I896" s="36"/>
      <c r="J896" s="36"/>
      <c r="K896" s="36"/>
      <c r="L896" s="36"/>
      <c r="M896" s="36"/>
      <c r="N896" s="73"/>
      <c r="O896" s="61"/>
      <c r="P896" s="36"/>
      <c r="Q896" s="36"/>
      <c r="R896" s="36"/>
      <c r="S896" s="36"/>
      <c r="T896" s="36"/>
      <c r="U896" s="36"/>
      <c r="V896" s="36"/>
      <c r="W896" s="36"/>
      <c r="X896" s="36"/>
      <c r="Y896" s="36"/>
      <c r="Z896" s="36"/>
    </row>
    <row r="897" spans="1:26" x14ac:dyDescent="0.2">
      <c r="A897" s="36"/>
      <c r="B897" s="36"/>
      <c r="C897" s="36"/>
      <c r="D897" s="36"/>
      <c r="E897" s="36"/>
      <c r="F897" s="36"/>
      <c r="G897" s="36"/>
      <c r="H897" s="36"/>
      <c r="I897" s="36"/>
      <c r="J897" s="36"/>
      <c r="K897" s="36"/>
      <c r="L897" s="36"/>
      <c r="M897" s="36"/>
      <c r="N897" s="73"/>
      <c r="O897" s="61"/>
      <c r="P897" s="36"/>
      <c r="Q897" s="36"/>
      <c r="R897" s="36"/>
      <c r="S897" s="36"/>
      <c r="T897" s="36"/>
      <c r="U897" s="36"/>
      <c r="V897" s="36"/>
      <c r="W897" s="36"/>
      <c r="X897" s="36"/>
      <c r="Y897" s="36"/>
      <c r="Z897" s="36"/>
    </row>
    <row r="898" spans="1:26" x14ac:dyDescent="0.2">
      <c r="A898" s="36"/>
      <c r="B898" s="36"/>
      <c r="C898" s="36"/>
      <c r="D898" s="36"/>
      <c r="E898" s="36"/>
      <c r="F898" s="36"/>
      <c r="G898" s="36"/>
      <c r="H898" s="36"/>
      <c r="I898" s="36"/>
      <c r="J898" s="36"/>
      <c r="K898" s="36"/>
      <c r="L898" s="36"/>
      <c r="M898" s="36"/>
      <c r="N898" s="73"/>
      <c r="O898" s="61"/>
      <c r="P898" s="36"/>
      <c r="Q898" s="36"/>
      <c r="R898" s="36"/>
      <c r="S898" s="36"/>
      <c r="T898" s="36"/>
      <c r="U898" s="36"/>
      <c r="V898" s="36"/>
      <c r="W898" s="36"/>
      <c r="X898" s="36"/>
      <c r="Y898" s="36"/>
      <c r="Z898" s="36"/>
    </row>
    <row r="899" spans="1:26" x14ac:dyDescent="0.2">
      <c r="A899" s="36"/>
      <c r="B899" s="36"/>
      <c r="C899" s="36"/>
      <c r="D899" s="36"/>
      <c r="E899" s="36"/>
      <c r="F899" s="36"/>
      <c r="G899" s="36"/>
      <c r="H899" s="36"/>
      <c r="I899" s="36"/>
      <c r="J899" s="36"/>
      <c r="K899" s="36"/>
      <c r="L899" s="36"/>
      <c r="M899" s="36"/>
      <c r="N899" s="73"/>
      <c r="O899" s="61"/>
      <c r="P899" s="36"/>
      <c r="Q899" s="36"/>
      <c r="R899" s="36"/>
      <c r="S899" s="36"/>
      <c r="T899" s="36"/>
      <c r="U899" s="36"/>
      <c r="V899" s="36"/>
      <c r="W899" s="36"/>
      <c r="X899" s="36"/>
      <c r="Y899" s="36"/>
      <c r="Z899" s="36"/>
    </row>
    <row r="900" spans="1:26" x14ac:dyDescent="0.2">
      <c r="A900" s="36"/>
      <c r="B900" s="36"/>
      <c r="C900" s="36"/>
      <c r="D900" s="36"/>
      <c r="E900" s="36"/>
      <c r="F900" s="36"/>
      <c r="G900" s="36"/>
      <c r="H900" s="36"/>
      <c r="I900" s="36"/>
      <c r="J900" s="36"/>
      <c r="K900" s="36"/>
      <c r="L900" s="36"/>
      <c r="M900" s="36"/>
      <c r="N900" s="73"/>
      <c r="O900" s="61"/>
      <c r="P900" s="36"/>
      <c r="Q900" s="36"/>
      <c r="R900" s="36"/>
      <c r="S900" s="36"/>
      <c r="T900" s="36"/>
      <c r="U900" s="36"/>
      <c r="V900" s="36"/>
      <c r="W900" s="36"/>
      <c r="X900" s="36"/>
      <c r="Y900" s="36"/>
      <c r="Z900" s="36"/>
    </row>
    <row r="901" spans="1:26" x14ac:dyDescent="0.2">
      <c r="A901" s="36"/>
      <c r="B901" s="36"/>
      <c r="C901" s="36"/>
      <c r="D901" s="36"/>
      <c r="E901" s="36"/>
      <c r="F901" s="36"/>
      <c r="G901" s="36"/>
      <c r="H901" s="36"/>
      <c r="I901" s="36"/>
      <c r="J901" s="36"/>
      <c r="K901" s="36"/>
      <c r="L901" s="36"/>
      <c r="M901" s="36"/>
      <c r="N901" s="73"/>
      <c r="O901" s="61"/>
      <c r="P901" s="36"/>
      <c r="Q901" s="36"/>
      <c r="R901" s="36"/>
      <c r="S901" s="36"/>
      <c r="T901" s="36"/>
      <c r="U901" s="36"/>
      <c r="V901" s="36"/>
      <c r="W901" s="36"/>
      <c r="X901" s="36"/>
      <c r="Y901" s="36"/>
      <c r="Z901" s="36"/>
    </row>
    <row r="902" spans="1:26" x14ac:dyDescent="0.2">
      <c r="A902" s="36"/>
      <c r="B902" s="36"/>
      <c r="C902" s="36"/>
      <c r="D902" s="36"/>
      <c r="E902" s="36"/>
      <c r="F902" s="36"/>
      <c r="G902" s="36"/>
      <c r="H902" s="36"/>
      <c r="I902" s="36"/>
      <c r="J902" s="36"/>
      <c r="K902" s="36"/>
      <c r="L902" s="36"/>
      <c r="M902" s="36"/>
      <c r="N902" s="73"/>
      <c r="O902" s="61"/>
      <c r="P902" s="36"/>
      <c r="Q902" s="36"/>
      <c r="R902" s="36"/>
      <c r="S902" s="36"/>
      <c r="T902" s="36"/>
      <c r="U902" s="36"/>
      <c r="V902" s="36"/>
      <c r="W902" s="36"/>
      <c r="X902" s="36"/>
      <c r="Y902" s="36"/>
      <c r="Z902" s="36"/>
    </row>
    <row r="903" spans="1:26" x14ac:dyDescent="0.2">
      <c r="A903" s="36"/>
      <c r="B903" s="36"/>
      <c r="C903" s="36"/>
      <c r="D903" s="36"/>
      <c r="E903" s="36"/>
      <c r="F903" s="36"/>
      <c r="G903" s="36"/>
      <c r="H903" s="36"/>
      <c r="I903" s="36"/>
      <c r="J903" s="36"/>
      <c r="K903" s="36"/>
      <c r="L903" s="36"/>
      <c r="M903" s="36"/>
      <c r="N903" s="73"/>
      <c r="O903" s="61"/>
      <c r="P903" s="36"/>
      <c r="Q903" s="36"/>
      <c r="R903" s="36"/>
      <c r="S903" s="36"/>
      <c r="T903" s="36"/>
      <c r="U903" s="36"/>
      <c r="V903" s="36"/>
      <c r="W903" s="36"/>
      <c r="X903" s="36"/>
      <c r="Y903" s="36"/>
      <c r="Z903" s="36"/>
    </row>
    <row r="904" spans="1:26" x14ac:dyDescent="0.2">
      <c r="A904" s="36"/>
      <c r="B904" s="36"/>
      <c r="C904" s="36"/>
      <c r="D904" s="36"/>
      <c r="E904" s="36"/>
      <c r="F904" s="36"/>
      <c r="G904" s="36"/>
      <c r="H904" s="36"/>
      <c r="I904" s="36"/>
      <c r="J904" s="36"/>
      <c r="K904" s="36"/>
      <c r="L904" s="36"/>
      <c r="M904" s="36"/>
      <c r="N904" s="73"/>
      <c r="O904" s="61"/>
      <c r="P904" s="36"/>
      <c r="Q904" s="36"/>
      <c r="R904" s="36"/>
      <c r="S904" s="36"/>
      <c r="T904" s="36"/>
      <c r="U904" s="36"/>
      <c r="V904" s="36"/>
      <c r="W904" s="36"/>
      <c r="X904" s="36"/>
      <c r="Y904" s="36"/>
      <c r="Z904" s="36"/>
    </row>
    <row r="905" spans="1:26" x14ac:dyDescent="0.2">
      <c r="A905" s="36"/>
      <c r="B905" s="36"/>
      <c r="C905" s="36"/>
      <c r="D905" s="36"/>
      <c r="E905" s="36"/>
      <c r="F905" s="36"/>
      <c r="G905" s="36"/>
      <c r="H905" s="36"/>
      <c r="I905" s="36"/>
      <c r="J905" s="36"/>
      <c r="K905" s="36"/>
      <c r="L905" s="36"/>
      <c r="M905" s="36"/>
      <c r="N905" s="73"/>
      <c r="O905" s="61"/>
      <c r="P905" s="36"/>
      <c r="Q905" s="36"/>
      <c r="R905" s="36"/>
      <c r="S905" s="36"/>
      <c r="T905" s="36"/>
      <c r="U905" s="36"/>
      <c r="V905" s="36"/>
      <c r="W905" s="36"/>
      <c r="X905" s="36"/>
      <c r="Y905" s="36"/>
      <c r="Z905" s="36"/>
    </row>
    <row r="906" spans="1:26" x14ac:dyDescent="0.2">
      <c r="A906" s="36"/>
      <c r="B906" s="36"/>
      <c r="C906" s="36"/>
      <c r="D906" s="36"/>
      <c r="E906" s="36"/>
      <c r="F906" s="36"/>
      <c r="G906" s="36"/>
      <c r="H906" s="36"/>
      <c r="I906" s="36"/>
      <c r="J906" s="36"/>
      <c r="K906" s="36"/>
      <c r="L906" s="36"/>
      <c r="M906" s="36"/>
      <c r="N906" s="73"/>
      <c r="O906" s="61"/>
      <c r="P906" s="36"/>
      <c r="Q906" s="36"/>
      <c r="R906" s="36"/>
      <c r="S906" s="36"/>
      <c r="T906" s="36"/>
      <c r="U906" s="36"/>
      <c r="V906" s="36"/>
      <c r="W906" s="36"/>
      <c r="X906" s="36"/>
      <c r="Y906" s="36"/>
      <c r="Z906" s="36"/>
    </row>
    <row r="907" spans="1:26" x14ac:dyDescent="0.2">
      <c r="A907" s="36"/>
      <c r="B907" s="36"/>
      <c r="C907" s="36"/>
      <c r="D907" s="36"/>
      <c r="E907" s="36"/>
      <c r="F907" s="36"/>
      <c r="G907" s="36"/>
      <c r="H907" s="36"/>
      <c r="I907" s="36"/>
      <c r="J907" s="36"/>
      <c r="K907" s="36"/>
      <c r="L907" s="36"/>
      <c r="M907" s="36"/>
      <c r="N907" s="73"/>
      <c r="O907" s="61"/>
      <c r="P907" s="36"/>
      <c r="Q907" s="36"/>
      <c r="R907" s="36"/>
      <c r="S907" s="36"/>
      <c r="T907" s="36"/>
      <c r="U907" s="36"/>
      <c r="V907" s="36"/>
      <c r="W907" s="36"/>
      <c r="X907" s="36"/>
      <c r="Y907" s="36"/>
      <c r="Z907" s="36"/>
    </row>
    <row r="908" spans="1:26" x14ac:dyDescent="0.2">
      <c r="A908" s="36"/>
      <c r="B908" s="36"/>
      <c r="C908" s="36"/>
      <c r="D908" s="36"/>
      <c r="E908" s="36"/>
      <c r="F908" s="36"/>
      <c r="G908" s="36"/>
      <c r="H908" s="36"/>
      <c r="I908" s="36"/>
      <c r="J908" s="36"/>
      <c r="K908" s="36"/>
      <c r="L908" s="36"/>
      <c r="M908" s="36"/>
      <c r="N908" s="36"/>
      <c r="O908" s="36"/>
      <c r="P908" s="36"/>
      <c r="Q908" s="36"/>
      <c r="R908" s="36"/>
      <c r="S908" s="36"/>
      <c r="T908" s="36"/>
      <c r="U908" s="36"/>
      <c r="V908" s="36"/>
      <c r="W908" s="36"/>
      <c r="X908" s="36"/>
      <c r="Y908" s="36"/>
      <c r="Z908" s="36"/>
    </row>
    <row r="909" spans="1:26" x14ac:dyDescent="0.2">
      <c r="A909" s="36"/>
      <c r="B909" s="36"/>
      <c r="C909" s="36"/>
      <c r="D909" s="36"/>
      <c r="E909" s="36"/>
      <c r="F909" s="36"/>
      <c r="G909" s="36"/>
      <c r="H909" s="36"/>
      <c r="I909" s="36"/>
      <c r="J909" s="36"/>
      <c r="K909" s="36"/>
      <c r="L909" s="36"/>
      <c r="M909" s="36"/>
      <c r="N909" s="36"/>
      <c r="O909" s="36"/>
      <c r="P909" s="36"/>
      <c r="Q909" s="36"/>
      <c r="R909" s="36"/>
      <c r="S909" s="36"/>
      <c r="T909" s="36"/>
      <c r="U909" s="36"/>
      <c r="V909" s="36"/>
      <c r="W909" s="36"/>
      <c r="X909" s="36"/>
      <c r="Y909" s="36"/>
      <c r="Z909" s="36"/>
    </row>
    <row r="910" spans="1:26" x14ac:dyDescent="0.2">
      <c r="A910" s="36"/>
      <c r="B910" s="36"/>
      <c r="C910" s="36"/>
      <c r="D910" s="36"/>
      <c r="E910" s="36"/>
      <c r="F910" s="36"/>
      <c r="G910" s="36"/>
      <c r="H910" s="36"/>
      <c r="I910" s="36"/>
      <c r="J910" s="36"/>
      <c r="K910" s="36"/>
      <c r="L910" s="36"/>
      <c r="M910" s="36"/>
      <c r="N910" s="36"/>
      <c r="O910" s="36"/>
      <c r="P910" s="36"/>
      <c r="Q910" s="36"/>
      <c r="R910" s="36"/>
      <c r="S910" s="36"/>
      <c r="T910" s="36"/>
      <c r="U910" s="36"/>
      <c r="V910" s="36"/>
      <c r="W910" s="36"/>
      <c r="X910" s="36"/>
      <c r="Y910" s="36"/>
      <c r="Z910" s="36"/>
    </row>
    <row r="911" spans="1:26" x14ac:dyDescent="0.2">
      <c r="A911" s="36"/>
      <c r="B911" s="36"/>
      <c r="C911" s="36"/>
      <c r="D911" s="36"/>
      <c r="E911" s="36"/>
      <c r="F911" s="36"/>
      <c r="G911" s="36"/>
      <c r="H911" s="36"/>
      <c r="I911" s="36"/>
      <c r="J911" s="36"/>
      <c r="K911" s="36"/>
      <c r="L911" s="36"/>
      <c r="M911" s="36"/>
      <c r="N911" s="36"/>
      <c r="O911" s="36"/>
      <c r="P911" s="36"/>
      <c r="Q911" s="36"/>
      <c r="R911" s="36"/>
      <c r="S911" s="36"/>
      <c r="T911" s="36"/>
      <c r="U911" s="36"/>
      <c r="V911" s="36"/>
      <c r="W911" s="36"/>
      <c r="X911" s="36"/>
      <c r="Y911" s="36"/>
      <c r="Z911" s="36"/>
    </row>
    <row r="912" spans="1:26" x14ac:dyDescent="0.2">
      <c r="A912" s="36"/>
      <c r="B912" s="36"/>
      <c r="C912" s="36"/>
      <c r="D912" s="36"/>
      <c r="E912" s="36"/>
      <c r="F912" s="36"/>
      <c r="G912" s="36"/>
      <c r="H912" s="36"/>
      <c r="I912" s="36"/>
      <c r="J912" s="36"/>
      <c r="K912" s="36"/>
      <c r="L912" s="36"/>
      <c r="M912" s="36"/>
      <c r="N912" s="36"/>
      <c r="O912" s="36"/>
      <c r="P912" s="36"/>
      <c r="Q912" s="36"/>
      <c r="R912" s="36"/>
      <c r="S912" s="36"/>
      <c r="T912" s="36"/>
      <c r="U912" s="36"/>
      <c r="V912" s="36"/>
      <c r="W912" s="36"/>
      <c r="X912" s="36"/>
      <c r="Y912" s="36"/>
      <c r="Z912" s="36"/>
    </row>
    <row r="913" spans="1:26" x14ac:dyDescent="0.2">
      <c r="A913" s="36"/>
      <c r="B913" s="36"/>
      <c r="C913" s="36"/>
      <c r="D913" s="36"/>
      <c r="E913" s="36"/>
      <c r="F913" s="36"/>
      <c r="G913" s="36"/>
      <c r="H913" s="36"/>
      <c r="I913" s="36"/>
      <c r="J913" s="36"/>
      <c r="K913" s="36"/>
      <c r="L913" s="36"/>
      <c r="M913" s="36"/>
      <c r="N913" s="36"/>
      <c r="O913" s="36"/>
      <c r="P913" s="36"/>
      <c r="Q913" s="36"/>
      <c r="R913" s="36"/>
      <c r="S913" s="36"/>
      <c r="T913" s="36"/>
      <c r="U913" s="36"/>
      <c r="V913" s="36"/>
      <c r="W913" s="36"/>
      <c r="X913" s="36"/>
      <c r="Y913" s="36"/>
      <c r="Z913" s="36"/>
    </row>
    <row r="914" spans="1:26" x14ac:dyDescent="0.2">
      <c r="A914" s="36"/>
      <c r="B914" s="36"/>
      <c r="C914" s="36"/>
      <c r="D914" s="36"/>
      <c r="E914" s="36"/>
      <c r="F914" s="36"/>
      <c r="G914" s="36"/>
      <c r="H914" s="36"/>
      <c r="I914" s="36"/>
      <c r="J914" s="36"/>
      <c r="K914" s="36"/>
      <c r="L914" s="36"/>
      <c r="M914" s="36"/>
      <c r="N914" s="36"/>
      <c r="O914" s="36"/>
      <c r="P914" s="36"/>
      <c r="Q914" s="36"/>
      <c r="R914" s="36"/>
      <c r="S914" s="36"/>
      <c r="T914" s="36"/>
      <c r="U914" s="36"/>
      <c r="V914" s="36"/>
      <c r="W914" s="36"/>
      <c r="X914" s="36"/>
      <c r="Y914" s="36"/>
      <c r="Z914" s="36"/>
    </row>
    <row r="915" spans="1:26" x14ac:dyDescent="0.2">
      <c r="A915" s="36"/>
      <c r="B915" s="36"/>
      <c r="C915" s="36"/>
      <c r="D915" s="36"/>
      <c r="E915" s="36"/>
      <c r="F915" s="36"/>
      <c r="G915" s="36"/>
      <c r="H915" s="36"/>
      <c r="I915" s="36"/>
      <c r="J915" s="36"/>
      <c r="K915" s="36"/>
      <c r="L915" s="36"/>
      <c r="M915" s="36"/>
      <c r="N915" s="36"/>
      <c r="O915" s="36"/>
      <c r="P915" s="36"/>
      <c r="Q915" s="36"/>
      <c r="R915" s="36"/>
      <c r="S915" s="36"/>
      <c r="T915" s="36"/>
      <c r="U915" s="36"/>
      <c r="V915" s="36"/>
      <c r="W915" s="36"/>
      <c r="X915" s="36"/>
      <c r="Y915" s="36"/>
      <c r="Z915" s="36"/>
    </row>
    <row r="916" spans="1:26" x14ac:dyDescent="0.2">
      <c r="A916" s="36"/>
      <c r="B916" s="36"/>
      <c r="C916" s="36"/>
      <c r="D916" s="36"/>
      <c r="E916" s="36"/>
      <c r="F916" s="36"/>
      <c r="G916" s="36"/>
      <c r="H916" s="36"/>
      <c r="I916" s="36"/>
      <c r="J916" s="36"/>
      <c r="K916" s="36"/>
      <c r="L916" s="36"/>
      <c r="M916" s="36"/>
      <c r="N916" s="36"/>
      <c r="O916" s="36"/>
      <c r="P916" s="36"/>
      <c r="Q916" s="36"/>
      <c r="R916" s="36"/>
      <c r="S916" s="36"/>
      <c r="T916" s="36"/>
      <c r="U916" s="36"/>
      <c r="V916" s="36"/>
      <c r="W916" s="36"/>
      <c r="X916" s="36"/>
      <c r="Y916" s="36"/>
      <c r="Z916" s="36"/>
    </row>
    <row r="917" spans="1:26" x14ac:dyDescent="0.2">
      <c r="A917" s="36"/>
      <c r="B917" s="36"/>
      <c r="C917" s="36"/>
      <c r="D917" s="36"/>
      <c r="E917" s="36"/>
      <c r="F917" s="36"/>
      <c r="G917" s="36"/>
      <c r="H917" s="36"/>
      <c r="I917" s="36"/>
      <c r="J917" s="36"/>
      <c r="K917" s="36"/>
      <c r="L917" s="36"/>
      <c r="M917" s="36"/>
      <c r="N917" s="36"/>
      <c r="O917" s="36"/>
      <c r="P917" s="36"/>
      <c r="Q917" s="36"/>
      <c r="R917" s="36"/>
      <c r="S917" s="36"/>
      <c r="T917" s="36"/>
      <c r="U917" s="36"/>
      <c r="V917" s="36"/>
      <c r="W917" s="36"/>
      <c r="X917" s="36"/>
      <c r="Y917" s="36"/>
      <c r="Z917" s="36"/>
    </row>
    <row r="918" spans="1:26" x14ac:dyDescent="0.2">
      <c r="A918" s="36"/>
      <c r="B918" s="36"/>
      <c r="C918" s="36"/>
      <c r="D918" s="36"/>
      <c r="E918" s="36"/>
      <c r="F918" s="36"/>
      <c r="G918" s="36"/>
      <c r="H918" s="36"/>
      <c r="I918" s="36"/>
      <c r="J918" s="36"/>
      <c r="K918" s="36"/>
      <c r="L918" s="36"/>
      <c r="M918" s="36"/>
      <c r="N918" s="36"/>
      <c r="O918" s="36"/>
      <c r="P918" s="36"/>
      <c r="Q918" s="36"/>
      <c r="R918" s="36"/>
      <c r="S918" s="36"/>
      <c r="T918" s="36"/>
      <c r="U918" s="36"/>
      <c r="V918" s="36"/>
      <c r="W918" s="36"/>
      <c r="X918" s="36"/>
      <c r="Y918" s="36"/>
      <c r="Z918" s="36"/>
    </row>
    <row r="919" spans="1:26" x14ac:dyDescent="0.2">
      <c r="A919" s="36"/>
      <c r="B919" s="36"/>
      <c r="C919" s="36"/>
      <c r="D919" s="36"/>
      <c r="E919" s="36"/>
      <c r="F919" s="36"/>
      <c r="G919" s="36"/>
      <c r="H919" s="36"/>
      <c r="I919" s="36"/>
      <c r="J919" s="36"/>
      <c r="K919" s="36"/>
      <c r="L919" s="36"/>
      <c r="M919" s="36"/>
      <c r="N919" s="36"/>
      <c r="O919" s="36"/>
      <c r="P919" s="36"/>
      <c r="Q919" s="36"/>
      <c r="R919" s="36"/>
      <c r="S919" s="36"/>
      <c r="T919" s="36"/>
      <c r="U919" s="36"/>
      <c r="V919" s="36"/>
      <c r="W919" s="36"/>
      <c r="X919" s="36"/>
      <c r="Y919" s="36"/>
      <c r="Z919" s="36"/>
    </row>
    <row r="920" spans="1:26" x14ac:dyDescent="0.2">
      <c r="A920" s="36"/>
      <c r="B920" s="36"/>
      <c r="C920" s="36"/>
      <c r="D920" s="36"/>
      <c r="E920" s="36"/>
      <c r="F920" s="36"/>
      <c r="G920" s="36"/>
      <c r="H920" s="36"/>
      <c r="I920" s="36"/>
      <c r="J920" s="36"/>
      <c r="K920" s="36"/>
      <c r="L920" s="36"/>
      <c r="M920" s="36"/>
      <c r="N920" s="36"/>
      <c r="O920" s="36"/>
      <c r="P920" s="36"/>
      <c r="Q920" s="36"/>
      <c r="R920" s="36"/>
      <c r="S920" s="36"/>
      <c r="T920" s="36"/>
      <c r="U920" s="36"/>
      <c r="V920" s="36"/>
      <c r="W920" s="36"/>
      <c r="X920" s="36"/>
      <c r="Y920" s="36"/>
      <c r="Z920" s="36"/>
    </row>
    <row r="921" spans="1:26" x14ac:dyDescent="0.2">
      <c r="A921" s="36"/>
      <c r="B921" s="36"/>
      <c r="C921" s="36"/>
      <c r="D921" s="36"/>
      <c r="E921" s="36"/>
      <c r="F921" s="36"/>
      <c r="G921" s="36"/>
      <c r="H921" s="36"/>
      <c r="I921" s="36"/>
      <c r="J921" s="36"/>
      <c r="K921" s="36"/>
      <c r="L921" s="36"/>
      <c r="M921" s="36"/>
      <c r="N921" s="36"/>
      <c r="O921" s="36"/>
      <c r="P921" s="36"/>
      <c r="Q921" s="36"/>
      <c r="R921" s="36"/>
      <c r="S921" s="36"/>
      <c r="T921" s="36"/>
      <c r="U921" s="36"/>
      <c r="V921" s="36"/>
      <c r="W921" s="36"/>
      <c r="X921" s="36"/>
      <c r="Y921" s="36"/>
      <c r="Z921" s="36"/>
    </row>
    <row r="922" spans="1:26" x14ac:dyDescent="0.2">
      <c r="A922" s="36"/>
      <c r="B922" s="36"/>
      <c r="C922" s="36"/>
      <c r="D922" s="36"/>
      <c r="E922" s="36"/>
      <c r="F922" s="36"/>
      <c r="G922" s="36"/>
      <c r="H922" s="36"/>
      <c r="I922" s="36"/>
      <c r="J922" s="36"/>
      <c r="K922" s="36"/>
      <c r="L922" s="36"/>
      <c r="M922" s="36"/>
      <c r="N922" s="36"/>
      <c r="O922" s="36"/>
      <c r="P922" s="36"/>
      <c r="Q922" s="36"/>
      <c r="R922" s="36"/>
      <c r="S922" s="36"/>
      <c r="T922" s="36"/>
      <c r="U922" s="36"/>
      <c r="V922" s="36"/>
      <c r="W922" s="36"/>
      <c r="X922" s="36"/>
      <c r="Y922" s="36"/>
      <c r="Z922" s="36"/>
    </row>
    <row r="923" spans="1:26" x14ac:dyDescent="0.2">
      <c r="A923" s="36"/>
      <c r="B923" s="36"/>
      <c r="C923" s="36"/>
      <c r="D923" s="36"/>
      <c r="E923" s="36"/>
      <c r="F923" s="36"/>
      <c r="G923" s="36"/>
      <c r="H923" s="36"/>
      <c r="I923" s="36"/>
      <c r="J923" s="36"/>
      <c r="K923" s="36"/>
      <c r="L923" s="36"/>
      <c r="M923" s="36"/>
      <c r="N923" s="36"/>
      <c r="O923" s="36"/>
      <c r="P923" s="36"/>
      <c r="Q923" s="36"/>
      <c r="R923" s="36"/>
      <c r="S923" s="36"/>
      <c r="T923" s="36"/>
      <c r="U923" s="36"/>
      <c r="V923" s="36"/>
      <c r="W923" s="36"/>
      <c r="X923" s="36"/>
      <c r="Y923" s="36"/>
      <c r="Z923" s="36"/>
    </row>
    <row r="924" spans="1:26" x14ac:dyDescent="0.2">
      <c r="A924" s="36"/>
      <c r="B924" s="36"/>
      <c r="C924" s="36"/>
      <c r="D924" s="36"/>
      <c r="E924" s="36"/>
      <c r="F924" s="36"/>
      <c r="G924" s="36"/>
      <c r="H924" s="36"/>
      <c r="I924" s="36"/>
      <c r="J924" s="36"/>
      <c r="K924" s="36"/>
      <c r="L924" s="36"/>
      <c r="M924" s="36"/>
      <c r="N924" s="36"/>
      <c r="O924" s="36"/>
      <c r="P924" s="36"/>
      <c r="Q924" s="36"/>
      <c r="R924" s="36"/>
      <c r="S924" s="36"/>
      <c r="T924" s="36"/>
      <c r="U924" s="36"/>
      <c r="V924" s="36"/>
      <c r="W924" s="36"/>
      <c r="X924" s="36"/>
      <c r="Y924" s="36"/>
      <c r="Z924" s="36"/>
    </row>
    <row r="925" spans="1:26" x14ac:dyDescent="0.2">
      <c r="A925" s="36"/>
      <c r="B925" s="36"/>
      <c r="C925" s="36"/>
      <c r="D925" s="36"/>
      <c r="E925" s="36"/>
      <c r="F925" s="36"/>
      <c r="G925" s="36"/>
      <c r="H925" s="36"/>
      <c r="I925" s="36"/>
      <c r="J925" s="36"/>
      <c r="K925" s="36"/>
      <c r="L925" s="36"/>
      <c r="M925" s="36"/>
      <c r="N925" s="36"/>
      <c r="O925" s="36"/>
      <c r="P925" s="36"/>
      <c r="Q925" s="36"/>
      <c r="R925" s="36"/>
      <c r="S925" s="36"/>
      <c r="T925" s="36"/>
      <c r="U925" s="36"/>
      <c r="V925" s="36"/>
      <c r="W925" s="36"/>
      <c r="X925" s="36"/>
      <c r="Y925" s="36"/>
      <c r="Z925" s="36"/>
    </row>
    <row r="926" spans="1:26" x14ac:dyDescent="0.2">
      <c r="A926" s="36"/>
      <c r="B926" s="36"/>
      <c r="C926" s="36"/>
      <c r="D926" s="36"/>
      <c r="E926" s="36"/>
      <c r="F926" s="36"/>
      <c r="G926" s="36"/>
      <c r="H926" s="36"/>
      <c r="I926" s="36"/>
      <c r="J926" s="36"/>
      <c r="K926" s="36"/>
      <c r="L926" s="36"/>
      <c r="M926" s="36"/>
      <c r="N926" s="36"/>
      <c r="O926" s="36"/>
      <c r="P926" s="36"/>
      <c r="Q926" s="36"/>
      <c r="R926" s="36"/>
      <c r="S926" s="36"/>
      <c r="T926" s="36"/>
      <c r="U926" s="36"/>
      <c r="V926" s="36"/>
      <c r="W926" s="36"/>
      <c r="X926" s="36"/>
      <c r="Y926" s="36"/>
      <c r="Z926" s="36"/>
    </row>
    <row r="927" spans="1:26" x14ac:dyDescent="0.2">
      <c r="A927" s="36"/>
      <c r="B927" s="36"/>
      <c r="C927" s="36"/>
      <c r="D927" s="36"/>
      <c r="E927" s="36"/>
      <c r="F927" s="36"/>
      <c r="G927" s="36"/>
      <c r="H927" s="36"/>
      <c r="I927" s="36"/>
      <c r="J927" s="36"/>
      <c r="K927" s="36"/>
      <c r="L927" s="36"/>
      <c r="M927" s="36"/>
      <c r="N927" s="36"/>
      <c r="O927" s="36"/>
      <c r="P927" s="36"/>
      <c r="Q927" s="36"/>
      <c r="R927" s="36"/>
      <c r="S927" s="36"/>
      <c r="T927" s="36"/>
      <c r="U927" s="36"/>
      <c r="V927" s="36"/>
      <c r="W927" s="36"/>
      <c r="X927" s="36"/>
      <c r="Y927" s="36"/>
      <c r="Z927" s="36"/>
    </row>
    <row r="928" spans="1:26" x14ac:dyDescent="0.2">
      <c r="A928" s="36"/>
      <c r="B928" s="36"/>
      <c r="C928" s="36"/>
      <c r="D928" s="36"/>
      <c r="E928" s="36"/>
      <c r="F928" s="36"/>
      <c r="G928" s="36"/>
      <c r="H928" s="36"/>
      <c r="I928" s="36"/>
      <c r="J928" s="36"/>
      <c r="K928" s="36"/>
      <c r="L928" s="36"/>
      <c r="M928" s="36"/>
      <c r="N928" s="36"/>
      <c r="O928" s="36"/>
      <c r="P928" s="36"/>
      <c r="Q928" s="36"/>
      <c r="R928" s="36"/>
      <c r="S928" s="36"/>
      <c r="T928" s="36"/>
      <c r="U928" s="36"/>
      <c r="V928" s="36"/>
      <c r="W928" s="36"/>
      <c r="X928" s="36"/>
      <c r="Y928" s="36"/>
      <c r="Z928" s="36"/>
    </row>
    <row r="929" spans="1:26" x14ac:dyDescent="0.2">
      <c r="A929" s="36"/>
      <c r="B929" s="36"/>
      <c r="C929" s="36"/>
      <c r="D929" s="36"/>
      <c r="E929" s="36"/>
      <c r="F929" s="36"/>
      <c r="G929" s="36"/>
      <c r="H929" s="36"/>
      <c r="I929" s="36"/>
      <c r="J929" s="36"/>
      <c r="K929" s="36"/>
      <c r="L929" s="36"/>
      <c r="M929" s="36"/>
      <c r="N929" s="36"/>
      <c r="O929" s="36"/>
      <c r="P929" s="36"/>
      <c r="Q929" s="36"/>
      <c r="R929" s="36"/>
      <c r="S929" s="36"/>
      <c r="T929" s="36"/>
      <c r="U929" s="36"/>
      <c r="V929" s="36"/>
      <c r="W929" s="36"/>
      <c r="X929" s="36"/>
      <c r="Y929" s="36"/>
      <c r="Z929" s="36"/>
    </row>
    <row r="930" spans="1:26" x14ac:dyDescent="0.2">
      <c r="A930" s="36"/>
      <c r="B930" s="36"/>
      <c r="C930" s="36"/>
      <c r="D930" s="36"/>
      <c r="E930" s="36"/>
      <c r="F930" s="36"/>
      <c r="G930" s="36"/>
      <c r="H930" s="36"/>
      <c r="I930" s="36"/>
      <c r="J930" s="36"/>
      <c r="K930" s="36"/>
      <c r="L930" s="36"/>
      <c r="M930" s="36"/>
      <c r="N930" s="36"/>
      <c r="O930" s="36"/>
      <c r="P930" s="36"/>
      <c r="Q930" s="36"/>
      <c r="R930" s="36"/>
      <c r="S930" s="36"/>
      <c r="T930" s="36"/>
      <c r="U930" s="36"/>
      <c r="V930" s="36"/>
      <c r="W930" s="36"/>
      <c r="X930" s="36"/>
      <c r="Y930" s="36"/>
      <c r="Z930" s="36"/>
    </row>
    <row r="931" spans="1:26" x14ac:dyDescent="0.2">
      <c r="A931" s="36"/>
      <c r="B931" s="36"/>
      <c r="C931" s="36"/>
      <c r="D931" s="36"/>
      <c r="E931" s="36"/>
      <c r="F931" s="36"/>
      <c r="G931" s="36"/>
      <c r="H931" s="36"/>
      <c r="I931" s="36"/>
      <c r="J931" s="36"/>
      <c r="K931" s="36"/>
      <c r="L931" s="36"/>
      <c r="M931" s="36"/>
      <c r="N931" s="36"/>
      <c r="O931" s="36"/>
      <c r="P931" s="36"/>
      <c r="Q931" s="36"/>
      <c r="R931" s="36"/>
      <c r="S931" s="36"/>
      <c r="T931" s="36"/>
      <c r="U931" s="36"/>
      <c r="V931" s="36"/>
      <c r="W931" s="36"/>
      <c r="X931" s="36"/>
      <c r="Y931" s="36"/>
      <c r="Z931" s="36"/>
    </row>
    <row r="932" spans="1:26" x14ac:dyDescent="0.2">
      <c r="A932" s="36"/>
      <c r="B932" s="36"/>
      <c r="C932" s="36"/>
      <c r="D932" s="36"/>
      <c r="E932" s="36"/>
      <c r="F932" s="36"/>
      <c r="G932" s="36"/>
      <c r="H932" s="36"/>
      <c r="I932" s="36"/>
      <c r="J932" s="36"/>
      <c r="K932" s="36"/>
      <c r="L932" s="36"/>
      <c r="M932" s="36"/>
      <c r="N932" s="36"/>
      <c r="O932" s="36"/>
      <c r="P932" s="36"/>
      <c r="Q932" s="36"/>
      <c r="R932" s="36"/>
      <c r="S932" s="36"/>
      <c r="T932" s="36"/>
      <c r="U932" s="36"/>
      <c r="V932" s="36"/>
      <c r="W932" s="36"/>
      <c r="X932" s="36"/>
      <c r="Y932" s="36"/>
      <c r="Z932" s="36"/>
    </row>
    <row r="933" spans="1:26" x14ac:dyDescent="0.2">
      <c r="A933" s="36"/>
      <c r="B933" s="36"/>
      <c r="C933" s="36"/>
      <c r="D933" s="36"/>
      <c r="E933" s="36"/>
      <c r="F933" s="36"/>
      <c r="G933" s="36"/>
      <c r="H933" s="36"/>
      <c r="I933" s="36"/>
      <c r="J933" s="36"/>
      <c r="K933" s="36"/>
      <c r="L933" s="36"/>
      <c r="M933" s="36"/>
      <c r="N933" s="36"/>
      <c r="O933" s="36"/>
      <c r="P933" s="36"/>
      <c r="Q933" s="36"/>
      <c r="R933" s="36"/>
      <c r="S933" s="36"/>
      <c r="T933" s="36"/>
      <c r="U933" s="36"/>
      <c r="V933" s="36"/>
      <c r="W933" s="36"/>
      <c r="X933" s="36"/>
      <c r="Y933" s="36"/>
      <c r="Z933" s="36"/>
    </row>
    <row r="934" spans="1:26" x14ac:dyDescent="0.2">
      <c r="A934" s="36"/>
      <c r="B934" s="36"/>
      <c r="C934" s="36"/>
      <c r="D934" s="36"/>
      <c r="E934" s="36"/>
      <c r="F934" s="36"/>
      <c r="G934" s="36"/>
      <c r="H934" s="36"/>
      <c r="I934" s="36"/>
      <c r="J934" s="36"/>
      <c r="K934" s="36"/>
      <c r="L934" s="36"/>
      <c r="M934" s="36"/>
      <c r="N934" s="36"/>
      <c r="O934" s="36"/>
      <c r="P934" s="36"/>
      <c r="Q934" s="36"/>
      <c r="R934" s="36"/>
      <c r="S934" s="36"/>
      <c r="T934" s="36"/>
      <c r="U934" s="36"/>
      <c r="V934" s="36"/>
      <c r="W934" s="36"/>
      <c r="X934" s="36"/>
      <c r="Y934" s="36"/>
      <c r="Z934" s="36"/>
    </row>
    <row r="935" spans="1:26" x14ac:dyDescent="0.2">
      <c r="A935" s="36"/>
      <c r="B935" s="36"/>
      <c r="C935" s="36"/>
      <c r="D935" s="36"/>
      <c r="E935" s="36"/>
      <c r="F935" s="36"/>
      <c r="G935" s="36"/>
      <c r="H935" s="36"/>
      <c r="I935" s="36"/>
      <c r="J935" s="36"/>
      <c r="K935" s="36"/>
      <c r="L935" s="36"/>
      <c r="M935" s="36"/>
      <c r="N935" s="36"/>
      <c r="O935" s="36"/>
      <c r="P935" s="36"/>
      <c r="Q935" s="36"/>
      <c r="R935" s="36"/>
      <c r="S935" s="36"/>
      <c r="T935" s="36"/>
      <c r="U935" s="36"/>
      <c r="V935" s="36"/>
      <c r="W935" s="36"/>
      <c r="X935" s="36"/>
      <c r="Y935" s="36"/>
      <c r="Z935" s="36"/>
    </row>
    <row r="936" spans="1:26" x14ac:dyDescent="0.2">
      <c r="A936" s="36"/>
      <c r="B936" s="36"/>
      <c r="C936" s="36"/>
      <c r="D936" s="36"/>
      <c r="E936" s="36"/>
      <c r="F936" s="36"/>
      <c r="G936" s="36"/>
      <c r="H936" s="36"/>
      <c r="I936" s="36"/>
      <c r="J936" s="36"/>
      <c r="K936" s="36"/>
      <c r="L936" s="36"/>
      <c r="M936" s="36"/>
      <c r="N936" s="36"/>
      <c r="O936" s="36"/>
      <c r="P936" s="36"/>
      <c r="Q936" s="36"/>
      <c r="R936" s="36"/>
      <c r="S936" s="36"/>
      <c r="T936" s="36"/>
      <c r="U936" s="36"/>
      <c r="V936" s="36"/>
      <c r="W936" s="36"/>
      <c r="X936" s="36"/>
      <c r="Y936" s="36"/>
      <c r="Z936" s="36"/>
    </row>
    <row r="937" spans="1:26" x14ac:dyDescent="0.2">
      <c r="A937" s="36"/>
      <c r="B937" s="36"/>
      <c r="C937" s="36"/>
      <c r="D937" s="36"/>
      <c r="E937" s="36"/>
      <c r="F937" s="36"/>
      <c r="G937" s="36"/>
      <c r="H937" s="36"/>
      <c r="I937" s="36"/>
      <c r="J937" s="36"/>
      <c r="K937" s="36"/>
      <c r="L937" s="36"/>
      <c r="M937" s="36"/>
      <c r="N937" s="36"/>
      <c r="O937" s="36"/>
      <c r="P937" s="36"/>
      <c r="Q937" s="36"/>
      <c r="R937" s="36"/>
      <c r="S937" s="36"/>
      <c r="T937" s="36"/>
      <c r="U937" s="36"/>
      <c r="V937" s="36"/>
      <c r="W937" s="36"/>
      <c r="X937" s="36"/>
      <c r="Y937" s="36"/>
      <c r="Z937" s="36"/>
    </row>
    <row r="938" spans="1:26" x14ac:dyDescent="0.2">
      <c r="A938" s="36"/>
      <c r="B938" s="36"/>
      <c r="C938" s="36"/>
      <c r="D938" s="36"/>
      <c r="E938" s="36"/>
      <c r="F938" s="36"/>
      <c r="G938" s="36"/>
      <c r="H938" s="36"/>
      <c r="I938" s="36"/>
      <c r="J938" s="36"/>
      <c r="K938" s="36"/>
      <c r="L938" s="36"/>
      <c r="M938" s="36"/>
      <c r="N938" s="36"/>
      <c r="O938" s="36"/>
      <c r="P938" s="36"/>
      <c r="Q938" s="36"/>
      <c r="R938" s="36"/>
      <c r="S938" s="36"/>
      <c r="T938" s="36"/>
      <c r="U938" s="36"/>
      <c r="V938" s="36"/>
      <c r="W938" s="36"/>
      <c r="X938" s="36"/>
      <c r="Y938" s="36"/>
      <c r="Z938" s="36"/>
    </row>
    <row r="939" spans="1:26" x14ac:dyDescent="0.2">
      <c r="A939" s="36"/>
      <c r="B939" s="36"/>
      <c r="C939" s="36"/>
      <c r="D939" s="36"/>
      <c r="E939" s="36"/>
      <c r="F939" s="36"/>
      <c r="G939" s="36"/>
      <c r="H939" s="36"/>
      <c r="I939" s="36"/>
      <c r="J939" s="36"/>
      <c r="K939" s="36"/>
      <c r="L939" s="36"/>
      <c r="M939" s="36"/>
      <c r="N939" s="36"/>
      <c r="O939" s="36"/>
      <c r="P939" s="36"/>
      <c r="Q939" s="36"/>
      <c r="R939" s="36"/>
      <c r="S939" s="36"/>
      <c r="T939" s="36"/>
      <c r="U939" s="36"/>
      <c r="V939" s="36"/>
      <c r="W939" s="36"/>
      <c r="X939" s="36"/>
      <c r="Y939" s="36"/>
      <c r="Z939" s="36"/>
    </row>
    <row r="940" spans="1:26" x14ac:dyDescent="0.2">
      <c r="A940" s="36"/>
      <c r="B940" s="36"/>
      <c r="C940" s="36"/>
      <c r="D940" s="36"/>
      <c r="E940" s="36"/>
      <c r="F940" s="36"/>
      <c r="G940" s="36"/>
      <c r="H940" s="36"/>
      <c r="I940" s="36"/>
      <c r="J940" s="36"/>
      <c r="K940" s="36"/>
      <c r="L940" s="36"/>
      <c r="M940" s="36"/>
      <c r="N940" s="36"/>
      <c r="O940" s="36"/>
      <c r="P940" s="36"/>
      <c r="Q940" s="36"/>
      <c r="R940" s="36"/>
      <c r="S940" s="36"/>
      <c r="T940" s="36"/>
      <c r="U940" s="36"/>
      <c r="V940" s="36"/>
      <c r="W940" s="36"/>
      <c r="X940" s="36"/>
      <c r="Y940" s="36"/>
      <c r="Z940" s="36"/>
    </row>
    <row r="941" spans="1:26" x14ac:dyDescent="0.2">
      <c r="A941" s="36"/>
      <c r="B941" s="36"/>
      <c r="C941" s="36"/>
      <c r="D941" s="36"/>
      <c r="E941" s="36"/>
      <c r="F941" s="36"/>
      <c r="G941" s="36"/>
      <c r="H941" s="36"/>
      <c r="I941" s="36"/>
      <c r="J941" s="36"/>
      <c r="K941" s="36"/>
      <c r="L941" s="36"/>
      <c r="M941" s="36"/>
      <c r="N941" s="36"/>
      <c r="O941" s="36"/>
      <c r="P941" s="36"/>
      <c r="Q941" s="36"/>
      <c r="R941" s="36"/>
      <c r="S941" s="36"/>
      <c r="T941" s="36"/>
      <c r="U941" s="36"/>
      <c r="V941" s="36"/>
      <c r="W941" s="36"/>
      <c r="X941" s="36"/>
      <c r="Y941" s="36"/>
      <c r="Z941" s="36"/>
    </row>
    <row r="942" spans="1:26" x14ac:dyDescent="0.2">
      <c r="A942" s="36"/>
      <c r="B942" s="36"/>
      <c r="C942" s="36"/>
      <c r="D942" s="36"/>
      <c r="E942" s="36"/>
      <c r="F942" s="36"/>
      <c r="G942" s="36"/>
      <c r="H942" s="36"/>
      <c r="I942" s="36"/>
      <c r="J942" s="36"/>
      <c r="K942" s="36"/>
      <c r="L942" s="36"/>
      <c r="M942" s="36"/>
      <c r="N942" s="36"/>
      <c r="O942" s="36"/>
      <c r="P942" s="36"/>
      <c r="Q942" s="36"/>
      <c r="R942" s="36"/>
      <c r="S942" s="36"/>
      <c r="T942" s="36"/>
      <c r="U942" s="36"/>
      <c r="V942" s="36"/>
      <c r="W942" s="36"/>
      <c r="X942" s="36"/>
      <c r="Y942" s="36"/>
      <c r="Z942" s="36"/>
    </row>
    <row r="943" spans="1:26" x14ac:dyDescent="0.2">
      <c r="A943" s="36"/>
      <c r="B943" s="36"/>
      <c r="C943" s="36"/>
      <c r="D943" s="36"/>
      <c r="E943" s="36"/>
      <c r="F943" s="36"/>
      <c r="G943" s="36"/>
      <c r="H943" s="36"/>
      <c r="I943" s="36"/>
      <c r="J943" s="36"/>
      <c r="K943" s="36"/>
      <c r="L943" s="36"/>
      <c r="M943" s="36"/>
      <c r="N943" s="36"/>
      <c r="O943" s="36"/>
      <c r="P943" s="36"/>
      <c r="Q943" s="36"/>
      <c r="R943" s="36"/>
      <c r="S943" s="36"/>
      <c r="T943" s="36"/>
      <c r="U943" s="36"/>
      <c r="V943" s="36"/>
      <c r="W943" s="36"/>
      <c r="X943" s="36"/>
      <c r="Y943" s="36"/>
      <c r="Z943" s="36"/>
    </row>
    <row r="944" spans="1:26" x14ac:dyDescent="0.2">
      <c r="A944" s="36"/>
      <c r="B944" s="36"/>
      <c r="C944" s="36"/>
      <c r="D944" s="36"/>
      <c r="E944" s="36"/>
      <c r="F944" s="36"/>
      <c r="G944" s="36"/>
      <c r="H944" s="36"/>
      <c r="I944" s="36"/>
      <c r="J944" s="36"/>
      <c r="K944" s="36"/>
      <c r="L944" s="36"/>
      <c r="M944" s="36"/>
      <c r="N944" s="36"/>
      <c r="O944" s="36"/>
      <c r="P944" s="36"/>
      <c r="Q944" s="36"/>
      <c r="R944" s="36"/>
      <c r="S944" s="36"/>
      <c r="T944" s="36"/>
      <c r="U944" s="36"/>
      <c r="V944" s="36"/>
      <c r="W944" s="36"/>
      <c r="X944" s="36"/>
      <c r="Y944" s="36"/>
      <c r="Z944" s="36"/>
    </row>
    <row r="945" spans="1:26" x14ac:dyDescent="0.2">
      <c r="A945" s="36"/>
      <c r="B945" s="36"/>
      <c r="C945" s="36"/>
      <c r="D945" s="36"/>
      <c r="E945" s="36"/>
      <c r="F945" s="36"/>
      <c r="G945" s="36"/>
      <c r="H945" s="36"/>
      <c r="I945" s="36"/>
      <c r="J945" s="36"/>
      <c r="K945" s="36"/>
      <c r="L945" s="36"/>
      <c r="M945" s="36"/>
      <c r="N945" s="36"/>
      <c r="O945" s="36"/>
      <c r="P945" s="36"/>
      <c r="Q945" s="36"/>
      <c r="R945" s="36"/>
      <c r="S945" s="36"/>
      <c r="T945" s="36"/>
      <c r="U945" s="36"/>
      <c r="V945" s="36"/>
      <c r="W945" s="36"/>
      <c r="X945" s="36"/>
      <c r="Y945" s="36"/>
      <c r="Z945" s="36"/>
    </row>
    <row r="946" spans="1:26" x14ac:dyDescent="0.2">
      <c r="A946" s="36"/>
      <c r="B946" s="36"/>
      <c r="C946" s="36"/>
      <c r="D946" s="36"/>
      <c r="E946" s="36"/>
      <c r="F946" s="36"/>
      <c r="G946" s="36"/>
      <c r="H946" s="36"/>
      <c r="I946" s="36"/>
      <c r="J946" s="36"/>
      <c r="K946" s="36"/>
      <c r="L946" s="36"/>
      <c r="M946" s="36"/>
      <c r="N946" s="36"/>
      <c r="O946" s="36"/>
      <c r="P946" s="36"/>
      <c r="Q946" s="36"/>
      <c r="R946" s="36"/>
      <c r="S946" s="36"/>
      <c r="T946" s="36"/>
      <c r="U946" s="36"/>
      <c r="V946" s="36"/>
      <c r="W946" s="36"/>
      <c r="X946" s="36"/>
      <c r="Y946" s="36"/>
      <c r="Z946" s="36"/>
    </row>
    <row r="947" spans="1:26" x14ac:dyDescent="0.2">
      <c r="A947" s="36"/>
      <c r="B947" s="36"/>
      <c r="C947" s="36"/>
      <c r="D947" s="36"/>
      <c r="E947" s="36"/>
      <c r="F947" s="36"/>
      <c r="G947" s="36"/>
      <c r="H947" s="36"/>
      <c r="I947" s="36"/>
      <c r="J947" s="36"/>
      <c r="K947" s="36"/>
      <c r="L947" s="36"/>
      <c r="M947" s="36"/>
      <c r="N947" s="36"/>
      <c r="O947" s="36"/>
      <c r="P947" s="36"/>
      <c r="Q947" s="36"/>
      <c r="R947" s="36"/>
      <c r="S947" s="36"/>
      <c r="T947" s="36"/>
      <c r="U947" s="36"/>
      <c r="V947" s="36"/>
      <c r="W947" s="36"/>
      <c r="X947" s="36"/>
      <c r="Y947" s="36"/>
      <c r="Z947" s="36"/>
    </row>
    <row r="948" spans="1:26" x14ac:dyDescent="0.2">
      <c r="A948" s="36"/>
      <c r="B948" s="36"/>
      <c r="C948" s="36"/>
      <c r="D948" s="36"/>
      <c r="E948" s="36"/>
      <c r="F948" s="36"/>
      <c r="G948" s="36"/>
      <c r="H948" s="36"/>
      <c r="I948" s="36"/>
      <c r="J948" s="36"/>
      <c r="K948" s="36"/>
      <c r="L948" s="36"/>
      <c r="M948" s="36"/>
      <c r="N948" s="36"/>
      <c r="O948" s="36"/>
      <c r="P948" s="36"/>
      <c r="Q948" s="36"/>
      <c r="R948" s="36"/>
      <c r="S948" s="36"/>
      <c r="T948" s="36"/>
      <c r="U948" s="36"/>
      <c r="V948" s="36"/>
      <c r="W948" s="36"/>
      <c r="X948" s="36"/>
      <c r="Y948" s="36"/>
      <c r="Z948" s="36"/>
    </row>
    <row r="949" spans="1:26" x14ac:dyDescent="0.2">
      <c r="A949" s="36"/>
      <c r="B949" s="36"/>
      <c r="C949" s="36"/>
      <c r="D949" s="36"/>
      <c r="E949" s="36"/>
      <c r="F949" s="36"/>
      <c r="G949" s="36"/>
      <c r="H949" s="36"/>
      <c r="I949" s="36"/>
      <c r="J949" s="36"/>
      <c r="K949" s="36"/>
      <c r="L949" s="36"/>
      <c r="M949" s="36"/>
      <c r="N949" s="36"/>
      <c r="O949" s="36"/>
      <c r="P949" s="36"/>
      <c r="Q949" s="36"/>
      <c r="R949" s="36"/>
      <c r="S949" s="36"/>
      <c r="T949" s="36"/>
      <c r="U949" s="36"/>
      <c r="V949" s="36"/>
      <c r="W949" s="36"/>
      <c r="X949" s="36"/>
      <c r="Y949" s="36"/>
      <c r="Z949" s="36"/>
    </row>
    <row r="950" spans="1:26" x14ac:dyDescent="0.2">
      <c r="A950" s="36"/>
      <c r="B950" s="36"/>
      <c r="C950" s="36"/>
      <c r="D950" s="36"/>
      <c r="E950" s="36"/>
      <c r="F950" s="36"/>
      <c r="G950" s="36"/>
      <c r="H950" s="36"/>
      <c r="I950" s="36"/>
      <c r="J950" s="36"/>
      <c r="K950" s="36"/>
      <c r="L950" s="36"/>
      <c r="M950" s="36"/>
      <c r="N950" s="36"/>
      <c r="O950" s="36"/>
      <c r="P950" s="36"/>
      <c r="Q950" s="36"/>
      <c r="R950" s="36"/>
      <c r="S950" s="36"/>
      <c r="T950" s="36"/>
      <c r="U950" s="36"/>
      <c r="V950" s="36"/>
      <c r="W950" s="36"/>
      <c r="X950" s="36"/>
      <c r="Y950" s="36"/>
      <c r="Z950" s="36"/>
    </row>
    <row r="951" spans="1:26" x14ac:dyDescent="0.2">
      <c r="A951" s="36"/>
      <c r="B951" s="36"/>
      <c r="C951" s="36"/>
      <c r="D951" s="36"/>
      <c r="E951" s="36"/>
      <c r="F951" s="36"/>
      <c r="G951" s="36"/>
      <c r="H951" s="36"/>
      <c r="I951" s="36"/>
      <c r="J951" s="36"/>
      <c r="K951" s="36"/>
      <c r="L951" s="36"/>
      <c r="M951" s="36"/>
      <c r="N951" s="36"/>
      <c r="O951" s="36"/>
      <c r="P951" s="36"/>
      <c r="Q951" s="36"/>
      <c r="R951" s="36"/>
      <c r="S951" s="36"/>
      <c r="T951" s="36"/>
      <c r="U951" s="36"/>
      <c r="V951" s="36"/>
      <c r="W951" s="36"/>
      <c r="X951" s="36"/>
      <c r="Y951" s="36"/>
      <c r="Z951" s="36"/>
    </row>
    <row r="952" spans="1:26" x14ac:dyDescent="0.2">
      <c r="A952" s="36"/>
      <c r="B952" s="36"/>
      <c r="C952" s="36"/>
      <c r="D952" s="36"/>
      <c r="E952" s="36"/>
      <c r="F952" s="36"/>
      <c r="G952" s="36"/>
      <c r="H952" s="36"/>
      <c r="I952" s="36"/>
      <c r="J952" s="36"/>
      <c r="K952" s="36"/>
      <c r="L952" s="36"/>
      <c r="M952" s="36"/>
      <c r="N952" s="36"/>
      <c r="O952" s="36"/>
      <c r="P952" s="36"/>
      <c r="Q952" s="36"/>
      <c r="R952" s="36"/>
      <c r="S952" s="36"/>
      <c r="T952" s="36"/>
      <c r="U952" s="36"/>
      <c r="V952" s="36"/>
      <c r="W952" s="36"/>
      <c r="X952" s="36"/>
      <c r="Y952" s="36"/>
      <c r="Z952" s="36"/>
    </row>
    <row r="953" spans="1:26" x14ac:dyDescent="0.2">
      <c r="A953" s="36"/>
      <c r="B953" s="36"/>
      <c r="C953" s="36"/>
      <c r="D953" s="36"/>
      <c r="E953" s="36"/>
      <c r="F953" s="36"/>
      <c r="G953" s="36"/>
      <c r="H953" s="36"/>
      <c r="I953" s="36"/>
      <c r="J953" s="36"/>
      <c r="K953" s="36"/>
      <c r="L953" s="36"/>
      <c r="M953" s="36"/>
      <c r="N953" s="36"/>
      <c r="O953" s="36"/>
      <c r="P953" s="36"/>
      <c r="Q953" s="36"/>
      <c r="R953" s="36"/>
      <c r="S953" s="36"/>
      <c r="T953" s="36"/>
      <c r="U953" s="36"/>
      <c r="V953" s="36"/>
      <c r="W953" s="36"/>
      <c r="X953" s="36"/>
      <c r="Y953" s="36"/>
      <c r="Z953" s="36"/>
    </row>
    <row r="954" spans="1:26" x14ac:dyDescent="0.2">
      <c r="A954" s="36"/>
      <c r="B954" s="36"/>
      <c r="C954" s="36"/>
      <c r="D954" s="36"/>
      <c r="E954" s="36"/>
      <c r="F954" s="36"/>
      <c r="G954" s="36"/>
      <c r="H954" s="36"/>
      <c r="I954" s="36"/>
      <c r="J954" s="36"/>
      <c r="K954" s="36"/>
      <c r="L954" s="36"/>
      <c r="M954" s="36"/>
      <c r="N954" s="36"/>
      <c r="O954" s="36"/>
      <c r="P954" s="36"/>
      <c r="Q954" s="36"/>
      <c r="R954" s="36"/>
      <c r="S954" s="36"/>
      <c r="T954" s="36"/>
      <c r="U954" s="36"/>
      <c r="V954" s="36"/>
      <c r="W954" s="36"/>
      <c r="X954" s="36"/>
      <c r="Y954" s="36"/>
      <c r="Z954" s="36"/>
    </row>
    <row r="955" spans="1:26" x14ac:dyDescent="0.2">
      <c r="A955" s="36"/>
      <c r="B955" s="36"/>
      <c r="C955" s="36"/>
      <c r="D955" s="36"/>
      <c r="E955" s="36"/>
      <c r="F955" s="36"/>
      <c r="G955" s="36"/>
      <c r="H955" s="36"/>
      <c r="I955" s="36"/>
      <c r="J955" s="36"/>
      <c r="K955" s="36"/>
      <c r="L955" s="36"/>
      <c r="M955" s="36"/>
      <c r="N955" s="36"/>
      <c r="O955" s="36"/>
      <c r="P955" s="36"/>
      <c r="Q955" s="36"/>
      <c r="R955" s="36"/>
      <c r="S955" s="36"/>
      <c r="T955" s="36"/>
      <c r="U955" s="36"/>
      <c r="V955" s="36"/>
      <c r="W955" s="36"/>
      <c r="X955" s="36"/>
      <c r="Y955" s="36"/>
      <c r="Z955" s="36"/>
    </row>
    <row r="956" spans="1:26" x14ac:dyDescent="0.2">
      <c r="A956" s="36"/>
      <c r="B956" s="36"/>
      <c r="C956" s="36"/>
      <c r="D956" s="36"/>
      <c r="E956" s="36"/>
      <c r="F956" s="36"/>
      <c r="G956" s="36"/>
      <c r="H956" s="36"/>
      <c r="I956" s="36"/>
      <c r="J956" s="36"/>
      <c r="K956" s="36"/>
      <c r="L956" s="36"/>
      <c r="M956" s="36"/>
      <c r="N956" s="36"/>
      <c r="O956" s="36"/>
      <c r="P956" s="36"/>
      <c r="Q956" s="36"/>
      <c r="R956" s="36"/>
      <c r="S956" s="36"/>
      <c r="T956" s="36"/>
      <c r="U956" s="36"/>
      <c r="V956" s="36"/>
      <c r="W956" s="36"/>
      <c r="X956" s="36"/>
      <c r="Y956" s="36"/>
      <c r="Z956" s="36"/>
    </row>
    <row r="957" spans="1:26" x14ac:dyDescent="0.2">
      <c r="A957" s="36"/>
      <c r="B957" s="36"/>
      <c r="C957" s="36"/>
      <c r="D957" s="36"/>
      <c r="E957" s="36"/>
      <c r="F957" s="36"/>
      <c r="G957" s="36"/>
      <c r="H957" s="36"/>
      <c r="I957" s="36"/>
      <c r="J957" s="36"/>
      <c r="K957" s="36"/>
      <c r="L957" s="36"/>
      <c r="M957" s="36"/>
      <c r="N957" s="36"/>
      <c r="O957" s="36"/>
      <c r="P957" s="36"/>
      <c r="Q957" s="36"/>
      <c r="R957" s="36"/>
      <c r="S957" s="36"/>
      <c r="T957" s="36"/>
      <c r="U957" s="36"/>
      <c r="V957" s="36"/>
      <c r="W957" s="36"/>
      <c r="X957" s="36"/>
      <c r="Y957" s="36"/>
      <c r="Z957" s="36"/>
    </row>
    <row r="958" spans="1:26" x14ac:dyDescent="0.2">
      <c r="A958" s="36"/>
      <c r="B958" s="36"/>
      <c r="C958" s="36"/>
      <c r="D958" s="36"/>
      <c r="E958" s="36"/>
      <c r="F958" s="36"/>
      <c r="G958" s="36"/>
      <c r="H958" s="36"/>
      <c r="I958" s="36"/>
      <c r="J958" s="36"/>
      <c r="K958" s="36"/>
      <c r="L958" s="36"/>
      <c r="M958" s="36"/>
      <c r="N958" s="36"/>
      <c r="O958" s="36"/>
      <c r="P958" s="36"/>
      <c r="Q958" s="36"/>
      <c r="R958" s="36"/>
      <c r="S958" s="36"/>
      <c r="T958" s="36"/>
      <c r="U958" s="36"/>
      <c r="V958" s="36"/>
      <c r="W958" s="36"/>
      <c r="X958" s="36"/>
      <c r="Y958" s="36"/>
      <c r="Z958" s="36"/>
    </row>
    <row r="959" spans="1:26" x14ac:dyDescent="0.2">
      <c r="A959" s="36"/>
      <c r="B959" s="36"/>
      <c r="C959" s="36"/>
      <c r="D959" s="36"/>
      <c r="E959" s="36"/>
      <c r="F959" s="36"/>
      <c r="G959" s="36"/>
      <c r="H959" s="36"/>
      <c r="I959" s="36"/>
      <c r="J959" s="36"/>
      <c r="K959" s="36"/>
      <c r="L959" s="36"/>
      <c r="M959" s="36"/>
      <c r="N959" s="36"/>
      <c r="O959" s="36"/>
      <c r="P959" s="36"/>
      <c r="Q959" s="36"/>
      <c r="R959" s="36"/>
      <c r="S959" s="36"/>
      <c r="T959" s="36"/>
      <c r="U959" s="36"/>
      <c r="V959" s="36"/>
      <c r="W959" s="36"/>
      <c r="X959" s="36"/>
      <c r="Y959" s="36"/>
      <c r="Z959" s="36"/>
    </row>
    <row r="960" spans="1:26" x14ac:dyDescent="0.2">
      <c r="A960" s="36"/>
      <c r="B960" s="36"/>
      <c r="C960" s="36"/>
      <c r="D960" s="36"/>
      <c r="E960" s="36"/>
      <c r="F960" s="36"/>
      <c r="G960" s="36"/>
      <c r="H960" s="36"/>
      <c r="I960" s="36"/>
      <c r="J960" s="36"/>
      <c r="K960" s="36"/>
      <c r="L960" s="36"/>
      <c r="M960" s="36"/>
      <c r="N960" s="36"/>
      <c r="O960" s="36"/>
      <c r="P960" s="36"/>
      <c r="Q960" s="36"/>
      <c r="R960" s="36"/>
      <c r="S960" s="36"/>
      <c r="T960" s="36"/>
      <c r="U960" s="36"/>
      <c r="V960" s="36"/>
      <c r="W960" s="36"/>
      <c r="X960" s="36"/>
      <c r="Y960" s="36"/>
      <c r="Z960" s="36"/>
    </row>
    <row r="961" spans="1:26" x14ac:dyDescent="0.2">
      <c r="A961" s="36"/>
      <c r="B961" s="36"/>
      <c r="C961" s="36"/>
      <c r="D961" s="36"/>
      <c r="E961" s="36"/>
      <c r="F961" s="36"/>
      <c r="G961" s="36"/>
      <c r="H961" s="36"/>
      <c r="I961" s="36"/>
      <c r="J961" s="36"/>
      <c r="K961" s="36"/>
      <c r="L961" s="36"/>
      <c r="M961" s="36"/>
      <c r="N961" s="36"/>
      <c r="O961" s="36"/>
      <c r="P961" s="36"/>
      <c r="Q961" s="36"/>
      <c r="R961" s="36"/>
      <c r="S961" s="36"/>
      <c r="T961" s="36"/>
      <c r="U961" s="36"/>
      <c r="V961" s="36"/>
      <c r="W961" s="36"/>
      <c r="X961" s="36"/>
      <c r="Y961" s="36"/>
      <c r="Z961" s="36"/>
    </row>
    <row r="962" spans="1:26" x14ac:dyDescent="0.2">
      <c r="A962" s="36"/>
      <c r="B962" s="36"/>
      <c r="C962" s="36"/>
      <c r="D962" s="36"/>
      <c r="E962" s="36"/>
      <c r="F962" s="36"/>
      <c r="G962" s="36"/>
      <c r="H962" s="36"/>
      <c r="I962" s="36"/>
      <c r="J962" s="36"/>
      <c r="K962" s="36"/>
      <c r="L962" s="36"/>
      <c r="M962" s="36"/>
      <c r="N962" s="36"/>
      <c r="O962" s="36"/>
      <c r="P962" s="36"/>
      <c r="Q962" s="36"/>
      <c r="R962" s="36"/>
      <c r="S962" s="36"/>
      <c r="T962" s="36"/>
      <c r="U962" s="36"/>
      <c r="V962" s="36"/>
      <c r="W962" s="36"/>
      <c r="X962" s="36"/>
      <c r="Y962" s="36"/>
      <c r="Z962" s="36"/>
    </row>
    <row r="963" spans="1:26" x14ac:dyDescent="0.2">
      <c r="A963" s="36"/>
      <c r="B963" s="36"/>
      <c r="C963" s="36"/>
      <c r="D963" s="36"/>
      <c r="E963" s="36"/>
      <c r="F963" s="36"/>
      <c r="G963" s="36"/>
      <c r="H963" s="36"/>
      <c r="I963" s="36"/>
      <c r="J963" s="36"/>
      <c r="K963" s="36"/>
      <c r="L963" s="36"/>
      <c r="M963" s="36"/>
      <c r="N963" s="36"/>
      <c r="O963" s="36"/>
      <c r="P963" s="36"/>
      <c r="Q963" s="36"/>
      <c r="R963" s="36"/>
      <c r="S963" s="36"/>
      <c r="T963" s="36"/>
      <c r="U963" s="36"/>
      <c r="V963" s="36"/>
      <c r="W963" s="36"/>
      <c r="X963" s="36"/>
      <c r="Y963" s="36"/>
      <c r="Z963" s="36"/>
    </row>
    <row r="964" spans="1:26" x14ac:dyDescent="0.2">
      <c r="A964" s="36"/>
      <c r="B964" s="36"/>
      <c r="C964" s="36"/>
      <c r="D964" s="36"/>
      <c r="E964" s="36"/>
      <c r="F964" s="36"/>
      <c r="G964" s="36"/>
      <c r="H964" s="36"/>
      <c r="I964" s="36"/>
      <c r="J964" s="36"/>
      <c r="K964" s="36"/>
      <c r="L964" s="36"/>
      <c r="M964" s="36"/>
      <c r="N964" s="36"/>
      <c r="O964" s="36"/>
      <c r="P964" s="36"/>
      <c r="Q964" s="36"/>
      <c r="R964" s="36"/>
      <c r="S964" s="36"/>
      <c r="T964" s="36"/>
      <c r="U964" s="36"/>
      <c r="V964" s="36"/>
      <c r="W964" s="36"/>
      <c r="X964" s="36"/>
      <c r="Y964" s="36"/>
      <c r="Z964" s="36"/>
    </row>
    <row r="965" spans="1:26" x14ac:dyDescent="0.2">
      <c r="A965" s="36"/>
      <c r="B965" s="36"/>
      <c r="C965" s="36"/>
      <c r="D965" s="36"/>
      <c r="E965" s="36"/>
      <c r="F965" s="36"/>
      <c r="G965" s="36"/>
      <c r="H965" s="36"/>
      <c r="I965" s="36"/>
      <c r="J965" s="36"/>
      <c r="K965" s="36"/>
      <c r="L965" s="36"/>
      <c r="M965" s="36"/>
      <c r="N965" s="36"/>
      <c r="O965" s="36"/>
      <c r="P965" s="36"/>
      <c r="Q965" s="36"/>
      <c r="R965" s="36"/>
      <c r="S965" s="36"/>
      <c r="T965" s="36"/>
      <c r="U965" s="36"/>
      <c r="V965" s="36"/>
      <c r="W965" s="36"/>
      <c r="X965" s="36"/>
      <c r="Y965" s="36"/>
      <c r="Z965" s="36"/>
    </row>
    <row r="966" spans="1:26" x14ac:dyDescent="0.2">
      <c r="A966" s="36"/>
      <c r="B966" s="36"/>
      <c r="C966" s="36"/>
      <c r="D966" s="36"/>
      <c r="E966" s="36"/>
      <c r="F966" s="36"/>
      <c r="G966" s="36"/>
      <c r="H966" s="36"/>
      <c r="I966" s="36"/>
      <c r="J966" s="36"/>
      <c r="K966" s="36"/>
      <c r="L966" s="36"/>
      <c r="M966" s="36"/>
      <c r="N966" s="36"/>
      <c r="O966" s="36"/>
      <c r="P966" s="36"/>
      <c r="Q966" s="36"/>
      <c r="R966" s="36"/>
      <c r="S966" s="36"/>
      <c r="T966" s="36"/>
      <c r="U966" s="36"/>
      <c r="V966" s="36"/>
      <c r="W966" s="36"/>
      <c r="X966" s="36"/>
      <c r="Y966" s="36"/>
      <c r="Z966" s="36"/>
    </row>
    <row r="967" spans="1:26" x14ac:dyDescent="0.2">
      <c r="A967" s="36"/>
      <c r="B967" s="36"/>
      <c r="C967" s="36"/>
      <c r="D967" s="36"/>
      <c r="E967" s="36"/>
      <c r="F967" s="36"/>
      <c r="G967" s="36"/>
      <c r="H967" s="36"/>
      <c r="I967" s="36"/>
      <c r="J967" s="36"/>
      <c r="K967" s="36"/>
      <c r="L967" s="36"/>
      <c r="M967" s="36"/>
      <c r="N967" s="36"/>
      <c r="O967" s="36"/>
      <c r="P967" s="36"/>
      <c r="Q967" s="36"/>
      <c r="R967" s="36"/>
      <c r="S967" s="36"/>
      <c r="T967" s="36"/>
      <c r="U967" s="36"/>
      <c r="V967" s="36"/>
      <c r="W967" s="36"/>
      <c r="X967" s="36"/>
      <c r="Y967" s="36"/>
      <c r="Z967" s="36"/>
    </row>
    <row r="968" spans="1:26" x14ac:dyDescent="0.2">
      <c r="A968" s="36"/>
      <c r="B968" s="36"/>
      <c r="C968" s="36"/>
      <c r="D968" s="36"/>
      <c r="E968" s="36"/>
      <c r="F968" s="36"/>
      <c r="G968" s="36"/>
      <c r="H968" s="36"/>
      <c r="I968" s="36"/>
      <c r="J968" s="36"/>
      <c r="K968" s="36"/>
      <c r="L968" s="36"/>
      <c r="M968" s="36"/>
      <c r="N968" s="36"/>
      <c r="O968" s="36"/>
      <c r="P968" s="36"/>
      <c r="Q968" s="36"/>
      <c r="R968" s="36"/>
      <c r="S968" s="36"/>
      <c r="T968" s="36"/>
      <c r="U968" s="36"/>
      <c r="V968" s="36"/>
      <c r="W968" s="36"/>
      <c r="X968" s="36"/>
      <c r="Y968" s="36"/>
      <c r="Z968" s="36"/>
    </row>
    <row r="969" spans="1:26" x14ac:dyDescent="0.2">
      <c r="A969" s="36"/>
      <c r="B969" s="36"/>
      <c r="C969" s="36"/>
      <c r="D969" s="36"/>
      <c r="E969" s="36"/>
      <c r="F969" s="36"/>
      <c r="G969" s="36"/>
      <c r="H969" s="36"/>
      <c r="I969" s="36"/>
      <c r="J969" s="36"/>
      <c r="K969" s="36"/>
      <c r="L969" s="36"/>
      <c r="M969" s="36"/>
      <c r="N969" s="36"/>
      <c r="O969" s="36"/>
      <c r="P969" s="36"/>
      <c r="Q969" s="36"/>
      <c r="R969" s="36"/>
      <c r="S969" s="36"/>
      <c r="T969" s="36"/>
      <c r="U969" s="36"/>
      <c r="V969" s="36"/>
      <c r="W969" s="36"/>
      <c r="X969" s="36"/>
      <c r="Y969" s="36"/>
      <c r="Z969" s="36"/>
    </row>
    <row r="970" spans="1:26" x14ac:dyDescent="0.2">
      <c r="A970" s="36"/>
      <c r="B970" s="36"/>
      <c r="C970" s="36"/>
      <c r="D970" s="36"/>
      <c r="E970" s="36"/>
      <c r="F970" s="36"/>
      <c r="G970" s="36"/>
      <c r="H970" s="36"/>
      <c r="I970" s="36"/>
      <c r="J970" s="36"/>
      <c r="K970" s="36"/>
      <c r="L970" s="36"/>
      <c r="M970" s="36"/>
      <c r="N970" s="36"/>
      <c r="O970" s="36"/>
      <c r="P970" s="36"/>
      <c r="Q970" s="36"/>
      <c r="R970" s="36"/>
      <c r="S970" s="36"/>
      <c r="T970" s="36"/>
      <c r="U970" s="36"/>
      <c r="V970" s="36"/>
      <c r="W970" s="36"/>
      <c r="X970" s="36"/>
      <c r="Y970" s="36"/>
      <c r="Z970" s="36"/>
    </row>
    <row r="971" spans="1:26" x14ac:dyDescent="0.2">
      <c r="A971" s="36"/>
      <c r="B971" s="36"/>
      <c r="C971" s="36"/>
      <c r="D971" s="36"/>
      <c r="E971" s="36"/>
      <c r="F971" s="36"/>
      <c r="G971" s="36"/>
      <c r="H971" s="36"/>
      <c r="I971" s="36"/>
      <c r="J971" s="36"/>
      <c r="K971" s="36"/>
      <c r="L971" s="36"/>
      <c r="M971" s="36"/>
      <c r="N971" s="36"/>
      <c r="O971" s="36"/>
      <c r="P971" s="36"/>
      <c r="Q971" s="36"/>
      <c r="R971" s="36"/>
      <c r="S971" s="36"/>
      <c r="T971" s="36"/>
      <c r="U971" s="36"/>
      <c r="V971" s="36"/>
      <c r="W971" s="36"/>
      <c r="X971" s="36"/>
      <c r="Y971" s="36"/>
      <c r="Z971" s="36"/>
    </row>
    <row r="972" spans="1:26" x14ac:dyDescent="0.2">
      <c r="A972" s="36"/>
      <c r="B972" s="36"/>
      <c r="C972" s="36"/>
      <c r="D972" s="36"/>
      <c r="E972" s="36"/>
      <c r="F972" s="36"/>
      <c r="G972" s="36"/>
      <c r="H972" s="36"/>
      <c r="I972" s="36"/>
      <c r="J972" s="36"/>
      <c r="K972" s="36"/>
      <c r="L972" s="36"/>
      <c r="M972" s="36"/>
      <c r="N972" s="36"/>
      <c r="O972" s="36"/>
      <c r="P972" s="36"/>
      <c r="Q972" s="36"/>
      <c r="R972" s="36"/>
      <c r="S972" s="36"/>
      <c r="T972" s="36"/>
      <c r="U972" s="36"/>
      <c r="V972" s="36"/>
      <c r="W972" s="36"/>
      <c r="X972" s="36"/>
      <c r="Y972" s="36"/>
      <c r="Z972" s="36"/>
    </row>
    <row r="973" spans="1:26" x14ac:dyDescent="0.2">
      <c r="A973" s="36"/>
      <c r="B973" s="36"/>
      <c r="C973" s="36"/>
      <c r="D973" s="36"/>
      <c r="E973" s="36"/>
      <c r="F973" s="36"/>
      <c r="G973" s="36"/>
      <c r="H973" s="36"/>
      <c r="I973" s="36"/>
      <c r="J973" s="36"/>
      <c r="K973" s="36"/>
      <c r="L973" s="36"/>
      <c r="M973" s="36"/>
      <c r="N973" s="36"/>
      <c r="O973" s="36"/>
      <c r="P973" s="36"/>
      <c r="Q973" s="36"/>
      <c r="R973" s="36"/>
      <c r="S973" s="36"/>
      <c r="T973" s="36"/>
      <c r="U973" s="36"/>
      <c r="V973" s="36"/>
      <c r="W973" s="36"/>
      <c r="X973" s="36"/>
      <c r="Y973" s="36"/>
      <c r="Z973" s="36"/>
    </row>
    <row r="974" spans="1:26" x14ac:dyDescent="0.2">
      <c r="A974" s="36"/>
      <c r="B974" s="36"/>
      <c r="C974" s="36"/>
      <c r="D974" s="36"/>
      <c r="E974" s="36"/>
      <c r="F974" s="36"/>
      <c r="G974" s="36"/>
      <c r="H974" s="36"/>
      <c r="I974" s="36"/>
      <c r="J974" s="36"/>
      <c r="K974" s="36"/>
      <c r="L974" s="36"/>
      <c r="M974" s="36"/>
      <c r="N974" s="36"/>
      <c r="O974" s="36"/>
      <c r="P974" s="36"/>
      <c r="Q974" s="36"/>
      <c r="R974" s="36"/>
      <c r="S974" s="36"/>
      <c r="T974" s="36"/>
      <c r="U974" s="36"/>
      <c r="V974" s="36"/>
      <c r="W974" s="36"/>
      <c r="X974" s="36"/>
      <c r="Y974" s="36"/>
      <c r="Z974" s="36"/>
    </row>
    <row r="975" spans="1:26" x14ac:dyDescent="0.2">
      <c r="A975" s="36"/>
      <c r="B975" s="36"/>
      <c r="C975" s="36"/>
      <c r="D975" s="36"/>
      <c r="E975" s="36"/>
      <c r="F975" s="36"/>
      <c r="G975" s="36"/>
      <c r="H975" s="36"/>
      <c r="I975" s="36"/>
      <c r="J975" s="36"/>
      <c r="K975" s="36"/>
      <c r="L975" s="36"/>
      <c r="M975" s="36"/>
      <c r="N975" s="36"/>
      <c r="O975" s="36"/>
      <c r="P975" s="36"/>
      <c r="Q975" s="36"/>
      <c r="R975" s="36"/>
      <c r="S975" s="36"/>
      <c r="T975" s="36"/>
      <c r="U975" s="36"/>
      <c r="V975" s="36"/>
      <c r="W975" s="36"/>
      <c r="X975" s="36"/>
      <c r="Y975" s="36"/>
      <c r="Z975" s="36"/>
    </row>
    <row r="976" spans="1:26" x14ac:dyDescent="0.2">
      <c r="A976" s="36"/>
      <c r="B976" s="36"/>
      <c r="C976" s="36"/>
      <c r="D976" s="36"/>
      <c r="E976" s="36"/>
      <c r="F976" s="36"/>
      <c r="G976" s="36"/>
      <c r="H976" s="36"/>
      <c r="I976" s="36"/>
      <c r="J976" s="36"/>
      <c r="K976" s="36"/>
      <c r="L976" s="36"/>
      <c r="M976" s="36"/>
      <c r="N976" s="36"/>
      <c r="O976" s="36"/>
      <c r="P976" s="36"/>
      <c r="Q976" s="36"/>
      <c r="R976" s="36"/>
      <c r="S976" s="36"/>
      <c r="T976" s="36"/>
      <c r="U976" s="36"/>
      <c r="V976" s="36"/>
      <c r="W976" s="36"/>
      <c r="X976" s="36"/>
      <c r="Y976" s="36"/>
      <c r="Z976" s="36"/>
    </row>
    <row r="977" spans="1:26" x14ac:dyDescent="0.2">
      <c r="A977" s="36"/>
      <c r="B977" s="36"/>
      <c r="C977" s="36"/>
      <c r="D977" s="36"/>
      <c r="E977" s="36"/>
      <c r="F977" s="36"/>
      <c r="G977" s="36"/>
      <c r="H977" s="36"/>
      <c r="I977" s="36"/>
      <c r="J977" s="36"/>
      <c r="K977" s="36"/>
      <c r="L977" s="36"/>
      <c r="M977" s="36"/>
      <c r="N977" s="36"/>
      <c r="O977" s="36"/>
      <c r="P977" s="36"/>
      <c r="Q977" s="36"/>
      <c r="R977" s="36"/>
      <c r="S977" s="36"/>
      <c r="T977" s="36"/>
      <c r="U977" s="36"/>
      <c r="V977" s="36"/>
      <c r="W977" s="36"/>
      <c r="X977" s="36"/>
      <c r="Y977" s="36"/>
      <c r="Z977" s="36"/>
    </row>
    <row r="978" spans="1:26" x14ac:dyDescent="0.2">
      <c r="A978" s="36"/>
      <c r="B978" s="36"/>
      <c r="C978" s="36"/>
      <c r="D978" s="36"/>
      <c r="E978" s="36"/>
      <c r="F978" s="36"/>
      <c r="G978" s="36"/>
      <c r="H978" s="36"/>
      <c r="I978" s="36"/>
      <c r="J978" s="36"/>
      <c r="K978" s="36"/>
      <c r="L978" s="36"/>
      <c r="M978" s="36"/>
      <c r="N978" s="36"/>
      <c r="O978" s="36"/>
      <c r="P978" s="36"/>
      <c r="Q978" s="36"/>
      <c r="R978" s="36"/>
      <c r="S978" s="36"/>
      <c r="T978" s="36"/>
      <c r="U978" s="36"/>
      <c r="V978" s="36"/>
      <c r="W978" s="36"/>
      <c r="X978" s="36"/>
      <c r="Y978" s="36"/>
      <c r="Z978" s="36"/>
    </row>
    <row r="979" spans="1:26" x14ac:dyDescent="0.2">
      <c r="A979" s="36"/>
      <c r="B979" s="36"/>
      <c r="C979" s="36"/>
      <c r="D979" s="36"/>
      <c r="E979" s="36"/>
      <c r="F979" s="36"/>
      <c r="G979" s="36"/>
      <c r="H979" s="36"/>
      <c r="I979" s="36"/>
      <c r="J979" s="36"/>
      <c r="K979" s="36"/>
      <c r="L979" s="36"/>
      <c r="M979" s="36"/>
      <c r="N979" s="36"/>
      <c r="O979" s="36"/>
      <c r="P979" s="36"/>
      <c r="Q979" s="36"/>
      <c r="R979" s="36"/>
      <c r="S979" s="36"/>
      <c r="T979" s="36"/>
      <c r="U979" s="36"/>
      <c r="V979" s="36"/>
      <c r="W979" s="36"/>
      <c r="X979" s="36"/>
      <c r="Y979" s="36"/>
      <c r="Z979" s="36"/>
    </row>
    <row r="980" spans="1:26" x14ac:dyDescent="0.2">
      <c r="A980" s="36"/>
      <c r="B980" s="36"/>
      <c r="C980" s="36"/>
      <c r="D980" s="36"/>
      <c r="E980" s="36"/>
      <c r="F980" s="36"/>
      <c r="G980" s="36"/>
      <c r="H980" s="36"/>
      <c r="I980" s="36"/>
      <c r="J980" s="36"/>
      <c r="K980" s="36"/>
      <c r="L980" s="36"/>
      <c r="M980" s="36"/>
      <c r="N980" s="36"/>
      <c r="O980" s="36"/>
      <c r="P980" s="36"/>
      <c r="Q980" s="36"/>
      <c r="R980" s="36"/>
      <c r="S980" s="36"/>
      <c r="T980" s="36"/>
      <c r="U980" s="36"/>
      <c r="V980" s="36"/>
      <c r="W980" s="36"/>
      <c r="X980" s="36"/>
      <c r="Y980" s="36"/>
      <c r="Z980" s="36"/>
    </row>
    <row r="981" spans="1:26" x14ac:dyDescent="0.2">
      <c r="A981" s="36"/>
      <c r="B981" s="36"/>
      <c r="C981" s="36"/>
      <c r="D981" s="36"/>
      <c r="E981" s="36"/>
      <c r="F981" s="36"/>
      <c r="G981" s="36"/>
      <c r="H981" s="36"/>
      <c r="I981" s="36"/>
      <c r="J981" s="36"/>
      <c r="K981" s="36"/>
      <c r="L981" s="36"/>
      <c r="M981" s="36"/>
      <c r="N981" s="36"/>
      <c r="O981" s="36"/>
      <c r="P981" s="36"/>
      <c r="Q981" s="36"/>
      <c r="R981" s="36"/>
      <c r="S981" s="36"/>
      <c r="T981" s="36"/>
      <c r="U981" s="36"/>
      <c r="V981" s="36"/>
      <c r="W981" s="36"/>
      <c r="X981" s="36"/>
      <c r="Y981" s="36"/>
      <c r="Z981" s="36"/>
    </row>
    <row r="982" spans="1:26" x14ac:dyDescent="0.2">
      <c r="A982" s="36"/>
      <c r="B982" s="36"/>
      <c r="C982" s="36"/>
      <c r="D982" s="36"/>
      <c r="E982" s="36"/>
      <c r="F982" s="36"/>
      <c r="G982" s="36"/>
      <c r="H982" s="36"/>
      <c r="I982" s="36"/>
      <c r="J982" s="36"/>
      <c r="K982" s="36"/>
      <c r="L982" s="36"/>
      <c r="M982" s="36"/>
      <c r="N982" s="36"/>
      <c r="O982" s="36"/>
      <c r="P982" s="36"/>
      <c r="Q982" s="36"/>
      <c r="R982" s="36"/>
      <c r="S982" s="36"/>
      <c r="T982" s="36"/>
      <c r="U982" s="36"/>
      <c r="V982" s="36"/>
      <c r="W982" s="36"/>
      <c r="X982" s="36"/>
      <c r="Y982" s="36"/>
      <c r="Z982" s="36"/>
    </row>
    <row r="983" spans="1:26" x14ac:dyDescent="0.2">
      <c r="A983" s="36"/>
      <c r="B983" s="36"/>
      <c r="C983" s="36"/>
      <c r="D983" s="36"/>
      <c r="E983" s="36"/>
      <c r="F983" s="36"/>
      <c r="G983" s="36"/>
      <c r="H983" s="36"/>
      <c r="I983" s="36"/>
      <c r="J983" s="36"/>
      <c r="K983" s="36"/>
      <c r="L983" s="36"/>
      <c r="M983" s="36"/>
      <c r="N983" s="36"/>
      <c r="O983" s="36"/>
      <c r="P983" s="36"/>
      <c r="Q983" s="36"/>
      <c r="R983" s="36"/>
      <c r="S983" s="36"/>
      <c r="T983" s="36"/>
      <c r="U983" s="36"/>
      <c r="V983" s="36"/>
      <c r="W983" s="36"/>
      <c r="X983" s="36"/>
      <c r="Y983" s="36"/>
      <c r="Z983" s="36"/>
    </row>
    <row r="984" spans="1:26" x14ac:dyDescent="0.2">
      <c r="A984" s="36"/>
      <c r="B984" s="36"/>
      <c r="C984" s="36"/>
      <c r="D984" s="36"/>
      <c r="E984" s="36"/>
      <c r="F984" s="36"/>
      <c r="G984" s="36"/>
      <c r="H984" s="36"/>
      <c r="I984" s="36"/>
      <c r="J984" s="36"/>
      <c r="K984" s="36"/>
      <c r="L984" s="36"/>
      <c r="M984" s="36"/>
      <c r="N984" s="36"/>
      <c r="O984" s="36"/>
      <c r="P984" s="36"/>
      <c r="Q984" s="36"/>
      <c r="R984" s="36"/>
      <c r="S984" s="36"/>
      <c r="T984" s="36"/>
      <c r="U984" s="36"/>
      <c r="V984" s="36"/>
      <c r="W984" s="36"/>
      <c r="X984" s="36"/>
      <c r="Y984" s="36"/>
      <c r="Z984" s="36"/>
    </row>
    <row r="985" spans="1:26" x14ac:dyDescent="0.2">
      <c r="A985" s="36"/>
      <c r="B985" s="36"/>
      <c r="C985" s="36"/>
      <c r="D985" s="36"/>
      <c r="E985" s="36"/>
      <c r="F985" s="36"/>
      <c r="G985" s="36"/>
      <c r="H985" s="36"/>
      <c r="I985" s="36"/>
      <c r="J985" s="36"/>
      <c r="K985" s="36"/>
      <c r="L985" s="36"/>
      <c r="M985" s="36"/>
      <c r="N985" s="36"/>
      <c r="O985" s="36"/>
      <c r="P985" s="36"/>
      <c r="Q985" s="36"/>
      <c r="R985" s="36"/>
      <c r="S985" s="36"/>
      <c r="T985" s="36"/>
      <c r="U985" s="36"/>
      <c r="V985" s="36"/>
      <c r="W985" s="36"/>
      <c r="X985" s="36"/>
      <c r="Y985" s="36"/>
      <c r="Z985" s="36"/>
    </row>
    <row r="986" spans="1:26" x14ac:dyDescent="0.2">
      <c r="A986" s="36"/>
      <c r="B986" s="36"/>
      <c r="C986" s="36"/>
      <c r="D986" s="36"/>
      <c r="E986" s="36"/>
      <c r="F986" s="36"/>
      <c r="G986" s="36"/>
      <c r="H986" s="36"/>
      <c r="I986" s="36"/>
      <c r="J986" s="36"/>
      <c r="K986" s="36"/>
      <c r="L986" s="36"/>
      <c r="M986" s="36"/>
      <c r="N986" s="36"/>
      <c r="O986" s="36"/>
      <c r="P986" s="36"/>
      <c r="Q986" s="36"/>
      <c r="R986" s="36"/>
      <c r="S986" s="36"/>
      <c r="T986" s="36"/>
      <c r="U986" s="36"/>
      <c r="V986" s="36"/>
      <c r="W986" s="36"/>
      <c r="X986" s="36"/>
      <c r="Y986" s="36"/>
      <c r="Z986" s="36"/>
    </row>
    <row r="987" spans="1:26" x14ac:dyDescent="0.2">
      <c r="A987" s="36"/>
      <c r="B987" s="36"/>
      <c r="C987" s="36"/>
      <c r="D987" s="36"/>
      <c r="E987" s="36"/>
      <c r="F987" s="36"/>
      <c r="G987" s="36"/>
      <c r="H987" s="36"/>
      <c r="I987" s="36"/>
      <c r="J987" s="36"/>
      <c r="K987" s="36"/>
      <c r="L987" s="36"/>
      <c r="M987" s="36"/>
      <c r="N987" s="36"/>
      <c r="O987" s="36"/>
      <c r="P987" s="36"/>
      <c r="Q987" s="36"/>
      <c r="R987" s="36"/>
      <c r="S987" s="36"/>
      <c r="T987" s="36"/>
      <c r="U987" s="36"/>
      <c r="V987" s="36"/>
      <c r="W987" s="36"/>
      <c r="X987" s="36"/>
      <c r="Y987" s="36"/>
      <c r="Z987" s="36"/>
    </row>
    <row r="988" spans="1:26" x14ac:dyDescent="0.2">
      <c r="A988" s="36"/>
      <c r="B988" s="36"/>
      <c r="C988" s="36"/>
      <c r="D988" s="36"/>
      <c r="E988" s="36"/>
      <c r="F988" s="36"/>
      <c r="G988" s="36"/>
      <c r="H988" s="36"/>
      <c r="I988" s="36"/>
      <c r="J988" s="36"/>
      <c r="K988" s="36"/>
      <c r="L988" s="36"/>
      <c r="M988" s="36"/>
      <c r="N988" s="36"/>
      <c r="O988" s="36"/>
      <c r="P988" s="36"/>
      <c r="Q988" s="36"/>
      <c r="R988" s="36"/>
      <c r="S988" s="36"/>
      <c r="T988" s="36"/>
      <c r="U988" s="36"/>
      <c r="V988" s="36"/>
      <c r="W988" s="36"/>
      <c r="X988" s="36"/>
      <c r="Y988" s="36"/>
      <c r="Z988" s="36"/>
    </row>
    <row r="989" spans="1:26" x14ac:dyDescent="0.2">
      <c r="A989" s="36"/>
      <c r="B989" s="36"/>
      <c r="C989" s="36"/>
      <c r="D989" s="36"/>
      <c r="E989" s="36"/>
      <c r="F989" s="36"/>
      <c r="G989" s="36"/>
      <c r="H989" s="36"/>
      <c r="I989" s="36"/>
      <c r="J989" s="36"/>
      <c r="K989" s="36"/>
      <c r="L989" s="36"/>
      <c r="M989" s="36"/>
      <c r="N989" s="36"/>
      <c r="O989" s="36"/>
      <c r="P989" s="36"/>
      <c r="Q989" s="36"/>
      <c r="R989" s="36"/>
      <c r="S989" s="36"/>
      <c r="T989" s="36"/>
      <c r="U989" s="36"/>
      <c r="V989" s="36"/>
      <c r="W989" s="36"/>
      <c r="X989" s="36"/>
      <c r="Y989" s="36"/>
      <c r="Z989" s="36"/>
    </row>
    <row r="990" spans="1:26" x14ac:dyDescent="0.2">
      <c r="A990" s="36"/>
      <c r="B990" s="36"/>
      <c r="C990" s="36"/>
      <c r="D990" s="36"/>
      <c r="E990" s="36"/>
      <c r="F990" s="36"/>
      <c r="G990" s="36"/>
      <c r="H990" s="36"/>
      <c r="I990" s="36"/>
      <c r="J990" s="36"/>
      <c r="K990" s="36"/>
      <c r="L990" s="36"/>
      <c r="M990" s="36"/>
      <c r="N990" s="36"/>
      <c r="O990" s="36"/>
      <c r="P990" s="36"/>
      <c r="Q990" s="36"/>
      <c r="R990" s="36"/>
      <c r="S990" s="36"/>
      <c r="T990" s="36"/>
      <c r="U990" s="36"/>
      <c r="V990" s="36"/>
      <c r="W990" s="36"/>
      <c r="X990" s="36"/>
      <c r="Y990" s="36"/>
      <c r="Z990" s="36"/>
    </row>
    <row r="991" spans="1:26" x14ac:dyDescent="0.2">
      <c r="A991" s="36"/>
      <c r="B991" s="36"/>
      <c r="C991" s="36"/>
      <c r="D991" s="36"/>
      <c r="E991" s="36"/>
      <c r="F991" s="36"/>
      <c r="G991" s="36"/>
      <c r="H991" s="36"/>
      <c r="I991" s="36"/>
      <c r="J991" s="36"/>
      <c r="K991" s="36"/>
      <c r="L991" s="36"/>
      <c r="M991" s="36"/>
      <c r="N991" s="36"/>
      <c r="O991" s="36"/>
      <c r="P991" s="36"/>
      <c r="Q991" s="36"/>
      <c r="R991" s="36"/>
      <c r="S991" s="36"/>
      <c r="T991" s="36"/>
      <c r="U991" s="36"/>
      <c r="V991" s="36"/>
      <c r="W991" s="36"/>
      <c r="X991" s="36"/>
      <c r="Y991" s="36"/>
      <c r="Z991" s="36"/>
    </row>
    <row r="992" spans="1:26" x14ac:dyDescent="0.2">
      <c r="A992" s="36"/>
      <c r="B992" s="36"/>
      <c r="C992" s="36"/>
      <c r="D992" s="36"/>
      <c r="E992" s="36"/>
      <c r="F992" s="36"/>
      <c r="G992" s="36"/>
      <c r="H992" s="36"/>
      <c r="I992" s="36"/>
      <c r="J992" s="36"/>
      <c r="K992" s="36"/>
      <c r="L992" s="36"/>
      <c r="M992" s="36"/>
      <c r="N992" s="36"/>
      <c r="O992" s="36"/>
      <c r="P992" s="36"/>
      <c r="Q992" s="36"/>
      <c r="R992" s="36"/>
      <c r="S992" s="36"/>
      <c r="T992" s="36"/>
      <c r="U992" s="36"/>
      <c r="V992" s="36"/>
      <c r="W992" s="36"/>
      <c r="X992" s="36"/>
      <c r="Y992" s="36"/>
      <c r="Z992" s="36"/>
    </row>
    <row r="993" spans="1:26" x14ac:dyDescent="0.2">
      <c r="A993" s="36"/>
      <c r="B993" s="36"/>
      <c r="C993" s="36"/>
      <c r="D993" s="36"/>
      <c r="E993" s="36"/>
      <c r="F993" s="36"/>
      <c r="G993" s="36"/>
      <c r="H993" s="36"/>
      <c r="I993" s="36"/>
      <c r="J993" s="36"/>
      <c r="K993" s="36"/>
      <c r="L993" s="36"/>
      <c r="M993" s="36"/>
      <c r="N993" s="36"/>
      <c r="O993" s="36"/>
      <c r="P993" s="36"/>
      <c r="Q993" s="36"/>
      <c r="R993" s="36"/>
      <c r="S993" s="36"/>
      <c r="T993" s="36"/>
      <c r="U993" s="36"/>
      <c r="V993" s="36"/>
      <c r="W993" s="36"/>
      <c r="X993" s="36"/>
      <c r="Y993" s="36"/>
      <c r="Z993" s="36"/>
    </row>
    <row r="994" spans="1:26" x14ac:dyDescent="0.2">
      <c r="A994" s="36"/>
      <c r="B994" s="36"/>
      <c r="C994" s="36"/>
      <c r="D994" s="36"/>
      <c r="E994" s="36"/>
      <c r="F994" s="36"/>
      <c r="G994" s="36"/>
      <c r="H994" s="36"/>
      <c r="I994" s="36"/>
      <c r="J994" s="36"/>
      <c r="K994" s="36"/>
      <c r="L994" s="36"/>
      <c r="M994" s="36"/>
      <c r="N994" s="36"/>
      <c r="O994" s="36"/>
      <c r="P994" s="36"/>
      <c r="Q994" s="36"/>
      <c r="R994" s="36"/>
      <c r="S994" s="36"/>
      <c r="T994" s="36"/>
      <c r="U994" s="36"/>
      <c r="V994" s="36"/>
      <c r="W994" s="36"/>
      <c r="X994" s="36"/>
      <c r="Y994" s="36"/>
      <c r="Z994" s="36"/>
    </row>
    <row r="995" spans="1:26" x14ac:dyDescent="0.2">
      <c r="A995" s="36"/>
      <c r="B995" s="36"/>
      <c r="C995" s="36"/>
      <c r="D995" s="36"/>
      <c r="E995" s="36"/>
      <c r="F995" s="36"/>
      <c r="G995" s="36"/>
      <c r="H995" s="36"/>
      <c r="I995" s="36"/>
      <c r="J995" s="36"/>
      <c r="K995" s="36"/>
      <c r="L995" s="36"/>
      <c r="M995" s="36"/>
      <c r="N995" s="36"/>
      <c r="O995" s="36"/>
      <c r="P995" s="36"/>
      <c r="Q995" s="36"/>
      <c r="R995" s="36"/>
      <c r="S995" s="36"/>
      <c r="T995" s="36"/>
      <c r="U995" s="36"/>
      <c r="V995" s="36"/>
      <c r="W995" s="36"/>
      <c r="X995" s="36"/>
      <c r="Y995" s="36"/>
      <c r="Z995" s="36"/>
    </row>
    <row r="996" spans="1:26" x14ac:dyDescent="0.2">
      <c r="A996" s="36"/>
      <c r="B996" s="36"/>
      <c r="C996" s="36"/>
      <c r="D996" s="36"/>
      <c r="E996" s="36"/>
      <c r="F996" s="36"/>
      <c r="G996" s="36"/>
      <c r="H996" s="36"/>
      <c r="I996" s="36"/>
      <c r="J996" s="36"/>
      <c r="K996" s="36"/>
      <c r="L996" s="36"/>
      <c r="M996" s="36"/>
      <c r="N996" s="36"/>
      <c r="O996" s="36"/>
      <c r="P996" s="36"/>
      <c r="Q996" s="36"/>
      <c r="R996" s="36"/>
      <c r="S996" s="36"/>
      <c r="T996" s="36"/>
      <c r="U996" s="36"/>
      <c r="V996" s="36"/>
      <c r="W996" s="36"/>
      <c r="X996" s="36"/>
      <c r="Y996" s="36"/>
      <c r="Z996" s="36"/>
    </row>
    <row r="997" spans="1:26" x14ac:dyDescent="0.2">
      <c r="A997" s="36"/>
      <c r="B997" s="36"/>
      <c r="C997" s="36"/>
      <c r="D997" s="36"/>
      <c r="E997" s="36"/>
      <c r="F997" s="36"/>
      <c r="G997" s="36"/>
      <c r="H997" s="36"/>
      <c r="I997" s="36"/>
      <c r="J997" s="36"/>
      <c r="K997" s="36"/>
      <c r="L997" s="36"/>
      <c r="M997" s="36"/>
      <c r="N997" s="36"/>
      <c r="O997" s="36"/>
      <c r="P997" s="36"/>
      <c r="Q997" s="36"/>
      <c r="R997" s="36"/>
      <c r="S997" s="36"/>
      <c r="T997" s="36"/>
      <c r="U997" s="36"/>
      <c r="V997" s="36"/>
      <c r="W997" s="36"/>
      <c r="X997" s="36"/>
      <c r="Y997" s="36"/>
      <c r="Z997" s="36"/>
    </row>
    <row r="998" spans="1:26" x14ac:dyDescent="0.2">
      <c r="A998" s="36"/>
      <c r="B998" s="36"/>
      <c r="C998" s="36"/>
      <c r="D998" s="36"/>
      <c r="E998" s="36"/>
      <c r="F998" s="36"/>
      <c r="G998" s="36"/>
      <c r="H998" s="36"/>
      <c r="I998" s="36"/>
      <c r="J998" s="36"/>
      <c r="K998" s="36"/>
      <c r="L998" s="36"/>
      <c r="M998" s="36"/>
      <c r="N998" s="36"/>
      <c r="O998" s="36"/>
      <c r="P998" s="36"/>
      <c r="Q998" s="36"/>
      <c r="R998" s="36"/>
      <c r="S998" s="36"/>
      <c r="T998" s="36"/>
      <c r="U998" s="36"/>
      <c r="V998" s="36"/>
      <c r="W998" s="36"/>
      <c r="X998" s="36"/>
      <c r="Y998" s="36"/>
      <c r="Z998" s="36"/>
    </row>
    <row r="999" spans="1:26" x14ac:dyDescent="0.2">
      <c r="A999" s="36"/>
      <c r="B999" s="36"/>
      <c r="C999" s="36"/>
      <c r="D999" s="36"/>
      <c r="E999" s="36"/>
      <c r="F999" s="36"/>
      <c r="G999" s="36"/>
      <c r="H999" s="36"/>
      <c r="I999" s="36"/>
      <c r="J999" s="36"/>
      <c r="K999" s="36"/>
      <c r="L999" s="36"/>
      <c r="M999" s="36"/>
      <c r="N999" s="36"/>
      <c r="O999" s="36"/>
      <c r="P999" s="36"/>
      <c r="Q999" s="36"/>
      <c r="R999" s="36"/>
      <c r="S999" s="36"/>
      <c r="T999" s="36"/>
      <c r="U999" s="36"/>
      <c r="V999" s="36"/>
      <c r="W999" s="36"/>
      <c r="X999" s="36"/>
      <c r="Y999" s="36"/>
      <c r="Z999" s="36"/>
    </row>
    <row r="1000" spans="1:26" x14ac:dyDescent="0.2">
      <c r="A1000" s="36"/>
      <c r="B1000" s="36"/>
      <c r="C1000" s="36"/>
      <c r="D1000" s="36"/>
      <c r="E1000" s="36"/>
      <c r="F1000" s="36"/>
      <c r="G1000" s="36"/>
      <c r="H1000" s="36"/>
      <c r="I1000" s="36"/>
      <c r="J1000" s="36"/>
      <c r="K1000" s="36"/>
      <c r="L1000" s="36"/>
      <c r="M1000" s="36"/>
      <c r="N1000" s="36"/>
      <c r="O1000" s="36"/>
      <c r="P1000" s="36"/>
      <c r="Q1000" s="36"/>
      <c r="R1000" s="36"/>
      <c r="S1000" s="36"/>
      <c r="T1000" s="36"/>
      <c r="U1000" s="36"/>
      <c r="V1000" s="36"/>
      <c r="W1000" s="36"/>
      <c r="X1000" s="36"/>
      <c r="Y1000" s="36"/>
      <c r="Z1000" s="36"/>
    </row>
    <row r="1001" spans="1:26" x14ac:dyDescent="0.2">
      <c r="A1001" s="36"/>
      <c r="B1001" s="36"/>
      <c r="C1001" s="36"/>
      <c r="D1001" s="36"/>
      <c r="E1001" s="36"/>
      <c r="F1001" s="36"/>
      <c r="G1001" s="36"/>
      <c r="H1001" s="36"/>
      <c r="I1001" s="36"/>
      <c r="J1001" s="36"/>
      <c r="K1001" s="36"/>
      <c r="L1001" s="36"/>
      <c r="M1001" s="36"/>
      <c r="N1001" s="36"/>
      <c r="O1001" s="36"/>
      <c r="P1001" s="36"/>
      <c r="Q1001" s="36"/>
      <c r="R1001" s="36"/>
      <c r="S1001" s="36"/>
      <c r="T1001" s="36"/>
      <c r="U1001" s="36"/>
      <c r="V1001" s="36"/>
      <c r="W1001" s="36"/>
      <c r="X1001" s="36"/>
      <c r="Y1001" s="36"/>
      <c r="Z1001" s="36"/>
    </row>
    <row r="1002" spans="1:26" x14ac:dyDescent="0.2">
      <c r="A1002" s="36"/>
      <c r="B1002" s="36"/>
      <c r="C1002" s="36"/>
      <c r="D1002" s="36"/>
      <c r="E1002" s="36"/>
      <c r="F1002" s="36"/>
      <c r="G1002" s="36"/>
      <c r="H1002" s="36"/>
      <c r="I1002" s="36"/>
      <c r="J1002" s="36"/>
      <c r="K1002" s="36"/>
      <c r="L1002" s="36"/>
      <c r="M1002" s="36"/>
      <c r="N1002" s="36"/>
      <c r="O1002" s="36"/>
      <c r="P1002" s="36"/>
      <c r="Q1002" s="36"/>
      <c r="R1002" s="36"/>
      <c r="S1002" s="36"/>
      <c r="T1002" s="36"/>
      <c r="U1002" s="36"/>
      <c r="V1002" s="36"/>
      <c r="W1002" s="36"/>
      <c r="X1002" s="36"/>
      <c r="Y1002" s="36"/>
      <c r="Z1002" s="36"/>
    </row>
    <row r="1003" spans="1:26" x14ac:dyDescent="0.2">
      <c r="A1003" s="36"/>
      <c r="B1003" s="36"/>
      <c r="C1003" s="36"/>
      <c r="D1003" s="36"/>
      <c r="E1003" s="36"/>
      <c r="F1003" s="36"/>
      <c r="G1003" s="36"/>
      <c r="H1003" s="36"/>
      <c r="I1003" s="36"/>
      <c r="J1003" s="36"/>
      <c r="K1003" s="36"/>
      <c r="L1003" s="36"/>
      <c r="M1003" s="36"/>
      <c r="N1003" s="36"/>
      <c r="O1003" s="36"/>
      <c r="P1003" s="36"/>
      <c r="Q1003" s="36"/>
      <c r="R1003" s="36"/>
      <c r="S1003" s="36"/>
      <c r="T1003" s="36"/>
      <c r="U1003" s="36"/>
      <c r="V1003" s="36"/>
      <c r="W1003" s="36"/>
      <c r="X1003" s="36"/>
      <c r="Y1003" s="36"/>
      <c r="Z1003" s="36"/>
    </row>
    <row r="1004" spans="1:26" x14ac:dyDescent="0.2">
      <c r="A1004" s="36"/>
      <c r="B1004" s="36"/>
      <c r="C1004" s="36"/>
      <c r="D1004" s="36"/>
      <c r="E1004" s="36"/>
      <c r="F1004" s="36"/>
      <c r="G1004" s="36"/>
      <c r="H1004" s="36"/>
      <c r="I1004" s="36"/>
      <c r="J1004" s="36"/>
      <c r="K1004" s="36"/>
      <c r="L1004" s="36"/>
      <c r="M1004" s="36"/>
      <c r="N1004" s="36"/>
      <c r="O1004" s="36"/>
      <c r="P1004" s="36"/>
      <c r="Q1004" s="36"/>
      <c r="R1004" s="36"/>
      <c r="S1004" s="36"/>
      <c r="T1004" s="36"/>
      <c r="U1004" s="36"/>
      <c r="V1004" s="36"/>
      <c r="W1004" s="36"/>
      <c r="X1004" s="36"/>
      <c r="Y1004" s="36"/>
      <c r="Z1004" s="36"/>
    </row>
    <row r="1005" spans="1:26" x14ac:dyDescent="0.2">
      <c r="A1005" s="36"/>
      <c r="B1005" s="36"/>
      <c r="C1005" s="36"/>
      <c r="D1005" s="36"/>
      <c r="E1005" s="36"/>
      <c r="F1005" s="36"/>
      <c r="G1005" s="36"/>
      <c r="H1005" s="36"/>
      <c r="I1005" s="36"/>
      <c r="J1005" s="36"/>
      <c r="K1005" s="36"/>
      <c r="L1005" s="36"/>
      <c r="M1005" s="36"/>
      <c r="N1005" s="36"/>
      <c r="O1005" s="36"/>
      <c r="P1005" s="36"/>
      <c r="Q1005" s="36"/>
      <c r="R1005" s="36"/>
      <c r="S1005" s="36"/>
      <c r="T1005" s="36"/>
      <c r="U1005" s="36"/>
      <c r="V1005" s="36"/>
      <c r="W1005" s="36"/>
      <c r="X1005" s="36"/>
      <c r="Y1005" s="36"/>
      <c r="Z1005" s="36"/>
    </row>
    <row r="1006" spans="1:26" x14ac:dyDescent="0.2">
      <c r="A1006" s="36"/>
      <c r="B1006" s="36"/>
      <c r="C1006" s="36"/>
      <c r="D1006" s="36"/>
      <c r="E1006" s="36"/>
      <c r="F1006" s="36"/>
      <c r="G1006" s="36"/>
      <c r="H1006" s="36"/>
      <c r="I1006" s="36"/>
      <c r="J1006" s="36"/>
      <c r="K1006" s="36"/>
      <c r="L1006" s="36"/>
      <c r="M1006" s="36"/>
      <c r="N1006" s="36"/>
      <c r="O1006" s="36"/>
      <c r="P1006" s="36"/>
      <c r="Q1006" s="36"/>
      <c r="R1006" s="36"/>
      <c r="S1006" s="36"/>
      <c r="T1006" s="36"/>
      <c r="U1006" s="36"/>
      <c r="V1006" s="36"/>
      <c r="W1006" s="36"/>
      <c r="X1006" s="36"/>
      <c r="Y1006" s="36"/>
      <c r="Z1006" s="36"/>
    </row>
    <row r="1007" spans="1:26" x14ac:dyDescent="0.2">
      <c r="A1007" s="36"/>
      <c r="B1007" s="36"/>
      <c r="C1007" s="36"/>
      <c r="D1007" s="36"/>
      <c r="E1007" s="36"/>
      <c r="F1007" s="36"/>
      <c r="G1007" s="36"/>
      <c r="H1007" s="36"/>
      <c r="I1007" s="36"/>
      <c r="J1007" s="36"/>
      <c r="K1007" s="36"/>
      <c r="L1007" s="36"/>
      <c r="M1007" s="36"/>
      <c r="N1007" s="36"/>
      <c r="O1007" s="36"/>
      <c r="P1007" s="36"/>
      <c r="Q1007" s="36"/>
      <c r="R1007" s="36"/>
      <c r="S1007" s="36"/>
      <c r="T1007" s="36"/>
      <c r="U1007" s="36"/>
      <c r="V1007" s="36"/>
      <c r="W1007" s="36"/>
      <c r="X1007" s="36"/>
      <c r="Y1007" s="36"/>
      <c r="Z1007" s="36"/>
    </row>
    <row r="1008" spans="1:26" x14ac:dyDescent="0.2">
      <c r="A1008" s="36"/>
      <c r="B1008" s="36"/>
      <c r="C1008" s="36"/>
      <c r="D1008" s="36"/>
      <c r="E1008" s="36"/>
      <c r="F1008" s="36"/>
      <c r="G1008" s="36"/>
      <c r="H1008" s="36"/>
      <c r="I1008" s="36"/>
      <c r="J1008" s="36"/>
      <c r="K1008" s="36"/>
      <c r="L1008" s="36"/>
      <c r="M1008" s="36"/>
      <c r="N1008" s="36"/>
      <c r="O1008" s="36"/>
      <c r="P1008" s="36"/>
      <c r="Q1008" s="36"/>
      <c r="R1008" s="36"/>
      <c r="S1008" s="36"/>
      <c r="T1008" s="36"/>
      <c r="U1008" s="36"/>
      <c r="V1008" s="36"/>
      <c r="W1008" s="36"/>
      <c r="X1008" s="36"/>
      <c r="Y1008" s="36"/>
      <c r="Z1008" s="36"/>
    </row>
    <row r="1009" spans="1:26" x14ac:dyDescent="0.2">
      <c r="A1009" s="36"/>
      <c r="B1009" s="36"/>
      <c r="C1009" s="36"/>
      <c r="D1009" s="36"/>
      <c r="E1009" s="36"/>
      <c r="F1009" s="36"/>
      <c r="G1009" s="36"/>
      <c r="H1009" s="36"/>
      <c r="I1009" s="36"/>
      <c r="J1009" s="36"/>
      <c r="K1009" s="36"/>
      <c r="L1009" s="36"/>
      <c r="M1009" s="36"/>
      <c r="N1009" s="36"/>
      <c r="O1009" s="36"/>
      <c r="P1009" s="36"/>
      <c r="Q1009" s="36"/>
      <c r="R1009" s="36"/>
      <c r="S1009" s="36"/>
      <c r="T1009" s="36"/>
      <c r="U1009" s="36"/>
      <c r="V1009" s="36"/>
      <c r="W1009" s="36"/>
      <c r="X1009" s="36"/>
      <c r="Y1009" s="36"/>
      <c r="Z1009" s="36"/>
    </row>
    <row r="1010" spans="1:26" x14ac:dyDescent="0.2">
      <c r="A1010" s="36"/>
      <c r="B1010" s="36"/>
      <c r="C1010" s="36"/>
      <c r="D1010" s="36"/>
      <c r="E1010" s="36"/>
      <c r="F1010" s="36"/>
      <c r="G1010" s="36"/>
      <c r="H1010" s="36"/>
      <c r="I1010" s="36"/>
      <c r="J1010" s="36"/>
      <c r="K1010" s="36"/>
      <c r="L1010" s="36"/>
      <c r="M1010" s="36"/>
      <c r="N1010" s="36"/>
      <c r="O1010" s="36"/>
      <c r="P1010" s="36"/>
      <c r="Q1010" s="36"/>
      <c r="R1010" s="36"/>
      <c r="S1010" s="36"/>
      <c r="T1010" s="36"/>
      <c r="U1010" s="36"/>
      <c r="V1010" s="36"/>
      <c r="W1010" s="36"/>
      <c r="X1010" s="36"/>
      <c r="Y1010" s="36"/>
      <c r="Z1010" s="36"/>
    </row>
    <row r="1011" spans="1:26" x14ac:dyDescent="0.2">
      <c r="A1011" s="36"/>
      <c r="B1011" s="36"/>
      <c r="C1011" s="36"/>
      <c r="D1011" s="36"/>
      <c r="E1011" s="36"/>
      <c r="F1011" s="36"/>
      <c r="G1011" s="36"/>
      <c r="H1011" s="36"/>
      <c r="I1011" s="36"/>
      <c r="J1011" s="36"/>
      <c r="K1011" s="36"/>
      <c r="L1011" s="36"/>
      <c r="M1011" s="36"/>
      <c r="N1011" s="36"/>
      <c r="O1011" s="36"/>
      <c r="P1011" s="36"/>
      <c r="Q1011" s="36"/>
      <c r="R1011" s="36"/>
      <c r="S1011" s="36"/>
      <c r="T1011" s="36"/>
      <c r="U1011" s="36"/>
      <c r="V1011" s="36"/>
      <c r="W1011" s="36"/>
      <c r="X1011" s="36"/>
      <c r="Y1011" s="36"/>
      <c r="Z1011" s="36"/>
    </row>
    <row r="1012" spans="1:26" x14ac:dyDescent="0.2">
      <c r="A1012" s="36"/>
      <c r="B1012" s="36"/>
      <c r="C1012" s="36"/>
      <c r="D1012" s="36"/>
      <c r="E1012" s="36"/>
      <c r="F1012" s="36"/>
      <c r="G1012" s="36"/>
      <c r="H1012" s="36"/>
      <c r="I1012" s="36"/>
      <c r="J1012" s="36"/>
      <c r="K1012" s="36"/>
      <c r="L1012" s="36"/>
      <c r="M1012" s="36"/>
      <c r="N1012" s="36"/>
      <c r="O1012" s="36"/>
      <c r="P1012" s="36"/>
      <c r="Q1012" s="36"/>
      <c r="R1012" s="36"/>
      <c r="S1012" s="36"/>
      <c r="T1012" s="36"/>
      <c r="U1012" s="36"/>
      <c r="V1012" s="36"/>
      <c r="W1012" s="36"/>
      <c r="X1012" s="36"/>
      <c r="Y1012" s="36"/>
      <c r="Z1012" s="36"/>
    </row>
    <row r="1013" spans="1:26" x14ac:dyDescent="0.2">
      <c r="A1013" s="36"/>
      <c r="B1013" s="36"/>
      <c r="C1013" s="36"/>
      <c r="D1013" s="36"/>
      <c r="E1013" s="36"/>
      <c r="F1013" s="36"/>
      <c r="G1013" s="36"/>
      <c r="H1013" s="36"/>
      <c r="I1013" s="36"/>
      <c r="J1013" s="36"/>
      <c r="K1013" s="36"/>
      <c r="L1013" s="36"/>
      <c r="M1013" s="36"/>
      <c r="N1013" s="36"/>
      <c r="O1013" s="36"/>
      <c r="P1013" s="36"/>
      <c r="Q1013" s="36"/>
      <c r="R1013" s="36"/>
      <c r="S1013" s="36"/>
      <c r="T1013" s="36"/>
      <c r="U1013" s="36"/>
      <c r="V1013" s="36"/>
      <c r="W1013" s="36"/>
      <c r="X1013" s="36"/>
      <c r="Y1013" s="36"/>
      <c r="Z1013" s="36"/>
    </row>
    <row r="1014" spans="1:26" x14ac:dyDescent="0.2">
      <c r="A1014" s="36"/>
      <c r="B1014" s="36"/>
      <c r="C1014" s="36"/>
      <c r="D1014" s="36"/>
      <c r="E1014" s="36"/>
      <c r="F1014" s="36"/>
      <c r="G1014" s="36"/>
      <c r="H1014" s="36"/>
      <c r="I1014" s="36"/>
      <c r="J1014" s="36"/>
      <c r="K1014" s="36"/>
      <c r="L1014" s="36"/>
      <c r="M1014" s="36"/>
      <c r="N1014" s="36"/>
      <c r="O1014" s="36"/>
      <c r="P1014" s="36"/>
      <c r="Q1014" s="36"/>
      <c r="R1014" s="36"/>
      <c r="S1014" s="36"/>
      <c r="T1014" s="36"/>
      <c r="U1014" s="36"/>
      <c r="V1014" s="36"/>
      <c r="W1014" s="36"/>
      <c r="X1014" s="36"/>
      <c r="Y1014" s="36"/>
      <c r="Z1014" s="36"/>
    </row>
    <row r="1015" spans="1:26" x14ac:dyDescent="0.2">
      <c r="A1015" s="36"/>
      <c r="B1015" s="36"/>
      <c r="C1015" s="36"/>
      <c r="D1015" s="36"/>
      <c r="E1015" s="36"/>
      <c r="F1015" s="36"/>
      <c r="G1015" s="36"/>
      <c r="H1015" s="36"/>
      <c r="I1015" s="36"/>
      <c r="J1015" s="36"/>
      <c r="K1015" s="36"/>
      <c r="L1015" s="36"/>
      <c r="M1015" s="36"/>
      <c r="N1015" s="36"/>
      <c r="O1015" s="36"/>
      <c r="P1015" s="36"/>
      <c r="Q1015" s="36"/>
      <c r="R1015" s="36"/>
      <c r="S1015" s="36"/>
      <c r="T1015" s="36"/>
      <c r="U1015" s="36"/>
      <c r="V1015" s="36"/>
      <c r="W1015" s="36"/>
      <c r="X1015" s="36"/>
      <c r="Y1015" s="36"/>
      <c r="Z1015" s="36"/>
    </row>
    <row r="1016" spans="1:26" x14ac:dyDescent="0.2">
      <c r="A1016" s="36"/>
      <c r="B1016" s="36"/>
      <c r="C1016" s="36"/>
      <c r="D1016" s="36"/>
      <c r="E1016" s="36"/>
      <c r="F1016" s="36"/>
      <c r="G1016" s="36"/>
      <c r="H1016" s="36"/>
      <c r="I1016" s="36"/>
      <c r="J1016" s="36"/>
      <c r="K1016" s="36"/>
      <c r="L1016" s="36"/>
      <c r="M1016" s="36"/>
      <c r="N1016" s="36"/>
      <c r="O1016" s="36"/>
      <c r="P1016" s="36"/>
      <c r="Q1016" s="36"/>
      <c r="R1016" s="36"/>
      <c r="S1016" s="36"/>
      <c r="T1016" s="36"/>
      <c r="U1016" s="36"/>
      <c r="V1016" s="36"/>
      <c r="W1016" s="36"/>
      <c r="X1016" s="36"/>
      <c r="Y1016" s="36"/>
      <c r="Z1016" s="36"/>
    </row>
    <row r="1017" spans="1:26" x14ac:dyDescent="0.2">
      <c r="A1017" s="36"/>
      <c r="B1017" s="36"/>
      <c r="C1017" s="36"/>
      <c r="D1017" s="36"/>
      <c r="E1017" s="36"/>
      <c r="F1017" s="36"/>
      <c r="G1017" s="36"/>
      <c r="H1017" s="36"/>
      <c r="I1017" s="36"/>
      <c r="J1017" s="36"/>
      <c r="K1017" s="36"/>
      <c r="L1017" s="36"/>
      <c r="M1017" s="36"/>
      <c r="N1017" s="36"/>
      <c r="O1017" s="36"/>
      <c r="P1017" s="36"/>
      <c r="Q1017" s="36"/>
      <c r="R1017" s="36"/>
      <c r="S1017" s="36"/>
      <c r="T1017" s="36"/>
      <c r="U1017" s="36"/>
      <c r="V1017" s="36"/>
      <c r="W1017" s="36"/>
      <c r="X1017" s="36"/>
      <c r="Y1017" s="36"/>
      <c r="Z1017" s="36"/>
    </row>
    <row r="1018" spans="1:26" x14ac:dyDescent="0.2">
      <c r="A1018" s="36"/>
      <c r="B1018" s="36"/>
      <c r="C1018" s="36"/>
      <c r="D1018" s="36"/>
      <c r="E1018" s="36"/>
      <c r="F1018" s="36"/>
      <c r="G1018" s="36"/>
      <c r="H1018" s="36"/>
      <c r="I1018" s="36"/>
      <c r="J1018" s="36"/>
      <c r="K1018" s="36"/>
      <c r="L1018" s="36"/>
      <c r="M1018" s="36"/>
      <c r="N1018" s="36"/>
      <c r="O1018" s="36"/>
      <c r="P1018" s="36"/>
      <c r="Q1018" s="36"/>
      <c r="R1018" s="36"/>
      <c r="S1018" s="36"/>
      <c r="T1018" s="36"/>
      <c r="U1018" s="36"/>
      <c r="V1018" s="36"/>
      <c r="W1018" s="36"/>
      <c r="X1018" s="36"/>
      <c r="Y1018" s="36"/>
      <c r="Z1018" s="36"/>
    </row>
    <row r="1019" spans="1:26" x14ac:dyDescent="0.2">
      <c r="A1019" s="36"/>
      <c r="B1019" s="36"/>
      <c r="C1019" s="36"/>
      <c r="D1019" s="36"/>
      <c r="E1019" s="36"/>
      <c r="F1019" s="36"/>
      <c r="G1019" s="36"/>
      <c r="H1019" s="36"/>
      <c r="I1019" s="36"/>
      <c r="J1019" s="36"/>
      <c r="K1019" s="36"/>
      <c r="L1019" s="36"/>
      <c r="M1019" s="36"/>
      <c r="N1019" s="36"/>
      <c r="O1019" s="36"/>
      <c r="P1019" s="36"/>
      <c r="Q1019" s="36"/>
      <c r="R1019" s="36"/>
      <c r="S1019" s="36"/>
      <c r="T1019" s="36"/>
      <c r="U1019" s="36"/>
      <c r="V1019" s="36"/>
      <c r="W1019" s="36"/>
      <c r="X1019" s="36"/>
      <c r="Y1019" s="36"/>
      <c r="Z1019" s="36"/>
    </row>
    <row r="1020" spans="1:26" x14ac:dyDescent="0.2">
      <c r="A1020" s="36"/>
      <c r="B1020" s="36"/>
      <c r="C1020" s="36"/>
      <c r="D1020" s="36"/>
      <c r="E1020" s="36"/>
      <c r="F1020" s="36"/>
      <c r="G1020" s="36"/>
      <c r="H1020" s="36"/>
      <c r="I1020" s="36"/>
      <c r="J1020" s="36"/>
      <c r="K1020" s="36"/>
      <c r="L1020" s="36"/>
      <c r="M1020" s="36"/>
      <c r="N1020" s="36"/>
      <c r="O1020" s="36"/>
      <c r="P1020" s="36"/>
      <c r="Q1020" s="36"/>
      <c r="R1020" s="36"/>
      <c r="S1020" s="36"/>
      <c r="T1020" s="36"/>
      <c r="U1020" s="36"/>
      <c r="V1020" s="36"/>
      <c r="W1020" s="36"/>
      <c r="X1020" s="36"/>
      <c r="Y1020" s="36"/>
      <c r="Z1020" s="36"/>
    </row>
    <row r="1021" spans="1:26" x14ac:dyDescent="0.2">
      <c r="A1021" s="36"/>
      <c r="B1021" s="36"/>
      <c r="C1021" s="36"/>
      <c r="D1021" s="36"/>
      <c r="E1021" s="36"/>
      <c r="F1021" s="36"/>
      <c r="G1021" s="36"/>
      <c r="H1021" s="36"/>
      <c r="I1021" s="36"/>
      <c r="J1021" s="36"/>
      <c r="K1021" s="36"/>
      <c r="L1021" s="36"/>
      <c r="M1021" s="36"/>
      <c r="N1021" s="36"/>
      <c r="O1021" s="36"/>
      <c r="P1021" s="36"/>
      <c r="Q1021" s="36"/>
      <c r="R1021" s="36"/>
      <c r="S1021" s="36"/>
      <c r="T1021" s="36"/>
      <c r="U1021" s="36"/>
      <c r="V1021" s="36"/>
      <c r="W1021" s="36"/>
      <c r="X1021" s="36"/>
      <c r="Y1021" s="36"/>
      <c r="Z1021" s="36"/>
    </row>
    <row r="1022" spans="1:26" x14ac:dyDescent="0.2">
      <c r="A1022" s="36"/>
      <c r="B1022" s="36"/>
      <c r="C1022" s="36"/>
      <c r="D1022" s="36"/>
      <c r="E1022" s="36"/>
      <c r="F1022" s="36"/>
      <c r="G1022" s="36"/>
      <c r="H1022" s="36"/>
      <c r="I1022" s="36"/>
      <c r="J1022" s="36"/>
      <c r="K1022" s="36"/>
      <c r="L1022" s="36"/>
      <c r="M1022" s="36"/>
      <c r="N1022" s="36"/>
      <c r="O1022" s="36"/>
      <c r="P1022" s="36"/>
      <c r="Q1022" s="36"/>
      <c r="R1022" s="36"/>
      <c r="S1022" s="36"/>
      <c r="T1022" s="36"/>
      <c r="U1022" s="36"/>
      <c r="V1022" s="36"/>
      <c r="W1022" s="36"/>
      <c r="X1022" s="36"/>
      <c r="Y1022" s="36"/>
      <c r="Z1022" s="36"/>
    </row>
    <row r="1023" spans="1:26" x14ac:dyDescent="0.2">
      <c r="A1023" s="36"/>
      <c r="B1023" s="36"/>
      <c r="C1023" s="36"/>
      <c r="D1023" s="36"/>
      <c r="E1023" s="36"/>
      <c r="F1023" s="36"/>
      <c r="G1023" s="36"/>
      <c r="H1023" s="36"/>
      <c r="I1023" s="36"/>
      <c r="J1023" s="36"/>
      <c r="K1023" s="36"/>
      <c r="L1023" s="36"/>
      <c r="M1023" s="36"/>
      <c r="N1023" s="36"/>
      <c r="O1023" s="36"/>
      <c r="P1023" s="36"/>
      <c r="Q1023" s="36"/>
      <c r="R1023" s="36"/>
      <c r="S1023" s="36"/>
      <c r="T1023" s="36"/>
      <c r="U1023" s="36"/>
      <c r="V1023" s="36"/>
      <c r="W1023" s="36"/>
      <c r="X1023" s="36"/>
      <c r="Y1023" s="36"/>
      <c r="Z1023" s="36"/>
    </row>
    <row r="1024" spans="1:26" x14ac:dyDescent="0.2">
      <c r="A1024" s="36"/>
      <c r="B1024" s="36"/>
      <c r="C1024" s="36"/>
      <c r="D1024" s="36"/>
      <c r="E1024" s="36"/>
      <c r="F1024" s="36"/>
      <c r="G1024" s="36"/>
      <c r="H1024" s="36"/>
      <c r="I1024" s="36"/>
      <c r="J1024" s="36"/>
      <c r="K1024" s="36"/>
      <c r="L1024" s="36"/>
      <c r="M1024" s="36"/>
      <c r="N1024" s="36"/>
      <c r="O1024" s="36"/>
      <c r="P1024" s="36"/>
      <c r="Q1024" s="36"/>
      <c r="R1024" s="36"/>
      <c r="S1024" s="36"/>
      <c r="T1024" s="36"/>
      <c r="U1024" s="36"/>
      <c r="V1024" s="36"/>
      <c r="W1024" s="36"/>
      <c r="X1024" s="36"/>
      <c r="Y1024" s="36"/>
      <c r="Z1024" s="36"/>
    </row>
    <row r="1025" spans="1:26" x14ac:dyDescent="0.2">
      <c r="A1025" s="36"/>
      <c r="B1025" s="36"/>
      <c r="C1025" s="36"/>
      <c r="D1025" s="36"/>
      <c r="E1025" s="36"/>
      <c r="F1025" s="36"/>
      <c r="G1025" s="36"/>
      <c r="H1025" s="36"/>
      <c r="I1025" s="36"/>
      <c r="J1025" s="36"/>
      <c r="K1025" s="36"/>
      <c r="L1025" s="36"/>
      <c r="M1025" s="36"/>
      <c r="N1025" s="36"/>
      <c r="O1025" s="36"/>
      <c r="P1025" s="36"/>
      <c r="Q1025" s="36"/>
      <c r="R1025" s="36"/>
      <c r="S1025" s="36"/>
      <c r="T1025" s="36"/>
      <c r="U1025" s="36"/>
      <c r="V1025" s="36"/>
      <c r="W1025" s="36"/>
      <c r="X1025" s="36"/>
      <c r="Y1025" s="36"/>
      <c r="Z1025" s="36"/>
    </row>
    <row r="1026" spans="1:26" x14ac:dyDescent="0.2">
      <c r="A1026" s="36"/>
      <c r="B1026" s="36"/>
      <c r="C1026" s="36"/>
      <c r="D1026" s="36"/>
      <c r="E1026" s="36"/>
      <c r="F1026" s="36"/>
      <c r="G1026" s="36"/>
      <c r="H1026" s="36"/>
      <c r="I1026" s="36"/>
      <c r="J1026" s="36"/>
      <c r="K1026" s="36"/>
      <c r="L1026" s="36"/>
      <c r="M1026" s="36"/>
      <c r="N1026" s="36"/>
      <c r="O1026" s="36"/>
      <c r="P1026" s="36"/>
      <c r="Q1026" s="36"/>
      <c r="R1026" s="36"/>
      <c r="S1026" s="36"/>
      <c r="T1026" s="36"/>
      <c r="U1026" s="36"/>
      <c r="V1026" s="36"/>
      <c r="W1026" s="36"/>
      <c r="X1026" s="36"/>
      <c r="Y1026" s="36"/>
      <c r="Z1026" s="36"/>
    </row>
    <row r="1027" spans="1:26" x14ac:dyDescent="0.2">
      <c r="A1027" s="36"/>
      <c r="B1027" s="36"/>
      <c r="C1027" s="36"/>
      <c r="D1027" s="36"/>
      <c r="E1027" s="36"/>
      <c r="F1027" s="36"/>
      <c r="G1027" s="36"/>
      <c r="H1027" s="36"/>
      <c r="I1027" s="36"/>
      <c r="J1027" s="36"/>
      <c r="K1027" s="36"/>
      <c r="L1027" s="36"/>
      <c r="M1027" s="36"/>
      <c r="N1027" s="36"/>
      <c r="O1027" s="36"/>
      <c r="P1027" s="36"/>
      <c r="Q1027" s="36"/>
      <c r="R1027" s="36"/>
      <c r="S1027" s="36"/>
      <c r="T1027" s="36"/>
      <c r="U1027" s="36"/>
      <c r="V1027" s="36"/>
      <c r="W1027" s="36"/>
      <c r="X1027" s="36"/>
      <c r="Y1027" s="36"/>
      <c r="Z1027" s="36"/>
    </row>
    <row r="1028" spans="1:26" x14ac:dyDescent="0.2">
      <c r="A1028" s="36"/>
      <c r="B1028" s="36"/>
      <c r="C1028" s="36"/>
      <c r="D1028" s="36"/>
      <c r="E1028" s="36"/>
      <c r="F1028" s="36"/>
      <c r="G1028" s="36"/>
      <c r="H1028" s="36"/>
      <c r="I1028" s="36"/>
      <c r="J1028" s="36"/>
      <c r="K1028" s="36"/>
      <c r="L1028" s="36"/>
      <c r="M1028" s="36"/>
      <c r="N1028" s="36"/>
      <c r="O1028" s="36"/>
      <c r="P1028" s="36"/>
      <c r="Q1028" s="36"/>
      <c r="R1028" s="36"/>
      <c r="S1028" s="36"/>
      <c r="T1028" s="36"/>
      <c r="U1028" s="36"/>
      <c r="V1028" s="36"/>
      <c r="W1028" s="36"/>
      <c r="X1028" s="36"/>
      <c r="Y1028" s="36"/>
      <c r="Z1028" s="36"/>
    </row>
    <row r="1029" spans="1:26" x14ac:dyDescent="0.2">
      <c r="A1029" s="36"/>
      <c r="B1029" s="36"/>
      <c r="C1029" s="36"/>
      <c r="D1029" s="36"/>
      <c r="E1029" s="36"/>
      <c r="F1029" s="36"/>
      <c r="G1029" s="36"/>
      <c r="H1029" s="36"/>
      <c r="I1029" s="36"/>
      <c r="J1029" s="36"/>
      <c r="K1029" s="36"/>
      <c r="L1029" s="36"/>
      <c r="M1029" s="36"/>
      <c r="N1029" s="36"/>
      <c r="O1029" s="36"/>
      <c r="P1029" s="36"/>
      <c r="Q1029" s="36"/>
      <c r="R1029" s="36"/>
      <c r="S1029" s="36"/>
      <c r="T1029" s="36"/>
      <c r="U1029" s="36"/>
      <c r="V1029" s="36"/>
      <c r="W1029" s="36"/>
      <c r="X1029" s="36"/>
      <c r="Y1029" s="36"/>
      <c r="Z1029" s="36"/>
    </row>
    <row r="1030" spans="1:26" x14ac:dyDescent="0.2">
      <c r="A1030" s="36"/>
      <c r="B1030" s="36"/>
      <c r="C1030" s="36"/>
      <c r="D1030" s="36"/>
      <c r="E1030" s="36"/>
      <c r="F1030" s="36"/>
      <c r="G1030" s="36"/>
      <c r="H1030" s="36"/>
      <c r="I1030" s="36"/>
      <c r="J1030" s="36"/>
      <c r="K1030" s="36"/>
      <c r="L1030" s="36"/>
      <c r="M1030" s="36"/>
      <c r="N1030" s="36"/>
      <c r="O1030" s="36"/>
      <c r="P1030" s="36"/>
      <c r="Q1030" s="36"/>
      <c r="R1030" s="36"/>
      <c r="S1030" s="36"/>
      <c r="T1030" s="36"/>
      <c r="U1030" s="36"/>
      <c r="V1030" s="36"/>
      <c r="W1030" s="36"/>
      <c r="X1030" s="36"/>
      <c r="Y1030" s="36"/>
      <c r="Z1030" s="36"/>
    </row>
    <row r="1031" spans="1:26" x14ac:dyDescent="0.2">
      <c r="A1031" s="36"/>
      <c r="B1031" s="36"/>
      <c r="C1031" s="36"/>
      <c r="D1031" s="36"/>
      <c r="E1031" s="36"/>
      <c r="F1031" s="36"/>
      <c r="G1031" s="36"/>
      <c r="H1031" s="36"/>
      <c r="I1031" s="36"/>
      <c r="J1031" s="36"/>
      <c r="K1031" s="36"/>
      <c r="L1031" s="36"/>
      <c r="M1031" s="36"/>
      <c r="N1031" s="36"/>
      <c r="O1031" s="36"/>
      <c r="P1031" s="36"/>
      <c r="Q1031" s="36"/>
      <c r="R1031" s="36"/>
      <c r="S1031" s="36"/>
      <c r="T1031" s="36"/>
      <c r="U1031" s="36"/>
      <c r="V1031" s="36"/>
      <c r="W1031" s="36"/>
      <c r="X1031" s="36"/>
      <c r="Y1031" s="36"/>
      <c r="Z1031" s="36"/>
    </row>
    <row r="1032" spans="1:26" x14ac:dyDescent="0.2">
      <c r="A1032" s="36"/>
      <c r="B1032" s="36"/>
      <c r="C1032" s="36"/>
      <c r="D1032" s="36"/>
      <c r="E1032" s="36"/>
      <c r="F1032" s="36"/>
      <c r="G1032" s="36"/>
      <c r="H1032" s="36"/>
      <c r="I1032" s="36"/>
      <c r="J1032" s="36"/>
      <c r="K1032" s="36"/>
      <c r="L1032" s="36"/>
      <c r="M1032" s="36"/>
      <c r="N1032" s="36"/>
      <c r="O1032" s="36"/>
      <c r="P1032" s="36"/>
      <c r="Q1032" s="36"/>
      <c r="R1032" s="36"/>
      <c r="S1032" s="36"/>
      <c r="T1032" s="36"/>
      <c r="U1032" s="36"/>
      <c r="V1032" s="36"/>
      <c r="W1032" s="36"/>
      <c r="X1032" s="36"/>
      <c r="Y1032" s="36"/>
      <c r="Z1032" s="36"/>
    </row>
    <row r="1033" spans="1:26" x14ac:dyDescent="0.2">
      <c r="A1033" s="36"/>
      <c r="B1033" s="36"/>
      <c r="C1033" s="36"/>
      <c r="D1033" s="36"/>
      <c r="E1033" s="36"/>
      <c r="F1033" s="36"/>
      <c r="G1033" s="36"/>
      <c r="H1033" s="36"/>
      <c r="I1033" s="36"/>
      <c r="J1033" s="36"/>
      <c r="K1033" s="36"/>
      <c r="L1033" s="36"/>
      <c r="M1033" s="36"/>
      <c r="N1033" s="36"/>
      <c r="O1033" s="36"/>
      <c r="P1033" s="36"/>
      <c r="Q1033" s="36"/>
      <c r="R1033" s="36"/>
      <c r="S1033" s="36"/>
      <c r="T1033" s="36"/>
      <c r="U1033" s="36"/>
      <c r="V1033" s="36"/>
      <c r="W1033" s="36"/>
      <c r="X1033" s="36"/>
      <c r="Y1033" s="36"/>
      <c r="Z1033" s="36"/>
    </row>
    <row r="1034" spans="1:26" x14ac:dyDescent="0.2">
      <c r="A1034" s="36"/>
      <c r="B1034" s="36"/>
      <c r="C1034" s="36"/>
      <c r="D1034" s="36"/>
      <c r="E1034" s="36"/>
      <c r="F1034" s="36"/>
      <c r="G1034" s="36"/>
      <c r="H1034" s="36"/>
      <c r="I1034" s="36"/>
      <c r="J1034" s="36"/>
      <c r="K1034" s="36"/>
      <c r="L1034" s="36"/>
      <c r="M1034" s="36"/>
      <c r="N1034" s="36"/>
      <c r="O1034" s="36"/>
      <c r="P1034" s="36"/>
      <c r="Q1034" s="36"/>
      <c r="R1034" s="36"/>
      <c r="S1034" s="36"/>
      <c r="T1034" s="36"/>
      <c r="U1034" s="36"/>
      <c r="V1034" s="36"/>
      <c r="W1034" s="36"/>
      <c r="X1034" s="36"/>
      <c r="Y1034" s="36"/>
      <c r="Z1034" s="36"/>
    </row>
    <row r="1035" spans="1:26" x14ac:dyDescent="0.2">
      <c r="A1035" s="36"/>
      <c r="B1035" s="36"/>
      <c r="C1035" s="36"/>
      <c r="D1035" s="36"/>
      <c r="E1035" s="36"/>
      <c r="F1035" s="36"/>
      <c r="G1035" s="36"/>
      <c r="H1035" s="36"/>
      <c r="I1035" s="36"/>
      <c r="J1035" s="36"/>
      <c r="K1035" s="36"/>
      <c r="L1035" s="36"/>
      <c r="M1035" s="36"/>
      <c r="N1035" s="36"/>
      <c r="O1035" s="36"/>
      <c r="P1035" s="36"/>
      <c r="Q1035" s="36"/>
      <c r="R1035" s="36"/>
      <c r="S1035" s="36"/>
      <c r="T1035" s="36"/>
      <c r="U1035" s="36"/>
      <c r="V1035" s="36"/>
      <c r="W1035" s="36"/>
      <c r="X1035" s="36"/>
      <c r="Y1035" s="36"/>
      <c r="Z1035" s="36"/>
    </row>
    <row r="1036" spans="1:26" x14ac:dyDescent="0.2">
      <c r="A1036" s="36"/>
      <c r="B1036" s="36"/>
      <c r="C1036" s="36"/>
      <c r="D1036" s="36"/>
      <c r="E1036" s="36"/>
      <c r="F1036" s="36"/>
      <c r="G1036" s="36"/>
      <c r="H1036" s="36"/>
      <c r="I1036" s="36"/>
      <c r="J1036" s="36"/>
      <c r="K1036" s="36"/>
      <c r="L1036" s="36"/>
      <c r="M1036" s="36"/>
      <c r="N1036" s="36"/>
      <c r="O1036" s="36"/>
      <c r="P1036" s="36"/>
      <c r="Q1036" s="36"/>
      <c r="R1036" s="36"/>
      <c r="S1036" s="36"/>
      <c r="T1036" s="36"/>
      <c r="U1036" s="36"/>
      <c r="V1036" s="36"/>
      <c r="W1036" s="36"/>
      <c r="X1036" s="36"/>
      <c r="Y1036" s="36"/>
      <c r="Z1036" s="36"/>
    </row>
    <row r="1037" spans="1:26" x14ac:dyDescent="0.2">
      <c r="A1037" s="36"/>
      <c r="B1037" s="36"/>
      <c r="C1037" s="36"/>
      <c r="D1037" s="36"/>
      <c r="E1037" s="36"/>
      <c r="F1037" s="36"/>
      <c r="G1037" s="36"/>
      <c r="H1037" s="36"/>
      <c r="I1037" s="36"/>
      <c r="J1037" s="36"/>
      <c r="K1037" s="36"/>
      <c r="L1037" s="36"/>
      <c r="M1037" s="36"/>
      <c r="N1037" s="36"/>
      <c r="O1037" s="36"/>
      <c r="P1037" s="36"/>
      <c r="Q1037" s="36"/>
      <c r="R1037" s="36"/>
      <c r="S1037" s="36"/>
      <c r="T1037" s="36"/>
      <c r="U1037" s="36"/>
      <c r="V1037" s="36"/>
      <c r="W1037" s="36"/>
      <c r="X1037" s="36"/>
      <c r="Y1037" s="36"/>
      <c r="Z1037" s="36"/>
    </row>
    <row r="1038" spans="1:26" x14ac:dyDescent="0.2">
      <c r="A1038" s="36"/>
      <c r="B1038" s="36"/>
      <c r="C1038" s="36"/>
      <c r="D1038" s="36"/>
      <c r="E1038" s="36"/>
      <c r="F1038" s="36"/>
      <c r="G1038" s="36"/>
      <c r="H1038" s="36"/>
      <c r="I1038" s="36"/>
      <c r="J1038" s="36"/>
      <c r="K1038" s="36"/>
      <c r="L1038" s="36"/>
      <c r="M1038" s="36"/>
      <c r="N1038" s="36"/>
      <c r="O1038" s="36"/>
      <c r="P1038" s="36"/>
      <c r="Q1038" s="36"/>
      <c r="R1038" s="36"/>
      <c r="S1038" s="36"/>
      <c r="T1038" s="36"/>
      <c r="U1038" s="36"/>
      <c r="V1038" s="36"/>
      <c r="W1038" s="36"/>
      <c r="X1038" s="36"/>
      <c r="Y1038" s="36"/>
      <c r="Z1038" s="36"/>
    </row>
    <row r="1039" spans="1:26" x14ac:dyDescent="0.2">
      <c r="A1039" s="36"/>
      <c r="B1039" s="36"/>
      <c r="C1039" s="36"/>
      <c r="D1039" s="36"/>
      <c r="E1039" s="36"/>
      <c r="F1039" s="36"/>
      <c r="G1039" s="36"/>
      <c r="H1039" s="36"/>
      <c r="I1039" s="36"/>
      <c r="J1039" s="36"/>
      <c r="K1039" s="36"/>
      <c r="L1039" s="36"/>
      <c r="M1039" s="36"/>
      <c r="N1039" s="36"/>
      <c r="O1039" s="36"/>
      <c r="P1039" s="36"/>
      <c r="Q1039" s="36"/>
      <c r="R1039" s="36"/>
      <c r="S1039" s="36"/>
      <c r="T1039" s="36"/>
      <c r="U1039" s="36"/>
      <c r="V1039" s="36"/>
      <c r="W1039" s="36"/>
      <c r="X1039" s="36"/>
      <c r="Y1039" s="36"/>
      <c r="Z1039" s="36"/>
    </row>
    <row r="1040" spans="1:26" x14ac:dyDescent="0.2">
      <c r="A1040" s="36"/>
      <c r="B1040" s="36"/>
      <c r="C1040" s="36"/>
      <c r="D1040" s="36"/>
      <c r="E1040" s="36"/>
      <c r="F1040" s="36"/>
      <c r="G1040" s="36"/>
      <c r="H1040" s="36"/>
      <c r="I1040" s="36"/>
      <c r="J1040" s="36"/>
      <c r="K1040" s="36"/>
      <c r="L1040" s="36"/>
      <c r="M1040" s="36"/>
      <c r="N1040" s="36"/>
      <c r="O1040" s="36"/>
      <c r="P1040" s="36"/>
      <c r="Q1040" s="36"/>
      <c r="R1040" s="36"/>
      <c r="S1040" s="36"/>
      <c r="T1040" s="36"/>
      <c r="U1040" s="36"/>
      <c r="V1040" s="36"/>
      <c r="W1040" s="36"/>
      <c r="X1040" s="36"/>
      <c r="Y1040" s="36"/>
      <c r="Z1040" s="36"/>
    </row>
    <row r="1041" spans="1:26" x14ac:dyDescent="0.2">
      <c r="A1041" s="36"/>
      <c r="B1041" s="36"/>
      <c r="C1041" s="36"/>
      <c r="D1041" s="36"/>
      <c r="E1041" s="36"/>
      <c r="F1041" s="36"/>
      <c r="G1041" s="36"/>
      <c r="H1041" s="36"/>
      <c r="I1041" s="36"/>
      <c r="J1041" s="36"/>
      <c r="K1041" s="36"/>
      <c r="L1041" s="36"/>
      <c r="M1041" s="36"/>
      <c r="N1041" s="36"/>
      <c r="O1041" s="36"/>
      <c r="P1041" s="36"/>
      <c r="Q1041" s="36"/>
      <c r="R1041" s="36"/>
      <c r="S1041" s="36"/>
      <c r="T1041" s="36"/>
      <c r="U1041" s="36"/>
      <c r="V1041" s="36"/>
      <c r="W1041" s="36"/>
      <c r="X1041" s="36"/>
      <c r="Y1041" s="36"/>
      <c r="Z1041" s="36"/>
    </row>
    <row r="1042" spans="1:26" x14ac:dyDescent="0.2">
      <c r="A1042" s="36"/>
      <c r="B1042" s="36"/>
      <c r="C1042" s="36"/>
      <c r="D1042" s="36"/>
      <c r="E1042" s="36"/>
      <c r="F1042" s="36"/>
      <c r="G1042" s="36"/>
      <c r="H1042" s="36"/>
      <c r="I1042" s="36"/>
      <c r="J1042" s="36"/>
      <c r="K1042" s="36"/>
      <c r="L1042" s="36"/>
      <c r="M1042" s="36"/>
      <c r="N1042" s="36"/>
      <c r="O1042" s="36"/>
      <c r="P1042" s="36"/>
      <c r="Q1042" s="36"/>
      <c r="R1042" s="36"/>
      <c r="S1042" s="36"/>
      <c r="T1042" s="36"/>
      <c r="U1042" s="36"/>
      <c r="V1042" s="36"/>
      <c r="W1042" s="36"/>
      <c r="X1042" s="36"/>
      <c r="Y1042" s="36"/>
      <c r="Z1042" s="36"/>
    </row>
    <row r="1043" spans="1:26" x14ac:dyDescent="0.2">
      <c r="A1043" s="36"/>
      <c r="B1043" s="36"/>
      <c r="C1043" s="36"/>
      <c r="D1043" s="36"/>
      <c r="E1043" s="36"/>
      <c r="F1043" s="36"/>
      <c r="G1043" s="36"/>
      <c r="H1043" s="36"/>
      <c r="I1043" s="36"/>
      <c r="J1043" s="36"/>
      <c r="K1043" s="36"/>
      <c r="L1043" s="36"/>
      <c r="M1043" s="36"/>
      <c r="N1043" s="36"/>
      <c r="O1043" s="36"/>
      <c r="P1043" s="36"/>
      <c r="Q1043" s="36"/>
      <c r="R1043" s="36"/>
      <c r="S1043" s="36"/>
      <c r="T1043" s="36"/>
      <c r="U1043" s="36"/>
      <c r="V1043" s="36"/>
      <c r="W1043" s="36"/>
      <c r="X1043" s="36"/>
      <c r="Y1043" s="36"/>
      <c r="Z1043" s="36"/>
    </row>
    <row r="1044" spans="1:26" x14ac:dyDescent="0.2">
      <c r="A1044" s="36"/>
      <c r="B1044" s="36"/>
      <c r="C1044" s="36"/>
      <c r="D1044" s="36"/>
      <c r="E1044" s="36"/>
      <c r="F1044" s="36"/>
      <c r="G1044" s="36"/>
      <c r="H1044" s="36"/>
      <c r="I1044" s="36"/>
      <c r="J1044" s="36"/>
      <c r="K1044" s="36"/>
      <c r="L1044" s="36"/>
      <c r="M1044" s="36"/>
      <c r="N1044" s="36"/>
      <c r="O1044" s="36"/>
      <c r="P1044" s="36"/>
      <c r="Q1044" s="36"/>
      <c r="R1044" s="36"/>
      <c r="S1044" s="36"/>
      <c r="T1044" s="36"/>
      <c r="U1044" s="36"/>
      <c r="V1044" s="36"/>
      <c r="W1044" s="36"/>
      <c r="X1044" s="36"/>
      <c r="Y1044" s="36"/>
      <c r="Z1044" s="36"/>
    </row>
    <row r="1045" spans="1:26" x14ac:dyDescent="0.2">
      <c r="A1045" s="36"/>
      <c r="B1045" s="36"/>
      <c r="C1045" s="36"/>
      <c r="D1045" s="36"/>
      <c r="E1045" s="36"/>
      <c r="F1045" s="36"/>
      <c r="G1045" s="36"/>
      <c r="H1045" s="36"/>
      <c r="I1045" s="36"/>
      <c r="J1045" s="36"/>
      <c r="K1045" s="36"/>
      <c r="L1045" s="36"/>
      <c r="M1045" s="36"/>
      <c r="N1045" s="36"/>
      <c r="O1045" s="36"/>
      <c r="P1045" s="36"/>
      <c r="Q1045" s="36"/>
      <c r="R1045" s="36"/>
      <c r="S1045" s="36"/>
      <c r="T1045" s="36"/>
      <c r="U1045" s="36"/>
      <c r="V1045" s="36"/>
      <c r="W1045" s="36"/>
      <c r="X1045" s="36"/>
      <c r="Y1045" s="36"/>
      <c r="Z1045" s="36"/>
    </row>
    <row r="1046" spans="1:26" x14ac:dyDescent="0.2">
      <c r="A1046" s="36"/>
      <c r="B1046" s="36"/>
      <c r="C1046" s="36"/>
      <c r="D1046" s="36"/>
      <c r="E1046" s="36"/>
      <c r="F1046" s="36"/>
      <c r="G1046" s="36"/>
      <c r="H1046" s="36"/>
      <c r="I1046" s="36"/>
      <c r="J1046" s="36"/>
      <c r="K1046" s="36"/>
      <c r="L1046" s="36"/>
      <c r="M1046" s="36"/>
      <c r="N1046" s="36"/>
      <c r="O1046" s="36"/>
      <c r="P1046" s="36"/>
      <c r="Q1046" s="36"/>
      <c r="R1046" s="36"/>
      <c r="S1046" s="36"/>
      <c r="T1046" s="36"/>
      <c r="U1046" s="36"/>
      <c r="V1046" s="36"/>
      <c r="W1046" s="36"/>
      <c r="X1046" s="36"/>
      <c r="Y1046" s="36"/>
      <c r="Z1046" s="36"/>
    </row>
    <row r="1047" spans="1:26" x14ac:dyDescent="0.2">
      <c r="A1047" s="36"/>
      <c r="B1047" s="36"/>
      <c r="C1047" s="36"/>
      <c r="D1047" s="36"/>
      <c r="E1047" s="36"/>
      <c r="F1047" s="36"/>
      <c r="G1047" s="36"/>
      <c r="H1047" s="36"/>
      <c r="I1047" s="36"/>
      <c r="J1047" s="36"/>
      <c r="K1047" s="36"/>
      <c r="L1047" s="36"/>
      <c r="M1047" s="36"/>
      <c r="N1047" s="36"/>
      <c r="O1047" s="36"/>
      <c r="P1047" s="36"/>
      <c r="Q1047" s="36"/>
      <c r="R1047" s="36"/>
      <c r="S1047" s="36"/>
      <c r="T1047" s="36"/>
      <c r="U1047" s="36"/>
      <c r="V1047" s="36"/>
      <c r="W1047" s="36"/>
      <c r="X1047" s="36"/>
      <c r="Y1047" s="36"/>
      <c r="Z1047" s="36"/>
    </row>
    <row r="1048" spans="1:26" x14ac:dyDescent="0.2">
      <c r="A1048" s="36"/>
      <c r="B1048" s="36"/>
      <c r="C1048" s="36"/>
      <c r="D1048" s="36"/>
      <c r="E1048" s="36"/>
      <c r="F1048" s="36"/>
      <c r="G1048" s="36"/>
      <c r="H1048" s="36"/>
      <c r="I1048" s="36"/>
      <c r="J1048" s="36"/>
      <c r="K1048" s="36"/>
      <c r="L1048" s="36"/>
      <c r="M1048" s="36"/>
      <c r="N1048" s="36"/>
      <c r="O1048" s="36"/>
      <c r="P1048" s="36"/>
      <c r="Q1048" s="36"/>
      <c r="R1048" s="36"/>
      <c r="S1048" s="36"/>
      <c r="T1048" s="36"/>
      <c r="U1048" s="36"/>
      <c r="V1048" s="36"/>
      <c r="W1048" s="36"/>
      <c r="X1048" s="36"/>
      <c r="Y1048" s="36"/>
      <c r="Z1048" s="36"/>
    </row>
    <row r="1049" spans="1:26" x14ac:dyDescent="0.2">
      <c r="A1049" s="36"/>
      <c r="B1049" s="36"/>
      <c r="C1049" s="36"/>
      <c r="D1049" s="36"/>
      <c r="E1049" s="36"/>
      <c r="F1049" s="36"/>
      <c r="G1049" s="36"/>
      <c r="H1049" s="36"/>
      <c r="I1049" s="36"/>
      <c r="J1049" s="36"/>
      <c r="K1049" s="36"/>
      <c r="L1049" s="36"/>
      <c r="M1049" s="36"/>
      <c r="N1049" s="36"/>
      <c r="O1049" s="36"/>
      <c r="P1049" s="36"/>
      <c r="Q1049" s="36"/>
      <c r="R1049" s="36"/>
      <c r="S1049" s="36"/>
      <c r="T1049" s="36"/>
      <c r="U1049" s="36"/>
      <c r="V1049" s="36"/>
      <c r="W1049" s="36"/>
      <c r="X1049" s="36"/>
      <c r="Y1049" s="36"/>
      <c r="Z1049" s="36"/>
    </row>
    <row r="1050" spans="1:26" x14ac:dyDescent="0.2">
      <c r="A1050" s="36"/>
      <c r="B1050" s="36"/>
      <c r="C1050" s="36"/>
      <c r="D1050" s="36"/>
      <c r="E1050" s="36"/>
      <c r="F1050" s="36"/>
      <c r="G1050" s="36"/>
      <c r="H1050" s="36"/>
      <c r="I1050" s="36"/>
      <c r="J1050" s="36"/>
      <c r="K1050" s="36"/>
      <c r="L1050" s="36"/>
      <c r="M1050" s="36"/>
      <c r="N1050" s="36"/>
      <c r="O1050" s="36"/>
      <c r="P1050" s="36"/>
      <c r="Q1050" s="36"/>
      <c r="R1050" s="36"/>
      <c r="S1050" s="36"/>
      <c r="T1050" s="36"/>
      <c r="U1050" s="36"/>
      <c r="V1050" s="36"/>
      <c r="W1050" s="36"/>
      <c r="X1050" s="36"/>
      <c r="Y1050" s="36"/>
      <c r="Z1050" s="36"/>
    </row>
    <row r="1051" spans="1:26" x14ac:dyDescent="0.2">
      <c r="A1051" s="36"/>
      <c r="B1051" s="36"/>
      <c r="C1051" s="36"/>
      <c r="D1051" s="36"/>
      <c r="E1051" s="36"/>
      <c r="F1051" s="36"/>
      <c r="G1051" s="36"/>
      <c r="H1051" s="36"/>
      <c r="I1051" s="36"/>
      <c r="J1051" s="36"/>
      <c r="K1051" s="36"/>
      <c r="L1051" s="36"/>
      <c r="M1051" s="36"/>
      <c r="N1051" s="36"/>
      <c r="O1051" s="36"/>
      <c r="P1051" s="36"/>
      <c r="Q1051" s="36"/>
      <c r="R1051" s="36"/>
      <c r="S1051" s="36"/>
      <c r="T1051" s="36"/>
      <c r="U1051" s="36"/>
      <c r="V1051" s="36"/>
      <c r="W1051" s="36"/>
      <c r="X1051" s="36"/>
      <c r="Y1051" s="36"/>
      <c r="Z1051" s="36"/>
    </row>
    <row r="1052" spans="1:26" x14ac:dyDescent="0.2">
      <c r="A1052" s="36"/>
      <c r="B1052" s="36"/>
      <c r="C1052" s="36"/>
      <c r="D1052" s="36"/>
      <c r="E1052" s="36"/>
      <c r="F1052" s="36"/>
      <c r="G1052" s="36"/>
      <c r="H1052" s="36"/>
      <c r="I1052" s="36"/>
      <c r="J1052" s="36"/>
      <c r="K1052" s="36"/>
      <c r="L1052" s="36"/>
      <c r="M1052" s="36"/>
      <c r="N1052" s="36"/>
      <c r="O1052" s="36"/>
      <c r="P1052" s="36"/>
      <c r="Q1052" s="36"/>
      <c r="R1052" s="36"/>
      <c r="S1052" s="36"/>
      <c r="T1052" s="36"/>
      <c r="U1052" s="36"/>
      <c r="V1052" s="36"/>
      <c r="W1052" s="36"/>
      <c r="X1052" s="36"/>
      <c r="Y1052" s="36"/>
      <c r="Z1052" s="36"/>
    </row>
    <row r="1053" spans="1:26" x14ac:dyDescent="0.2">
      <c r="A1053" s="36"/>
      <c r="B1053" s="36"/>
      <c r="C1053" s="36"/>
      <c r="D1053" s="36"/>
      <c r="E1053" s="36"/>
      <c r="F1053" s="36"/>
      <c r="G1053" s="36"/>
      <c r="H1053" s="36"/>
      <c r="I1053" s="36"/>
      <c r="J1053" s="36"/>
      <c r="K1053" s="36"/>
      <c r="L1053" s="36"/>
      <c r="M1053" s="36"/>
      <c r="N1053" s="36"/>
      <c r="O1053" s="36"/>
      <c r="P1053" s="36"/>
      <c r="Q1053" s="36"/>
      <c r="R1053" s="36"/>
      <c r="S1053" s="36"/>
      <c r="T1053" s="36"/>
      <c r="U1053" s="36"/>
      <c r="V1053" s="36"/>
      <c r="W1053" s="36"/>
      <c r="X1053" s="36"/>
      <c r="Y1053" s="36"/>
      <c r="Z1053" s="36"/>
    </row>
    <row r="1054" spans="1:26" x14ac:dyDescent="0.2">
      <c r="A1054" s="36"/>
      <c r="B1054" s="36"/>
      <c r="C1054" s="36"/>
      <c r="D1054" s="36"/>
      <c r="E1054" s="36"/>
      <c r="F1054" s="36"/>
      <c r="G1054" s="36"/>
      <c r="H1054" s="36"/>
      <c r="I1054" s="36"/>
      <c r="J1054" s="36"/>
      <c r="K1054" s="36"/>
      <c r="L1054" s="36"/>
      <c r="M1054" s="36"/>
      <c r="N1054" s="36"/>
      <c r="O1054" s="36"/>
      <c r="P1054" s="36"/>
      <c r="Q1054" s="36"/>
      <c r="R1054" s="36"/>
      <c r="S1054" s="36"/>
      <c r="T1054" s="36"/>
      <c r="U1054" s="36"/>
      <c r="V1054" s="36"/>
      <c r="W1054" s="36"/>
      <c r="X1054" s="36"/>
      <c r="Y1054" s="36"/>
      <c r="Z1054" s="36"/>
    </row>
    <row r="1055" spans="1:26" x14ac:dyDescent="0.2">
      <c r="A1055" s="36"/>
      <c r="B1055" s="36"/>
      <c r="C1055" s="36"/>
      <c r="D1055" s="36"/>
      <c r="E1055" s="36"/>
      <c r="F1055" s="36"/>
      <c r="G1055" s="36"/>
      <c r="H1055" s="36"/>
      <c r="I1055" s="36"/>
      <c r="J1055" s="36"/>
      <c r="K1055" s="36"/>
      <c r="L1055" s="36"/>
      <c r="M1055" s="36"/>
      <c r="N1055" s="36"/>
      <c r="O1055" s="36"/>
      <c r="P1055" s="36"/>
      <c r="Q1055" s="36"/>
      <c r="R1055" s="36"/>
      <c r="S1055" s="36"/>
      <c r="T1055" s="36"/>
      <c r="U1055" s="36"/>
      <c r="V1055" s="36"/>
      <c r="W1055" s="36"/>
      <c r="X1055" s="36"/>
      <c r="Y1055" s="36"/>
      <c r="Z1055" s="36"/>
    </row>
    <row r="1056" spans="1:26" x14ac:dyDescent="0.2">
      <c r="A1056" s="36"/>
      <c r="B1056" s="36"/>
      <c r="C1056" s="36"/>
      <c r="D1056" s="36"/>
      <c r="E1056" s="36"/>
      <c r="F1056" s="36"/>
      <c r="G1056" s="36"/>
      <c r="H1056" s="36"/>
      <c r="I1056" s="36"/>
      <c r="J1056" s="36"/>
      <c r="K1056" s="36"/>
      <c r="L1056" s="36"/>
      <c r="M1056" s="36"/>
      <c r="N1056" s="36"/>
      <c r="O1056" s="36"/>
      <c r="P1056" s="36"/>
      <c r="Q1056" s="36"/>
      <c r="R1056" s="36"/>
      <c r="S1056" s="36"/>
      <c r="T1056" s="36"/>
      <c r="U1056" s="36"/>
      <c r="V1056" s="36"/>
      <c r="W1056" s="36"/>
      <c r="X1056" s="36"/>
      <c r="Y1056" s="36"/>
      <c r="Z1056" s="36"/>
    </row>
    <row r="1057" spans="1:26" x14ac:dyDescent="0.2">
      <c r="A1057" s="36"/>
      <c r="B1057" s="36"/>
      <c r="C1057" s="36"/>
      <c r="D1057" s="36"/>
      <c r="E1057" s="36"/>
      <c r="F1057" s="36"/>
      <c r="G1057" s="36"/>
      <c r="H1057" s="36"/>
      <c r="I1057" s="36"/>
      <c r="J1057" s="36"/>
      <c r="K1057" s="36"/>
      <c r="L1057" s="36"/>
      <c r="M1057" s="36"/>
      <c r="N1057" s="36"/>
      <c r="O1057" s="36"/>
      <c r="P1057" s="36"/>
      <c r="Q1057" s="36"/>
      <c r="R1057" s="36"/>
      <c r="S1057" s="36"/>
      <c r="T1057" s="36"/>
      <c r="U1057" s="36"/>
      <c r="V1057" s="36"/>
      <c r="W1057" s="36"/>
      <c r="X1057" s="36"/>
      <c r="Y1057" s="36"/>
      <c r="Z1057" s="36"/>
    </row>
    <row r="1058" spans="1:26" x14ac:dyDescent="0.2">
      <c r="A1058" s="36"/>
      <c r="B1058" s="36"/>
      <c r="C1058" s="36"/>
      <c r="D1058" s="36"/>
      <c r="E1058" s="36"/>
      <c r="F1058" s="36"/>
      <c r="G1058" s="36"/>
      <c r="H1058" s="36"/>
      <c r="I1058" s="36"/>
      <c r="J1058" s="36"/>
      <c r="K1058" s="36"/>
      <c r="L1058" s="36"/>
      <c r="M1058" s="36"/>
      <c r="N1058" s="36"/>
      <c r="O1058" s="36"/>
      <c r="P1058" s="36"/>
      <c r="Q1058" s="36"/>
      <c r="R1058" s="36"/>
      <c r="S1058" s="36"/>
      <c r="T1058" s="36"/>
      <c r="U1058" s="36"/>
      <c r="V1058" s="36"/>
      <c r="W1058" s="36"/>
      <c r="X1058" s="36"/>
      <c r="Y1058" s="36"/>
      <c r="Z1058" s="36"/>
    </row>
    <row r="1059" spans="1:26" x14ac:dyDescent="0.2">
      <c r="A1059" s="36"/>
      <c r="B1059" s="36"/>
      <c r="C1059" s="36"/>
      <c r="D1059" s="36"/>
      <c r="E1059" s="36"/>
      <c r="F1059" s="36"/>
      <c r="G1059" s="36"/>
      <c r="H1059" s="36"/>
      <c r="I1059" s="36"/>
      <c r="J1059" s="36"/>
      <c r="K1059" s="36"/>
      <c r="L1059" s="36"/>
      <c r="M1059" s="36"/>
      <c r="N1059" s="36"/>
      <c r="O1059" s="36"/>
      <c r="P1059" s="36"/>
      <c r="Q1059" s="36"/>
      <c r="R1059" s="36"/>
      <c r="S1059" s="36"/>
      <c r="T1059" s="36"/>
      <c r="U1059" s="36"/>
      <c r="V1059" s="36"/>
      <c r="W1059" s="36"/>
      <c r="X1059" s="36"/>
      <c r="Y1059" s="36"/>
      <c r="Z1059" s="36"/>
    </row>
    <row r="1060" spans="1:26" x14ac:dyDescent="0.2">
      <c r="A1060" s="36"/>
      <c r="B1060" s="36"/>
      <c r="C1060" s="36"/>
      <c r="D1060" s="36"/>
      <c r="E1060" s="36"/>
      <c r="F1060" s="36"/>
      <c r="G1060" s="36"/>
      <c r="H1060" s="36"/>
      <c r="I1060" s="36"/>
      <c r="J1060" s="36"/>
      <c r="K1060" s="36"/>
      <c r="L1060" s="36"/>
      <c r="M1060" s="36"/>
      <c r="N1060" s="36"/>
      <c r="O1060" s="36"/>
      <c r="P1060" s="36"/>
      <c r="Q1060" s="36"/>
      <c r="R1060" s="36"/>
      <c r="S1060" s="36"/>
      <c r="T1060" s="36"/>
      <c r="U1060" s="36"/>
      <c r="V1060" s="36"/>
      <c r="W1060" s="36"/>
      <c r="X1060" s="36"/>
      <c r="Y1060" s="36"/>
      <c r="Z1060" s="36"/>
    </row>
    <row r="1061" spans="1:26" x14ac:dyDescent="0.2">
      <c r="A1061" s="36"/>
      <c r="B1061" s="36"/>
      <c r="C1061" s="36"/>
      <c r="D1061" s="36"/>
      <c r="E1061" s="36"/>
      <c r="F1061" s="36"/>
      <c r="G1061" s="36"/>
      <c r="H1061" s="36"/>
      <c r="I1061" s="36"/>
      <c r="J1061" s="36"/>
      <c r="K1061" s="36"/>
      <c r="L1061" s="36"/>
      <c r="M1061" s="36"/>
      <c r="N1061" s="36"/>
      <c r="O1061" s="36"/>
      <c r="P1061" s="36"/>
      <c r="Q1061" s="36"/>
      <c r="R1061" s="36"/>
      <c r="S1061" s="36"/>
      <c r="T1061" s="36"/>
      <c r="U1061" s="36"/>
      <c r="V1061" s="36"/>
      <c r="W1061" s="36"/>
      <c r="X1061" s="36"/>
      <c r="Y1061" s="36"/>
      <c r="Z1061" s="36"/>
    </row>
    <row r="1062" spans="1:26" x14ac:dyDescent="0.2">
      <c r="A1062" s="36"/>
      <c r="B1062" s="36"/>
      <c r="C1062" s="36"/>
      <c r="D1062" s="36"/>
      <c r="E1062" s="36"/>
      <c r="F1062" s="36"/>
      <c r="G1062" s="36"/>
      <c r="H1062" s="36"/>
      <c r="I1062" s="36"/>
      <c r="J1062" s="36"/>
      <c r="K1062" s="36"/>
      <c r="L1062" s="36"/>
      <c r="M1062" s="36"/>
      <c r="N1062" s="36"/>
      <c r="O1062" s="36"/>
      <c r="P1062" s="36"/>
      <c r="Q1062" s="36"/>
      <c r="R1062" s="36"/>
      <c r="S1062" s="36"/>
      <c r="T1062" s="36"/>
      <c r="U1062" s="36"/>
      <c r="V1062" s="36"/>
      <c r="W1062" s="36"/>
      <c r="X1062" s="36"/>
      <c r="Y1062" s="36"/>
      <c r="Z1062" s="36"/>
    </row>
    <row r="1063" spans="1:26" x14ac:dyDescent="0.2">
      <c r="A1063" s="36"/>
      <c r="B1063" s="36"/>
      <c r="C1063" s="36"/>
      <c r="D1063" s="36"/>
      <c r="E1063" s="36"/>
      <c r="F1063" s="36"/>
      <c r="G1063" s="36"/>
      <c r="H1063" s="36"/>
      <c r="I1063" s="36"/>
      <c r="J1063" s="36"/>
      <c r="K1063" s="36"/>
      <c r="L1063" s="36"/>
      <c r="M1063" s="36"/>
      <c r="N1063" s="36"/>
      <c r="O1063" s="36"/>
      <c r="P1063" s="36"/>
      <c r="Q1063" s="36"/>
      <c r="R1063" s="36"/>
      <c r="S1063" s="36"/>
      <c r="T1063" s="36"/>
      <c r="U1063" s="36"/>
      <c r="V1063" s="36"/>
      <c r="W1063" s="36"/>
      <c r="X1063" s="36"/>
      <c r="Y1063" s="36"/>
      <c r="Z1063" s="36"/>
    </row>
    <row r="1064" spans="1:26" x14ac:dyDescent="0.2">
      <c r="A1064" s="36"/>
      <c r="B1064" s="36"/>
      <c r="C1064" s="36"/>
      <c r="D1064" s="36"/>
      <c r="E1064" s="36"/>
      <c r="F1064" s="36"/>
      <c r="G1064" s="36"/>
      <c r="H1064" s="36"/>
      <c r="I1064" s="36"/>
      <c r="J1064" s="36"/>
      <c r="K1064" s="36"/>
      <c r="L1064" s="36"/>
      <c r="M1064" s="36"/>
      <c r="N1064" s="36"/>
      <c r="O1064" s="36"/>
      <c r="P1064" s="36"/>
      <c r="Q1064" s="36"/>
      <c r="R1064" s="36"/>
      <c r="S1064" s="36"/>
      <c r="T1064" s="36"/>
      <c r="U1064" s="36"/>
      <c r="V1064" s="36"/>
      <c r="W1064" s="36"/>
      <c r="X1064" s="36"/>
      <c r="Y1064" s="36"/>
      <c r="Z1064" s="36"/>
    </row>
    <row r="1065" spans="1:26" x14ac:dyDescent="0.2">
      <c r="A1065" s="36"/>
      <c r="B1065" s="36"/>
      <c r="C1065" s="36"/>
      <c r="D1065" s="36"/>
      <c r="E1065" s="36"/>
      <c r="F1065" s="36"/>
      <c r="G1065" s="36"/>
      <c r="H1065" s="36"/>
      <c r="I1065" s="36"/>
      <c r="J1065" s="36"/>
      <c r="K1065" s="36"/>
      <c r="L1065" s="36"/>
      <c r="M1065" s="36"/>
      <c r="N1065" s="36"/>
      <c r="O1065" s="36"/>
      <c r="P1065" s="36"/>
      <c r="Q1065" s="36"/>
      <c r="R1065" s="36"/>
      <c r="S1065" s="36"/>
      <c r="T1065" s="36"/>
      <c r="U1065" s="36"/>
      <c r="V1065" s="36"/>
      <c r="W1065" s="36"/>
      <c r="X1065" s="36"/>
      <c r="Y1065" s="36"/>
      <c r="Z1065" s="36"/>
    </row>
    <row r="1066" spans="1:26" x14ac:dyDescent="0.2">
      <c r="A1066" s="36"/>
      <c r="B1066" s="36"/>
      <c r="C1066" s="36"/>
      <c r="D1066" s="36"/>
      <c r="E1066" s="36"/>
      <c r="F1066" s="36"/>
      <c r="G1066" s="36"/>
      <c r="H1066" s="36"/>
      <c r="I1066" s="36"/>
      <c r="J1066" s="36"/>
      <c r="K1066" s="36"/>
      <c r="L1066" s="36"/>
      <c r="M1066" s="36"/>
      <c r="N1066" s="36"/>
      <c r="O1066" s="36"/>
      <c r="P1066" s="36"/>
      <c r="Q1066" s="36"/>
      <c r="R1066" s="36"/>
      <c r="S1066" s="36"/>
      <c r="T1066" s="36"/>
      <c r="U1066" s="36"/>
      <c r="V1066" s="36"/>
      <c r="W1066" s="36"/>
      <c r="X1066" s="36"/>
      <c r="Y1066" s="36"/>
      <c r="Z1066" s="36"/>
    </row>
    <row r="1067" spans="1:26" x14ac:dyDescent="0.2">
      <c r="A1067" s="36"/>
      <c r="B1067" s="36"/>
      <c r="C1067" s="36"/>
      <c r="D1067" s="36"/>
      <c r="E1067" s="36"/>
      <c r="F1067" s="36"/>
      <c r="G1067" s="36"/>
      <c r="H1067" s="36"/>
      <c r="I1067" s="36"/>
      <c r="J1067" s="36"/>
      <c r="K1067" s="36"/>
      <c r="L1067" s="36"/>
      <c r="M1067" s="36"/>
      <c r="N1067" s="36"/>
      <c r="O1067" s="36"/>
      <c r="P1067" s="36"/>
      <c r="Q1067" s="36"/>
      <c r="R1067" s="36"/>
      <c r="S1067" s="36"/>
      <c r="T1067" s="36"/>
      <c r="U1067" s="36"/>
      <c r="V1067" s="36"/>
      <c r="W1067" s="36"/>
      <c r="X1067" s="36"/>
      <c r="Y1067" s="36"/>
      <c r="Z1067" s="36"/>
    </row>
    <row r="1068" spans="1:26" x14ac:dyDescent="0.2">
      <c r="A1068" s="36"/>
      <c r="B1068" s="36"/>
      <c r="C1068" s="36"/>
      <c r="D1068" s="36"/>
      <c r="E1068" s="36"/>
      <c r="F1068" s="36"/>
      <c r="G1068" s="36"/>
      <c r="H1068" s="36"/>
      <c r="I1068" s="36"/>
      <c r="J1068" s="36"/>
      <c r="K1068" s="36"/>
      <c r="L1068" s="36"/>
      <c r="M1068" s="36"/>
      <c r="N1068" s="36"/>
      <c r="O1068" s="36"/>
      <c r="P1068" s="36"/>
      <c r="Q1068" s="36"/>
      <c r="R1068" s="36"/>
      <c r="S1068" s="36"/>
      <c r="T1068" s="36"/>
      <c r="U1068" s="36"/>
      <c r="V1068" s="36"/>
      <c r="W1068" s="36"/>
      <c r="X1068" s="36"/>
      <c r="Y1068" s="36"/>
      <c r="Z1068" s="36"/>
    </row>
    <row r="1069" spans="1:26" x14ac:dyDescent="0.2">
      <c r="A1069" s="36"/>
      <c r="B1069" s="36"/>
      <c r="C1069" s="36"/>
      <c r="D1069" s="36"/>
      <c r="E1069" s="36"/>
      <c r="F1069" s="36"/>
      <c r="G1069" s="36"/>
      <c r="H1069" s="36"/>
      <c r="I1069" s="36"/>
      <c r="J1069" s="36"/>
      <c r="K1069" s="36"/>
      <c r="L1069" s="36"/>
      <c r="M1069" s="36"/>
      <c r="N1069" s="36"/>
      <c r="O1069" s="36"/>
      <c r="P1069" s="36"/>
      <c r="Q1069" s="36"/>
      <c r="R1069" s="36"/>
      <c r="S1069" s="36"/>
      <c r="T1069" s="36"/>
      <c r="U1069" s="36"/>
      <c r="V1069" s="36"/>
      <c r="W1069" s="36"/>
      <c r="X1069" s="36"/>
      <c r="Y1069" s="36"/>
      <c r="Z1069" s="36"/>
    </row>
    <row r="1070" spans="1:26" x14ac:dyDescent="0.2">
      <c r="A1070" s="36"/>
      <c r="B1070" s="36"/>
      <c r="C1070" s="36"/>
      <c r="D1070" s="36"/>
      <c r="E1070" s="36"/>
      <c r="F1070" s="36"/>
      <c r="G1070" s="36"/>
      <c r="H1070" s="36"/>
      <c r="I1070" s="36"/>
      <c r="J1070" s="36"/>
      <c r="K1070" s="36"/>
      <c r="L1070" s="36"/>
      <c r="M1070" s="36"/>
      <c r="N1070" s="36"/>
      <c r="O1070" s="36"/>
      <c r="P1070" s="36"/>
      <c r="Q1070" s="36"/>
      <c r="R1070" s="36"/>
      <c r="S1070" s="36"/>
      <c r="T1070" s="36"/>
      <c r="U1070" s="36"/>
      <c r="V1070" s="36"/>
      <c r="W1070" s="36"/>
      <c r="X1070" s="36"/>
      <c r="Y1070" s="36"/>
      <c r="Z1070" s="36"/>
    </row>
    <row r="1071" spans="1:26" x14ac:dyDescent="0.2">
      <c r="A1071" s="36"/>
      <c r="B1071" s="36"/>
      <c r="C1071" s="36"/>
      <c r="D1071" s="36"/>
      <c r="E1071" s="36"/>
      <c r="F1071" s="36"/>
      <c r="G1071" s="36"/>
      <c r="H1071" s="36"/>
      <c r="I1071" s="36"/>
      <c r="J1071" s="36"/>
      <c r="K1071" s="36"/>
      <c r="L1071" s="36"/>
      <c r="M1071" s="36"/>
      <c r="N1071" s="36"/>
      <c r="O1071" s="36"/>
      <c r="P1071" s="36"/>
      <c r="Q1071" s="36"/>
      <c r="R1071" s="36"/>
      <c r="S1071" s="36"/>
      <c r="T1071" s="36"/>
      <c r="U1071" s="36"/>
      <c r="V1071" s="36"/>
      <c r="W1071" s="36"/>
      <c r="X1071" s="36"/>
      <c r="Y1071" s="36"/>
      <c r="Z1071" s="36"/>
    </row>
    <row r="1072" spans="1:26" x14ac:dyDescent="0.2">
      <c r="A1072" s="36"/>
      <c r="B1072" s="36"/>
      <c r="C1072" s="36"/>
      <c r="D1072" s="36"/>
      <c r="E1072" s="36"/>
      <c r="F1072" s="36"/>
      <c r="G1072" s="36"/>
      <c r="H1072" s="36"/>
      <c r="I1072" s="36"/>
      <c r="J1072" s="36"/>
      <c r="K1072" s="36"/>
      <c r="L1072" s="36"/>
      <c r="M1072" s="36"/>
      <c r="N1072" s="36"/>
      <c r="O1072" s="36"/>
      <c r="P1072" s="36"/>
      <c r="Q1072" s="36"/>
      <c r="R1072" s="36"/>
      <c r="S1072" s="36"/>
      <c r="T1072" s="36"/>
      <c r="U1072" s="36"/>
      <c r="V1072" s="36"/>
      <c r="W1072" s="36"/>
      <c r="X1072" s="36"/>
      <c r="Y1072" s="36"/>
      <c r="Z1072" s="36"/>
    </row>
    <row r="1073" spans="1:26" x14ac:dyDescent="0.2">
      <c r="A1073" s="36"/>
      <c r="B1073" s="36"/>
      <c r="C1073" s="36"/>
      <c r="D1073" s="36"/>
      <c r="E1073" s="36"/>
      <c r="F1073" s="36"/>
      <c r="G1073" s="36"/>
      <c r="H1073" s="36"/>
      <c r="I1073" s="36"/>
      <c r="J1073" s="36"/>
      <c r="K1073" s="36"/>
      <c r="L1073" s="36"/>
      <c r="M1073" s="36"/>
      <c r="N1073" s="36"/>
      <c r="O1073" s="36"/>
      <c r="P1073" s="36"/>
      <c r="Q1073" s="36"/>
      <c r="R1073" s="36"/>
      <c r="S1073" s="36"/>
      <c r="T1073" s="36"/>
      <c r="U1073" s="36"/>
      <c r="V1073" s="36"/>
      <c r="W1073" s="36"/>
      <c r="X1073" s="36"/>
      <c r="Y1073" s="36"/>
      <c r="Z1073" s="36"/>
    </row>
    <row r="1074" spans="1:26" x14ac:dyDescent="0.2">
      <c r="A1074" s="36"/>
      <c r="B1074" s="36"/>
      <c r="C1074" s="36"/>
      <c r="D1074" s="36"/>
      <c r="E1074" s="36"/>
      <c r="F1074" s="36"/>
      <c r="G1074" s="36"/>
      <c r="H1074" s="36"/>
      <c r="I1074" s="36"/>
      <c r="J1074" s="36"/>
      <c r="K1074" s="36"/>
      <c r="L1074" s="36"/>
      <c r="M1074" s="36"/>
      <c r="N1074" s="36"/>
      <c r="O1074" s="36"/>
      <c r="P1074" s="36"/>
      <c r="Q1074" s="36"/>
      <c r="R1074" s="36"/>
      <c r="S1074" s="36"/>
      <c r="T1074" s="36"/>
      <c r="U1074" s="36"/>
      <c r="V1074" s="36"/>
      <c r="W1074" s="36"/>
      <c r="X1074" s="36"/>
      <c r="Y1074" s="36"/>
      <c r="Z1074" s="36"/>
    </row>
    <row r="1075" spans="1:26" x14ac:dyDescent="0.2">
      <c r="A1075" s="36"/>
      <c r="B1075" s="36"/>
      <c r="C1075" s="36"/>
      <c r="D1075" s="36"/>
      <c r="E1075" s="36"/>
      <c r="F1075" s="36"/>
      <c r="G1075" s="36"/>
      <c r="H1075" s="36"/>
      <c r="I1075" s="36"/>
      <c r="J1075" s="36"/>
      <c r="K1075" s="36"/>
      <c r="L1075" s="36"/>
      <c r="M1075" s="36"/>
      <c r="N1075" s="36"/>
      <c r="O1075" s="36"/>
      <c r="P1075" s="36"/>
      <c r="Q1075" s="36"/>
      <c r="R1075" s="36"/>
      <c r="S1075" s="36"/>
      <c r="T1075" s="36"/>
      <c r="U1075" s="36"/>
      <c r="V1075" s="36"/>
      <c r="W1075" s="36"/>
      <c r="X1075" s="36"/>
      <c r="Y1075" s="36"/>
      <c r="Z1075" s="36"/>
    </row>
    <row r="1076" spans="1:26" x14ac:dyDescent="0.2">
      <c r="A1076" s="36"/>
      <c r="B1076" s="36"/>
      <c r="C1076" s="36"/>
      <c r="D1076" s="36"/>
      <c r="E1076" s="36"/>
      <c r="F1076" s="36"/>
      <c r="G1076" s="36"/>
      <c r="H1076" s="36"/>
      <c r="I1076" s="36"/>
      <c r="J1076" s="36"/>
      <c r="K1076" s="36"/>
      <c r="L1076" s="36"/>
      <c r="M1076" s="36"/>
      <c r="N1076" s="36"/>
      <c r="O1076" s="36"/>
      <c r="P1076" s="36"/>
      <c r="Q1076" s="36"/>
      <c r="R1076" s="36"/>
      <c r="S1076" s="36"/>
      <c r="T1076" s="36"/>
      <c r="U1076" s="36"/>
      <c r="V1076" s="36"/>
      <c r="W1076" s="36"/>
      <c r="X1076" s="36"/>
      <c r="Y1076" s="36"/>
      <c r="Z1076" s="36"/>
    </row>
    <row r="1077" spans="1:26" x14ac:dyDescent="0.2">
      <c r="A1077" s="36"/>
      <c r="B1077" s="36"/>
      <c r="C1077" s="36"/>
      <c r="D1077" s="36"/>
      <c r="E1077" s="36"/>
      <c r="F1077" s="36"/>
      <c r="G1077" s="36"/>
      <c r="H1077" s="36"/>
      <c r="I1077" s="36"/>
      <c r="J1077" s="36"/>
      <c r="K1077" s="36"/>
      <c r="L1077" s="36"/>
      <c r="M1077" s="36"/>
      <c r="N1077" s="36"/>
      <c r="O1077" s="36"/>
      <c r="P1077" s="36"/>
      <c r="Q1077" s="36"/>
      <c r="R1077" s="36"/>
      <c r="S1077" s="36"/>
      <c r="T1077" s="36"/>
      <c r="U1077" s="36"/>
      <c r="V1077" s="36"/>
      <c r="W1077" s="36"/>
      <c r="X1077" s="36"/>
      <c r="Y1077" s="36"/>
      <c r="Z1077" s="36"/>
    </row>
    <row r="1078" spans="1:26" x14ac:dyDescent="0.2">
      <c r="A1078" s="36"/>
      <c r="B1078" s="36"/>
      <c r="C1078" s="36"/>
      <c r="D1078" s="36"/>
      <c r="E1078" s="36"/>
      <c r="F1078" s="36"/>
      <c r="G1078" s="36"/>
      <c r="H1078" s="36"/>
      <c r="I1078" s="36"/>
      <c r="J1078" s="36"/>
      <c r="K1078" s="36"/>
      <c r="L1078" s="36"/>
      <c r="M1078" s="36"/>
      <c r="N1078" s="36"/>
      <c r="O1078" s="36"/>
      <c r="P1078" s="36"/>
      <c r="Q1078" s="36"/>
      <c r="R1078" s="36"/>
      <c r="S1078" s="36"/>
      <c r="T1078" s="36"/>
      <c r="U1078" s="36"/>
      <c r="V1078" s="36"/>
      <c r="W1078" s="36"/>
      <c r="X1078" s="36"/>
      <c r="Y1078" s="36"/>
      <c r="Z1078" s="36"/>
    </row>
    <row r="1079" spans="1:26" x14ac:dyDescent="0.2">
      <c r="A1079" s="36"/>
      <c r="B1079" s="36"/>
      <c r="C1079" s="36"/>
      <c r="D1079" s="36"/>
      <c r="E1079" s="36"/>
      <c r="F1079" s="36"/>
      <c r="G1079" s="36"/>
      <c r="H1079" s="36"/>
      <c r="I1079" s="36"/>
      <c r="J1079" s="36"/>
      <c r="K1079" s="36"/>
      <c r="L1079" s="36"/>
      <c r="M1079" s="36"/>
      <c r="N1079" s="36"/>
      <c r="O1079" s="36"/>
      <c r="P1079" s="36"/>
      <c r="Q1079" s="36"/>
      <c r="R1079" s="36"/>
      <c r="S1079" s="36"/>
      <c r="T1079" s="36"/>
      <c r="U1079" s="36"/>
      <c r="V1079" s="36"/>
      <c r="W1079" s="36"/>
      <c r="X1079" s="36"/>
      <c r="Y1079" s="36"/>
      <c r="Z1079" s="36"/>
    </row>
    <row r="1080" spans="1:26" x14ac:dyDescent="0.2">
      <c r="A1080" s="36"/>
      <c r="B1080" s="36"/>
      <c r="C1080" s="36"/>
      <c r="D1080" s="36"/>
      <c r="E1080" s="36"/>
      <c r="F1080" s="36"/>
      <c r="G1080" s="36"/>
      <c r="H1080" s="36"/>
      <c r="I1080" s="36"/>
      <c r="J1080" s="36"/>
      <c r="K1080" s="36"/>
      <c r="L1080" s="36"/>
      <c r="M1080" s="36"/>
      <c r="N1080" s="36"/>
      <c r="O1080" s="36"/>
      <c r="P1080" s="36"/>
      <c r="Q1080" s="36"/>
      <c r="R1080" s="36"/>
      <c r="S1080" s="36"/>
      <c r="T1080" s="36"/>
      <c r="U1080" s="36"/>
      <c r="V1080" s="36"/>
      <c r="W1080" s="36"/>
      <c r="X1080" s="36"/>
      <c r="Y1080" s="36"/>
      <c r="Z1080" s="36"/>
    </row>
    <row r="1081" spans="1:26" x14ac:dyDescent="0.2">
      <c r="A1081" s="36"/>
      <c r="B1081" s="36"/>
      <c r="C1081" s="36"/>
      <c r="D1081" s="36"/>
      <c r="E1081" s="36"/>
      <c r="F1081" s="36"/>
      <c r="G1081" s="36"/>
      <c r="H1081" s="36"/>
      <c r="I1081" s="36"/>
      <c r="J1081" s="36"/>
      <c r="K1081" s="36"/>
      <c r="L1081" s="36"/>
      <c r="M1081" s="36"/>
      <c r="N1081" s="36"/>
      <c r="O1081" s="36"/>
      <c r="P1081" s="36"/>
      <c r="Q1081" s="36"/>
      <c r="R1081" s="36"/>
      <c r="S1081" s="36"/>
      <c r="T1081" s="36"/>
      <c r="U1081" s="36"/>
      <c r="V1081" s="36"/>
      <c r="W1081" s="36"/>
      <c r="X1081" s="36"/>
      <c r="Y1081" s="36"/>
      <c r="Z1081" s="36"/>
    </row>
    <row r="1082" spans="1:26" x14ac:dyDescent="0.2">
      <c r="A1082" s="36"/>
      <c r="B1082" s="36"/>
      <c r="C1082" s="36"/>
      <c r="D1082" s="36"/>
      <c r="E1082" s="36"/>
      <c r="F1082" s="36"/>
      <c r="G1082" s="36"/>
      <c r="H1082" s="36"/>
      <c r="I1082" s="36"/>
      <c r="J1082" s="36"/>
      <c r="K1082" s="36"/>
      <c r="L1082" s="36"/>
      <c r="M1082" s="36"/>
      <c r="N1082" s="36"/>
      <c r="O1082" s="36"/>
      <c r="P1082" s="36"/>
      <c r="Q1082" s="36"/>
      <c r="R1082" s="36"/>
      <c r="S1082" s="36"/>
      <c r="T1082" s="36"/>
      <c r="U1082" s="36"/>
      <c r="V1082" s="36"/>
      <c r="W1082" s="36"/>
      <c r="X1082" s="36"/>
      <c r="Y1082" s="36"/>
      <c r="Z1082" s="36"/>
    </row>
    <row r="1083" spans="1:26" x14ac:dyDescent="0.2">
      <c r="A1083" s="36"/>
      <c r="B1083" s="36"/>
      <c r="C1083" s="36"/>
      <c r="D1083" s="36"/>
      <c r="E1083" s="36"/>
      <c r="F1083" s="36"/>
      <c r="G1083" s="36"/>
      <c r="H1083" s="36"/>
      <c r="I1083" s="36"/>
      <c r="J1083" s="36"/>
      <c r="K1083" s="36"/>
      <c r="L1083" s="36"/>
      <c r="M1083" s="36"/>
      <c r="N1083" s="36"/>
      <c r="O1083" s="36"/>
      <c r="P1083" s="36"/>
      <c r="Q1083" s="36"/>
      <c r="R1083" s="36"/>
      <c r="S1083" s="36"/>
      <c r="T1083" s="36"/>
      <c r="U1083" s="36"/>
      <c r="V1083" s="36"/>
      <c r="W1083" s="36"/>
      <c r="X1083" s="36"/>
      <c r="Y1083" s="36"/>
      <c r="Z1083" s="36"/>
    </row>
    <row r="1084" spans="1:26" x14ac:dyDescent="0.2">
      <c r="A1084" s="36"/>
      <c r="B1084" s="36"/>
      <c r="C1084" s="36"/>
      <c r="D1084" s="36"/>
      <c r="E1084" s="36"/>
      <c r="F1084" s="36"/>
      <c r="G1084" s="36"/>
      <c r="H1084" s="36"/>
      <c r="I1084" s="36"/>
      <c r="J1084" s="36"/>
      <c r="K1084" s="36"/>
      <c r="L1084" s="36"/>
      <c r="M1084" s="36"/>
      <c r="N1084" s="36"/>
      <c r="O1084" s="36"/>
      <c r="P1084" s="36"/>
      <c r="Q1084" s="36"/>
      <c r="R1084" s="36"/>
      <c r="S1084" s="36"/>
      <c r="T1084" s="36"/>
      <c r="U1084" s="36"/>
      <c r="V1084" s="36"/>
      <c r="W1084" s="36"/>
      <c r="X1084" s="36"/>
      <c r="Y1084" s="36"/>
      <c r="Z1084" s="36"/>
    </row>
    <row r="1085" spans="1:26" x14ac:dyDescent="0.2">
      <c r="A1085" s="36"/>
      <c r="B1085" s="36"/>
      <c r="C1085" s="36"/>
      <c r="D1085" s="36"/>
      <c r="E1085" s="36"/>
      <c r="F1085" s="36"/>
      <c r="G1085" s="36"/>
      <c r="H1085" s="36"/>
      <c r="I1085" s="36"/>
      <c r="J1085" s="36"/>
      <c r="K1085" s="36"/>
      <c r="L1085" s="36"/>
      <c r="M1085" s="36"/>
      <c r="N1085" s="36"/>
      <c r="O1085" s="36"/>
      <c r="P1085" s="36"/>
      <c r="Q1085" s="36"/>
      <c r="R1085" s="36"/>
      <c r="S1085" s="36"/>
      <c r="T1085" s="36"/>
      <c r="U1085" s="36"/>
      <c r="V1085" s="36"/>
      <c r="W1085" s="36"/>
      <c r="X1085" s="36"/>
      <c r="Y1085" s="36"/>
      <c r="Z1085" s="36"/>
    </row>
    <row r="1086" spans="1:26" x14ac:dyDescent="0.2">
      <c r="A1086" s="36"/>
      <c r="B1086" s="36"/>
      <c r="C1086" s="36"/>
      <c r="D1086" s="36"/>
      <c r="E1086" s="36"/>
      <c r="F1086" s="36"/>
      <c r="G1086" s="36"/>
      <c r="H1086" s="36"/>
      <c r="I1086" s="36"/>
      <c r="J1086" s="36"/>
      <c r="K1086" s="36"/>
      <c r="L1086" s="36"/>
      <c r="M1086" s="36"/>
      <c r="N1086" s="36"/>
      <c r="O1086" s="36"/>
      <c r="P1086" s="36"/>
      <c r="Q1086" s="36"/>
      <c r="R1086" s="36"/>
      <c r="S1086" s="36"/>
      <c r="T1086" s="36"/>
      <c r="U1086" s="36"/>
      <c r="V1086" s="36"/>
      <c r="W1086" s="36"/>
      <c r="X1086" s="36"/>
      <c r="Y1086" s="36"/>
      <c r="Z1086" s="36"/>
    </row>
    <row r="1087" spans="1:26" x14ac:dyDescent="0.2">
      <c r="A1087" s="36"/>
      <c r="B1087" s="36"/>
      <c r="C1087" s="36"/>
      <c r="D1087" s="36"/>
      <c r="E1087" s="36"/>
      <c r="F1087" s="36"/>
      <c r="G1087" s="36"/>
      <c r="H1087" s="36"/>
      <c r="I1087" s="36"/>
      <c r="J1087" s="36"/>
      <c r="K1087" s="36"/>
      <c r="L1087" s="36"/>
      <c r="M1087" s="36"/>
      <c r="N1087" s="36"/>
      <c r="O1087" s="36"/>
      <c r="P1087" s="36"/>
      <c r="Q1087" s="36"/>
      <c r="R1087" s="36"/>
      <c r="S1087" s="36"/>
      <c r="T1087" s="36"/>
      <c r="U1087" s="36"/>
      <c r="V1087" s="36"/>
      <c r="W1087" s="36"/>
      <c r="X1087" s="36"/>
      <c r="Y1087" s="36"/>
      <c r="Z1087" s="36"/>
    </row>
    <row r="1088" spans="1:26" x14ac:dyDescent="0.2">
      <c r="A1088" s="36"/>
      <c r="B1088" s="36"/>
      <c r="C1088" s="36"/>
      <c r="D1088" s="36"/>
      <c r="E1088" s="36"/>
      <c r="F1088" s="36"/>
      <c r="G1088" s="36"/>
      <c r="H1088" s="36"/>
      <c r="I1088" s="36"/>
      <c r="J1088" s="36"/>
      <c r="K1088" s="36"/>
      <c r="L1088" s="36"/>
      <c r="M1088" s="36"/>
      <c r="N1088" s="36"/>
      <c r="O1088" s="36"/>
      <c r="P1088" s="36"/>
      <c r="Q1088" s="36"/>
      <c r="R1088" s="36"/>
      <c r="S1088" s="36"/>
      <c r="T1088" s="36"/>
      <c r="U1088" s="36"/>
      <c r="V1088" s="36"/>
      <c r="W1088" s="36"/>
      <c r="X1088" s="36"/>
      <c r="Y1088" s="36"/>
      <c r="Z1088" s="36"/>
    </row>
    <row r="1089" spans="1:26" x14ac:dyDescent="0.2">
      <c r="A1089" s="36"/>
      <c r="B1089" s="36"/>
      <c r="C1089" s="36"/>
      <c r="D1089" s="36"/>
      <c r="E1089" s="36"/>
      <c r="F1089" s="36"/>
      <c r="G1089" s="36"/>
      <c r="H1089" s="36"/>
      <c r="I1089" s="36"/>
      <c r="J1089" s="36"/>
      <c r="K1089" s="36"/>
      <c r="L1089" s="36"/>
      <c r="M1089" s="36"/>
      <c r="N1089" s="36"/>
      <c r="O1089" s="36"/>
      <c r="P1089" s="36"/>
      <c r="Q1089" s="36"/>
      <c r="R1089" s="36"/>
      <c r="S1089" s="36"/>
      <c r="T1089" s="36"/>
      <c r="U1089" s="36"/>
      <c r="V1089" s="36"/>
      <c r="W1089" s="36"/>
      <c r="X1089" s="36"/>
      <c r="Y1089" s="36"/>
      <c r="Z1089" s="36"/>
    </row>
    <row r="1090" spans="1:26" x14ac:dyDescent="0.2">
      <c r="A1090" s="36"/>
      <c r="B1090" s="36"/>
      <c r="C1090" s="36"/>
      <c r="D1090" s="36"/>
      <c r="E1090" s="36"/>
      <c r="F1090" s="36"/>
      <c r="G1090" s="36"/>
      <c r="H1090" s="36"/>
      <c r="I1090" s="36"/>
      <c r="J1090" s="36"/>
      <c r="K1090" s="36"/>
      <c r="L1090" s="36"/>
      <c r="M1090" s="36"/>
      <c r="N1090" s="36"/>
      <c r="O1090" s="36"/>
      <c r="P1090" s="36"/>
      <c r="Q1090" s="36"/>
      <c r="R1090" s="36"/>
      <c r="S1090" s="36"/>
      <c r="T1090" s="36"/>
      <c r="U1090" s="36"/>
      <c r="V1090" s="36"/>
      <c r="W1090" s="36"/>
      <c r="X1090" s="36"/>
      <c r="Y1090" s="36"/>
      <c r="Z1090" s="36"/>
    </row>
    <row r="1091" spans="1:26" x14ac:dyDescent="0.2">
      <c r="A1091" s="36"/>
      <c r="B1091" s="36"/>
      <c r="C1091" s="36"/>
      <c r="D1091" s="36"/>
      <c r="E1091" s="36"/>
      <c r="F1091" s="36"/>
      <c r="G1091" s="36"/>
      <c r="H1091" s="36"/>
      <c r="I1091" s="36"/>
      <c r="J1091" s="36"/>
      <c r="K1091" s="36"/>
      <c r="L1091" s="36"/>
      <c r="M1091" s="36"/>
      <c r="N1091" s="36"/>
      <c r="O1091" s="36"/>
      <c r="P1091" s="36"/>
      <c r="Q1091" s="36"/>
      <c r="R1091" s="36"/>
      <c r="S1091" s="36"/>
      <c r="T1091" s="36"/>
      <c r="U1091" s="36"/>
      <c r="V1091" s="36"/>
      <c r="W1091" s="36"/>
      <c r="X1091" s="36"/>
      <c r="Y1091" s="36"/>
      <c r="Z1091" s="36"/>
    </row>
    <row r="1092" spans="1:26" x14ac:dyDescent="0.2">
      <c r="A1092" s="36"/>
      <c r="B1092" s="36"/>
      <c r="C1092" s="36"/>
      <c r="D1092" s="36"/>
      <c r="E1092" s="36"/>
      <c r="F1092" s="36"/>
      <c r="G1092" s="36"/>
      <c r="H1092" s="36"/>
      <c r="I1092" s="36"/>
      <c r="J1092" s="36"/>
      <c r="K1092" s="36"/>
      <c r="L1092" s="36"/>
      <c r="M1092" s="36"/>
      <c r="N1092" s="36"/>
      <c r="O1092" s="36"/>
      <c r="P1092" s="36"/>
      <c r="Q1092" s="36"/>
      <c r="R1092" s="36"/>
      <c r="S1092" s="36"/>
      <c r="T1092" s="36"/>
      <c r="U1092" s="36"/>
      <c r="V1092" s="36"/>
      <c r="W1092" s="36"/>
      <c r="X1092" s="36"/>
      <c r="Y1092" s="36"/>
      <c r="Z1092" s="36"/>
    </row>
    <row r="1093" spans="1:26" x14ac:dyDescent="0.2">
      <c r="A1093" s="36"/>
      <c r="B1093" s="36"/>
      <c r="C1093" s="36"/>
      <c r="D1093" s="36"/>
      <c r="E1093" s="36"/>
      <c r="F1093" s="36"/>
      <c r="G1093" s="36"/>
      <c r="H1093" s="36"/>
      <c r="I1093" s="36"/>
      <c r="J1093" s="36"/>
      <c r="K1093" s="36"/>
      <c r="L1093" s="36"/>
      <c r="M1093" s="36"/>
      <c r="N1093" s="36"/>
      <c r="O1093" s="36"/>
      <c r="P1093" s="36"/>
      <c r="Q1093" s="36"/>
      <c r="R1093" s="36"/>
      <c r="S1093" s="36"/>
      <c r="T1093" s="36"/>
      <c r="U1093" s="36"/>
      <c r="V1093" s="36"/>
      <c r="W1093" s="36"/>
      <c r="X1093" s="36"/>
      <c r="Y1093" s="36"/>
      <c r="Z1093" s="36"/>
    </row>
    <row r="1094" spans="1:26" x14ac:dyDescent="0.2">
      <c r="A1094" s="36"/>
      <c r="B1094" s="36"/>
      <c r="C1094" s="36"/>
      <c r="D1094" s="36"/>
      <c r="E1094" s="36"/>
      <c r="F1094" s="36"/>
      <c r="G1094" s="36"/>
      <c r="H1094" s="36"/>
      <c r="I1094" s="36"/>
      <c r="J1094" s="36"/>
      <c r="K1094" s="36"/>
      <c r="L1094" s="36"/>
      <c r="M1094" s="36"/>
      <c r="N1094" s="36"/>
      <c r="O1094" s="36"/>
      <c r="P1094" s="36"/>
      <c r="Q1094" s="36"/>
      <c r="R1094" s="36"/>
      <c r="S1094" s="36"/>
      <c r="T1094" s="36"/>
      <c r="U1094" s="36"/>
      <c r="V1094" s="36"/>
      <c r="W1094" s="36"/>
      <c r="X1094" s="36"/>
      <c r="Y1094" s="36"/>
      <c r="Z1094" s="36"/>
    </row>
    <row r="1095" spans="1:26" x14ac:dyDescent="0.2">
      <c r="A1095" s="36"/>
      <c r="B1095" s="36"/>
      <c r="C1095" s="36"/>
      <c r="D1095" s="36"/>
      <c r="E1095" s="36"/>
      <c r="F1095" s="36"/>
      <c r="G1095" s="36"/>
      <c r="H1095" s="36"/>
      <c r="I1095" s="36"/>
      <c r="J1095" s="36"/>
      <c r="K1095" s="36"/>
      <c r="L1095" s="36"/>
      <c r="M1095" s="36"/>
      <c r="N1095" s="36"/>
      <c r="O1095" s="36"/>
      <c r="P1095" s="36"/>
      <c r="Q1095" s="36"/>
      <c r="R1095" s="36"/>
      <c r="S1095" s="36"/>
      <c r="T1095" s="36"/>
      <c r="U1095" s="36"/>
      <c r="V1095" s="36"/>
      <c r="W1095" s="36"/>
      <c r="X1095" s="36"/>
      <c r="Y1095" s="36"/>
      <c r="Z1095" s="36"/>
    </row>
    <row r="1096" spans="1:26" x14ac:dyDescent="0.2">
      <c r="A1096" s="36"/>
      <c r="B1096" s="36"/>
      <c r="C1096" s="36"/>
      <c r="D1096" s="36"/>
      <c r="E1096" s="36"/>
      <c r="F1096" s="36"/>
      <c r="G1096" s="36"/>
      <c r="H1096" s="36"/>
      <c r="I1096" s="36"/>
      <c r="J1096" s="36"/>
      <c r="K1096" s="36"/>
      <c r="L1096" s="36"/>
      <c r="M1096" s="36"/>
      <c r="N1096" s="36"/>
      <c r="O1096" s="36"/>
      <c r="P1096" s="36"/>
      <c r="Q1096" s="36"/>
      <c r="R1096" s="36"/>
      <c r="S1096" s="36"/>
      <c r="T1096" s="36"/>
      <c r="U1096" s="36"/>
      <c r="V1096" s="36"/>
      <c r="W1096" s="36"/>
      <c r="X1096" s="36"/>
      <c r="Y1096" s="36"/>
      <c r="Z1096" s="36"/>
    </row>
    <row r="1097" spans="1:26" x14ac:dyDescent="0.2">
      <c r="A1097" s="36"/>
      <c r="B1097" s="36"/>
      <c r="C1097" s="36"/>
      <c r="D1097" s="36"/>
      <c r="E1097" s="36"/>
      <c r="F1097" s="36"/>
      <c r="G1097" s="36"/>
      <c r="H1097" s="36"/>
      <c r="I1097" s="36"/>
      <c r="J1097" s="36"/>
      <c r="K1097" s="36"/>
      <c r="L1097" s="36"/>
      <c r="M1097" s="36"/>
      <c r="N1097" s="36"/>
      <c r="O1097" s="36"/>
      <c r="P1097" s="36"/>
      <c r="Q1097" s="36"/>
      <c r="R1097" s="36"/>
      <c r="S1097" s="36"/>
      <c r="T1097" s="36"/>
      <c r="U1097" s="36"/>
      <c r="V1097" s="36"/>
      <c r="W1097" s="36"/>
      <c r="X1097" s="36"/>
      <c r="Y1097" s="36"/>
      <c r="Z1097" s="36"/>
    </row>
    <row r="1098" spans="1:26" x14ac:dyDescent="0.2">
      <c r="A1098" s="36"/>
      <c r="B1098" s="36"/>
      <c r="C1098" s="36"/>
      <c r="D1098" s="36"/>
      <c r="E1098" s="36"/>
      <c r="F1098" s="36"/>
      <c r="G1098" s="36"/>
      <c r="H1098" s="36"/>
      <c r="I1098" s="36"/>
      <c r="J1098" s="36"/>
      <c r="K1098" s="36"/>
      <c r="L1098" s="36"/>
      <c r="M1098" s="36"/>
      <c r="N1098" s="36"/>
      <c r="O1098" s="36"/>
      <c r="P1098" s="36"/>
      <c r="Q1098" s="36"/>
      <c r="R1098" s="36"/>
      <c r="S1098" s="36"/>
      <c r="T1098" s="36"/>
      <c r="U1098" s="36"/>
      <c r="V1098" s="36"/>
      <c r="W1098" s="36"/>
      <c r="X1098" s="36"/>
      <c r="Y1098" s="36"/>
      <c r="Z1098" s="36"/>
    </row>
    <row r="1099" spans="1:26" x14ac:dyDescent="0.2">
      <c r="A1099" s="36"/>
      <c r="B1099" s="36"/>
      <c r="C1099" s="36"/>
      <c r="D1099" s="36"/>
      <c r="E1099" s="36"/>
      <c r="F1099" s="36"/>
      <c r="G1099" s="36"/>
      <c r="H1099" s="36"/>
      <c r="I1099" s="36"/>
      <c r="J1099" s="36"/>
      <c r="K1099" s="36"/>
      <c r="L1099" s="36"/>
      <c r="M1099" s="36"/>
      <c r="N1099" s="36"/>
      <c r="O1099" s="36"/>
      <c r="P1099" s="36"/>
      <c r="Q1099" s="36"/>
      <c r="R1099" s="36"/>
      <c r="S1099" s="36"/>
      <c r="T1099" s="36"/>
      <c r="U1099" s="36"/>
      <c r="V1099" s="36"/>
      <c r="W1099" s="36"/>
      <c r="X1099" s="36"/>
      <c r="Y1099" s="36"/>
      <c r="Z1099" s="36"/>
    </row>
    <row r="1100" spans="1:26" x14ac:dyDescent="0.2">
      <c r="A1100" s="36"/>
      <c r="B1100" s="36"/>
      <c r="C1100" s="36"/>
      <c r="D1100" s="36"/>
      <c r="E1100" s="36"/>
      <c r="F1100" s="36"/>
      <c r="G1100" s="36"/>
      <c r="H1100" s="36"/>
      <c r="I1100" s="36"/>
      <c r="J1100" s="36"/>
      <c r="K1100" s="36"/>
      <c r="L1100" s="36"/>
      <c r="M1100" s="36"/>
      <c r="N1100" s="36"/>
      <c r="O1100" s="36"/>
      <c r="P1100" s="36"/>
      <c r="Q1100" s="36"/>
      <c r="R1100" s="36"/>
      <c r="S1100" s="36"/>
      <c r="T1100" s="36"/>
      <c r="U1100" s="36"/>
      <c r="V1100" s="36"/>
      <c r="W1100" s="36"/>
      <c r="X1100" s="36"/>
      <c r="Y1100" s="36"/>
      <c r="Z1100" s="36"/>
    </row>
    <row r="1101" spans="1:26" x14ac:dyDescent="0.2">
      <c r="A1101" s="36"/>
      <c r="B1101" s="36"/>
      <c r="C1101" s="36"/>
      <c r="D1101" s="36"/>
      <c r="E1101" s="36"/>
      <c r="F1101" s="36"/>
      <c r="G1101" s="36"/>
      <c r="H1101" s="36"/>
      <c r="I1101" s="36"/>
      <c r="J1101" s="36"/>
      <c r="K1101" s="36"/>
      <c r="L1101" s="36"/>
      <c r="M1101" s="36"/>
      <c r="N1101" s="36"/>
      <c r="O1101" s="36"/>
      <c r="P1101" s="36"/>
      <c r="Q1101" s="36"/>
      <c r="R1101" s="36"/>
      <c r="S1101" s="36"/>
      <c r="T1101" s="36"/>
      <c r="U1101" s="36"/>
      <c r="V1101" s="36"/>
      <c r="W1101" s="36"/>
      <c r="X1101" s="36"/>
      <c r="Y1101" s="36"/>
      <c r="Z1101" s="36"/>
    </row>
    <row r="1102" spans="1:26" x14ac:dyDescent="0.2">
      <c r="A1102" s="36"/>
      <c r="B1102" s="36"/>
      <c r="C1102" s="36"/>
      <c r="D1102" s="36"/>
      <c r="E1102" s="36"/>
      <c r="F1102" s="36"/>
      <c r="G1102" s="36"/>
      <c r="H1102" s="36"/>
      <c r="I1102" s="36"/>
      <c r="J1102" s="36"/>
      <c r="K1102" s="36"/>
      <c r="L1102" s="36"/>
      <c r="M1102" s="36"/>
      <c r="N1102" s="36"/>
      <c r="O1102" s="36"/>
      <c r="P1102" s="36"/>
      <c r="Q1102" s="36"/>
      <c r="R1102" s="36"/>
      <c r="S1102" s="36"/>
      <c r="T1102" s="36"/>
      <c r="U1102" s="36"/>
      <c r="V1102" s="36"/>
      <c r="W1102" s="36"/>
      <c r="X1102" s="36"/>
      <c r="Y1102" s="36"/>
      <c r="Z1102" s="36"/>
    </row>
    <row r="1103" spans="1:26" x14ac:dyDescent="0.2">
      <c r="A1103" s="36"/>
      <c r="B1103" s="36"/>
      <c r="C1103" s="36"/>
      <c r="D1103" s="36"/>
      <c r="E1103" s="36"/>
      <c r="F1103" s="36"/>
      <c r="G1103" s="36"/>
      <c r="H1103" s="36"/>
      <c r="I1103" s="36"/>
      <c r="J1103" s="36"/>
      <c r="K1103" s="36"/>
      <c r="L1103" s="36"/>
      <c r="M1103" s="36"/>
      <c r="N1103" s="36"/>
      <c r="O1103" s="36"/>
      <c r="P1103" s="36"/>
      <c r="Q1103" s="36"/>
      <c r="R1103" s="36"/>
      <c r="S1103" s="36"/>
      <c r="T1103" s="36"/>
      <c r="U1103" s="36"/>
      <c r="V1103" s="36"/>
      <c r="W1103" s="36"/>
      <c r="X1103" s="36"/>
      <c r="Y1103" s="36"/>
      <c r="Z1103" s="36"/>
    </row>
    <row r="1104" spans="1:26" x14ac:dyDescent="0.2">
      <c r="A1104" s="36"/>
      <c r="B1104" s="36"/>
      <c r="C1104" s="36"/>
      <c r="D1104" s="36"/>
      <c r="E1104" s="36"/>
      <c r="F1104" s="36"/>
      <c r="G1104" s="36"/>
      <c r="H1104" s="36"/>
      <c r="I1104" s="36"/>
      <c r="J1104" s="36"/>
      <c r="K1104" s="36"/>
      <c r="L1104" s="36"/>
      <c r="M1104" s="36"/>
      <c r="N1104" s="36"/>
      <c r="O1104" s="36"/>
      <c r="P1104" s="36"/>
      <c r="Q1104" s="36"/>
      <c r="R1104" s="36"/>
      <c r="S1104" s="36"/>
      <c r="T1104" s="36"/>
      <c r="U1104" s="36"/>
      <c r="V1104" s="36"/>
      <c r="W1104" s="36"/>
      <c r="X1104" s="36"/>
      <c r="Y1104" s="36"/>
      <c r="Z1104" s="36"/>
    </row>
    <row r="1105" spans="1:26" x14ac:dyDescent="0.2">
      <c r="A1105" s="36"/>
      <c r="B1105" s="36"/>
      <c r="C1105" s="36"/>
      <c r="D1105" s="36"/>
      <c r="E1105" s="36"/>
      <c r="F1105" s="36"/>
      <c r="G1105" s="36"/>
      <c r="H1105" s="36"/>
      <c r="I1105" s="36"/>
      <c r="J1105" s="36"/>
      <c r="K1105" s="36"/>
      <c r="L1105" s="36"/>
      <c r="M1105" s="36"/>
      <c r="N1105" s="36"/>
      <c r="O1105" s="36"/>
      <c r="P1105" s="36"/>
      <c r="Q1105" s="36"/>
      <c r="R1105" s="36"/>
      <c r="S1105" s="36"/>
      <c r="T1105" s="36"/>
      <c r="U1105" s="36"/>
      <c r="V1105" s="36"/>
      <c r="W1105" s="36"/>
      <c r="X1105" s="36"/>
      <c r="Y1105" s="36"/>
      <c r="Z1105" s="36"/>
    </row>
    <row r="1106" spans="1:26" x14ac:dyDescent="0.2">
      <c r="A1106" s="36"/>
      <c r="B1106" s="36"/>
      <c r="C1106" s="36"/>
      <c r="D1106" s="36"/>
      <c r="E1106" s="36"/>
      <c r="F1106" s="36"/>
      <c r="G1106" s="36"/>
      <c r="H1106" s="36"/>
      <c r="I1106" s="36"/>
      <c r="J1106" s="36"/>
      <c r="K1106" s="36"/>
      <c r="L1106" s="36"/>
      <c r="M1106" s="36"/>
      <c r="N1106" s="36"/>
      <c r="O1106" s="36"/>
      <c r="P1106" s="36"/>
      <c r="Q1106" s="36"/>
      <c r="R1106" s="36"/>
      <c r="S1106" s="36"/>
      <c r="T1106" s="36"/>
      <c r="U1106" s="36"/>
      <c r="V1106" s="36"/>
      <c r="W1106" s="36"/>
      <c r="X1106" s="36"/>
      <c r="Y1106" s="36"/>
      <c r="Z1106" s="36"/>
    </row>
    <row r="1107" spans="1:26" x14ac:dyDescent="0.2">
      <c r="A1107" s="36"/>
      <c r="B1107" s="36"/>
      <c r="C1107" s="36"/>
      <c r="D1107" s="36"/>
      <c r="E1107" s="36"/>
      <c r="F1107" s="36"/>
      <c r="G1107" s="36"/>
      <c r="H1107" s="36"/>
      <c r="I1107" s="36"/>
      <c r="J1107" s="36"/>
      <c r="K1107" s="36"/>
      <c r="L1107" s="36"/>
      <c r="M1107" s="36"/>
      <c r="N1107" s="36"/>
      <c r="O1107" s="36"/>
      <c r="P1107" s="36"/>
      <c r="Q1107" s="36"/>
      <c r="R1107" s="36"/>
      <c r="S1107" s="36"/>
      <c r="T1107" s="36"/>
      <c r="U1107" s="36"/>
      <c r="V1107" s="36"/>
      <c r="W1107" s="36"/>
      <c r="X1107" s="36"/>
      <c r="Y1107" s="36"/>
      <c r="Z1107" s="36"/>
    </row>
    <row r="1108" spans="1:26" x14ac:dyDescent="0.2">
      <c r="A1108" s="36"/>
      <c r="B1108" s="36"/>
      <c r="C1108" s="36"/>
      <c r="D1108" s="36"/>
      <c r="E1108" s="36"/>
      <c r="F1108" s="36"/>
      <c r="G1108" s="36"/>
      <c r="H1108" s="36"/>
      <c r="I1108" s="36"/>
      <c r="J1108" s="36"/>
      <c r="K1108" s="36"/>
      <c r="L1108" s="36"/>
      <c r="M1108" s="36"/>
      <c r="N1108" s="36"/>
      <c r="O1108" s="36"/>
      <c r="P1108" s="36"/>
      <c r="Q1108" s="36"/>
      <c r="R1108" s="36"/>
      <c r="S1108" s="36"/>
      <c r="T1108" s="36"/>
      <c r="U1108" s="36"/>
      <c r="V1108" s="36"/>
      <c r="W1108" s="36"/>
      <c r="X1108" s="36"/>
      <c r="Y1108" s="36"/>
      <c r="Z1108" s="36"/>
    </row>
    <row r="1109" spans="1:26" x14ac:dyDescent="0.2">
      <c r="A1109" s="36"/>
      <c r="B1109" s="36"/>
      <c r="C1109" s="36"/>
      <c r="D1109" s="36"/>
      <c r="E1109" s="36"/>
      <c r="F1109" s="36"/>
      <c r="G1109" s="36"/>
      <c r="H1109" s="36"/>
      <c r="I1109" s="36"/>
      <c r="J1109" s="36"/>
      <c r="K1109" s="36"/>
      <c r="L1109" s="36"/>
      <c r="M1109" s="36"/>
      <c r="N1109" s="36"/>
      <c r="O1109" s="36"/>
      <c r="P1109" s="36"/>
      <c r="Q1109" s="36"/>
      <c r="R1109" s="36"/>
      <c r="S1109" s="36"/>
      <c r="T1109" s="36"/>
      <c r="U1109" s="36"/>
      <c r="V1109" s="36"/>
      <c r="W1109" s="36"/>
      <c r="X1109" s="36"/>
      <c r="Y1109" s="36"/>
      <c r="Z1109" s="36"/>
    </row>
    <row r="1110" spans="1:26" x14ac:dyDescent="0.2">
      <c r="A1110" s="36"/>
      <c r="B1110" s="36"/>
      <c r="C1110" s="36"/>
      <c r="D1110" s="36"/>
      <c r="E1110" s="36"/>
      <c r="F1110" s="36"/>
      <c r="G1110" s="36"/>
      <c r="H1110" s="36"/>
      <c r="I1110" s="36"/>
      <c r="J1110" s="36"/>
      <c r="K1110" s="36"/>
      <c r="L1110" s="36"/>
      <c r="M1110" s="36"/>
      <c r="N1110" s="36"/>
      <c r="O1110" s="36"/>
      <c r="P1110" s="36"/>
      <c r="Q1110" s="36"/>
      <c r="R1110" s="36"/>
      <c r="S1110" s="36"/>
      <c r="T1110" s="36"/>
      <c r="U1110" s="36"/>
      <c r="V1110" s="36"/>
      <c r="W1110" s="36"/>
      <c r="X1110" s="36"/>
      <c r="Y1110" s="36"/>
      <c r="Z1110" s="36"/>
    </row>
    <row r="1111" spans="1:26" x14ac:dyDescent="0.2">
      <c r="A1111" s="36"/>
      <c r="B1111" s="36"/>
      <c r="C1111" s="36"/>
      <c r="D1111" s="36"/>
      <c r="E1111" s="36"/>
      <c r="F1111" s="36"/>
      <c r="G1111" s="36"/>
      <c r="H1111" s="36"/>
      <c r="I1111" s="36"/>
      <c r="J1111" s="36"/>
      <c r="K1111" s="36"/>
      <c r="L1111" s="36"/>
      <c r="M1111" s="36"/>
      <c r="N1111" s="36"/>
      <c r="O1111" s="36"/>
      <c r="P1111" s="36"/>
      <c r="Q1111" s="36"/>
      <c r="R1111" s="36"/>
      <c r="S1111" s="36"/>
      <c r="T1111" s="36"/>
      <c r="U1111" s="36"/>
      <c r="V1111" s="36"/>
      <c r="W1111" s="36"/>
      <c r="X1111" s="36"/>
      <c r="Y1111" s="36"/>
      <c r="Z1111" s="36"/>
    </row>
    <row r="1112" spans="1:26" x14ac:dyDescent="0.2">
      <c r="A1112" s="36"/>
      <c r="B1112" s="36"/>
      <c r="C1112" s="36"/>
      <c r="D1112" s="36"/>
      <c r="E1112" s="36"/>
      <c r="F1112" s="36"/>
      <c r="G1112" s="36"/>
      <c r="H1112" s="36"/>
      <c r="I1112" s="36"/>
      <c r="J1112" s="36"/>
      <c r="K1112" s="36"/>
      <c r="L1112" s="36"/>
      <c r="M1112" s="36"/>
      <c r="N1112" s="36"/>
      <c r="O1112" s="36"/>
      <c r="P1112" s="36"/>
      <c r="Q1112" s="36"/>
      <c r="R1112" s="36"/>
      <c r="S1112" s="36"/>
      <c r="T1112" s="36"/>
      <c r="U1112" s="36"/>
      <c r="V1112" s="36"/>
      <c r="W1112" s="36"/>
      <c r="X1112" s="36"/>
      <c r="Y1112" s="36"/>
      <c r="Z1112" s="36"/>
    </row>
    <row r="1113" spans="1:26" x14ac:dyDescent="0.2">
      <c r="A1113" s="36"/>
      <c r="B1113" s="36"/>
      <c r="C1113" s="36"/>
      <c r="D1113" s="36"/>
      <c r="E1113" s="36"/>
      <c r="F1113" s="36"/>
      <c r="G1113" s="36"/>
      <c r="H1113" s="36"/>
      <c r="I1113" s="36"/>
      <c r="J1113" s="36"/>
      <c r="K1113" s="36"/>
      <c r="L1113" s="36"/>
      <c r="M1113" s="36"/>
      <c r="N1113" s="36"/>
      <c r="O1113" s="36"/>
      <c r="P1113" s="36"/>
      <c r="Q1113" s="36"/>
      <c r="R1113" s="36"/>
      <c r="S1113" s="36"/>
      <c r="T1113" s="36"/>
      <c r="U1113" s="36"/>
      <c r="V1113" s="36"/>
      <c r="W1113" s="36"/>
      <c r="X1113" s="36"/>
      <c r="Y1113" s="36"/>
      <c r="Z1113" s="36"/>
    </row>
    <row r="1114" spans="1:26" x14ac:dyDescent="0.2">
      <c r="A1114" s="36"/>
      <c r="B1114" s="36"/>
      <c r="C1114" s="36"/>
      <c r="D1114" s="36"/>
      <c r="E1114" s="36"/>
      <c r="F1114" s="36"/>
      <c r="G1114" s="36"/>
      <c r="H1114" s="36"/>
      <c r="I1114" s="36"/>
      <c r="J1114" s="36"/>
      <c r="K1114" s="36"/>
      <c r="L1114" s="36"/>
      <c r="M1114" s="36"/>
      <c r="N1114" s="36"/>
      <c r="O1114" s="36"/>
      <c r="P1114" s="36"/>
      <c r="Q1114" s="36"/>
      <c r="R1114" s="36"/>
      <c r="S1114" s="36"/>
      <c r="T1114" s="36"/>
      <c r="U1114" s="36"/>
      <c r="V1114" s="36"/>
      <c r="W1114" s="36"/>
      <c r="X1114" s="36"/>
      <c r="Y1114" s="36"/>
      <c r="Z1114" s="36"/>
    </row>
    <row r="1115" spans="1:26" x14ac:dyDescent="0.2">
      <c r="A1115" s="36"/>
      <c r="B1115" s="36"/>
      <c r="C1115" s="36"/>
      <c r="D1115" s="36"/>
      <c r="E1115" s="36"/>
      <c r="F1115" s="36"/>
      <c r="G1115" s="36"/>
      <c r="H1115" s="36"/>
      <c r="I1115" s="36"/>
      <c r="J1115" s="36"/>
      <c r="K1115" s="36"/>
      <c r="L1115" s="36"/>
      <c r="M1115" s="36"/>
      <c r="N1115" s="36"/>
      <c r="O1115" s="36"/>
      <c r="P1115" s="36"/>
      <c r="Q1115" s="36"/>
      <c r="R1115" s="36"/>
      <c r="S1115" s="36"/>
      <c r="T1115" s="36"/>
      <c r="U1115" s="36"/>
      <c r="V1115" s="36"/>
      <c r="W1115" s="36"/>
      <c r="X1115" s="36"/>
      <c r="Y1115" s="36"/>
      <c r="Z1115" s="36"/>
    </row>
    <row r="1116" spans="1:26" x14ac:dyDescent="0.2">
      <c r="A1116" s="36"/>
      <c r="B1116" s="36"/>
      <c r="C1116" s="36"/>
      <c r="D1116" s="36"/>
      <c r="E1116" s="36"/>
      <c r="F1116" s="36"/>
      <c r="G1116" s="36"/>
      <c r="H1116" s="36"/>
      <c r="I1116" s="36"/>
      <c r="J1116" s="36"/>
      <c r="K1116" s="36"/>
      <c r="L1116" s="36"/>
      <c r="M1116" s="36"/>
      <c r="N1116" s="36"/>
      <c r="O1116" s="36"/>
      <c r="P1116" s="36"/>
      <c r="Q1116" s="36"/>
      <c r="R1116" s="36"/>
      <c r="S1116" s="36"/>
      <c r="T1116" s="36"/>
      <c r="U1116" s="36"/>
      <c r="V1116" s="36"/>
      <c r="W1116" s="36"/>
      <c r="X1116" s="36"/>
      <c r="Y1116" s="36"/>
      <c r="Z1116" s="36"/>
    </row>
    <row r="1117" spans="1:26" x14ac:dyDescent="0.2">
      <c r="A1117" s="36"/>
      <c r="B1117" s="36"/>
      <c r="C1117" s="36"/>
      <c r="D1117" s="36"/>
      <c r="E1117" s="36"/>
      <c r="F1117" s="36"/>
      <c r="G1117" s="36"/>
      <c r="H1117" s="36"/>
      <c r="I1117" s="36"/>
      <c r="J1117" s="36"/>
      <c r="K1117" s="36"/>
      <c r="L1117" s="36"/>
      <c r="M1117" s="36"/>
      <c r="N1117" s="36"/>
      <c r="O1117" s="36"/>
      <c r="P1117" s="36"/>
      <c r="Q1117" s="36"/>
      <c r="R1117" s="36"/>
      <c r="S1117" s="36"/>
      <c r="T1117" s="36"/>
      <c r="U1117" s="36"/>
      <c r="V1117" s="36"/>
      <c r="W1117" s="36"/>
      <c r="X1117" s="36"/>
      <c r="Y1117" s="36"/>
      <c r="Z1117" s="36"/>
    </row>
    <row r="1118" spans="1:26" x14ac:dyDescent="0.2">
      <c r="A1118" s="36"/>
      <c r="B1118" s="36"/>
      <c r="C1118" s="36"/>
      <c r="D1118" s="36"/>
      <c r="E1118" s="36"/>
      <c r="F1118" s="36"/>
      <c r="G1118" s="36"/>
      <c r="H1118" s="36"/>
      <c r="I1118" s="36"/>
      <c r="J1118" s="36"/>
      <c r="K1118" s="36"/>
      <c r="L1118" s="36"/>
      <c r="M1118" s="36"/>
      <c r="N1118" s="36"/>
      <c r="O1118" s="36"/>
      <c r="P1118" s="36"/>
      <c r="Q1118" s="36"/>
      <c r="R1118" s="36"/>
      <c r="S1118" s="36"/>
      <c r="T1118" s="36"/>
      <c r="U1118" s="36"/>
      <c r="V1118" s="36"/>
      <c r="W1118" s="36"/>
      <c r="X1118" s="36"/>
      <c r="Y1118" s="36"/>
      <c r="Z1118" s="36"/>
    </row>
    <row r="1119" spans="1:26" x14ac:dyDescent="0.2">
      <c r="A1119" s="36"/>
      <c r="B1119" s="36"/>
      <c r="C1119" s="36"/>
      <c r="D1119" s="36"/>
      <c r="E1119" s="36"/>
      <c r="F1119" s="36"/>
      <c r="G1119" s="36"/>
      <c r="H1119" s="36"/>
      <c r="I1119" s="36"/>
      <c r="J1119" s="36"/>
      <c r="K1119" s="36"/>
      <c r="L1119" s="36"/>
      <c r="M1119" s="36"/>
      <c r="N1119" s="36"/>
      <c r="O1119" s="36"/>
      <c r="P1119" s="36"/>
      <c r="Q1119" s="36"/>
      <c r="R1119" s="36"/>
      <c r="S1119" s="36"/>
      <c r="T1119" s="36"/>
      <c r="U1119" s="36"/>
      <c r="V1119" s="36"/>
      <c r="W1119" s="36"/>
      <c r="X1119" s="36"/>
      <c r="Y1119" s="36"/>
      <c r="Z1119" s="36"/>
    </row>
    <row r="1120" spans="1:26" x14ac:dyDescent="0.2">
      <c r="A1120" s="36"/>
      <c r="B1120" s="36"/>
      <c r="C1120" s="36"/>
      <c r="D1120" s="36"/>
      <c r="E1120" s="36"/>
      <c r="F1120" s="36"/>
      <c r="G1120" s="36"/>
      <c r="H1120" s="36"/>
      <c r="I1120" s="36"/>
      <c r="J1120" s="36"/>
      <c r="K1120" s="36"/>
      <c r="L1120" s="36"/>
      <c r="M1120" s="36"/>
      <c r="N1120" s="36"/>
      <c r="O1120" s="36"/>
      <c r="P1120" s="36"/>
      <c r="Q1120" s="36"/>
      <c r="R1120" s="36"/>
      <c r="S1120" s="36"/>
      <c r="T1120" s="36"/>
      <c r="U1120" s="36"/>
      <c r="V1120" s="36"/>
      <c r="W1120" s="36"/>
      <c r="X1120" s="36"/>
      <c r="Y1120" s="36"/>
      <c r="Z1120" s="36"/>
    </row>
    <row r="1121" spans="1:26" x14ac:dyDescent="0.2">
      <c r="A1121" s="36"/>
      <c r="B1121" s="36"/>
      <c r="C1121" s="36"/>
      <c r="D1121" s="36"/>
      <c r="E1121" s="36"/>
      <c r="F1121" s="36"/>
      <c r="G1121" s="36"/>
      <c r="H1121" s="36"/>
      <c r="I1121" s="36"/>
      <c r="J1121" s="36"/>
      <c r="K1121" s="36"/>
      <c r="L1121" s="36"/>
      <c r="M1121" s="36"/>
      <c r="N1121" s="36"/>
      <c r="O1121" s="36"/>
      <c r="P1121" s="36"/>
      <c r="Q1121" s="36"/>
      <c r="R1121" s="36"/>
      <c r="S1121" s="36"/>
      <c r="T1121" s="36"/>
      <c r="U1121" s="36"/>
      <c r="V1121" s="36"/>
      <c r="W1121" s="36"/>
      <c r="X1121" s="36"/>
      <c r="Y1121" s="36"/>
      <c r="Z1121" s="36"/>
    </row>
    <row r="1122" spans="1:26" x14ac:dyDescent="0.2">
      <c r="A1122" s="36"/>
      <c r="B1122" s="36"/>
      <c r="C1122" s="36"/>
      <c r="D1122" s="36"/>
      <c r="E1122" s="36"/>
      <c r="F1122" s="36"/>
      <c r="G1122" s="36"/>
      <c r="H1122" s="36"/>
      <c r="I1122" s="36"/>
      <c r="J1122" s="36"/>
      <c r="K1122" s="36"/>
      <c r="L1122" s="36"/>
      <c r="M1122" s="36"/>
      <c r="N1122" s="36"/>
      <c r="O1122" s="36"/>
      <c r="P1122" s="36"/>
      <c r="Q1122" s="36"/>
      <c r="R1122" s="36"/>
      <c r="S1122" s="36"/>
      <c r="T1122" s="36"/>
      <c r="U1122" s="36"/>
      <c r="V1122" s="36"/>
      <c r="W1122" s="36"/>
      <c r="X1122" s="36"/>
      <c r="Y1122" s="36"/>
      <c r="Z1122" s="36"/>
    </row>
    <row r="1123" spans="1:26" x14ac:dyDescent="0.2">
      <c r="A1123" s="36"/>
      <c r="B1123" s="36"/>
      <c r="C1123" s="36"/>
      <c r="D1123" s="36"/>
      <c r="E1123" s="36"/>
      <c r="F1123" s="36"/>
      <c r="G1123" s="36"/>
      <c r="H1123" s="36"/>
      <c r="I1123" s="36"/>
      <c r="J1123" s="36"/>
      <c r="K1123" s="36"/>
      <c r="L1123" s="36"/>
      <c r="M1123" s="36"/>
      <c r="N1123" s="36"/>
      <c r="O1123" s="36"/>
      <c r="P1123" s="36"/>
      <c r="Q1123" s="36"/>
      <c r="R1123" s="36"/>
      <c r="S1123" s="36"/>
      <c r="T1123" s="36"/>
      <c r="U1123" s="36"/>
      <c r="V1123" s="36"/>
      <c r="W1123" s="36"/>
      <c r="X1123" s="36"/>
      <c r="Y1123" s="36"/>
      <c r="Z1123" s="36"/>
    </row>
    <row r="1124" spans="1:26" x14ac:dyDescent="0.2">
      <c r="A1124" s="36"/>
      <c r="B1124" s="36"/>
      <c r="C1124" s="36"/>
      <c r="D1124" s="36"/>
      <c r="E1124" s="36"/>
      <c r="F1124" s="36"/>
      <c r="G1124" s="36"/>
      <c r="H1124" s="36"/>
      <c r="I1124" s="36"/>
      <c r="J1124" s="36"/>
      <c r="K1124" s="36"/>
      <c r="L1124" s="36"/>
      <c r="M1124" s="36"/>
      <c r="N1124" s="36"/>
      <c r="O1124" s="36"/>
      <c r="P1124" s="36"/>
      <c r="Q1124" s="36"/>
      <c r="R1124" s="36"/>
      <c r="S1124" s="36"/>
      <c r="T1124" s="36"/>
      <c r="U1124" s="36"/>
      <c r="V1124" s="36"/>
      <c r="W1124" s="36"/>
      <c r="X1124" s="36"/>
      <c r="Y1124" s="36"/>
      <c r="Z1124" s="36"/>
    </row>
    <row r="1125" spans="1:26" x14ac:dyDescent="0.2">
      <c r="A1125" s="36"/>
      <c r="B1125" s="36"/>
      <c r="C1125" s="36"/>
      <c r="D1125" s="36"/>
      <c r="E1125" s="36"/>
      <c r="F1125" s="36"/>
      <c r="G1125" s="36"/>
      <c r="H1125" s="36"/>
      <c r="I1125" s="36"/>
      <c r="J1125" s="36"/>
      <c r="K1125" s="36"/>
      <c r="L1125" s="36"/>
      <c r="M1125" s="36"/>
      <c r="N1125" s="36"/>
      <c r="O1125" s="36"/>
      <c r="P1125" s="36"/>
      <c r="Q1125" s="36"/>
      <c r="R1125" s="36"/>
      <c r="S1125" s="36"/>
      <c r="T1125" s="36"/>
      <c r="U1125" s="36"/>
      <c r="V1125" s="36"/>
      <c r="W1125" s="36"/>
      <c r="X1125" s="36"/>
      <c r="Y1125" s="36"/>
      <c r="Z1125" s="36"/>
    </row>
    <row r="1126" spans="1:26" x14ac:dyDescent="0.2">
      <c r="A1126" s="36"/>
      <c r="B1126" s="36"/>
      <c r="C1126" s="36"/>
      <c r="D1126" s="36"/>
      <c r="E1126" s="36"/>
      <c r="F1126" s="36"/>
      <c r="G1126" s="36"/>
      <c r="H1126" s="36"/>
      <c r="I1126" s="36"/>
      <c r="J1126" s="36"/>
      <c r="K1126" s="36"/>
      <c r="L1126" s="36"/>
      <c r="M1126" s="36"/>
      <c r="N1126" s="36"/>
      <c r="O1126" s="36"/>
      <c r="P1126" s="36"/>
      <c r="Q1126" s="36"/>
      <c r="R1126" s="36"/>
      <c r="S1126" s="36"/>
      <c r="T1126" s="36"/>
      <c r="U1126" s="36"/>
      <c r="V1126" s="36"/>
      <c r="W1126" s="36"/>
      <c r="X1126" s="36"/>
      <c r="Y1126" s="36"/>
      <c r="Z1126" s="36"/>
    </row>
    <row r="1127" spans="1:26" x14ac:dyDescent="0.2">
      <c r="A1127" s="36"/>
      <c r="B1127" s="36"/>
      <c r="C1127" s="36"/>
      <c r="D1127" s="36"/>
      <c r="E1127" s="36"/>
      <c r="F1127" s="36"/>
      <c r="G1127" s="36"/>
      <c r="H1127" s="36"/>
      <c r="I1127" s="36"/>
      <c r="J1127" s="36"/>
      <c r="K1127" s="36"/>
      <c r="L1127" s="36"/>
      <c r="M1127" s="36"/>
      <c r="N1127" s="36"/>
      <c r="O1127" s="36"/>
      <c r="P1127" s="36"/>
      <c r="Q1127" s="36"/>
      <c r="R1127" s="36"/>
      <c r="S1127" s="36"/>
      <c r="T1127" s="36"/>
      <c r="U1127" s="36"/>
      <c r="V1127" s="36"/>
      <c r="W1127" s="36"/>
      <c r="X1127" s="36"/>
      <c r="Y1127" s="36"/>
      <c r="Z1127" s="36"/>
    </row>
    <row r="1128" spans="1:26" x14ac:dyDescent="0.2">
      <c r="A1128" s="36"/>
      <c r="B1128" s="36"/>
      <c r="C1128" s="36"/>
      <c r="D1128" s="36"/>
      <c r="E1128" s="36"/>
      <c r="F1128" s="36"/>
      <c r="G1128" s="36"/>
      <c r="H1128" s="36"/>
      <c r="I1128" s="36"/>
      <c r="J1128" s="36"/>
      <c r="K1128" s="36"/>
      <c r="L1128" s="36"/>
      <c r="M1128" s="36"/>
      <c r="N1128" s="36"/>
      <c r="O1128" s="36"/>
      <c r="P1128" s="36"/>
      <c r="Q1128" s="36"/>
      <c r="R1128" s="36"/>
      <c r="S1128" s="36"/>
      <c r="T1128" s="36"/>
      <c r="U1128" s="36"/>
      <c r="V1128" s="36"/>
      <c r="W1128" s="36"/>
      <c r="X1128" s="36"/>
      <c r="Y1128" s="36"/>
      <c r="Z1128" s="36"/>
    </row>
    <row r="1129" spans="1:26" x14ac:dyDescent="0.2">
      <c r="A1129" s="36"/>
      <c r="B1129" s="36"/>
      <c r="C1129" s="36"/>
      <c r="D1129" s="36"/>
      <c r="E1129" s="36"/>
      <c r="F1129" s="36"/>
      <c r="G1129" s="36"/>
      <c r="H1129" s="36"/>
      <c r="I1129" s="36"/>
      <c r="J1129" s="36"/>
      <c r="K1129" s="36"/>
      <c r="L1129" s="36"/>
      <c r="M1129" s="36"/>
      <c r="N1129" s="36"/>
      <c r="O1129" s="36"/>
      <c r="P1129" s="36"/>
      <c r="Q1129" s="36"/>
      <c r="R1129" s="36"/>
      <c r="S1129" s="36"/>
      <c r="T1129" s="36"/>
      <c r="U1129" s="36"/>
      <c r="V1129" s="36"/>
      <c r="W1129" s="36"/>
      <c r="X1129" s="36"/>
      <c r="Y1129" s="36"/>
      <c r="Z1129" s="36"/>
    </row>
    <row r="1130" spans="1:26" x14ac:dyDescent="0.2">
      <c r="A1130" s="36"/>
      <c r="B1130" s="36"/>
      <c r="C1130" s="36"/>
      <c r="D1130" s="36"/>
      <c r="E1130" s="36"/>
      <c r="F1130" s="36"/>
      <c r="G1130" s="36"/>
      <c r="H1130" s="36"/>
      <c r="I1130" s="36"/>
      <c r="J1130" s="36"/>
      <c r="K1130" s="36"/>
      <c r="L1130" s="36"/>
      <c r="M1130" s="36"/>
      <c r="N1130" s="36"/>
      <c r="O1130" s="36"/>
      <c r="P1130" s="36"/>
      <c r="Q1130" s="36"/>
      <c r="R1130" s="36"/>
      <c r="S1130" s="36"/>
      <c r="T1130" s="36"/>
      <c r="U1130" s="36"/>
      <c r="V1130" s="36"/>
      <c r="W1130" s="36"/>
      <c r="X1130" s="36"/>
      <c r="Y1130" s="36"/>
      <c r="Z1130" s="36"/>
    </row>
    <row r="1131" spans="1:26" x14ac:dyDescent="0.2">
      <c r="A1131" s="36"/>
      <c r="B1131" s="36"/>
      <c r="C1131" s="36"/>
      <c r="D1131" s="36"/>
      <c r="E1131" s="36"/>
      <c r="F1131" s="36"/>
      <c r="G1131" s="36"/>
      <c r="H1131" s="36"/>
      <c r="I1131" s="36"/>
      <c r="J1131" s="36"/>
      <c r="K1131" s="36"/>
      <c r="L1131" s="36"/>
      <c r="M1131" s="36"/>
      <c r="N1131" s="36"/>
      <c r="O1131" s="36"/>
      <c r="P1131" s="36"/>
      <c r="Q1131" s="36"/>
      <c r="R1131" s="36"/>
      <c r="S1131" s="36"/>
      <c r="T1131" s="36"/>
      <c r="U1131" s="36"/>
      <c r="V1131" s="36"/>
      <c r="W1131" s="36"/>
      <c r="X1131" s="36"/>
      <c r="Y1131" s="36"/>
      <c r="Z1131" s="36"/>
    </row>
    <row r="1132" spans="1:26" x14ac:dyDescent="0.2">
      <c r="A1132" s="36"/>
      <c r="B1132" s="36"/>
      <c r="C1132" s="36"/>
      <c r="D1132" s="36"/>
      <c r="E1132" s="36"/>
      <c r="F1132" s="36"/>
      <c r="G1132" s="36"/>
      <c r="H1132" s="36"/>
      <c r="I1132" s="36"/>
      <c r="J1132" s="36"/>
      <c r="K1132" s="36"/>
      <c r="L1132" s="36"/>
      <c r="M1132" s="36"/>
      <c r="N1132" s="36"/>
      <c r="O1132" s="36"/>
      <c r="P1132" s="36"/>
      <c r="Q1132" s="36"/>
      <c r="R1132" s="36"/>
      <c r="S1132" s="36"/>
      <c r="T1132" s="36"/>
      <c r="U1132" s="36"/>
      <c r="V1132" s="36"/>
      <c r="W1132" s="36"/>
      <c r="X1132" s="36"/>
      <c r="Y1132" s="36"/>
      <c r="Z1132" s="36"/>
    </row>
    <row r="1133" spans="1:26" x14ac:dyDescent="0.2">
      <c r="A1133" s="36"/>
      <c r="B1133" s="36"/>
      <c r="C1133" s="36"/>
      <c r="D1133" s="36"/>
      <c r="E1133" s="36"/>
      <c r="F1133" s="36"/>
      <c r="G1133" s="36"/>
      <c r="H1133" s="36"/>
      <c r="I1133" s="36"/>
      <c r="J1133" s="36"/>
      <c r="K1133" s="36"/>
      <c r="L1133" s="36"/>
      <c r="M1133" s="36"/>
      <c r="N1133" s="36"/>
      <c r="O1133" s="36"/>
      <c r="P1133" s="36"/>
      <c r="Q1133" s="36"/>
      <c r="R1133" s="36"/>
      <c r="S1133" s="36"/>
      <c r="T1133" s="36"/>
      <c r="U1133" s="36"/>
      <c r="V1133" s="36"/>
      <c r="W1133" s="36"/>
      <c r="X1133" s="36"/>
      <c r="Y1133" s="36"/>
      <c r="Z1133" s="36"/>
    </row>
    <row r="1134" spans="1:26" x14ac:dyDescent="0.2">
      <c r="A1134" s="36"/>
      <c r="B1134" s="36"/>
      <c r="C1134" s="36"/>
      <c r="D1134" s="36"/>
      <c r="E1134" s="36"/>
      <c r="F1134" s="36"/>
      <c r="G1134" s="36"/>
      <c r="H1134" s="36"/>
      <c r="I1134" s="36"/>
      <c r="J1134" s="36"/>
      <c r="K1134" s="36"/>
      <c r="L1134" s="36"/>
      <c r="M1134" s="36"/>
      <c r="N1134" s="36"/>
      <c r="O1134" s="36"/>
      <c r="P1134" s="36"/>
      <c r="Q1134" s="36"/>
      <c r="R1134" s="36"/>
      <c r="S1134" s="36"/>
      <c r="T1134" s="36"/>
      <c r="U1134" s="36"/>
      <c r="V1134" s="36"/>
      <c r="W1134" s="36"/>
      <c r="X1134" s="36"/>
      <c r="Y1134" s="36"/>
      <c r="Z1134" s="36"/>
    </row>
    <row r="1135" spans="1:26" x14ac:dyDescent="0.2">
      <c r="A1135" s="36"/>
      <c r="B1135" s="36"/>
      <c r="C1135" s="36"/>
      <c r="D1135" s="36"/>
      <c r="E1135" s="36"/>
      <c r="F1135" s="36"/>
      <c r="G1135" s="36"/>
      <c r="H1135" s="36"/>
      <c r="I1135" s="36"/>
      <c r="J1135" s="36"/>
      <c r="K1135" s="36"/>
      <c r="L1135" s="36"/>
      <c r="M1135" s="36"/>
      <c r="N1135" s="36"/>
      <c r="O1135" s="36"/>
      <c r="P1135" s="36"/>
      <c r="Q1135" s="36"/>
      <c r="R1135" s="36"/>
      <c r="S1135" s="36"/>
      <c r="T1135" s="36"/>
      <c r="U1135" s="36"/>
      <c r="V1135" s="36"/>
      <c r="W1135" s="36"/>
      <c r="X1135" s="36"/>
      <c r="Y1135" s="36"/>
      <c r="Z1135" s="36"/>
    </row>
    <row r="1136" spans="1:26" x14ac:dyDescent="0.2">
      <c r="A1136" s="36"/>
      <c r="B1136" s="36"/>
      <c r="C1136" s="36"/>
      <c r="D1136" s="36"/>
      <c r="E1136" s="36"/>
      <c r="F1136" s="36"/>
      <c r="G1136" s="36"/>
      <c r="H1136" s="36"/>
      <c r="I1136" s="36"/>
      <c r="J1136" s="36"/>
      <c r="K1136" s="36"/>
      <c r="L1136" s="36"/>
      <c r="M1136" s="36"/>
      <c r="N1136" s="36"/>
      <c r="O1136" s="36"/>
      <c r="P1136" s="36"/>
      <c r="Q1136" s="36"/>
      <c r="R1136" s="36"/>
      <c r="S1136" s="36"/>
      <c r="T1136" s="36"/>
      <c r="U1136" s="36"/>
      <c r="V1136" s="36"/>
      <c r="W1136" s="36"/>
      <c r="X1136" s="36"/>
      <c r="Y1136" s="36"/>
      <c r="Z1136" s="36"/>
    </row>
    <row r="1137" spans="1:26" x14ac:dyDescent="0.2">
      <c r="A1137" s="36"/>
      <c r="B1137" s="36"/>
      <c r="C1137" s="36"/>
      <c r="D1137" s="36"/>
      <c r="E1137" s="36"/>
      <c r="F1137" s="36"/>
      <c r="G1137" s="36"/>
      <c r="H1137" s="36"/>
      <c r="I1137" s="36"/>
      <c r="J1137" s="36"/>
      <c r="K1137" s="36"/>
      <c r="L1137" s="36"/>
      <c r="M1137" s="36"/>
      <c r="N1137" s="36"/>
      <c r="O1137" s="36"/>
      <c r="P1137" s="36"/>
      <c r="Q1137" s="36"/>
      <c r="R1137" s="36"/>
      <c r="S1137" s="36"/>
      <c r="T1137" s="36"/>
      <c r="U1137" s="36"/>
      <c r="V1137" s="36"/>
      <c r="W1137" s="36"/>
      <c r="X1137" s="36"/>
      <c r="Y1137" s="36"/>
      <c r="Z1137" s="36"/>
    </row>
    <row r="1138" spans="1:26" x14ac:dyDescent="0.2">
      <c r="A1138" s="36"/>
      <c r="B1138" s="36"/>
      <c r="C1138" s="36"/>
      <c r="D1138" s="36"/>
      <c r="E1138" s="36"/>
      <c r="F1138" s="36"/>
      <c r="G1138" s="36"/>
      <c r="H1138" s="36"/>
      <c r="I1138" s="36"/>
      <c r="J1138" s="36"/>
      <c r="K1138" s="36"/>
      <c r="L1138" s="36"/>
      <c r="M1138" s="36"/>
      <c r="N1138" s="36"/>
      <c r="O1138" s="36"/>
      <c r="P1138" s="36"/>
      <c r="Q1138" s="36"/>
      <c r="R1138" s="36"/>
      <c r="S1138" s="36"/>
      <c r="T1138" s="36"/>
      <c r="U1138" s="36"/>
      <c r="V1138" s="36"/>
      <c r="W1138" s="36"/>
      <c r="X1138" s="36"/>
      <c r="Y1138" s="36"/>
      <c r="Z1138" s="36"/>
    </row>
    <row r="1139" spans="1:26" x14ac:dyDescent="0.2">
      <c r="A1139" s="36"/>
      <c r="B1139" s="36"/>
      <c r="C1139" s="36"/>
      <c r="D1139" s="36"/>
      <c r="E1139" s="36"/>
      <c r="F1139" s="36"/>
      <c r="G1139" s="36"/>
      <c r="H1139" s="36"/>
      <c r="I1139" s="36"/>
      <c r="J1139" s="36"/>
      <c r="K1139" s="36"/>
      <c r="L1139" s="36"/>
      <c r="M1139" s="36"/>
      <c r="N1139" s="36"/>
      <c r="O1139" s="36"/>
      <c r="P1139" s="36"/>
      <c r="Q1139" s="36"/>
      <c r="R1139" s="36"/>
      <c r="S1139" s="36"/>
      <c r="T1139" s="36"/>
      <c r="U1139" s="36"/>
      <c r="V1139" s="36"/>
      <c r="W1139" s="36"/>
      <c r="X1139" s="36"/>
      <c r="Y1139" s="36"/>
      <c r="Z1139" s="36"/>
    </row>
    <row r="1140" spans="1:26" x14ac:dyDescent="0.2">
      <c r="A1140" s="36"/>
      <c r="B1140" s="36"/>
      <c r="C1140" s="36"/>
      <c r="D1140" s="36"/>
      <c r="E1140" s="36"/>
      <c r="F1140" s="36"/>
      <c r="G1140" s="36"/>
      <c r="H1140" s="36"/>
      <c r="I1140" s="36"/>
      <c r="J1140" s="36"/>
      <c r="K1140" s="36"/>
      <c r="L1140" s="36"/>
      <c r="M1140" s="36"/>
      <c r="N1140" s="36"/>
      <c r="O1140" s="36"/>
      <c r="P1140" s="36"/>
      <c r="Q1140" s="36"/>
      <c r="R1140" s="36"/>
      <c r="S1140" s="36"/>
      <c r="T1140" s="36"/>
      <c r="U1140" s="36"/>
      <c r="V1140" s="36"/>
      <c r="W1140" s="36"/>
      <c r="X1140" s="36"/>
      <c r="Y1140" s="36"/>
      <c r="Z1140" s="36"/>
    </row>
    <row r="1141" spans="1:26" x14ac:dyDescent="0.2">
      <c r="A1141" s="36"/>
      <c r="B1141" s="36"/>
      <c r="C1141" s="36"/>
      <c r="D1141" s="36"/>
      <c r="E1141" s="36"/>
      <c r="F1141" s="36"/>
      <c r="G1141" s="36"/>
      <c r="H1141" s="36"/>
      <c r="I1141" s="36"/>
      <c r="J1141" s="36"/>
      <c r="K1141" s="36"/>
      <c r="L1141" s="36"/>
      <c r="M1141" s="36"/>
      <c r="N1141" s="36"/>
      <c r="O1141" s="36"/>
      <c r="P1141" s="36"/>
      <c r="Q1141" s="36"/>
      <c r="R1141" s="36"/>
      <c r="S1141" s="36"/>
      <c r="T1141" s="36"/>
      <c r="U1141" s="36"/>
      <c r="V1141" s="36"/>
      <c r="W1141" s="36"/>
      <c r="X1141" s="36"/>
      <c r="Y1141" s="36"/>
      <c r="Z1141" s="36"/>
    </row>
    <row r="1142" spans="1:26" x14ac:dyDescent="0.2">
      <c r="A1142" s="36"/>
      <c r="B1142" s="36"/>
      <c r="C1142" s="36"/>
      <c r="D1142" s="36"/>
      <c r="E1142" s="36"/>
      <c r="F1142" s="36"/>
      <c r="G1142" s="36"/>
      <c r="H1142" s="36"/>
      <c r="I1142" s="36"/>
      <c r="J1142" s="36"/>
      <c r="K1142" s="36"/>
      <c r="L1142" s="36"/>
      <c r="M1142" s="36"/>
      <c r="N1142" s="36"/>
      <c r="O1142" s="36"/>
      <c r="P1142" s="36"/>
      <c r="Q1142" s="36"/>
      <c r="R1142" s="36"/>
      <c r="S1142" s="36"/>
      <c r="T1142" s="36"/>
      <c r="U1142" s="36"/>
      <c r="V1142" s="36"/>
      <c r="W1142" s="36"/>
      <c r="X1142" s="36"/>
      <c r="Y1142" s="36"/>
      <c r="Z1142" s="36"/>
    </row>
    <row r="1143" spans="1:26" x14ac:dyDescent="0.2">
      <c r="A1143" s="36"/>
      <c r="B1143" s="36"/>
      <c r="C1143" s="36"/>
      <c r="D1143" s="36"/>
      <c r="E1143" s="36"/>
      <c r="F1143" s="36"/>
      <c r="G1143" s="36"/>
      <c r="H1143" s="36"/>
      <c r="I1143" s="36"/>
      <c r="J1143" s="36"/>
      <c r="K1143" s="36"/>
      <c r="L1143" s="36"/>
      <c r="M1143" s="36"/>
      <c r="N1143" s="36"/>
      <c r="O1143" s="36"/>
      <c r="P1143" s="36"/>
      <c r="Q1143" s="36"/>
      <c r="R1143" s="36"/>
      <c r="S1143" s="36"/>
      <c r="T1143" s="36"/>
      <c r="U1143" s="36"/>
      <c r="V1143" s="36"/>
      <c r="W1143" s="36"/>
      <c r="X1143" s="36"/>
      <c r="Y1143" s="36"/>
      <c r="Z1143" s="36"/>
    </row>
    <row r="1144" spans="1:26" x14ac:dyDescent="0.2">
      <c r="A1144" s="36"/>
      <c r="B1144" s="36"/>
      <c r="C1144" s="36"/>
      <c r="D1144" s="36"/>
      <c r="E1144" s="36"/>
      <c r="F1144" s="36"/>
      <c r="G1144" s="36"/>
      <c r="H1144" s="36"/>
      <c r="I1144" s="36"/>
      <c r="J1144" s="36"/>
      <c r="K1144" s="36"/>
      <c r="L1144" s="36"/>
      <c r="M1144" s="36"/>
      <c r="N1144" s="36"/>
      <c r="O1144" s="36"/>
      <c r="P1144" s="36"/>
      <c r="Q1144" s="36"/>
      <c r="R1144" s="36"/>
      <c r="S1144" s="36"/>
      <c r="T1144" s="36"/>
      <c r="U1144" s="36"/>
      <c r="V1144" s="36"/>
      <c r="W1144" s="36"/>
      <c r="X1144" s="36"/>
      <c r="Y1144" s="36"/>
      <c r="Z1144" s="36"/>
    </row>
    <row r="1145" spans="1:26" x14ac:dyDescent="0.2">
      <c r="A1145" s="36"/>
      <c r="B1145" s="36"/>
      <c r="C1145" s="36"/>
      <c r="D1145" s="36"/>
      <c r="E1145" s="36"/>
      <c r="F1145" s="36"/>
      <c r="G1145" s="36"/>
      <c r="H1145" s="36"/>
      <c r="I1145" s="36"/>
      <c r="J1145" s="36"/>
      <c r="K1145" s="36"/>
      <c r="L1145" s="36"/>
      <c r="M1145" s="36"/>
      <c r="N1145" s="36"/>
      <c r="O1145" s="36"/>
      <c r="P1145" s="36"/>
      <c r="Q1145" s="36"/>
      <c r="R1145" s="36"/>
      <c r="S1145" s="36"/>
      <c r="T1145" s="36"/>
      <c r="U1145" s="36"/>
      <c r="V1145" s="36"/>
      <c r="W1145" s="36"/>
      <c r="X1145" s="36"/>
      <c r="Y1145" s="36"/>
      <c r="Z1145" s="36"/>
    </row>
    <row r="1146" spans="1:26" x14ac:dyDescent="0.2">
      <c r="A1146" s="36"/>
      <c r="B1146" s="36"/>
      <c r="C1146" s="36"/>
      <c r="D1146" s="36"/>
      <c r="E1146" s="36"/>
      <c r="F1146" s="36"/>
      <c r="G1146" s="36"/>
      <c r="H1146" s="36"/>
      <c r="I1146" s="36"/>
      <c r="J1146" s="36"/>
      <c r="K1146" s="36"/>
      <c r="L1146" s="36"/>
      <c r="M1146" s="36"/>
      <c r="N1146" s="36"/>
      <c r="O1146" s="36"/>
      <c r="P1146" s="36"/>
      <c r="Q1146" s="36"/>
      <c r="R1146" s="36"/>
      <c r="S1146" s="36"/>
      <c r="T1146" s="36"/>
      <c r="U1146" s="36"/>
      <c r="V1146" s="36"/>
      <c r="W1146" s="36"/>
      <c r="X1146" s="36"/>
      <c r="Y1146" s="36"/>
      <c r="Z1146" s="36"/>
    </row>
    <row r="1147" spans="1:26" x14ac:dyDescent="0.2">
      <c r="A1147" s="36"/>
      <c r="B1147" s="36"/>
      <c r="C1147" s="36"/>
      <c r="D1147" s="36"/>
      <c r="E1147" s="36"/>
      <c r="F1147" s="36"/>
      <c r="G1147" s="36"/>
      <c r="H1147" s="36"/>
      <c r="I1147" s="36"/>
      <c r="J1147" s="36"/>
      <c r="K1147" s="36"/>
      <c r="L1147" s="36"/>
      <c r="M1147" s="36"/>
      <c r="N1147" s="36"/>
      <c r="O1147" s="36"/>
      <c r="P1147" s="36"/>
      <c r="Q1147" s="36"/>
      <c r="R1147" s="36"/>
      <c r="S1147" s="36"/>
      <c r="T1147" s="36"/>
      <c r="U1147" s="36"/>
      <c r="V1147" s="36"/>
      <c r="W1147" s="36"/>
      <c r="X1147" s="36"/>
      <c r="Y1147" s="36"/>
      <c r="Z1147" s="36"/>
    </row>
    <row r="1148" spans="1:26" x14ac:dyDescent="0.2">
      <c r="A1148" s="36"/>
      <c r="B1148" s="36"/>
      <c r="C1148" s="36"/>
      <c r="D1148" s="36"/>
      <c r="E1148" s="36"/>
      <c r="F1148" s="36"/>
      <c r="G1148" s="36"/>
      <c r="H1148" s="36"/>
      <c r="I1148" s="36"/>
      <c r="J1148" s="36"/>
      <c r="K1148" s="36"/>
      <c r="L1148" s="36"/>
      <c r="M1148" s="36"/>
      <c r="N1148" s="36"/>
      <c r="O1148" s="36"/>
      <c r="P1148" s="36"/>
      <c r="Q1148" s="36"/>
      <c r="R1148" s="36"/>
      <c r="S1148" s="36"/>
      <c r="T1148" s="36"/>
      <c r="U1148" s="36"/>
      <c r="V1148" s="36"/>
      <c r="W1148" s="36"/>
      <c r="X1148" s="36"/>
      <c r="Y1148" s="36"/>
      <c r="Z1148" s="36"/>
    </row>
    <row r="1149" spans="1:26" x14ac:dyDescent="0.2">
      <c r="A1149" s="36"/>
      <c r="B1149" s="36"/>
      <c r="C1149" s="36"/>
      <c r="D1149" s="36"/>
      <c r="E1149" s="36"/>
      <c r="F1149" s="36"/>
      <c r="G1149" s="36"/>
      <c r="H1149" s="36"/>
      <c r="I1149" s="36"/>
      <c r="J1149" s="36"/>
      <c r="K1149" s="36"/>
      <c r="L1149" s="36"/>
      <c r="M1149" s="36"/>
      <c r="N1149" s="36"/>
      <c r="O1149" s="36"/>
      <c r="P1149" s="36"/>
      <c r="Q1149" s="36"/>
      <c r="R1149" s="36"/>
      <c r="S1149" s="36"/>
      <c r="T1149" s="36"/>
      <c r="U1149" s="36"/>
      <c r="V1149" s="36"/>
      <c r="W1149" s="36"/>
      <c r="X1149" s="36"/>
      <c r="Y1149" s="36"/>
      <c r="Z1149" s="36"/>
    </row>
    <row r="1150" spans="1:26" x14ac:dyDescent="0.2">
      <c r="A1150" s="36"/>
      <c r="B1150" s="36"/>
      <c r="C1150" s="36"/>
      <c r="D1150" s="36"/>
      <c r="E1150" s="36"/>
      <c r="F1150" s="36"/>
      <c r="G1150" s="36"/>
      <c r="H1150" s="36"/>
      <c r="I1150" s="36"/>
      <c r="J1150" s="36"/>
      <c r="K1150" s="36"/>
      <c r="L1150" s="36"/>
      <c r="M1150" s="36"/>
      <c r="N1150" s="36"/>
      <c r="O1150" s="36"/>
      <c r="P1150" s="36"/>
      <c r="Q1150" s="36"/>
      <c r="R1150" s="36"/>
      <c r="S1150" s="36"/>
      <c r="T1150" s="36"/>
      <c r="U1150" s="36"/>
      <c r="V1150" s="36"/>
      <c r="W1150" s="36"/>
      <c r="X1150" s="36"/>
      <c r="Y1150" s="36"/>
      <c r="Z1150" s="36"/>
    </row>
    <row r="1151" spans="1:26" x14ac:dyDescent="0.2">
      <c r="A1151" s="36"/>
      <c r="B1151" s="36"/>
      <c r="C1151" s="36"/>
      <c r="D1151" s="36"/>
      <c r="E1151" s="36"/>
      <c r="F1151" s="36"/>
      <c r="G1151" s="36"/>
      <c r="H1151" s="36"/>
      <c r="I1151" s="36"/>
      <c r="J1151" s="36"/>
      <c r="K1151" s="36"/>
      <c r="L1151" s="36"/>
      <c r="M1151" s="36"/>
      <c r="N1151" s="36"/>
      <c r="O1151" s="36"/>
      <c r="P1151" s="36"/>
      <c r="Q1151" s="36"/>
      <c r="R1151" s="36"/>
      <c r="S1151" s="36"/>
      <c r="T1151" s="36"/>
      <c r="U1151" s="36"/>
      <c r="V1151" s="36"/>
      <c r="W1151" s="36"/>
      <c r="X1151" s="36"/>
      <c r="Y1151" s="36"/>
      <c r="Z1151" s="36"/>
    </row>
    <row r="1152" spans="1:26" x14ac:dyDescent="0.2">
      <c r="A1152" s="36"/>
      <c r="B1152" s="36"/>
      <c r="C1152" s="36"/>
      <c r="D1152" s="36"/>
      <c r="E1152" s="36"/>
      <c r="F1152" s="36"/>
      <c r="G1152" s="36"/>
      <c r="H1152" s="36"/>
      <c r="I1152" s="36"/>
      <c r="J1152" s="36"/>
      <c r="K1152" s="36"/>
      <c r="L1152" s="36"/>
      <c r="M1152" s="36"/>
      <c r="N1152" s="36"/>
      <c r="O1152" s="36"/>
      <c r="P1152" s="36"/>
      <c r="Q1152" s="36"/>
      <c r="R1152" s="36"/>
      <c r="S1152" s="36"/>
      <c r="T1152" s="36"/>
      <c r="U1152" s="36"/>
      <c r="V1152" s="36"/>
      <c r="W1152" s="36"/>
      <c r="X1152" s="36"/>
      <c r="Y1152" s="36"/>
      <c r="Z1152" s="36"/>
    </row>
    <row r="1153" spans="1:26" x14ac:dyDescent="0.2">
      <c r="A1153" s="36"/>
      <c r="B1153" s="36"/>
      <c r="C1153" s="36"/>
      <c r="D1153" s="36"/>
      <c r="E1153" s="36"/>
      <c r="F1153" s="36"/>
      <c r="G1153" s="36"/>
      <c r="H1153" s="36"/>
      <c r="I1153" s="36"/>
      <c r="J1153" s="36"/>
      <c r="K1153" s="36"/>
      <c r="L1153" s="36"/>
      <c r="M1153" s="36"/>
      <c r="N1153" s="36"/>
      <c r="O1153" s="36"/>
      <c r="P1153" s="36"/>
      <c r="Q1153" s="36"/>
      <c r="R1153" s="36"/>
      <c r="S1153" s="36"/>
      <c r="T1153" s="36"/>
      <c r="U1153" s="36"/>
      <c r="V1153" s="36"/>
      <c r="W1153" s="36"/>
      <c r="X1153" s="36"/>
      <c r="Y1153" s="36"/>
      <c r="Z1153" s="36"/>
    </row>
    <row r="1154" spans="1:26" x14ac:dyDescent="0.2">
      <c r="A1154" s="36"/>
      <c r="B1154" s="36"/>
      <c r="C1154" s="36"/>
      <c r="D1154" s="36"/>
      <c r="E1154" s="36"/>
      <c r="F1154" s="36"/>
      <c r="G1154" s="36"/>
      <c r="H1154" s="36"/>
      <c r="I1154" s="36"/>
      <c r="J1154" s="36"/>
      <c r="K1154" s="36"/>
      <c r="L1154" s="36"/>
      <c r="M1154" s="36"/>
      <c r="N1154" s="36"/>
      <c r="O1154" s="36"/>
      <c r="P1154" s="36"/>
      <c r="Q1154" s="36"/>
      <c r="R1154" s="36"/>
      <c r="S1154" s="36"/>
      <c r="T1154" s="36"/>
      <c r="U1154" s="36"/>
      <c r="V1154" s="36"/>
      <c r="W1154" s="36"/>
      <c r="X1154" s="36"/>
      <c r="Y1154" s="36"/>
      <c r="Z1154" s="36"/>
    </row>
    <row r="1155" spans="1:26" x14ac:dyDescent="0.2">
      <c r="A1155" s="36"/>
      <c r="B1155" s="36"/>
      <c r="C1155" s="36"/>
      <c r="D1155" s="36"/>
      <c r="E1155" s="36"/>
      <c r="F1155" s="36"/>
      <c r="G1155" s="36"/>
      <c r="H1155" s="36"/>
      <c r="I1155" s="36"/>
      <c r="J1155" s="36"/>
      <c r="K1155" s="36"/>
      <c r="L1155" s="36"/>
      <c r="M1155" s="36"/>
      <c r="N1155" s="36"/>
      <c r="O1155" s="36"/>
      <c r="P1155" s="36"/>
      <c r="Q1155" s="36"/>
      <c r="R1155" s="36"/>
      <c r="S1155" s="36"/>
      <c r="T1155" s="36"/>
      <c r="U1155" s="36"/>
      <c r="V1155" s="36"/>
      <c r="W1155" s="36"/>
      <c r="X1155" s="36"/>
      <c r="Y1155" s="36"/>
      <c r="Z1155" s="36"/>
    </row>
    <row r="1156" spans="1:26" x14ac:dyDescent="0.2">
      <c r="A1156" s="36"/>
      <c r="B1156" s="36"/>
      <c r="C1156" s="36"/>
      <c r="D1156" s="36"/>
      <c r="E1156" s="36"/>
      <c r="F1156" s="36"/>
      <c r="G1156" s="36"/>
      <c r="H1156" s="36"/>
      <c r="I1156" s="36"/>
      <c r="J1156" s="36"/>
      <c r="K1156" s="36"/>
      <c r="L1156" s="36"/>
      <c r="M1156" s="36"/>
      <c r="N1156" s="36"/>
      <c r="O1156" s="36"/>
      <c r="P1156" s="36"/>
      <c r="Q1156" s="36"/>
      <c r="R1156" s="36"/>
      <c r="S1156" s="36"/>
      <c r="T1156" s="36"/>
      <c r="U1156" s="36"/>
      <c r="V1156" s="36"/>
      <c r="W1156" s="36"/>
      <c r="X1156" s="36"/>
      <c r="Y1156" s="36"/>
      <c r="Z1156" s="36"/>
    </row>
    <row r="1157" spans="1:26" x14ac:dyDescent="0.2">
      <c r="A1157" s="36"/>
      <c r="B1157" s="36"/>
      <c r="C1157" s="36"/>
      <c r="D1157" s="36"/>
      <c r="E1157" s="36"/>
      <c r="F1157" s="36"/>
      <c r="G1157" s="36"/>
      <c r="H1157" s="36"/>
      <c r="I1157" s="36"/>
      <c r="J1157" s="36"/>
      <c r="K1157" s="36"/>
      <c r="L1157" s="36"/>
      <c r="M1157" s="36"/>
      <c r="N1157" s="36"/>
      <c r="O1157" s="36"/>
      <c r="P1157" s="36"/>
      <c r="Q1157" s="36"/>
      <c r="R1157" s="36"/>
      <c r="S1157" s="36"/>
      <c r="T1157" s="36"/>
      <c r="U1157" s="36"/>
      <c r="V1157" s="36"/>
      <c r="W1157" s="36"/>
      <c r="X1157" s="36"/>
      <c r="Y1157" s="36"/>
      <c r="Z1157" s="36"/>
    </row>
    <row r="1158" spans="1:26" x14ac:dyDescent="0.2">
      <c r="A1158" s="36"/>
      <c r="B1158" s="36"/>
      <c r="C1158" s="36"/>
      <c r="D1158" s="36"/>
      <c r="E1158" s="36"/>
      <c r="F1158" s="36"/>
      <c r="G1158" s="36"/>
      <c r="H1158" s="36"/>
      <c r="I1158" s="36"/>
      <c r="J1158" s="36"/>
      <c r="K1158" s="36"/>
      <c r="L1158" s="36"/>
      <c r="M1158" s="36"/>
      <c r="N1158" s="36"/>
      <c r="O1158" s="36"/>
      <c r="P1158" s="36"/>
      <c r="Q1158" s="36"/>
      <c r="R1158" s="36"/>
      <c r="S1158" s="36"/>
      <c r="T1158" s="36"/>
      <c r="U1158" s="36"/>
      <c r="V1158" s="36"/>
      <c r="W1158" s="36"/>
      <c r="X1158" s="36"/>
      <c r="Y1158" s="36"/>
      <c r="Z1158" s="36"/>
    </row>
    <row r="1159" spans="1:26" x14ac:dyDescent="0.2">
      <c r="A1159" s="36"/>
      <c r="B1159" s="36"/>
      <c r="C1159" s="36"/>
      <c r="D1159" s="36"/>
      <c r="E1159" s="36"/>
      <c r="F1159" s="36"/>
      <c r="G1159" s="36"/>
      <c r="H1159" s="36"/>
      <c r="I1159" s="36"/>
      <c r="J1159" s="36"/>
      <c r="K1159" s="36"/>
      <c r="L1159" s="36"/>
      <c r="M1159" s="36"/>
      <c r="N1159" s="36"/>
      <c r="O1159" s="36"/>
      <c r="P1159" s="36"/>
      <c r="Q1159" s="36"/>
      <c r="R1159" s="36"/>
      <c r="S1159" s="36"/>
      <c r="T1159" s="36"/>
      <c r="U1159" s="36"/>
      <c r="V1159" s="36"/>
      <c r="W1159" s="36"/>
      <c r="X1159" s="36"/>
      <c r="Y1159" s="36"/>
      <c r="Z1159" s="36"/>
    </row>
    <row r="1160" spans="1:26" x14ac:dyDescent="0.2">
      <c r="A1160" s="36"/>
      <c r="B1160" s="36"/>
      <c r="C1160" s="36"/>
      <c r="D1160" s="36"/>
      <c r="E1160" s="36"/>
      <c r="F1160" s="36"/>
      <c r="G1160" s="36"/>
      <c r="H1160" s="36"/>
      <c r="I1160" s="36"/>
      <c r="J1160" s="36"/>
      <c r="K1160" s="36"/>
      <c r="L1160" s="36"/>
      <c r="M1160" s="36"/>
      <c r="N1160" s="36"/>
      <c r="O1160" s="36"/>
      <c r="P1160" s="36"/>
      <c r="Q1160" s="36"/>
      <c r="R1160" s="36"/>
      <c r="S1160" s="36"/>
      <c r="T1160" s="36"/>
      <c r="U1160" s="36"/>
      <c r="V1160" s="36"/>
      <c r="W1160" s="36"/>
      <c r="X1160" s="36"/>
      <c r="Y1160" s="36"/>
      <c r="Z1160" s="36"/>
    </row>
    <row r="1161" spans="1:26" x14ac:dyDescent="0.2">
      <c r="A1161" s="36"/>
      <c r="B1161" s="36"/>
      <c r="C1161" s="36"/>
      <c r="D1161" s="36"/>
      <c r="E1161" s="36"/>
      <c r="F1161" s="36"/>
      <c r="G1161" s="36"/>
      <c r="H1161" s="36"/>
      <c r="I1161" s="36"/>
      <c r="J1161" s="36"/>
      <c r="K1161" s="36"/>
      <c r="L1161" s="36"/>
      <c r="M1161" s="36"/>
      <c r="N1161" s="36"/>
      <c r="O1161" s="36"/>
      <c r="P1161" s="36"/>
      <c r="Q1161" s="36"/>
      <c r="R1161" s="36"/>
      <c r="S1161" s="36"/>
      <c r="T1161" s="36"/>
      <c r="U1161" s="36"/>
      <c r="V1161" s="36"/>
      <c r="W1161" s="36"/>
      <c r="X1161" s="36"/>
      <c r="Y1161" s="36"/>
      <c r="Z1161" s="36"/>
    </row>
    <row r="1162" spans="1:26" x14ac:dyDescent="0.2">
      <c r="A1162" s="36"/>
      <c r="B1162" s="36"/>
      <c r="C1162" s="36"/>
      <c r="D1162" s="36"/>
      <c r="E1162" s="36"/>
      <c r="F1162" s="36"/>
      <c r="G1162" s="36"/>
      <c r="H1162" s="36"/>
      <c r="I1162" s="36"/>
      <c r="J1162" s="36"/>
      <c r="K1162" s="36"/>
      <c r="L1162" s="36"/>
      <c r="M1162" s="36"/>
      <c r="N1162" s="36"/>
      <c r="O1162" s="36"/>
      <c r="P1162" s="36"/>
      <c r="Q1162" s="36"/>
      <c r="R1162" s="36"/>
      <c r="S1162" s="36"/>
      <c r="T1162" s="36"/>
      <c r="U1162" s="36"/>
      <c r="V1162" s="36"/>
      <c r="W1162" s="36"/>
      <c r="X1162" s="36"/>
      <c r="Y1162" s="36"/>
      <c r="Z1162" s="36"/>
    </row>
    <row r="1163" spans="1:26" x14ac:dyDescent="0.2">
      <c r="A1163" s="36"/>
      <c r="B1163" s="36"/>
      <c r="C1163" s="36"/>
      <c r="D1163" s="36"/>
      <c r="E1163" s="36"/>
      <c r="F1163" s="36"/>
      <c r="G1163" s="36"/>
      <c r="H1163" s="36"/>
      <c r="I1163" s="36"/>
      <c r="J1163" s="36"/>
      <c r="K1163" s="36"/>
      <c r="L1163" s="36"/>
      <c r="M1163" s="36"/>
      <c r="N1163" s="36"/>
      <c r="O1163" s="36"/>
      <c r="P1163" s="36"/>
      <c r="Q1163" s="36"/>
      <c r="R1163" s="36"/>
      <c r="S1163" s="36"/>
      <c r="T1163" s="36"/>
      <c r="U1163" s="36"/>
      <c r="V1163" s="36"/>
      <c r="W1163" s="36"/>
      <c r="X1163" s="36"/>
      <c r="Y1163" s="36"/>
      <c r="Z1163" s="36"/>
    </row>
    <row r="1164" spans="1:26" x14ac:dyDescent="0.2">
      <c r="A1164" s="36"/>
      <c r="B1164" s="36"/>
      <c r="C1164" s="36"/>
      <c r="D1164" s="36"/>
      <c r="E1164" s="36"/>
      <c r="F1164" s="36"/>
      <c r="G1164" s="36"/>
      <c r="H1164" s="36"/>
      <c r="I1164" s="36"/>
      <c r="J1164" s="36"/>
      <c r="K1164" s="36"/>
      <c r="L1164" s="36"/>
      <c r="M1164" s="36"/>
      <c r="N1164" s="36"/>
      <c r="O1164" s="36"/>
      <c r="P1164" s="36"/>
      <c r="Q1164" s="36"/>
      <c r="R1164" s="36"/>
      <c r="S1164" s="36"/>
      <c r="T1164" s="36"/>
      <c r="U1164" s="36"/>
      <c r="V1164" s="36"/>
      <c r="W1164" s="36"/>
      <c r="X1164" s="36"/>
      <c r="Y1164" s="36"/>
      <c r="Z1164" s="36"/>
    </row>
    <row r="1165" spans="1:26" x14ac:dyDescent="0.2">
      <c r="A1165" s="36"/>
      <c r="B1165" s="36"/>
      <c r="C1165" s="36"/>
      <c r="D1165" s="36"/>
      <c r="E1165" s="36"/>
      <c r="F1165" s="36"/>
      <c r="G1165" s="36"/>
      <c r="H1165" s="36"/>
      <c r="I1165" s="36"/>
      <c r="J1165" s="36"/>
      <c r="K1165" s="36"/>
      <c r="L1165" s="36"/>
      <c r="M1165" s="36"/>
      <c r="N1165" s="36"/>
      <c r="O1165" s="36"/>
      <c r="P1165" s="36"/>
      <c r="Q1165" s="36"/>
      <c r="R1165" s="36"/>
      <c r="S1165" s="36"/>
      <c r="T1165" s="36"/>
      <c r="U1165" s="36"/>
      <c r="V1165" s="36"/>
      <c r="W1165" s="36"/>
      <c r="X1165" s="36"/>
      <c r="Y1165" s="36"/>
      <c r="Z1165" s="36"/>
    </row>
    <row r="1166" spans="1:26" x14ac:dyDescent="0.2">
      <c r="A1166" s="36"/>
      <c r="B1166" s="36"/>
      <c r="C1166" s="36"/>
      <c r="D1166" s="36"/>
      <c r="E1166" s="36"/>
      <c r="F1166" s="36"/>
      <c r="G1166" s="36"/>
      <c r="H1166" s="36"/>
      <c r="I1166" s="36"/>
      <c r="J1166" s="36"/>
      <c r="K1166" s="36"/>
      <c r="L1166" s="36"/>
      <c r="M1166" s="36"/>
      <c r="N1166" s="36"/>
      <c r="O1166" s="36"/>
      <c r="P1166" s="36"/>
      <c r="Q1166" s="36"/>
      <c r="R1166" s="36"/>
      <c r="S1166" s="36"/>
      <c r="T1166" s="36"/>
      <c r="U1166" s="36"/>
      <c r="V1166" s="36"/>
      <c r="W1166" s="36"/>
      <c r="X1166" s="36"/>
      <c r="Y1166" s="36"/>
      <c r="Z1166" s="36"/>
    </row>
    <row r="1167" spans="1:26" x14ac:dyDescent="0.2">
      <c r="A1167" s="36"/>
      <c r="B1167" s="36"/>
      <c r="C1167" s="36"/>
      <c r="D1167" s="36"/>
      <c r="E1167" s="36"/>
      <c r="F1167" s="36"/>
      <c r="G1167" s="36"/>
      <c r="H1167" s="36"/>
      <c r="I1167" s="36"/>
      <c r="J1167" s="36"/>
      <c r="K1167" s="36"/>
      <c r="L1167" s="36"/>
      <c r="M1167" s="36"/>
      <c r="N1167" s="36"/>
      <c r="O1167" s="36"/>
      <c r="P1167" s="36"/>
      <c r="Q1167" s="36"/>
      <c r="R1167" s="36"/>
      <c r="S1167" s="36"/>
      <c r="T1167" s="36"/>
      <c r="U1167" s="36"/>
      <c r="V1167" s="36"/>
      <c r="W1167" s="36"/>
      <c r="X1167" s="36"/>
      <c r="Y1167" s="36"/>
      <c r="Z1167" s="36"/>
    </row>
    <row r="1168" spans="1:26" x14ac:dyDescent="0.2">
      <c r="A1168" s="36"/>
      <c r="B1168" s="36"/>
      <c r="C1168" s="36"/>
      <c r="D1168" s="36"/>
      <c r="E1168" s="36"/>
      <c r="F1168" s="36"/>
      <c r="G1168" s="36"/>
      <c r="H1168" s="36"/>
      <c r="I1168" s="36"/>
      <c r="J1168" s="36"/>
      <c r="K1168" s="36"/>
      <c r="L1168" s="36"/>
      <c r="M1168" s="36"/>
      <c r="N1168" s="36"/>
      <c r="O1168" s="36"/>
      <c r="P1168" s="36"/>
      <c r="Q1168" s="36"/>
      <c r="R1168" s="36"/>
      <c r="S1168" s="36"/>
      <c r="T1168" s="36"/>
      <c r="U1168" s="36"/>
      <c r="V1168" s="36"/>
      <c r="W1168" s="36"/>
      <c r="X1168" s="36"/>
      <c r="Y1168" s="36"/>
      <c r="Z1168" s="36"/>
    </row>
    <row r="1169" spans="1:26" x14ac:dyDescent="0.2">
      <c r="A1169" s="36"/>
      <c r="B1169" s="36"/>
      <c r="C1169" s="36"/>
      <c r="D1169" s="36"/>
      <c r="E1169" s="36"/>
      <c r="F1169" s="36"/>
      <c r="G1169" s="36"/>
      <c r="H1169" s="36"/>
      <c r="I1169" s="36"/>
      <c r="J1169" s="36"/>
      <c r="K1169" s="36"/>
      <c r="L1169" s="36"/>
      <c r="M1169" s="36"/>
      <c r="N1169" s="36"/>
      <c r="O1169" s="36"/>
      <c r="P1169" s="36"/>
      <c r="Q1169" s="36"/>
      <c r="R1169" s="36"/>
      <c r="S1169" s="36"/>
      <c r="T1169" s="36"/>
      <c r="U1169" s="36"/>
      <c r="V1169" s="36"/>
      <c r="W1169" s="36"/>
      <c r="X1169" s="36"/>
      <c r="Y1169" s="36"/>
      <c r="Z1169" s="36"/>
    </row>
    <row r="1170" spans="1:26" x14ac:dyDescent="0.2">
      <c r="A1170" s="36"/>
      <c r="B1170" s="36"/>
      <c r="C1170" s="36"/>
      <c r="D1170" s="36"/>
      <c r="E1170" s="36"/>
      <c r="F1170" s="36"/>
      <c r="G1170" s="36"/>
      <c r="H1170" s="36"/>
      <c r="I1170" s="36"/>
      <c r="J1170" s="36"/>
      <c r="K1170" s="36"/>
      <c r="L1170" s="36"/>
      <c r="M1170" s="36"/>
      <c r="N1170" s="36"/>
      <c r="O1170" s="36"/>
      <c r="P1170" s="36"/>
      <c r="Q1170" s="36"/>
      <c r="R1170" s="36"/>
      <c r="S1170" s="36"/>
      <c r="T1170" s="36"/>
      <c r="U1170" s="36"/>
      <c r="V1170" s="36"/>
      <c r="W1170" s="36"/>
      <c r="X1170" s="36"/>
      <c r="Y1170" s="36"/>
      <c r="Z1170" s="36"/>
    </row>
    <row r="1171" spans="1:26" x14ac:dyDescent="0.2">
      <c r="A1171" s="36"/>
      <c r="B1171" s="36"/>
      <c r="C1171" s="36"/>
      <c r="D1171" s="36"/>
      <c r="E1171" s="36"/>
      <c r="F1171" s="36"/>
      <c r="G1171" s="36"/>
      <c r="H1171" s="36"/>
      <c r="I1171" s="36"/>
      <c r="J1171" s="36"/>
      <c r="K1171" s="36"/>
      <c r="L1171" s="36"/>
      <c r="M1171" s="36"/>
      <c r="N1171" s="36"/>
      <c r="O1171" s="36"/>
      <c r="P1171" s="36"/>
      <c r="Q1171" s="36"/>
      <c r="R1171" s="36"/>
      <c r="S1171" s="36"/>
      <c r="T1171" s="36"/>
      <c r="U1171" s="36"/>
      <c r="V1171" s="36"/>
      <c r="W1171" s="36"/>
      <c r="X1171" s="36"/>
      <c r="Y1171" s="36"/>
      <c r="Z1171" s="36"/>
    </row>
    <row r="1172" spans="1:26" x14ac:dyDescent="0.2">
      <c r="A1172" s="36"/>
      <c r="B1172" s="36"/>
      <c r="C1172" s="36"/>
      <c r="D1172" s="36"/>
      <c r="E1172" s="36"/>
      <c r="F1172" s="36"/>
      <c r="G1172" s="36"/>
      <c r="H1172" s="36"/>
      <c r="I1172" s="36"/>
      <c r="J1172" s="36"/>
      <c r="K1172" s="36"/>
      <c r="L1172" s="36"/>
      <c r="M1172" s="36"/>
      <c r="N1172" s="36"/>
      <c r="O1172" s="36"/>
      <c r="P1172" s="36"/>
      <c r="Q1172" s="36"/>
      <c r="R1172" s="36"/>
      <c r="S1172" s="36"/>
      <c r="T1172" s="36"/>
      <c r="U1172" s="36"/>
      <c r="V1172" s="36"/>
      <c r="W1172" s="36"/>
      <c r="X1172" s="36"/>
      <c r="Y1172" s="36"/>
      <c r="Z1172" s="36"/>
    </row>
    <row r="1173" spans="1:26" x14ac:dyDescent="0.2">
      <c r="A1173" s="36"/>
      <c r="B1173" s="36"/>
      <c r="C1173" s="36"/>
      <c r="D1173" s="36"/>
      <c r="E1173" s="36"/>
      <c r="F1173" s="36"/>
      <c r="G1173" s="36"/>
      <c r="H1173" s="36"/>
      <c r="I1173" s="36"/>
      <c r="J1173" s="36"/>
      <c r="K1173" s="36"/>
      <c r="L1173" s="36"/>
      <c r="M1173" s="36"/>
      <c r="N1173" s="36"/>
      <c r="O1173" s="36"/>
      <c r="P1173" s="36"/>
      <c r="Q1173" s="36"/>
      <c r="R1173" s="36"/>
      <c r="S1173" s="36"/>
      <c r="T1173" s="36"/>
      <c r="U1173" s="36"/>
      <c r="V1173" s="36"/>
      <c r="W1173" s="36"/>
      <c r="X1173" s="36"/>
      <c r="Y1173" s="36"/>
      <c r="Z1173" s="36"/>
    </row>
    <row r="1174" spans="1:26" x14ac:dyDescent="0.2">
      <c r="A1174" s="36"/>
      <c r="B1174" s="36"/>
      <c r="C1174" s="36"/>
      <c r="D1174" s="36"/>
      <c r="E1174" s="36"/>
      <c r="F1174" s="36"/>
      <c r="G1174" s="36"/>
      <c r="H1174" s="36"/>
      <c r="I1174" s="36"/>
      <c r="J1174" s="36"/>
      <c r="K1174" s="36"/>
      <c r="L1174" s="36"/>
      <c r="M1174" s="36"/>
      <c r="N1174" s="36"/>
      <c r="O1174" s="36"/>
      <c r="P1174" s="36"/>
      <c r="Q1174" s="36"/>
      <c r="R1174" s="36"/>
      <c r="S1174" s="36"/>
      <c r="T1174" s="36"/>
      <c r="U1174" s="36"/>
      <c r="V1174" s="36"/>
      <c r="W1174" s="36"/>
      <c r="X1174" s="36"/>
      <c r="Y1174" s="36"/>
      <c r="Z1174" s="36"/>
    </row>
    <row r="1175" spans="1:26" x14ac:dyDescent="0.2">
      <c r="A1175" s="36"/>
      <c r="B1175" s="36"/>
      <c r="C1175" s="36"/>
      <c r="D1175" s="36"/>
      <c r="E1175" s="36"/>
      <c r="F1175" s="36"/>
      <c r="G1175" s="36"/>
      <c r="H1175" s="36"/>
      <c r="I1175" s="36"/>
      <c r="J1175" s="36"/>
      <c r="K1175" s="36"/>
      <c r="L1175" s="36"/>
      <c r="M1175" s="36"/>
      <c r="N1175" s="36"/>
      <c r="O1175" s="36"/>
      <c r="P1175" s="36"/>
      <c r="Q1175" s="36"/>
      <c r="R1175" s="36"/>
      <c r="S1175" s="36"/>
      <c r="T1175" s="36"/>
      <c r="U1175" s="36"/>
      <c r="V1175" s="36"/>
      <c r="W1175" s="36"/>
      <c r="X1175" s="36"/>
      <c r="Y1175" s="36"/>
      <c r="Z1175" s="36"/>
    </row>
    <row r="1176" spans="1:26" x14ac:dyDescent="0.2">
      <c r="A1176" s="36"/>
      <c r="B1176" s="36"/>
      <c r="C1176" s="36"/>
      <c r="D1176" s="36"/>
      <c r="E1176" s="36"/>
      <c r="F1176" s="36"/>
      <c r="G1176" s="36"/>
      <c r="H1176" s="36"/>
      <c r="I1176" s="36"/>
      <c r="J1176" s="36"/>
      <c r="K1176" s="36"/>
      <c r="L1176" s="36"/>
      <c r="M1176" s="36"/>
      <c r="N1176" s="36"/>
      <c r="O1176" s="36"/>
      <c r="P1176" s="36"/>
      <c r="Q1176" s="36"/>
      <c r="R1176" s="36"/>
      <c r="S1176" s="36"/>
      <c r="T1176" s="36"/>
      <c r="U1176" s="36"/>
      <c r="V1176" s="36"/>
      <c r="W1176" s="36"/>
      <c r="X1176" s="36"/>
      <c r="Y1176" s="36"/>
      <c r="Z1176" s="36"/>
    </row>
    <row r="1177" spans="1:26" x14ac:dyDescent="0.2">
      <c r="A1177" s="36"/>
      <c r="B1177" s="36"/>
      <c r="C1177" s="36"/>
      <c r="D1177" s="36"/>
      <c r="E1177" s="36"/>
      <c r="F1177" s="36"/>
      <c r="G1177" s="36"/>
      <c r="H1177" s="36"/>
      <c r="I1177" s="36"/>
      <c r="J1177" s="36"/>
      <c r="K1177" s="36"/>
      <c r="L1177" s="36"/>
      <c r="M1177" s="36"/>
      <c r="N1177" s="36"/>
      <c r="O1177" s="36"/>
      <c r="P1177" s="36"/>
      <c r="Q1177" s="36"/>
      <c r="R1177" s="36"/>
      <c r="S1177" s="36"/>
      <c r="T1177" s="36"/>
      <c r="U1177" s="36"/>
      <c r="V1177" s="36"/>
      <c r="W1177" s="36"/>
      <c r="X1177" s="36"/>
      <c r="Y1177" s="36"/>
      <c r="Z1177" s="36"/>
    </row>
    <row r="1178" spans="1:26" x14ac:dyDescent="0.2">
      <c r="A1178" s="36"/>
      <c r="B1178" s="36"/>
      <c r="C1178" s="36"/>
      <c r="D1178" s="36"/>
      <c r="E1178" s="36"/>
      <c r="F1178" s="36"/>
      <c r="G1178" s="36"/>
      <c r="H1178" s="36"/>
      <c r="I1178" s="36"/>
      <c r="J1178" s="36"/>
      <c r="K1178" s="36"/>
      <c r="L1178" s="36"/>
      <c r="M1178" s="36"/>
      <c r="N1178" s="36"/>
      <c r="O1178" s="36"/>
      <c r="P1178" s="36"/>
      <c r="Q1178" s="36"/>
      <c r="R1178" s="36"/>
      <c r="S1178" s="36"/>
      <c r="T1178" s="36"/>
      <c r="U1178" s="36"/>
      <c r="V1178" s="36"/>
      <c r="W1178" s="36"/>
      <c r="X1178" s="36"/>
      <c r="Y1178" s="36"/>
      <c r="Z1178" s="36"/>
    </row>
    <row r="1179" spans="1:26" x14ac:dyDescent="0.2">
      <c r="A1179" s="36"/>
      <c r="B1179" s="36"/>
      <c r="C1179" s="36"/>
      <c r="D1179" s="36"/>
      <c r="E1179" s="36"/>
      <c r="F1179" s="36"/>
      <c r="G1179" s="36"/>
      <c r="H1179" s="36"/>
      <c r="I1179" s="36"/>
      <c r="J1179" s="36"/>
      <c r="K1179" s="36"/>
      <c r="L1179" s="36"/>
      <c r="M1179" s="36"/>
      <c r="N1179" s="36"/>
      <c r="O1179" s="36"/>
      <c r="P1179" s="36"/>
      <c r="Q1179" s="36"/>
      <c r="R1179" s="36"/>
      <c r="S1179" s="36"/>
      <c r="T1179" s="36"/>
      <c r="U1179" s="36"/>
      <c r="V1179" s="36"/>
      <c r="W1179" s="36"/>
      <c r="X1179" s="36"/>
      <c r="Y1179" s="36"/>
      <c r="Z1179" s="36"/>
    </row>
    <row r="1180" spans="1:26" x14ac:dyDescent="0.2">
      <c r="A1180" s="36"/>
      <c r="B1180" s="36"/>
      <c r="C1180" s="36"/>
      <c r="D1180" s="36"/>
      <c r="E1180" s="36"/>
      <c r="F1180" s="36"/>
      <c r="G1180" s="36"/>
      <c r="H1180" s="36"/>
      <c r="I1180" s="36"/>
      <c r="J1180" s="36"/>
      <c r="K1180" s="36"/>
      <c r="L1180" s="36"/>
      <c r="M1180" s="36"/>
      <c r="N1180" s="36"/>
      <c r="O1180" s="36"/>
      <c r="P1180" s="36"/>
      <c r="Q1180" s="36"/>
      <c r="R1180" s="36"/>
      <c r="S1180" s="36"/>
      <c r="T1180" s="36"/>
      <c r="U1180" s="36"/>
      <c r="V1180" s="36"/>
      <c r="W1180" s="36"/>
      <c r="X1180" s="36"/>
      <c r="Y1180" s="36"/>
      <c r="Z1180" s="36"/>
    </row>
    <row r="1181" spans="1:26" x14ac:dyDescent="0.2">
      <c r="A1181" s="36"/>
      <c r="B1181" s="36"/>
      <c r="C1181" s="36"/>
      <c r="D1181" s="36"/>
      <c r="E1181" s="36"/>
      <c r="F1181" s="36"/>
      <c r="G1181" s="36"/>
      <c r="H1181" s="36"/>
      <c r="I1181" s="36"/>
      <c r="J1181" s="36"/>
      <c r="K1181" s="36"/>
      <c r="L1181" s="36"/>
      <c r="M1181" s="36"/>
      <c r="N1181" s="36"/>
      <c r="O1181" s="36"/>
      <c r="P1181" s="36"/>
      <c r="Q1181" s="36"/>
      <c r="R1181" s="36"/>
      <c r="S1181" s="36"/>
      <c r="T1181" s="36"/>
      <c r="U1181" s="36"/>
      <c r="V1181" s="36"/>
      <c r="W1181" s="36"/>
      <c r="X1181" s="36"/>
      <c r="Y1181" s="36"/>
      <c r="Z1181" s="36"/>
    </row>
    <row r="1182" spans="1:26" x14ac:dyDescent="0.2">
      <c r="A1182" s="36"/>
      <c r="B1182" s="36"/>
      <c r="C1182" s="36"/>
      <c r="D1182" s="36"/>
      <c r="E1182" s="36"/>
      <c r="F1182" s="36"/>
      <c r="G1182" s="36"/>
      <c r="H1182" s="36"/>
      <c r="I1182" s="36"/>
      <c r="J1182" s="36"/>
      <c r="K1182" s="36"/>
      <c r="L1182" s="36"/>
      <c r="M1182" s="36"/>
      <c r="N1182" s="36"/>
      <c r="O1182" s="36"/>
      <c r="P1182" s="36"/>
      <c r="Q1182" s="36"/>
      <c r="R1182" s="36"/>
      <c r="S1182" s="36"/>
      <c r="T1182" s="36"/>
      <c r="U1182" s="36"/>
      <c r="V1182" s="36"/>
      <c r="W1182" s="36"/>
      <c r="X1182" s="36"/>
      <c r="Y1182" s="36"/>
      <c r="Z1182" s="36"/>
    </row>
    <row r="1183" spans="1:26" x14ac:dyDescent="0.2">
      <c r="A1183" s="36"/>
      <c r="B1183" s="36"/>
      <c r="C1183" s="36"/>
      <c r="D1183" s="36"/>
      <c r="E1183" s="36"/>
      <c r="F1183" s="36"/>
      <c r="G1183" s="36"/>
      <c r="H1183" s="36"/>
      <c r="I1183" s="36"/>
      <c r="J1183" s="36"/>
      <c r="K1183" s="36"/>
      <c r="L1183" s="36"/>
      <c r="M1183" s="36"/>
      <c r="N1183" s="36"/>
      <c r="O1183" s="36"/>
      <c r="P1183" s="36"/>
      <c r="Q1183" s="36"/>
      <c r="R1183" s="36"/>
      <c r="S1183" s="36"/>
      <c r="T1183" s="36"/>
      <c r="U1183" s="36"/>
      <c r="V1183" s="36"/>
      <c r="W1183" s="36"/>
      <c r="X1183" s="36"/>
      <c r="Y1183" s="36"/>
      <c r="Z1183" s="36"/>
    </row>
    <row r="1184" spans="1:26" x14ac:dyDescent="0.2">
      <c r="A1184" s="36"/>
      <c r="B1184" s="36"/>
      <c r="C1184" s="36"/>
      <c r="D1184" s="36"/>
      <c r="E1184" s="36"/>
      <c r="F1184" s="36"/>
      <c r="G1184" s="36"/>
      <c r="H1184" s="36"/>
      <c r="I1184" s="36"/>
      <c r="J1184" s="36"/>
      <c r="K1184" s="36"/>
      <c r="L1184" s="36"/>
      <c r="M1184" s="36"/>
      <c r="N1184" s="36"/>
      <c r="O1184" s="36"/>
      <c r="P1184" s="36"/>
      <c r="Q1184" s="36"/>
      <c r="R1184" s="36"/>
      <c r="S1184" s="36"/>
      <c r="T1184" s="36"/>
      <c r="U1184" s="36"/>
      <c r="V1184" s="36"/>
      <c r="W1184" s="36"/>
      <c r="X1184" s="36"/>
      <c r="Y1184" s="36"/>
      <c r="Z1184" s="36"/>
    </row>
    <row r="1185" spans="1:26" x14ac:dyDescent="0.2">
      <c r="A1185" s="36"/>
      <c r="B1185" s="36"/>
      <c r="C1185" s="36"/>
      <c r="D1185" s="36"/>
      <c r="E1185" s="36"/>
      <c r="F1185" s="36"/>
      <c r="G1185" s="36"/>
      <c r="H1185" s="36"/>
      <c r="I1185" s="36"/>
      <c r="J1185" s="36"/>
      <c r="K1185" s="36"/>
      <c r="L1185" s="36"/>
      <c r="M1185" s="36"/>
      <c r="N1185" s="36"/>
      <c r="O1185" s="36"/>
      <c r="P1185" s="36"/>
      <c r="Q1185" s="36"/>
      <c r="R1185" s="36"/>
      <c r="S1185" s="36"/>
      <c r="T1185" s="36"/>
      <c r="U1185" s="36"/>
      <c r="V1185" s="36"/>
      <c r="W1185" s="36"/>
      <c r="X1185" s="36"/>
      <c r="Y1185" s="36"/>
      <c r="Z1185" s="36"/>
    </row>
    <row r="1186" spans="1:26" x14ac:dyDescent="0.2">
      <c r="A1186" s="36"/>
      <c r="B1186" s="36"/>
      <c r="C1186" s="36"/>
      <c r="D1186" s="36"/>
      <c r="E1186" s="36"/>
      <c r="F1186" s="36"/>
      <c r="G1186" s="36"/>
      <c r="H1186" s="36"/>
      <c r="I1186" s="36"/>
      <c r="J1186" s="36"/>
      <c r="K1186" s="36"/>
      <c r="L1186" s="36"/>
      <c r="M1186" s="36"/>
      <c r="N1186" s="36"/>
      <c r="O1186" s="36"/>
      <c r="P1186" s="36"/>
      <c r="Q1186" s="36"/>
      <c r="R1186" s="36"/>
      <c r="S1186" s="36"/>
      <c r="T1186" s="36"/>
      <c r="U1186" s="36"/>
      <c r="V1186" s="36"/>
      <c r="W1186" s="36"/>
      <c r="X1186" s="36"/>
      <c r="Y1186" s="36"/>
      <c r="Z1186" s="36"/>
    </row>
    <row r="1187" spans="1:26" x14ac:dyDescent="0.2">
      <c r="A1187" s="36"/>
      <c r="B1187" s="36"/>
      <c r="C1187" s="36"/>
      <c r="D1187" s="36"/>
      <c r="E1187" s="36"/>
      <c r="F1187" s="36"/>
      <c r="G1187" s="36"/>
      <c r="H1187" s="36"/>
      <c r="I1187" s="36"/>
      <c r="J1187" s="36"/>
      <c r="K1187" s="36"/>
      <c r="L1187" s="36"/>
      <c r="M1187" s="36"/>
      <c r="N1187" s="36"/>
      <c r="O1187" s="36"/>
      <c r="P1187" s="36"/>
      <c r="Q1187" s="36"/>
      <c r="R1187" s="36"/>
      <c r="S1187" s="36"/>
      <c r="T1187" s="36"/>
      <c r="U1187" s="36"/>
      <c r="V1187" s="36"/>
      <c r="W1187" s="36"/>
      <c r="X1187" s="36"/>
      <c r="Y1187" s="36"/>
      <c r="Z1187" s="36"/>
    </row>
    <row r="1188" spans="1:26" x14ac:dyDescent="0.2">
      <c r="A1188" s="36"/>
      <c r="B1188" s="36"/>
      <c r="C1188" s="36"/>
      <c r="D1188" s="36"/>
      <c r="E1188" s="36"/>
      <c r="F1188" s="36"/>
      <c r="G1188" s="36"/>
      <c r="H1188" s="36"/>
      <c r="I1188" s="36"/>
      <c r="J1188" s="36"/>
      <c r="K1188" s="36"/>
      <c r="L1188" s="36"/>
      <c r="M1188" s="36"/>
      <c r="N1188" s="36"/>
      <c r="O1188" s="36"/>
      <c r="P1188" s="36"/>
      <c r="Q1188" s="36"/>
      <c r="R1188" s="36"/>
      <c r="S1188" s="36"/>
      <c r="T1188" s="36"/>
      <c r="U1188" s="36"/>
      <c r="V1188" s="36"/>
      <c r="W1188" s="36"/>
      <c r="X1188" s="36"/>
      <c r="Y1188" s="36"/>
      <c r="Z1188" s="36"/>
    </row>
    <row r="1189" spans="1:26" x14ac:dyDescent="0.2">
      <c r="A1189" s="36"/>
      <c r="B1189" s="36"/>
      <c r="C1189" s="36"/>
      <c r="D1189" s="36"/>
      <c r="E1189" s="36"/>
      <c r="F1189" s="36"/>
      <c r="G1189" s="36"/>
      <c r="H1189" s="36"/>
      <c r="I1189" s="36"/>
      <c r="J1189" s="36"/>
      <c r="K1189" s="36"/>
      <c r="L1189" s="36"/>
      <c r="M1189" s="36"/>
      <c r="N1189" s="36"/>
      <c r="O1189" s="36"/>
      <c r="P1189" s="36"/>
      <c r="Q1189" s="36"/>
      <c r="R1189" s="36"/>
      <c r="S1189" s="36"/>
      <c r="T1189" s="36"/>
      <c r="U1189" s="36"/>
      <c r="V1189" s="36"/>
      <c r="W1189" s="36"/>
      <c r="X1189" s="36"/>
      <c r="Y1189" s="36"/>
      <c r="Z1189" s="36"/>
    </row>
    <row r="1190" spans="1:26" x14ac:dyDescent="0.2">
      <c r="A1190" s="36"/>
      <c r="B1190" s="36"/>
      <c r="C1190" s="36"/>
      <c r="D1190" s="36"/>
      <c r="E1190" s="36"/>
      <c r="F1190" s="36"/>
      <c r="G1190" s="36"/>
      <c r="H1190" s="36"/>
      <c r="I1190" s="36"/>
      <c r="J1190" s="36"/>
      <c r="K1190" s="36"/>
      <c r="L1190" s="36"/>
      <c r="M1190" s="36"/>
      <c r="N1190" s="36"/>
      <c r="O1190" s="36"/>
      <c r="P1190" s="36"/>
      <c r="Q1190" s="36"/>
      <c r="R1190" s="36"/>
      <c r="S1190" s="36"/>
      <c r="T1190" s="36"/>
      <c r="U1190" s="36"/>
      <c r="V1190" s="36"/>
      <c r="W1190" s="36"/>
      <c r="X1190" s="36"/>
      <c r="Y1190" s="36"/>
      <c r="Z1190" s="36"/>
    </row>
    <row r="1191" spans="1:26" x14ac:dyDescent="0.2">
      <c r="A1191" s="36"/>
      <c r="B1191" s="36"/>
      <c r="C1191" s="36"/>
      <c r="D1191" s="36"/>
      <c r="E1191" s="36"/>
      <c r="F1191" s="36"/>
      <c r="G1191" s="36"/>
      <c r="H1191" s="36"/>
      <c r="I1191" s="36"/>
      <c r="J1191" s="36"/>
      <c r="K1191" s="36"/>
      <c r="L1191" s="36"/>
      <c r="M1191" s="36"/>
      <c r="N1191" s="36"/>
      <c r="O1191" s="36"/>
      <c r="P1191" s="36"/>
      <c r="Q1191" s="36"/>
      <c r="R1191" s="36"/>
      <c r="S1191" s="36"/>
      <c r="T1191" s="36"/>
      <c r="U1191" s="36"/>
      <c r="V1191" s="36"/>
      <c r="W1191" s="36"/>
      <c r="X1191" s="36"/>
      <c r="Y1191" s="36"/>
      <c r="Z1191" s="36"/>
    </row>
    <row r="1192" spans="1:26" x14ac:dyDescent="0.2">
      <c r="A1192" s="36"/>
      <c r="B1192" s="36"/>
      <c r="C1192" s="36"/>
      <c r="D1192" s="36"/>
      <c r="E1192" s="36"/>
      <c r="F1192" s="36"/>
      <c r="G1192" s="36"/>
      <c r="H1192" s="36"/>
      <c r="I1192" s="36"/>
      <c r="J1192" s="36"/>
      <c r="K1192" s="36"/>
      <c r="L1192" s="36"/>
      <c r="M1192" s="36"/>
      <c r="N1192" s="36"/>
      <c r="O1192" s="36"/>
      <c r="P1192" s="36"/>
      <c r="Q1192" s="36"/>
      <c r="R1192" s="36"/>
      <c r="S1192" s="36"/>
      <c r="T1192" s="36"/>
      <c r="U1192" s="36"/>
      <c r="V1192" s="36"/>
      <c r="W1192" s="36"/>
      <c r="X1192" s="36"/>
      <c r="Y1192" s="36"/>
      <c r="Z1192" s="36"/>
    </row>
    <row r="1193" spans="1:26" x14ac:dyDescent="0.2">
      <c r="A1193" s="36"/>
      <c r="B1193" s="36"/>
      <c r="C1193" s="36"/>
      <c r="D1193" s="36"/>
      <c r="E1193" s="36"/>
      <c r="F1193" s="36"/>
      <c r="G1193" s="36"/>
      <c r="H1193" s="36"/>
      <c r="I1193" s="36"/>
      <c r="J1193" s="36"/>
      <c r="K1193" s="36"/>
      <c r="L1193" s="36"/>
      <c r="M1193" s="36"/>
      <c r="N1193" s="36"/>
      <c r="O1193" s="36"/>
      <c r="P1193" s="36"/>
      <c r="Q1193" s="36"/>
      <c r="R1193" s="36"/>
      <c r="S1193" s="36"/>
      <c r="T1193" s="36"/>
      <c r="U1193" s="36"/>
      <c r="V1193" s="36"/>
      <c r="W1193" s="36"/>
      <c r="X1193" s="36"/>
      <c r="Y1193" s="36"/>
      <c r="Z1193" s="36"/>
    </row>
    <row r="1194" spans="1:26" x14ac:dyDescent="0.2">
      <c r="A1194" s="36"/>
      <c r="B1194" s="36"/>
      <c r="C1194" s="36"/>
      <c r="D1194" s="36"/>
      <c r="E1194" s="36"/>
      <c r="F1194" s="36"/>
      <c r="G1194" s="36"/>
      <c r="H1194" s="36"/>
      <c r="I1194" s="36"/>
      <c r="J1194" s="36"/>
      <c r="K1194" s="36"/>
      <c r="L1194" s="36"/>
      <c r="M1194" s="36"/>
      <c r="N1194" s="36"/>
      <c r="O1194" s="36"/>
      <c r="P1194" s="36"/>
      <c r="Q1194" s="36"/>
      <c r="R1194" s="36"/>
      <c r="S1194" s="36"/>
      <c r="T1194" s="36"/>
      <c r="U1194" s="36"/>
      <c r="V1194" s="36"/>
      <c r="W1194" s="36"/>
      <c r="X1194" s="36"/>
      <c r="Y1194" s="36"/>
      <c r="Z1194" s="36"/>
    </row>
    <row r="1195" spans="1:26" x14ac:dyDescent="0.2">
      <c r="A1195" s="36"/>
      <c r="B1195" s="36"/>
      <c r="C1195" s="36"/>
      <c r="D1195" s="36"/>
      <c r="E1195" s="36"/>
      <c r="F1195" s="36"/>
      <c r="G1195" s="36"/>
      <c r="H1195" s="36"/>
      <c r="I1195" s="36"/>
      <c r="J1195" s="36"/>
      <c r="K1195" s="36"/>
      <c r="L1195" s="36"/>
      <c r="M1195" s="36"/>
      <c r="N1195" s="36"/>
      <c r="O1195" s="36"/>
      <c r="P1195" s="36"/>
      <c r="Q1195" s="36"/>
      <c r="R1195" s="36"/>
      <c r="S1195" s="36"/>
      <c r="T1195" s="36"/>
      <c r="U1195" s="36"/>
      <c r="V1195" s="36"/>
      <c r="W1195" s="36"/>
      <c r="X1195" s="36"/>
      <c r="Y1195" s="36"/>
      <c r="Z1195" s="36"/>
    </row>
    <row r="1196" spans="1:26" x14ac:dyDescent="0.2">
      <c r="A1196" s="36"/>
      <c r="B1196" s="36"/>
      <c r="C1196" s="36"/>
      <c r="D1196" s="36"/>
      <c r="E1196" s="36"/>
      <c r="F1196" s="36"/>
      <c r="G1196" s="36"/>
      <c r="H1196" s="36"/>
      <c r="I1196" s="36"/>
      <c r="J1196" s="36"/>
      <c r="K1196" s="36"/>
      <c r="L1196" s="36"/>
      <c r="M1196" s="36"/>
      <c r="N1196" s="36"/>
      <c r="O1196" s="36"/>
      <c r="P1196" s="36"/>
      <c r="Q1196" s="36"/>
      <c r="R1196" s="36"/>
      <c r="S1196" s="36"/>
      <c r="T1196" s="36"/>
      <c r="U1196" s="36"/>
      <c r="V1196" s="36"/>
      <c r="W1196" s="36"/>
      <c r="X1196" s="36"/>
      <c r="Y1196" s="36"/>
      <c r="Z1196" s="36"/>
    </row>
    <row r="1197" spans="1:26" x14ac:dyDescent="0.2">
      <c r="A1197" s="36"/>
      <c r="B1197" s="36"/>
      <c r="C1197" s="36"/>
      <c r="D1197" s="36"/>
      <c r="E1197" s="36"/>
      <c r="F1197" s="36"/>
      <c r="G1197" s="36"/>
      <c r="H1197" s="36"/>
      <c r="I1197" s="36"/>
      <c r="J1197" s="36"/>
      <c r="K1197" s="36"/>
      <c r="L1197" s="36"/>
      <c r="M1197" s="36"/>
      <c r="N1197" s="36"/>
      <c r="O1197" s="36"/>
      <c r="P1197" s="36"/>
      <c r="Q1197" s="36"/>
      <c r="R1197" s="36"/>
      <c r="S1197" s="36"/>
      <c r="T1197" s="36"/>
      <c r="U1197" s="36"/>
      <c r="V1197" s="36"/>
      <c r="W1197" s="36"/>
      <c r="X1197" s="36"/>
      <c r="Y1197" s="36"/>
      <c r="Z1197" s="36"/>
    </row>
    <row r="1198" spans="1:26" x14ac:dyDescent="0.2">
      <c r="A1198" s="36"/>
      <c r="B1198" s="36"/>
      <c r="C1198" s="36"/>
      <c r="D1198" s="36"/>
      <c r="E1198" s="36"/>
      <c r="F1198" s="36"/>
      <c r="G1198" s="36"/>
      <c r="H1198" s="36"/>
      <c r="I1198" s="36"/>
      <c r="J1198" s="36"/>
      <c r="K1198" s="36"/>
      <c r="L1198" s="36"/>
      <c r="M1198" s="36"/>
      <c r="N1198" s="36"/>
      <c r="O1198" s="36"/>
      <c r="P1198" s="36"/>
      <c r="Q1198" s="36"/>
      <c r="R1198" s="36"/>
      <c r="S1198" s="36"/>
      <c r="T1198" s="36"/>
      <c r="U1198" s="36"/>
      <c r="V1198" s="36"/>
      <c r="W1198" s="36"/>
      <c r="X1198" s="36"/>
      <c r="Y1198" s="36"/>
      <c r="Z1198" s="36"/>
    </row>
    <row r="1199" spans="1:26" x14ac:dyDescent="0.2">
      <c r="A1199" s="36"/>
      <c r="B1199" s="36"/>
      <c r="C1199" s="36"/>
      <c r="D1199" s="36"/>
      <c r="E1199" s="36"/>
      <c r="F1199" s="36"/>
      <c r="G1199" s="36"/>
      <c r="H1199" s="36"/>
      <c r="I1199" s="36"/>
      <c r="J1199" s="36"/>
      <c r="K1199" s="36"/>
      <c r="L1199" s="36"/>
      <c r="M1199" s="36"/>
      <c r="N1199" s="36"/>
      <c r="O1199" s="36"/>
      <c r="P1199" s="36"/>
      <c r="Q1199" s="36"/>
      <c r="R1199" s="36"/>
      <c r="S1199" s="36"/>
      <c r="T1199" s="36"/>
      <c r="U1199" s="36"/>
      <c r="V1199" s="36"/>
      <c r="W1199" s="36"/>
      <c r="X1199" s="36"/>
      <c r="Y1199" s="36"/>
      <c r="Z1199" s="36"/>
    </row>
    <row r="1200" spans="1:26" x14ac:dyDescent="0.2">
      <c r="A1200" s="36"/>
      <c r="B1200" s="36"/>
      <c r="C1200" s="36"/>
      <c r="D1200" s="36"/>
      <c r="E1200" s="36"/>
      <c r="F1200" s="36"/>
      <c r="G1200" s="36"/>
      <c r="H1200" s="36"/>
      <c r="I1200" s="36"/>
      <c r="J1200" s="36"/>
      <c r="K1200" s="36"/>
      <c r="L1200" s="36"/>
      <c r="M1200" s="36"/>
      <c r="N1200" s="36"/>
      <c r="O1200" s="36"/>
      <c r="P1200" s="36"/>
      <c r="Q1200" s="36"/>
      <c r="R1200" s="36"/>
      <c r="S1200" s="36"/>
      <c r="T1200" s="36"/>
      <c r="U1200" s="36"/>
      <c r="V1200" s="36"/>
      <c r="W1200" s="36"/>
      <c r="X1200" s="36"/>
      <c r="Y1200" s="36"/>
      <c r="Z1200" s="36"/>
    </row>
    <row r="1201" spans="1:26" x14ac:dyDescent="0.2">
      <c r="A1201" s="36"/>
      <c r="B1201" s="36"/>
      <c r="C1201" s="36"/>
      <c r="D1201" s="36"/>
      <c r="E1201" s="36"/>
      <c r="F1201" s="36"/>
      <c r="G1201" s="36"/>
      <c r="H1201" s="36"/>
      <c r="I1201" s="36"/>
      <c r="J1201" s="36"/>
      <c r="K1201" s="36"/>
      <c r="L1201" s="36"/>
      <c r="M1201" s="36"/>
      <c r="N1201" s="36"/>
      <c r="O1201" s="36"/>
      <c r="P1201" s="36"/>
      <c r="Q1201" s="36"/>
      <c r="R1201" s="36"/>
      <c r="S1201" s="36"/>
      <c r="T1201" s="36"/>
      <c r="U1201" s="36"/>
      <c r="V1201" s="36"/>
      <c r="W1201" s="36"/>
      <c r="X1201" s="36"/>
      <c r="Y1201" s="36"/>
      <c r="Z1201" s="36"/>
    </row>
    <row r="1202" spans="1:26" x14ac:dyDescent="0.2">
      <c r="A1202" s="36"/>
      <c r="B1202" s="36"/>
      <c r="C1202" s="36"/>
      <c r="D1202" s="36"/>
      <c r="E1202" s="36"/>
      <c r="F1202" s="36"/>
      <c r="G1202" s="36"/>
      <c r="H1202" s="36"/>
      <c r="I1202" s="36"/>
      <c r="J1202" s="36"/>
      <c r="K1202" s="36"/>
      <c r="L1202" s="36"/>
      <c r="M1202" s="36"/>
      <c r="N1202" s="36"/>
      <c r="O1202" s="36"/>
      <c r="P1202" s="36"/>
      <c r="Q1202" s="36"/>
      <c r="R1202" s="36"/>
      <c r="S1202" s="36"/>
      <c r="T1202" s="36"/>
      <c r="U1202" s="36"/>
      <c r="V1202" s="36"/>
      <c r="W1202" s="36"/>
      <c r="X1202" s="36"/>
      <c r="Y1202" s="36"/>
      <c r="Z1202" s="36"/>
    </row>
    <row r="1203" spans="1:26" x14ac:dyDescent="0.2">
      <c r="A1203" s="36"/>
      <c r="B1203" s="36"/>
      <c r="C1203" s="36"/>
      <c r="D1203" s="36"/>
      <c r="E1203" s="36"/>
      <c r="F1203" s="36"/>
      <c r="G1203" s="36"/>
      <c r="H1203" s="36"/>
      <c r="I1203" s="36"/>
      <c r="J1203" s="36"/>
      <c r="K1203" s="36"/>
      <c r="L1203" s="36"/>
      <c r="M1203" s="36"/>
      <c r="N1203" s="36"/>
      <c r="O1203" s="36"/>
      <c r="P1203" s="36"/>
      <c r="Q1203" s="36"/>
      <c r="R1203" s="36"/>
      <c r="S1203" s="36"/>
      <c r="T1203" s="36"/>
      <c r="U1203" s="36"/>
      <c r="V1203" s="36"/>
      <c r="W1203" s="36"/>
      <c r="X1203" s="36"/>
      <c r="Y1203" s="36"/>
      <c r="Z1203" s="36"/>
    </row>
    <row r="1204" spans="1:26" x14ac:dyDescent="0.2">
      <c r="A1204" s="36"/>
      <c r="B1204" s="36"/>
      <c r="C1204" s="36"/>
      <c r="D1204" s="36"/>
      <c r="E1204" s="36"/>
      <c r="F1204" s="36"/>
      <c r="G1204" s="36"/>
      <c r="H1204" s="36"/>
      <c r="I1204" s="36"/>
      <c r="J1204" s="36"/>
      <c r="K1204" s="36"/>
      <c r="L1204" s="36"/>
      <c r="M1204" s="36"/>
      <c r="N1204" s="36"/>
      <c r="O1204" s="36"/>
      <c r="P1204" s="36"/>
      <c r="Q1204" s="36"/>
      <c r="R1204" s="36"/>
      <c r="S1204" s="36"/>
      <c r="T1204" s="36"/>
      <c r="U1204" s="36"/>
      <c r="V1204" s="36"/>
      <c r="W1204" s="36"/>
      <c r="X1204" s="36"/>
      <c r="Y1204" s="36"/>
      <c r="Z1204" s="36"/>
    </row>
    <row r="1205" spans="1:26" x14ac:dyDescent="0.2">
      <c r="A1205" s="36"/>
      <c r="B1205" s="36"/>
      <c r="C1205" s="36"/>
      <c r="D1205" s="36"/>
      <c r="E1205" s="36"/>
      <c r="F1205" s="36"/>
      <c r="G1205" s="36"/>
      <c r="H1205" s="36"/>
      <c r="I1205" s="36"/>
      <c r="J1205" s="36"/>
      <c r="K1205" s="36"/>
      <c r="L1205" s="36"/>
      <c r="M1205" s="36"/>
      <c r="N1205" s="36"/>
      <c r="O1205" s="36"/>
      <c r="P1205" s="36"/>
      <c r="Q1205" s="36"/>
      <c r="R1205" s="36"/>
      <c r="S1205" s="36"/>
      <c r="T1205" s="36"/>
      <c r="U1205" s="36"/>
      <c r="V1205" s="36"/>
      <c r="W1205" s="36"/>
      <c r="X1205" s="36"/>
      <c r="Y1205" s="36"/>
      <c r="Z1205" s="36"/>
    </row>
    <row r="1206" spans="1:26" x14ac:dyDescent="0.2">
      <c r="A1206" s="36"/>
      <c r="B1206" s="36"/>
      <c r="C1206" s="36"/>
      <c r="D1206" s="36"/>
      <c r="E1206" s="36"/>
      <c r="F1206" s="36"/>
      <c r="G1206" s="36"/>
      <c r="H1206" s="36"/>
      <c r="I1206" s="36"/>
      <c r="J1206" s="36"/>
      <c r="K1206" s="36"/>
      <c r="L1206" s="36"/>
      <c r="M1206" s="36"/>
      <c r="N1206" s="36"/>
      <c r="O1206" s="36"/>
      <c r="P1206" s="36"/>
      <c r="Q1206" s="36"/>
      <c r="R1206" s="36"/>
      <c r="S1206" s="36"/>
      <c r="T1206" s="36"/>
      <c r="U1206" s="36"/>
      <c r="V1206" s="36"/>
      <c r="W1206" s="36"/>
      <c r="X1206" s="36"/>
      <c r="Y1206" s="36"/>
      <c r="Z1206" s="36"/>
    </row>
    <row r="1207" spans="1:26" x14ac:dyDescent="0.2">
      <c r="A1207" s="36"/>
      <c r="B1207" s="36"/>
      <c r="C1207" s="36"/>
      <c r="D1207" s="36"/>
      <c r="E1207" s="36"/>
      <c r="F1207" s="36"/>
      <c r="G1207" s="36"/>
      <c r="H1207" s="36"/>
      <c r="I1207" s="36"/>
      <c r="J1207" s="36"/>
      <c r="K1207" s="36"/>
      <c r="L1207" s="36"/>
      <c r="M1207" s="36"/>
      <c r="N1207" s="36"/>
      <c r="O1207" s="36"/>
      <c r="P1207" s="36"/>
      <c r="Q1207" s="36"/>
      <c r="R1207" s="36"/>
      <c r="S1207" s="36"/>
      <c r="T1207" s="36"/>
      <c r="U1207" s="36"/>
      <c r="V1207" s="36"/>
      <c r="W1207" s="36"/>
      <c r="X1207" s="36"/>
      <c r="Y1207" s="36"/>
      <c r="Z1207" s="36"/>
    </row>
    <row r="1208" spans="1:26" x14ac:dyDescent="0.2">
      <c r="A1208" s="36"/>
      <c r="B1208" s="36"/>
      <c r="C1208" s="36"/>
      <c r="D1208" s="36"/>
      <c r="E1208" s="36"/>
      <c r="F1208" s="36"/>
      <c r="G1208" s="36"/>
      <c r="H1208" s="36"/>
      <c r="I1208" s="36"/>
      <c r="J1208" s="36"/>
      <c r="K1208" s="36"/>
      <c r="L1208" s="36"/>
      <c r="M1208" s="36"/>
      <c r="N1208" s="36"/>
      <c r="O1208" s="36"/>
      <c r="P1208" s="36"/>
      <c r="Q1208" s="36"/>
      <c r="R1208" s="36"/>
      <c r="S1208" s="36"/>
      <c r="T1208" s="36"/>
      <c r="U1208" s="36"/>
      <c r="V1208" s="36"/>
      <c r="W1208" s="36"/>
      <c r="X1208" s="36"/>
      <c r="Y1208" s="36"/>
      <c r="Z1208" s="36"/>
    </row>
    <row r="1209" spans="1:26" x14ac:dyDescent="0.2">
      <c r="A1209" s="36"/>
      <c r="B1209" s="36"/>
      <c r="C1209" s="36"/>
      <c r="D1209" s="36"/>
      <c r="E1209" s="36"/>
      <c r="F1209" s="36"/>
      <c r="G1209" s="36"/>
      <c r="H1209" s="36"/>
      <c r="I1209" s="36"/>
      <c r="J1209" s="36"/>
      <c r="K1209" s="36"/>
      <c r="L1209" s="36"/>
      <c r="M1209" s="36"/>
      <c r="N1209" s="36"/>
      <c r="O1209" s="36"/>
      <c r="P1209" s="36"/>
      <c r="Q1209" s="36"/>
      <c r="R1209" s="36"/>
      <c r="S1209" s="36"/>
      <c r="T1209" s="36"/>
      <c r="U1209" s="36"/>
      <c r="V1209" s="36"/>
      <c r="W1209" s="36"/>
      <c r="X1209" s="36"/>
      <c r="Y1209" s="36"/>
      <c r="Z1209" s="36"/>
    </row>
    <row r="1210" spans="1:26" x14ac:dyDescent="0.2">
      <c r="A1210" s="36"/>
      <c r="B1210" s="36"/>
      <c r="C1210" s="36"/>
      <c r="D1210" s="36"/>
      <c r="E1210" s="36"/>
      <c r="F1210" s="36"/>
      <c r="G1210" s="36"/>
      <c r="H1210" s="36"/>
      <c r="I1210" s="36"/>
      <c r="J1210" s="36"/>
      <c r="K1210" s="36"/>
      <c r="L1210" s="36"/>
      <c r="M1210" s="36"/>
      <c r="N1210" s="36"/>
      <c r="O1210" s="36"/>
      <c r="P1210" s="36"/>
      <c r="Q1210" s="36"/>
      <c r="R1210" s="36"/>
      <c r="S1210" s="36"/>
      <c r="T1210" s="36"/>
      <c r="U1210" s="36"/>
      <c r="V1210" s="36"/>
      <c r="W1210" s="36"/>
      <c r="X1210" s="36"/>
      <c r="Y1210" s="36"/>
      <c r="Z1210" s="36"/>
    </row>
    <row r="1211" spans="1:26" x14ac:dyDescent="0.2">
      <c r="A1211" s="36"/>
      <c r="B1211" s="36"/>
      <c r="C1211" s="36"/>
      <c r="D1211" s="36"/>
      <c r="E1211" s="36"/>
      <c r="F1211" s="36"/>
      <c r="G1211" s="36"/>
      <c r="H1211" s="36"/>
      <c r="I1211" s="36"/>
      <c r="J1211" s="36"/>
      <c r="K1211" s="36"/>
      <c r="L1211" s="36"/>
      <c r="M1211" s="36"/>
      <c r="N1211" s="36"/>
      <c r="O1211" s="36"/>
      <c r="P1211" s="36"/>
      <c r="Q1211" s="36"/>
      <c r="R1211" s="36"/>
      <c r="S1211" s="36"/>
      <c r="T1211" s="36"/>
      <c r="U1211" s="36"/>
      <c r="V1211" s="36"/>
      <c r="W1211" s="36"/>
      <c r="X1211" s="36"/>
      <c r="Y1211" s="36"/>
      <c r="Z1211" s="36"/>
    </row>
    <row r="1212" spans="1:26" x14ac:dyDescent="0.2">
      <c r="A1212" s="36"/>
      <c r="B1212" s="36"/>
      <c r="C1212" s="36"/>
      <c r="D1212" s="36"/>
      <c r="E1212" s="36"/>
      <c r="F1212" s="36"/>
      <c r="G1212" s="36"/>
      <c r="H1212" s="36"/>
      <c r="I1212" s="36"/>
      <c r="J1212" s="36"/>
      <c r="K1212" s="36"/>
      <c r="L1212" s="36"/>
      <c r="M1212" s="36"/>
      <c r="N1212" s="36"/>
      <c r="O1212" s="36"/>
      <c r="P1212" s="36"/>
      <c r="Q1212" s="36"/>
      <c r="R1212" s="36"/>
      <c r="S1212" s="36"/>
      <c r="T1212" s="36"/>
      <c r="U1212" s="36"/>
      <c r="V1212" s="36"/>
      <c r="W1212" s="36"/>
      <c r="X1212" s="36"/>
      <c r="Y1212" s="36"/>
      <c r="Z1212" s="36"/>
    </row>
    <row r="1213" spans="1:26" x14ac:dyDescent="0.2">
      <c r="A1213" s="36"/>
      <c r="B1213" s="36"/>
      <c r="C1213" s="36"/>
      <c r="D1213" s="36"/>
      <c r="E1213" s="36"/>
      <c r="F1213" s="36"/>
      <c r="G1213" s="36"/>
      <c r="H1213" s="36"/>
      <c r="I1213" s="36"/>
      <c r="J1213" s="36"/>
      <c r="K1213" s="36"/>
      <c r="L1213" s="36"/>
      <c r="M1213" s="36"/>
      <c r="N1213" s="36"/>
      <c r="O1213" s="36"/>
      <c r="P1213" s="36"/>
      <c r="Q1213" s="36"/>
      <c r="R1213" s="36"/>
      <c r="S1213" s="36"/>
      <c r="T1213" s="36"/>
      <c r="U1213" s="36"/>
      <c r="V1213" s="36"/>
      <c r="W1213" s="36"/>
      <c r="X1213" s="36"/>
      <c r="Y1213" s="36"/>
      <c r="Z1213" s="36"/>
    </row>
    <row r="1214" spans="1:26" x14ac:dyDescent="0.2">
      <c r="A1214" s="36"/>
      <c r="B1214" s="36"/>
      <c r="C1214" s="36"/>
      <c r="D1214" s="36"/>
      <c r="E1214" s="36"/>
      <c r="F1214" s="36"/>
      <c r="G1214" s="36"/>
      <c r="H1214" s="36"/>
      <c r="I1214" s="36"/>
      <c r="J1214" s="36"/>
      <c r="K1214" s="36"/>
      <c r="L1214" s="36"/>
      <c r="M1214" s="36"/>
      <c r="N1214" s="36"/>
      <c r="O1214" s="36"/>
      <c r="P1214" s="36"/>
      <c r="Q1214" s="36"/>
      <c r="R1214" s="36"/>
      <c r="S1214" s="36"/>
      <c r="T1214" s="36"/>
      <c r="U1214" s="36"/>
      <c r="V1214" s="36"/>
      <c r="W1214" s="36"/>
      <c r="X1214" s="36"/>
      <c r="Y1214" s="36"/>
      <c r="Z1214" s="36"/>
    </row>
    <row r="1215" spans="1:26" x14ac:dyDescent="0.2">
      <c r="A1215" s="36"/>
      <c r="B1215" s="36"/>
      <c r="C1215" s="36"/>
      <c r="D1215" s="36"/>
      <c r="E1215" s="36"/>
      <c r="F1215" s="36"/>
      <c r="G1215" s="36"/>
      <c r="H1215" s="36"/>
      <c r="I1215" s="36"/>
      <c r="J1215" s="36"/>
      <c r="K1215" s="36"/>
      <c r="L1215" s="36"/>
      <c r="M1215" s="36"/>
      <c r="N1215" s="36"/>
      <c r="O1215" s="36"/>
      <c r="P1215" s="36"/>
      <c r="Q1215" s="36"/>
      <c r="R1215" s="36"/>
      <c r="S1215" s="36"/>
      <c r="T1215" s="36"/>
      <c r="U1215" s="36"/>
      <c r="V1215" s="36"/>
      <c r="W1215" s="36"/>
      <c r="X1215" s="36"/>
      <c r="Y1215" s="36"/>
      <c r="Z1215" s="36"/>
    </row>
    <row r="1216" spans="1:26" x14ac:dyDescent="0.2">
      <c r="A1216" s="36"/>
      <c r="B1216" s="36"/>
      <c r="C1216" s="36"/>
      <c r="D1216" s="36"/>
      <c r="E1216" s="36"/>
      <c r="F1216" s="36"/>
      <c r="G1216" s="36"/>
      <c r="H1216" s="36"/>
      <c r="I1216" s="36"/>
      <c r="J1216" s="36"/>
      <c r="K1216" s="36"/>
      <c r="L1216" s="36"/>
      <c r="M1216" s="36"/>
      <c r="N1216" s="36"/>
      <c r="O1216" s="36"/>
      <c r="P1216" s="36"/>
      <c r="Q1216" s="36"/>
      <c r="R1216" s="36"/>
      <c r="S1216" s="36"/>
      <c r="T1216" s="36"/>
      <c r="U1216" s="36"/>
      <c r="V1216" s="36"/>
      <c r="W1216" s="36"/>
      <c r="X1216" s="36"/>
      <c r="Y1216" s="36"/>
      <c r="Z1216" s="36"/>
    </row>
    <row r="1217" spans="1:26" x14ac:dyDescent="0.2">
      <c r="A1217" s="36"/>
      <c r="B1217" s="36"/>
      <c r="C1217" s="36"/>
      <c r="D1217" s="36"/>
      <c r="E1217" s="36"/>
      <c r="F1217" s="36"/>
      <c r="G1217" s="36"/>
      <c r="H1217" s="36"/>
      <c r="I1217" s="36"/>
      <c r="J1217" s="36"/>
      <c r="K1217" s="36"/>
      <c r="L1217" s="36"/>
      <c r="M1217" s="36"/>
      <c r="N1217" s="36"/>
      <c r="O1217" s="36"/>
      <c r="P1217" s="36"/>
      <c r="Q1217" s="36"/>
      <c r="R1217" s="36"/>
      <c r="S1217" s="36"/>
      <c r="T1217" s="36"/>
      <c r="U1217" s="36"/>
      <c r="V1217" s="36"/>
      <c r="W1217" s="36"/>
      <c r="X1217" s="36"/>
      <c r="Y1217" s="36"/>
      <c r="Z1217" s="36"/>
    </row>
    <row r="1218" spans="1:26" x14ac:dyDescent="0.2">
      <c r="A1218" s="36"/>
      <c r="B1218" s="36"/>
      <c r="C1218" s="36"/>
      <c r="D1218" s="36"/>
      <c r="E1218" s="36"/>
      <c r="F1218" s="36"/>
      <c r="G1218" s="36"/>
      <c r="H1218" s="36"/>
      <c r="I1218" s="36"/>
      <c r="J1218" s="36"/>
      <c r="K1218" s="36"/>
      <c r="L1218" s="36"/>
      <c r="M1218" s="36"/>
      <c r="N1218" s="36"/>
      <c r="O1218" s="36"/>
      <c r="P1218" s="36"/>
      <c r="Q1218" s="36"/>
      <c r="R1218" s="36"/>
      <c r="S1218" s="36"/>
      <c r="T1218" s="36"/>
      <c r="U1218" s="36"/>
      <c r="V1218" s="36"/>
      <c r="W1218" s="36"/>
      <c r="X1218" s="36"/>
      <c r="Y1218" s="36"/>
      <c r="Z1218" s="36"/>
    </row>
    <row r="1219" spans="1:26" x14ac:dyDescent="0.2">
      <c r="A1219" s="36"/>
      <c r="B1219" s="36"/>
      <c r="C1219" s="36"/>
      <c r="D1219" s="36"/>
      <c r="E1219" s="36"/>
      <c r="F1219" s="36"/>
      <c r="G1219" s="36"/>
      <c r="H1219" s="36"/>
      <c r="I1219" s="36"/>
      <c r="J1219" s="36"/>
      <c r="K1219" s="36"/>
      <c r="L1219" s="36"/>
      <c r="M1219" s="36"/>
      <c r="N1219" s="36"/>
      <c r="O1219" s="36"/>
      <c r="P1219" s="36"/>
      <c r="Q1219" s="36"/>
      <c r="R1219" s="36"/>
      <c r="S1219" s="36"/>
      <c r="T1219" s="36"/>
      <c r="U1219" s="36"/>
      <c r="V1219" s="36"/>
      <c r="W1219" s="36"/>
      <c r="X1219" s="36"/>
      <c r="Y1219" s="36"/>
      <c r="Z1219" s="36"/>
    </row>
    <row r="1220" spans="1:26" x14ac:dyDescent="0.2">
      <c r="A1220" s="36"/>
      <c r="B1220" s="36"/>
      <c r="C1220" s="36"/>
      <c r="D1220" s="36"/>
      <c r="E1220" s="36"/>
      <c r="F1220" s="36"/>
      <c r="G1220" s="36"/>
      <c r="H1220" s="36"/>
      <c r="I1220" s="36"/>
      <c r="J1220" s="36"/>
      <c r="K1220" s="36"/>
      <c r="L1220" s="36"/>
      <c r="M1220" s="36"/>
      <c r="N1220" s="36"/>
      <c r="O1220" s="36"/>
      <c r="P1220" s="36"/>
      <c r="Q1220" s="36"/>
      <c r="R1220" s="36"/>
      <c r="S1220" s="36"/>
      <c r="T1220" s="36"/>
      <c r="U1220" s="36"/>
      <c r="V1220" s="36"/>
      <c r="W1220" s="36"/>
      <c r="X1220" s="36"/>
      <c r="Y1220" s="36"/>
      <c r="Z1220" s="36"/>
    </row>
    <row r="1221" spans="1:26" x14ac:dyDescent="0.2">
      <c r="A1221" s="36"/>
      <c r="B1221" s="36"/>
      <c r="C1221" s="36"/>
      <c r="D1221" s="36"/>
      <c r="E1221" s="36"/>
      <c r="F1221" s="36"/>
      <c r="G1221" s="36"/>
      <c r="H1221" s="36"/>
      <c r="I1221" s="36"/>
      <c r="J1221" s="36"/>
      <c r="K1221" s="36"/>
      <c r="L1221" s="36"/>
      <c r="M1221" s="36"/>
      <c r="N1221" s="36"/>
      <c r="O1221" s="36"/>
      <c r="P1221" s="36"/>
      <c r="Q1221" s="36"/>
      <c r="R1221" s="36"/>
      <c r="S1221" s="36"/>
      <c r="T1221" s="36"/>
      <c r="U1221" s="36"/>
      <c r="V1221" s="36"/>
      <c r="W1221" s="36"/>
      <c r="X1221" s="36"/>
      <c r="Y1221" s="36"/>
      <c r="Z1221" s="36"/>
    </row>
    <row r="1222" spans="1:26" x14ac:dyDescent="0.2">
      <c r="A1222" s="36"/>
      <c r="B1222" s="36"/>
      <c r="C1222" s="36"/>
      <c r="D1222" s="36"/>
      <c r="E1222" s="36"/>
      <c r="F1222" s="36"/>
      <c r="G1222" s="36"/>
      <c r="H1222" s="36"/>
      <c r="I1222" s="36"/>
      <c r="J1222" s="36"/>
      <c r="K1222" s="36"/>
      <c r="L1222" s="36"/>
      <c r="M1222" s="36"/>
      <c r="N1222" s="36"/>
      <c r="O1222" s="36"/>
      <c r="P1222" s="36"/>
      <c r="Q1222" s="36"/>
      <c r="R1222" s="36"/>
      <c r="S1222" s="36"/>
      <c r="T1222" s="36"/>
      <c r="U1222" s="36"/>
      <c r="V1222" s="36"/>
      <c r="W1222" s="36"/>
      <c r="X1222" s="36"/>
      <c r="Y1222" s="36"/>
      <c r="Z1222" s="36"/>
    </row>
    <row r="1223" spans="1:26" x14ac:dyDescent="0.2">
      <c r="A1223" s="36"/>
      <c r="B1223" s="36"/>
      <c r="C1223" s="36"/>
      <c r="D1223" s="36"/>
      <c r="E1223" s="36"/>
      <c r="F1223" s="36"/>
      <c r="G1223" s="36"/>
      <c r="H1223" s="36"/>
      <c r="I1223" s="36"/>
      <c r="J1223" s="36"/>
      <c r="K1223" s="36"/>
      <c r="L1223" s="36"/>
      <c r="M1223" s="36"/>
      <c r="N1223" s="36"/>
      <c r="O1223" s="36"/>
      <c r="P1223" s="36"/>
      <c r="Q1223" s="36"/>
      <c r="R1223" s="36"/>
      <c r="S1223" s="36"/>
      <c r="T1223" s="36"/>
      <c r="U1223" s="36"/>
      <c r="V1223" s="36"/>
      <c r="W1223" s="36"/>
      <c r="X1223" s="36"/>
      <c r="Y1223" s="36"/>
      <c r="Z1223" s="36"/>
    </row>
    <row r="1224" spans="1:26" x14ac:dyDescent="0.2">
      <c r="A1224" s="36"/>
      <c r="B1224" s="36"/>
      <c r="C1224" s="36"/>
      <c r="D1224" s="36"/>
      <c r="E1224" s="36"/>
      <c r="F1224" s="36"/>
      <c r="G1224" s="36"/>
      <c r="H1224" s="36"/>
      <c r="I1224" s="36"/>
      <c r="J1224" s="36"/>
      <c r="K1224" s="36"/>
      <c r="L1224" s="36"/>
      <c r="M1224" s="36"/>
      <c r="N1224" s="36"/>
      <c r="O1224" s="36"/>
      <c r="P1224" s="36"/>
      <c r="Q1224" s="36"/>
      <c r="R1224" s="36"/>
      <c r="S1224" s="36"/>
      <c r="T1224" s="36"/>
      <c r="U1224" s="36"/>
      <c r="V1224" s="36"/>
      <c r="W1224" s="36"/>
      <c r="X1224" s="36"/>
      <c r="Y1224" s="36"/>
      <c r="Z1224" s="36"/>
    </row>
    <row r="1225" spans="1:26" x14ac:dyDescent="0.2">
      <c r="A1225" s="36"/>
      <c r="B1225" s="36"/>
      <c r="C1225" s="36"/>
      <c r="D1225" s="36"/>
      <c r="E1225" s="36"/>
      <c r="F1225" s="36"/>
      <c r="G1225" s="36"/>
      <c r="H1225" s="36"/>
      <c r="I1225" s="36"/>
      <c r="J1225" s="36"/>
      <c r="K1225" s="36"/>
      <c r="L1225" s="36"/>
      <c r="M1225" s="36"/>
      <c r="N1225" s="36"/>
      <c r="O1225" s="36"/>
      <c r="P1225" s="36"/>
      <c r="Q1225" s="36"/>
      <c r="R1225" s="36"/>
      <c r="S1225" s="36"/>
      <c r="T1225" s="36"/>
      <c r="U1225" s="36"/>
      <c r="V1225" s="36"/>
      <c r="W1225" s="36"/>
      <c r="X1225" s="36"/>
      <c r="Y1225" s="36"/>
      <c r="Z1225" s="36"/>
    </row>
    <row r="1226" spans="1:26" x14ac:dyDescent="0.2">
      <c r="A1226" s="36"/>
      <c r="B1226" s="36"/>
      <c r="C1226" s="36"/>
      <c r="D1226" s="36"/>
      <c r="E1226" s="36"/>
      <c r="F1226" s="36"/>
      <c r="G1226" s="36"/>
      <c r="H1226" s="36"/>
      <c r="I1226" s="36"/>
      <c r="J1226" s="36"/>
      <c r="K1226" s="36"/>
      <c r="L1226" s="36"/>
      <c r="M1226" s="36"/>
      <c r="N1226" s="36"/>
      <c r="O1226" s="36"/>
      <c r="P1226" s="36"/>
      <c r="Q1226" s="36"/>
      <c r="R1226" s="36"/>
      <c r="S1226" s="36"/>
      <c r="T1226" s="36"/>
      <c r="U1226" s="36"/>
      <c r="V1226" s="36"/>
      <c r="W1226" s="36"/>
      <c r="X1226" s="36"/>
      <c r="Y1226" s="36"/>
      <c r="Z1226" s="36"/>
    </row>
    <row r="1227" spans="1:26" x14ac:dyDescent="0.2">
      <c r="A1227" s="36"/>
      <c r="B1227" s="36"/>
      <c r="C1227" s="36"/>
      <c r="D1227" s="36"/>
      <c r="E1227" s="36"/>
      <c r="F1227" s="36"/>
      <c r="G1227" s="36"/>
      <c r="H1227" s="36"/>
      <c r="I1227" s="36"/>
      <c r="J1227" s="36"/>
      <c r="K1227" s="36"/>
      <c r="L1227" s="36"/>
      <c r="M1227" s="36"/>
      <c r="N1227" s="36"/>
      <c r="O1227" s="36"/>
      <c r="P1227" s="36"/>
      <c r="Q1227" s="36"/>
      <c r="R1227" s="36"/>
      <c r="S1227" s="36"/>
      <c r="T1227" s="36"/>
      <c r="U1227" s="36"/>
      <c r="V1227" s="36"/>
      <c r="W1227" s="36"/>
      <c r="X1227" s="36"/>
      <c r="Y1227" s="36"/>
      <c r="Z1227" s="36"/>
    </row>
    <row r="1228" spans="1:26" x14ac:dyDescent="0.2">
      <c r="A1228" s="36"/>
      <c r="B1228" s="36"/>
      <c r="C1228" s="36"/>
      <c r="D1228" s="36"/>
      <c r="E1228" s="36"/>
      <c r="F1228" s="36"/>
      <c r="G1228" s="36"/>
      <c r="H1228" s="36"/>
      <c r="I1228" s="36"/>
      <c r="J1228" s="36"/>
      <c r="K1228" s="36"/>
      <c r="L1228" s="36"/>
      <c r="M1228" s="36"/>
      <c r="N1228" s="36"/>
      <c r="O1228" s="36"/>
      <c r="P1228" s="36"/>
      <c r="Q1228" s="36"/>
      <c r="R1228" s="36"/>
      <c r="S1228" s="36"/>
      <c r="T1228" s="36"/>
      <c r="U1228" s="36"/>
      <c r="V1228" s="36"/>
      <c r="W1228" s="36"/>
      <c r="X1228" s="36"/>
      <c r="Y1228" s="36"/>
      <c r="Z1228" s="36"/>
    </row>
    <row r="1229" spans="1:26" x14ac:dyDescent="0.2">
      <c r="A1229" s="36"/>
      <c r="B1229" s="36"/>
      <c r="C1229" s="36"/>
      <c r="D1229" s="36"/>
      <c r="E1229" s="36"/>
      <c r="F1229" s="36"/>
      <c r="G1229" s="36"/>
      <c r="H1229" s="36"/>
      <c r="I1229" s="36"/>
      <c r="J1229" s="36"/>
      <c r="K1229" s="36"/>
      <c r="L1229" s="36"/>
      <c r="M1229" s="36"/>
      <c r="N1229" s="36"/>
      <c r="O1229" s="36"/>
      <c r="P1229" s="36"/>
      <c r="Q1229" s="36"/>
      <c r="R1229" s="36"/>
      <c r="S1229" s="36"/>
      <c r="T1229" s="36"/>
      <c r="U1229" s="36"/>
      <c r="V1229" s="36"/>
      <c r="W1229" s="36"/>
      <c r="X1229" s="36"/>
      <c r="Y1229" s="36"/>
      <c r="Z1229" s="36"/>
    </row>
    <row r="1230" spans="1:26" x14ac:dyDescent="0.2">
      <c r="A1230" s="36"/>
      <c r="B1230" s="36"/>
      <c r="C1230" s="36"/>
      <c r="D1230" s="36"/>
      <c r="E1230" s="36"/>
      <c r="F1230" s="36"/>
      <c r="G1230" s="36"/>
      <c r="H1230" s="36"/>
      <c r="I1230" s="36"/>
      <c r="J1230" s="36"/>
      <c r="K1230" s="36"/>
      <c r="L1230" s="36"/>
      <c r="M1230" s="36"/>
      <c r="N1230" s="36"/>
      <c r="O1230" s="36"/>
      <c r="P1230" s="36"/>
      <c r="Q1230" s="36"/>
      <c r="R1230" s="36"/>
      <c r="S1230" s="36"/>
      <c r="T1230" s="36"/>
      <c r="U1230" s="36"/>
      <c r="V1230" s="36"/>
      <c r="W1230" s="36"/>
      <c r="X1230" s="36"/>
      <c r="Y1230" s="36"/>
      <c r="Z1230" s="36"/>
    </row>
    <row r="1231" spans="1:26" x14ac:dyDescent="0.2">
      <c r="A1231" s="36"/>
      <c r="B1231" s="36"/>
      <c r="C1231" s="36"/>
      <c r="D1231" s="36"/>
      <c r="E1231" s="36"/>
      <c r="F1231" s="36"/>
      <c r="G1231" s="36"/>
      <c r="H1231" s="36"/>
      <c r="I1231" s="36"/>
      <c r="J1231" s="36"/>
      <c r="K1231" s="36"/>
      <c r="L1231" s="36"/>
      <c r="M1231" s="36"/>
      <c r="N1231" s="36"/>
      <c r="O1231" s="36"/>
      <c r="P1231" s="36"/>
      <c r="Q1231" s="36"/>
      <c r="R1231" s="36"/>
      <c r="S1231" s="36"/>
      <c r="T1231" s="36"/>
      <c r="U1231" s="36"/>
      <c r="V1231" s="36"/>
      <c r="W1231" s="36"/>
      <c r="X1231" s="36"/>
      <c r="Y1231" s="36"/>
      <c r="Z1231" s="36"/>
    </row>
    <row r="1232" spans="1:26" x14ac:dyDescent="0.2">
      <c r="A1232" s="36"/>
      <c r="B1232" s="36"/>
      <c r="C1232" s="36"/>
      <c r="D1232" s="36"/>
      <c r="E1232" s="36"/>
      <c r="F1232" s="36"/>
      <c r="G1232" s="36"/>
      <c r="H1232" s="36"/>
      <c r="I1232" s="36"/>
      <c r="J1232" s="36"/>
      <c r="K1232" s="36"/>
      <c r="L1232" s="36"/>
      <c r="M1232" s="36"/>
      <c r="N1232" s="36"/>
      <c r="O1232" s="36"/>
      <c r="P1232" s="36"/>
      <c r="Q1232" s="36"/>
      <c r="R1232" s="36"/>
      <c r="S1232" s="36"/>
      <c r="T1232" s="36"/>
      <c r="U1232" s="36"/>
      <c r="V1232" s="36"/>
      <c r="W1232" s="36"/>
      <c r="X1232" s="36"/>
      <c r="Y1232" s="36"/>
      <c r="Z1232" s="36"/>
    </row>
    <row r="1233" spans="1:26" x14ac:dyDescent="0.2">
      <c r="A1233" s="36"/>
      <c r="B1233" s="36"/>
      <c r="C1233" s="36"/>
      <c r="D1233" s="36"/>
      <c r="E1233" s="36"/>
      <c r="F1233" s="36"/>
      <c r="G1233" s="36"/>
      <c r="H1233" s="36"/>
      <c r="I1233" s="36"/>
      <c r="J1233" s="36"/>
      <c r="K1233" s="36"/>
      <c r="L1233" s="36"/>
      <c r="M1233" s="36"/>
      <c r="N1233" s="36"/>
      <c r="O1233" s="36"/>
      <c r="P1233" s="36"/>
      <c r="Q1233" s="36"/>
      <c r="R1233" s="36"/>
      <c r="S1233" s="36"/>
      <c r="T1233" s="36"/>
      <c r="U1233" s="36"/>
      <c r="V1233" s="36"/>
      <c r="W1233" s="36"/>
      <c r="X1233" s="36"/>
      <c r="Y1233" s="36"/>
      <c r="Z1233" s="36"/>
    </row>
    <row r="1234" spans="1:26" x14ac:dyDescent="0.2">
      <c r="A1234" s="36"/>
      <c r="B1234" s="36"/>
      <c r="C1234" s="36"/>
      <c r="D1234" s="36"/>
      <c r="E1234" s="36"/>
      <c r="F1234" s="36"/>
      <c r="G1234" s="36"/>
      <c r="H1234" s="36"/>
      <c r="I1234" s="36"/>
      <c r="J1234" s="36"/>
      <c r="K1234" s="36"/>
      <c r="L1234" s="36"/>
      <c r="M1234" s="36"/>
      <c r="N1234" s="36"/>
      <c r="O1234" s="36"/>
      <c r="P1234" s="36"/>
      <c r="Q1234" s="36"/>
      <c r="R1234" s="36"/>
      <c r="S1234" s="36"/>
      <c r="T1234" s="36"/>
      <c r="U1234" s="36"/>
      <c r="V1234" s="36"/>
      <c r="W1234" s="36"/>
      <c r="X1234" s="36"/>
      <c r="Y1234" s="36"/>
      <c r="Z1234" s="36"/>
    </row>
    <row r="1235" spans="1:26" x14ac:dyDescent="0.2">
      <c r="A1235" s="36"/>
      <c r="B1235" s="36"/>
      <c r="C1235" s="36"/>
      <c r="D1235" s="36"/>
      <c r="E1235" s="36"/>
      <c r="F1235" s="36"/>
      <c r="G1235" s="36"/>
      <c r="H1235" s="36"/>
      <c r="I1235" s="36"/>
      <c r="J1235" s="36"/>
      <c r="K1235" s="36"/>
      <c r="L1235" s="36"/>
      <c r="M1235" s="36"/>
      <c r="N1235" s="36"/>
      <c r="O1235" s="36"/>
      <c r="P1235" s="36"/>
      <c r="Q1235" s="36"/>
      <c r="R1235" s="36"/>
      <c r="S1235" s="36"/>
      <c r="T1235" s="36"/>
      <c r="U1235" s="36"/>
      <c r="V1235" s="36"/>
      <c r="W1235" s="36"/>
      <c r="X1235" s="36"/>
      <c r="Y1235" s="36"/>
      <c r="Z1235" s="36"/>
    </row>
    <row r="1236" spans="1:26" x14ac:dyDescent="0.2">
      <c r="A1236" s="36"/>
      <c r="B1236" s="36"/>
      <c r="C1236" s="36"/>
      <c r="D1236" s="36"/>
      <c r="E1236" s="36"/>
      <c r="F1236" s="36"/>
      <c r="G1236" s="36"/>
      <c r="H1236" s="36"/>
      <c r="I1236" s="36"/>
      <c r="J1236" s="36"/>
      <c r="K1236" s="36"/>
      <c r="L1236" s="36"/>
      <c r="M1236" s="36"/>
      <c r="N1236" s="36"/>
      <c r="O1236" s="36"/>
      <c r="P1236" s="36"/>
      <c r="Q1236" s="36"/>
      <c r="R1236" s="36"/>
      <c r="S1236" s="36"/>
      <c r="T1236" s="36"/>
      <c r="U1236" s="36"/>
      <c r="V1236" s="36"/>
      <c r="W1236" s="36"/>
      <c r="X1236" s="36"/>
      <c r="Y1236" s="36"/>
      <c r="Z1236" s="36"/>
    </row>
    <row r="1237" spans="1:26" x14ac:dyDescent="0.2">
      <c r="A1237" s="36"/>
      <c r="B1237" s="36"/>
      <c r="C1237" s="36"/>
      <c r="D1237" s="36"/>
      <c r="E1237" s="36"/>
      <c r="F1237" s="36"/>
      <c r="G1237" s="36"/>
      <c r="H1237" s="36"/>
      <c r="I1237" s="36"/>
      <c r="J1237" s="36"/>
      <c r="K1237" s="36"/>
      <c r="L1237" s="36"/>
      <c r="M1237" s="36"/>
      <c r="N1237" s="36"/>
      <c r="O1237" s="36"/>
      <c r="P1237" s="36"/>
      <c r="Q1237" s="36"/>
      <c r="R1237" s="36"/>
      <c r="S1237" s="36"/>
      <c r="T1237" s="36"/>
      <c r="U1237" s="36"/>
      <c r="V1237" s="36"/>
      <c r="W1237" s="36"/>
      <c r="X1237" s="36"/>
      <c r="Y1237" s="36"/>
      <c r="Z1237" s="36"/>
    </row>
    <row r="1238" spans="1:26" x14ac:dyDescent="0.2">
      <c r="A1238" s="36"/>
      <c r="B1238" s="36"/>
      <c r="C1238" s="36"/>
      <c r="D1238" s="36"/>
      <c r="E1238" s="36"/>
      <c r="F1238" s="36"/>
      <c r="G1238" s="36"/>
      <c r="H1238" s="36"/>
      <c r="I1238" s="36"/>
      <c r="J1238" s="36"/>
      <c r="K1238" s="36"/>
      <c r="L1238" s="36"/>
      <c r="M1238" s="36"/>
      <c r="N1238" s="36"/>
      <c r="O1238" s="36"/>
      <c r="P1238" s="36"/>
      <c r="Q1238" s="36"/>
      <c r="R1238" s="36"/>
      <c r="S1238" s="36"/>
      <c r="T1238" s="36"/>
      <c r="U1238" s="36"/>
      <c r="V1238" s="36"/>
      <c r="W1238" s="36"/>
      <c r="X1238" s="36"/>
      <c r="Y1238" s="36"/>
      <c r="Z1238" s="36"/>
    </row>
    <row r="1239" spans="1:26" x14ac:dyDescent="0.2">
      <c r="A1239" s="36"/>
      <c r="B1239" s="36"/>
      <c r="C1239" s="36"/>
      <c r="D1239" s="36"/>
      <c r="E1239" s="36"/>
      <c r="F1239" s="36"/>
      <c r="G1239" s="36"/>
      <c r="H1239" s="36"/>
      <c r="I1239" s="36"/>
      <c r="J1239" s="36"/>
      <c r="K1239" s="36"/>
      <c r="L1239" s="36"/>
      <c r="M1239" s="36"/>
      <c r="N1239" s="36"/>
      <c r="O1239" s="36"/>
      <c r="P1239" s="36"/>
      <c r="Q1239" s="36"/>
      <c r="R1239" s="36"/>
      <c r="S1239" s="36"/>
      <c r="T1239" s="36"/>
      <c r="U1239" s="36"/>
      <c r="V1239" s="36"/>
      <c r="W1239" s="36"/>
      <c r="X1239" s="36"/>
      <c r="Y1239" s="36"/>
      <c r="Z1239" s="36"/>
    </row>
    <row r="1240" spans="1:26" x14ac:dyDescent="0.2">
      <c r="A1240" s="36"/>
      <c r="B1240" s="36"/>
      <c r="C1240" s="36"/>
      <c r="D1240" s="36"/>
      <c r="E1240" s="36"/>
      <c r="F1240" s="36"/>
      <c r="G1240" s="36"/>
      <c r="H1240" s="36"/>
      <c r="I1240" s="36"/>
      <c r="J1240" s="36"/>
      <c r="K1240" s="36"/>
      <c r="L1240" s="36"/>
      <c r="M1240" s="36"/>
      <c r="N1240" s="36"/>
      <c r="O1240" s="36"/>
      <c r="P1240" s="36"/>
      <c r="Q1240" s="36"/>
      <c r="R1240" s="36"/>
      <c r="S1240" s="36"/>
      <c r="T1240" s="36"/>
      <c r="U1240" s="36"/>
      <c r="V1240" s="36"/>
      <c r="W1240" s="36"/>
      <c r="X1240" s="36"/>
      <c r="Y1240" s="36"/>
      <c r="Z1240" s="36"/>
    </row>
    <row r="1241" spans="1:26" x14ac:dyDescent="0.2">
      <c r="A1241" s="36"/>
      <c r="B1241" s="36"/>
      <c r="C1241" s="36"/>
      <c r="D1241" s="36"/>
      <c r="E1241" s="36"/>
      <c r="F1241" s="36"/>
      <c r="G1241" s="36"/>
      <c r="H1241" s="36"/>
      <c r="I1241" s="36"/>
      <c r="J1241" s="36"/>
      <c r="K1241" s="36"/>
      <c r="L1241" s="36"/>
      <c r="M1241" s="36"/>
      <c r="N1241" s="36"/>
      <c r="O1241" s="36"/>
      <c r="P1241" s="36"/>
      <c r="Q1241" s="36"/>
      <c r="R1241" s="36"/>
      <c r="S1241" s="36"/>
      <c r="T1241" s="36"/>
      <c r="U1241" s="36"/>
      <c r="V1241" s="36"/>
      <c r="W1241" s="36"/>
      <c r="X1241" s="36"/>
      <c r="Y1241" s="36"/>
      <c r="Z1241" s="36"/>
    </row>
    <row r="1242" spans="1:26" x14ac:dyDescent="0.2">
      <c r="A1242" s="36"/>
      <c r="B1242" s="36"/>
      <c r="C1242" s="36"/>
      <c r="D1242" s="36"/>
      <c r="E1242" s="36"/>
      <c r="F1242" s="36"/>
      <c r="G1242" s="36"/>
      <c r="H1242" s="36"/>
      <c r="I1242" s="36"/>
      <c r="J1242" s="36"/>
      <c r="K1242" s="36"/>
      <c r="L1242" s="36"/>
      <c r="M1242" s="36"/>
      <c r="N1242" s="36"/>
      <c r="O1242" s="36"/>
      <c r="P1242" s="36"/>
      <c r="Q1242" s="36"/>
      <c r="R1242" s="36"/>
      <c r="S1242" s="36"/>
      <c r="T1242" s="36"/>
      <c r="U1242" s="36"/>
      <c r="V1242" s="36"/>
      <c r="W1242" s="36"/>
      <c r="X1242" s="36"/>
      <c r="Y1242" s="36"/>
      <c r="Z1242" s="36"/>
    </row>
    <row r="1243" spans="1:26" x14ac:dyDescent="0.2">
      <c r="A1243" s="36"/>
      <c r="B1243" s="36"/>
      <c r="C1243" s="36"/>
      <c r="D1243" s="36"/>
      <c r="E1243" s="36"/>
      <c r="F1243" s="36"/>
      <c r="G1243" s="36"/>
      <c r="H1243" s="36"/>
      <c r="I1243" s="36"/>
      <c r="J1243" s="36"/>
      <c r="K1243" s="36"/>
      <c r="L1243" s="36"/>
      <c r="M1243" s="36"/>
      <c r="N1243" s="36"/>
      <c r="O1243" s="36"/>
      <c r="P1243" s="36"/>
      <c r="Q1243" s="36"/>
      <c r="R1243" s="36"/>
      <c r="S1243" s="36"/>
      <c r="T1243" s="36"/>
      <c r="U1243" s="36"/>
      <c r="V1243" s="36"/>
      <c r="W1243" s="36"/>
      <c r="X1243" s="36"/>
      <c r="Y1243" s="36"/>
      <c r="Z1243" s="36"/>
    </row>
    <row r="1244" spans="1:26" x14ac:dyDescent="0.2">
      <c r="A1244" s="36"/>
      <c r="B1244" s="36"/>
      <c r="C1244" s="36"/>
      <c r="D1244" s="36"/>
      <c r="E1244" s="36"/>
      <c r="F1244" s="36"/>
      <c r="G1244" s="36"/>
      <c r="H1244" s="36"/>
      <c r="I1244" s="36"/>
      <c r="J1244" s="36"/>
      <c r="K1244" s="36"/>
      <c r="L1244" s="36"/>
      <c r="M1244" s="36"/>
      <c r="N1244" s="36"/>
      <c r="O1244" s="36"/>
      <c r="P1244" s="36"/>
      <c r="Q1244" s="36"/>
      <c r="R1244" s="36"/>
      <c r="S1244" s="36"/>
      <c r="T1244" s="36"/>
      <c r="U1244" s="36"/>
      <c r="V1244" s="36"/>
      <c r="W1244" s="36"/>
      <c r="X1244" s="36"/>
      <c r="Y1244" s="36"/>
      <c r="Z1244" s="36"/>
    </row>
    <row r="1245" spans="1:26" x14ac:dyDescent="0.2">
      <c r="A1245" s="36"/>
      <c r="B1245" s="36"/>
      <c r="C1245" s="36"/>
      <c r="D1245" s="36"/>
      <c r="E1245" s="36"/>
      <c r="F1245" s="36"/>
      <c r="G1245" s="36"/>
      <c r="H1245" s="36"/>
      <c r="I1245" s="36"/>
      <c r="J1245" s="36"/>
      <c r="K1245" s="36"/>
      <c r="L1245" s="36"/>
      <c r="M1245" s="36"/>
      <c r="N1245" s="36"/>
      <c r="O1245" s="36"/>
      <c r="P1245" s="36"/>
      <c r="Q1245" s="36"/>
      <c r="R1245" s="36"/>
      <c r="S1245" s="36"/>
      <c r="T1245" s="36"/>
      <c r="U1245" s="36"/>
      <c r="V1245" s="36"/>
      <c r="W1245" s="36"/>
      <c r="X1245" s="36"/>
      <c r="Y1245" s="36"/>
      <c r="Z1245" s="36"/>
    </row>
    <row r="1246" spans="1:26" x14ac:dyDescent="0.2">
      <c r="A1246" s="36"/>
      <c r="B1246" s="36"/>
      <c r="C1246" s="36"/>
      <c r="D1246" s="36"/>
      <c r="E1246" s="36"/>
      <c r="F1246" s="36"/>
      <c r="G1246" s="36"/>
      <c r="H1246" s="36"/>
      <c r="I1246" s="36"/>
      <c r="J1246" s="36"/>
      <c r="K1246" s="36"/>
      <c r="L1246" s="36"/>
      <c r="M1246" s="36"/>
      <c r="N1246" s="36"/>
      <c r="O1246" s="36"/>
      <c r="P1246" s="36"/>
      <c r="Q1246" s="36"/>
      <c r="R1246" s="36"/>
      <c r="S1246" s="36"/>
      <c r="T1246" s="36"/>
      <c r="U1246" s="36"/>
      <c r="V1246" s="36"/>
      <c r="W1246" s="36"/>
      <c r="X1246" s="36"/>
      <c r="Y1246" s="36"/>
      <c r="Z1246" s="36"/>
    </row>
    <row r="1247" spans="1:26" x14ac:dyDescent="0.2">
      <c r="A1247" s="36"/>
      <c r="B1247" s="36"/>
      <c r="C1247" s="36"/>
      <c r="D1247" s="36"/>
      <c r="E1247" s="36"/>
      <c r="F1247" s="36"/>
      <c r="G1247" s="36"/>
      <c r="H1247" s="36"/>
      <c r="I1247" s="36"/>
      <c r="J1247" s="36"/>
      <c r="K1247" s="36"/>
      <c r="L1247" s="36"/>
      <c r="M1247" s="36"/>
      <c r="N1247" s="36"/>
      <c r="O1247" s="36"/>
      <c r="P1247" s="36"/>
      <c r="Q1247" s="36"/>
      <c r="R1247" s="36"/>
      <c r="S1247" s="36"/>
      <c r="T1247" s="36"/>
      <c r="U1247" s="36"/>
      <c r="V1247" s="36"/>
      <c r="W1247" s="36"/>
      <c r="X1247" s="36"/>
      <c r="Y1247" s="36"/>
      <c r="Z1247" s="36"/>
    </row>
    <row r="1248" spans="1:26" x14ac:dyDescent="0.2">
      <c r="A1248" s="36"/>
      <c r="B1248" s="36"/>
      <c r="C1248" s="36"/>
      <c r="D1248" s="36"/>
      <c r="E1248" s="36"/>
      <c r="F1248" s="36"/>
      <c r="G1248" s="36"/>
      <c r="H1248" s="36"/>
      <c r="I1248" s="36"/>
      <c r="J1248" s="36"/>
      <c r="K1248" s="36"/>
      <c r="L1248" s="36"/>
      <c r="M1248" s="36"/>
      <c r="N1248" s="36"/>
      <c r="O1248" s="36"/>
      <c r="P1248" s="36"/>
      <c r="Q1248" s="36"/>
      <c r="R1248" s="36"/>
      <c r="S1248" s="36"/>
      <c r="T1248" s="36"/>
      <c r="U1248" s="36"/>
      <c r="V1248" s="36"/>
      <c r="W1248" s="36"/>
      <c r="X1248" s="36"/>
      <c r="Y1248" s="36"/>
      <c r="Z1248" s="36"/>
    </row>
    <row r="1249" spans="1:26" x14ac:dyDescent="0.2">
      <c r="A1249" s="36"/>
      <c r="B1249" s="36"/>
      <c r="C1249" s="36"/>
      <c r="D1249" s="36"/>
      <c r="E1249" s="36"/>
      <c r="F1249" s="36"/>
      <c r="G1249" s="36"/>
      <c r="H1249" s="36"/>
      <c r="I1249" s="36"/>
      <c r="J1249" s="36"/>
      <c r="K1249" s="36"/>
      <c r="L1249" s="36"/>
      <c r="M1249" s="36"/>
      <c r="N1249" s="36"/>
      <c r="O1249" s="36"/>
      <c r="P1249" s="36"/>
      <c r="Q1249" s="36"/>
      <c r="R1249" s="36"/>
      <c r="S1249" s="36"/>
      <c r="T1249" s="36"/>
      <c r="U1249" s="36"/>
      <c r="V1249" s="36"/>
      <c r="W1249" s="36"/>
      <c r="X1249" s="36"/>
      <c r="Y1249" s="36"/>
      <c r="Z1249" s="36"/>
    </row>
    <row r="1250" spans="1:26" x14ac:dyDescent="0.2">
      <c r="A1250" s="36"/>
      <c r="B1250" s="36"/>
      <c r="C1250" s="36"/>
      <c r="D1250" s="36"/>
      <c r="E1250" s="36"/>
      <c r="F1250" s="36"/>
      <c r="G1250" s="36"/>
      <c r="H1250" s="36"/>
      <c r="I1250" s="36"/>
      <c r="J1250" s="36"/>
      <c r="K1250" s="36"/>
      <c r="L1250" s="36"/>
      <c r="M1250" s="36"/>
      <c r="N1250" s="36"/>
      <c r="O1250" s="36"/>
      <c r="P1250" s="36"/>
      <c r="Q1250" s="36"/>
      <c r="R1250" s="36"/>
      <c r="S1250" s="36"/>
      <c r="T1250" s="36"/>
      <c r="U1250" s="36"/>
      <c r="V1250" s="36"/>
      <c r="W1250" s="36"/>
      <c r="X1250" s="36"/>
      <c r="Y1250" s="36"/>
      <c r="Z1250" s="36"/>
    </row>
    <row r="1251" spans="1:26" x14ac:dyDescent="0.2">
      <c r="A1251" s="36"/>
      <c r="B1251" s="36"/>
      <c r="C1251" s="36"/>
      <c r="D1251" s="36"/>
      <c r="E1251" s="36"/>
      <c r="F1251" s="36"/>
      <c r="G1251" s="36"/>
      <c r="H1251" s="36"/>
      <c r="I1251" s="36"/>
      <c r="J1251" s="36"/>
      <c r="K1251" s="36"/>
      <c r="L1251" s="36"/>
      <c r="M1251" s="36"/>
      <c r="N1251" s="36"/>
      <c r="O1251" s="36"/>
      <c r="P1251" s="36"/>
      <c r="Q1251" s="36"/>
      <c r="R1251" s="36"/>
      <c r="S1251" s="36"/>
      <c r="T1251" s="36"/>
      <c r="U1251" s="36"/>
      <c r="V1251" s="36"/>
      <c r="W1251" s="36"/>
      <c r="X1251" s="36"/>
      <c r="Y1251" s="36"/>
      <c r="Z1251" s="36"/>
    </row>
    <row r="1252" spans="1:26" x14ac:dyDescent="0.2">
      <c r="A1252" s="36"/>
      <c r="B1252" s="36"/>
      <c r="C1252" s="36"/>
      <c r="D1252" s="36"/>
      <c r="E1252" s="36"/>
      <c r="F1252" s="36"/>
      <c r="G1252" s="36"/>
      <c r="H1252" s="36"/>
      <c r="I1252" s="36"/>
      <c r="J1252" s="36"/>
      <c r="K1252" s="36"/>
      <c r="L1252" s="36"/>
      <c r="M1252" s="36"/>
      <c r="N1252" s="36"/>
      <c r="O1252" s="36"/>
      <c r="P1252" s="36"/>
      <c r="Q1252" s="36"/>
      <c r="R1252" s="36"/>
      <c r="S1252" s="36"/>
      <c r="T1252" s="36"/>
      <c r="U1252" s="36"/>
      <c r="V1252" s="36"/>
      <c r="W1252" s="36"/>
      <c r="X1252" s="36"/>
      <c r="Y1252" s="36"/>
      <c r="Z1252" s="36"/>
    </row>
    <row r="1253" spans="1:26" x14ac:dyDescent="0.2">
      <c r="A1253" s="36"/>
      <c r="B1253" s="36"/>
      <c r="C1253" s="36"/>
      <c r="D1253" s="36"/>
      <c r="E1253" s="36"/>
      <c r="F1253" s="36"/>
      <c r="G1253" s="36"/>
      <c r="H1253" s="36"/>
      <c r="I1253" s="36"/>
      <c r="J1253" s="36"/>
      <c r="K1253" s="36"/>
      <c r="L1253" s="36"/>
      <c r="M1253" s="36"/>
      <c r="N1253" s="36"/>
      <c r="O1253" s="36"/>
      <c r="P1253" s="36"/>
      <c r="Q1253" s="36"/>
      <c r="R1253" s="36"/>
      <c r="S1253" s="36"/>
      <c r="T1253" s="36"/>
      <c r="U1253" s="36"/>
      <c r="V1253" s="36"/>
      <c r="W1253" s="36"/>
      <c r="X1253" s="36"/>
      <c r="Y1253" s="36"/>
      <c r="Z1253" s="36"/>
    </row>
    <row r="1254" spans="1:26" x14ac:dyDescent="0.2">
      <c r="A1254" s="36"/>
      <c r="B1254" s="36"/>
      <c r="C1254" s="36"/>
      <c r="D1254" s="36"/>
      <c r="E1254" s="36"/>
      <c r="F1254" s="36"/>
      <c r="G1254" s="36"/>
      <c r="H1254" s="36"/>
      <c r="I1254" s="36"/>
      <c r="J1254" s="36"/>
      <c r="K1254" s="36"/>
      <c r="L1254" s="36"/>
      <c r="M1254" s="36"/>
      <c r="N1254" s="36"/>
      <c r="O1254" s="36"/>
      <c r="P1254" s="36"/>
      <c r="Q1254" s="36"/>
      <c r="R1254" s="36"/>
      <c r="S1254" s="36"/>
      <c r="T1254" s="36"/>
      <c r="U1254" s="36"/>
      <c r="V1254" s="36"/>
      <c r="W1254" s="36"/>
      <c r="X1254" s="36"/>
      <c r="Y1254" s="36"/>
      <c r="Z1254" s="36"/>
    </row>
    <row r="1255" spans="1:26" x14ac:dyDescent="0.2">
      <c r="A1255" s="36"/>
      <c r="B1255" s="36"/>
      <c r="C1255" s="36"/>
      <c r="D1255" s="36"/>
      <c r="E1255" s="36"/>
      <c r="F1255" s="36"/>
      <c r="G1255" s="36"/>
      <c r="H1255" s="36"/>
      <c r="I1255" s="36"/>
      <c r="J1255" s="36"/>
      <c r="K1255" s="36"/>
      <c r="L1255" s="36"/>
      <c r="M1255" s="36"/>
      <c r="N1255" s="36"/>
      <c r="O1255" s="36"/>
      <c r="P1255" s="36"/>
      <c r="Q1255" s="36"/>
      <c r="R1255" s="36"/>
      <c r="S1255" s="36"/>
      <c r="T1255" s="36"/>
      <c r="U1255" s="36"/>
      <c r="V1255" s="36"/>
      <c r="W1255" s="36"/>
      <c r="X1255" s="36"/>
      <c r="Y1255" s="36"/>
      <c r="Z1255" s="36"/>
    </row>
    <row r="1256" spans="1:26" x14ac:dyDescent="0.2">
      <c r="A1256" s="36"/>
      <c r="B1256" s="36"/>
      <c r="C1256" s="36"/>
      <c r="D1256" s="36"/>
      <c r="E1256" s="36"/>
      <c r="F1256" s="36"/>
      <c r="G1256" s="36"/>
      <c r="H1256" s="36"/>
      <c r="I1256" s="36"/>
      <c r="J1256" s="36"/>
      <c r="K1256" s="36"/>
      <c r="L1256" s="36"/>
      <c r="M1256" s="36"/>
      <c r="N1256" s="36"/>
      <c r="O1256" s="36"/>
      <c r="P1256" s="36"/>
      <c r="Q1256" s="36"/>
      <c r="R1256" s="36"/>
      <c r="S1256" s="36"/>
      <c r="T1256" s="36"/>
      <c r="U1256" s="36"/>
      <c r="V1256" s="36"/>
      <c r="W1256" s="36"/>
      <c r="X1256" s="36"/>
      <c r="Y1256" s="36"/>
      <c r="Z1256" s="36"/>
    </row>
    <row r="1257" spans="1:26" x14ac:dyDescent="0.2">
      <c r="A1257" s="36"/>
      <c r="B1257" s="36"/>
      <c r="C1257" s="36"/>
      <c r="D1257" s="36"/>
      <c r="E1257" s="36"/>
      <c r="F1257" s="36"/>
      <c r="G1257" s="36"/>
      <c r="H1257" s="36"/>
      <c r="I1257" s="36"/>
      <c r="J1257" s="36"/>
      <c r="K1257" s="36"/>
      <c r="L1257" s="36"/>
      <c r="M1257" s="36"/>
      <c r="N1257" s="36"/>
      <c r="O1257" s="36"/>
      <c r="P1257" s="36"/>
      <c r="Q1257" s="36"/>
      <c r="R1257" s="36"/>
      <c r="S1257" s="36"/>
      <c r="T1257" s="36"/>
      <c r="U1257" s="36"/>
      <c r="V1257" s="36"/>
      <c r="W1257" s="36"/>
      <c r="X1257" s="36"/>
      <c r="Y1257" s="36"/>
      <c r="Z1257" s="36"/>
    </row>
    <row r="1258" spans="1:26" x14ac:dyDescent="0.2">
      <c r="A1258" s="36"/>
      <c r="B1258" s="36"/>
      <c r="C1258" s="36"/>
      <c r="D1258" s="36"/>
      <c r="E1258" s="36"/>
      <c r="F1258" s="36"/>
      <c r="G1258" s="36"/>
      <c r="H1258" s="36"/>
      <c r="I1258" s="36"/>
      <c r="J1258" s="36"/>
      <c r="K1258" s="36"/>
      <c r="L1258" s="36"/>
      <c r="M1258" s="36"/>
      <c r="N1258" s="36"/>
      <c r="O1258" s="36"/>
      <c r="P1258" s="36"/>
      <c r="Q1258" s="36"/>
      <c r="R1258" s="36"/>
      <c r="S1258" s="36"/>
      <c r="T1258" s="36"/>
      <c r="U1258" s="36"/>
      <c r="V1258" s="36"/>
      <c r="W1258" s="36"/>
      <c r="X1258" s="36"/>
      <c r="Y1258" s="36"/>
      <c r="Z1258" s="36"/>
    </row>
    <row r="1259" spans="1:26" x14ac:dyDescent="0.2">
      <c r="A1259" s="36"/>
      <c r="B1259" s="36"/>
      <c r="C1259" s="36"/>
      <c r="D1259" s="36"/>
      <c r="E1259" s="36"/>
      <c r="F1259" s="36"/>
      <c r="G1259" s="36"/>
      <c r="H1259" s="36"/>
      <c r="I1259" s="36"/>
      <c r="J1259" s="36"/>
      <c r="K1259" s="36"/>
      <c r="L1259" s="36"/>
      <c r="M1259" s="36"/>
      <c r="N1259" s="36"/>
      <c r="O1259" s="36"/>
      <c r="P1259" s="36"/>
      <c r="Q1259" s="36"/>
      <c r="R1259" s="36"/>
      <c r="S1259" s="36"/>
      <c r="T1259" s="36"/>
      <c r="U1259" s="36"/>
      <c r="V1259" s="36"/>
      <c r="W1259" s="36"/>
      <c r="X1259" s="36"/>
      <c r="Y1259" s="36"/>
      <c r="Z1259" s="36"/>
    </row>
    <row r="1260" spans="1:26" x14ac:dyDescent="0.2">
      <c r="A1260" s="36"/>
      <c r="B1260" s="36"/>
      <c r="C1260" s="36"/>
      <c r="D1260" s="36"/>
      <c r="E1260" s="36"/>
      <c r="F1260" s="36"/>
      <c r="G1260" s="36"/>
      <c r="H1260" s="36"/>
      <c r="I1260" s="36"/>
      <c r="J1260" s="36"/>
      <c r="K1260" s="36"/>
      <c r="L1260" s="36"/>
      <c r="M1260" s="36"/>
      <c r="N1260" s="36"/>
      <c r="O1260" s="36"/>
      <c r="P1260" s="36"/>
      <c r="Q1260" s="36"/>
      <c r="R1260" s="36"/>
      <c r="S1260" s="36"/>
      <c r="T1260" s="36"/>
      <c r="U1260" s="36"/>
      <c r="V1260" s="36"/>
      <c r="W1260" s="36"/>
      <c r="X1260" s="36"/>
      <c r="Y1260" s="36"/>
      <c r="Z1260" s="36"/>
    </row>
    <row r="1261" spans="1:26" x14ac:dyDescent="0.2">
      <c r="A1261" s="36"/>
      <c r="B1261" s="36"/>
      <c r="C1261" s="36"/>
      <c r="D1261" s="36"/>
      <c r="E1261" s="36"/>
      <c r="F1261" s="36"/>
      <c r="G1261" s="36"/>
      <c r="H1261" s="36"/>
      <c r="I1261" s="36"/>
      <c r="J1261" s="36"/>
      <c r="K1261" s="36"/>
      <c r="L1261" s="36"/>
      <c r="M1261" s="36"/>
      <c r="N1261" s="36"/>
      <c r="O1261" s="36"/>
      <c r="P1261" s="36"/>
      <c r="Q1261" s="36"/>
      <c r="R1261" s="36"/>
      <c r="S1261" s="36"/>
      <c r="T1261" s="36"/>
      <c r="U1261" s="36"/>
      <c r="V1261" s="36"/>
      <c r="W1261" s="36"/>
      <c r="X1261" s="36"/>
      <c r="Y1261" s="36"/>
      <c r="Z1261" s="36"/>
    </row>
    <row r="1262" spans="1:26" x14ac:dyDescent="0.2">
      <c r="A1262" s="36"/>
      <c r="B1262" s="36"/>
      <c r="C1262" s="36"/>
      <c r="D1262" s="36"/>
      <c r="E1262" s="36"/>
      <c r="F1262" s="36"/>
      <c r="G1262" s="36"/>
      <c r="H1262" s="36"/>
      <c r="I1262" s="36"/>
      <c r="J1262" s="36"/>
      <c r="K1262" s="36"/>
      <c r="L1262" s="36"/>
      <c r="M1262" s="36"/>
      <c r="N1262" s="36"/>
      <c r="O1262" s="36"/>
      <c r="P1262" s="36"/>
      <c r="Q1262" s="36"/>
      <c r="R1262" s="36"/>
      <c r="S1262" s="36"/>
      <c r="T1262" s="36"/>
      <c r="U1262" s="36"/>
      <c r="V1262" s="36"/>
      <c r="W1262" s="36"/>
      <c r="X1262" s="36"/>
      <c r="Y1262" s="36"/>
      <c r="Z1262" s="36"/>
    </row>
    <row r="1263" spans="1:26" x14ac:dyDescent="0.2">
      <c r="A1263" s="36"/>
      <c r="B1263" s="36"/>
      <c r="C1263" s="36"/>
      <c r="D1263" s="36"/>
      <c r="E1263" s="36"/>
      <c r="F1263" s="36"/>
      <c r="G1263" s="36"/>
      <c r="H1263" s="36"/>
      <c r="I1263" s="36"/>
      <c r="J1263" s="36"/>
      <c r="K1263" s="36"/>
      <c r="L1263" s="36"/>
      <c r="M1263" s="36"/>
      <c r="N1263" s="36"/>
      <c r="O1263" s="36"/>
      <c r="P1263" s="36"/>
      <c r="Q1263" s="36"/>
      <c r="R1263" s="36"/>
      <c r="S1263" s="36"/>
      <c r="T1263" s="36"/>
      <c r="U1263" s="36"/>
      <c r="V1263" s="36"/>
      <c r="W1263" s="36"/>
      <c r="X1263" s="36"/>
      <c r="Y1263" s="36"/>
      <c r="Z1263" s="36"/>
    </row>
    <row r="1264" spans="1:26" x14ac:dyDescent="0.2">
      <c r="A1264" s="36"/>
      <c r="B1264" s="36"/>
      <c r="C1264" s="36"/>
      <c r="D1264" s="36"/>
      <c r="E1264" s="36"/>
      <c r="F1264" s="36"/>
      <c r="G1264" s="36"/>
      <c r="H1264" s="36"/>
      <c r="I1264" s="36"/>
      <c r="J1264" s="36"/>
      <c r="K1264" s="36"/>
      <c r="L1264" s="36"/>
      <c r="M1264" s="36"/>
      <c r="N1264" s="36"/>
      <c r="O1264" s="36"/>
      <c r="P1264" s="36"/>
      <c r="Q1264" s="36"/>
      <c r="R1264" s="36"/>
      <c r="S1264" s="36"/>
      <c r="T1264" s="36"/>
      <c r="U1264" s="36"/>
      <c r="V1264" s="36"/>
      <c r="W1264" s="36"/>
      <c r="X1264" s="36"/>
      <c r="Y1264" s="36"/>
      <c r="Z1264" s="36"/>
    </row>
    <row r="1265" spans="1:26" x14ac:dyDescent="0.2">
      <c r="A1265" s="36"/>
      <c r="B1265" s="36"/>
      <c r="C1265" s="36"/>
      <c r="D1265" s="36"/>
      <c r="E1265" s="36"/>
      <c r="F1265" s="36"/>
      <c r="G1265" s="36"/>
      <c r="H1265" s="36"/>
      <c r="I1265" s="36"/>
      <c r="J1265" s="36"/>
      <c r="K1265" s="36"/>
      <c r="L1265" s="36"/>
      <c r="M1265" s="36"/>
      <c r="N1265" s="36"/>
      <c r="O1265" s="36"/>
      <c r="P1265" s="36"/>
      <c r="Q1265" s="36"/>
      <c r="R1265" s="36"/>
      <c r="S1265" s="36"/>
      <c r="T1265" s="36"/>
      <c r="U1265" s="36"/>
      <c r="V1265" s="36"/>
      <c r="W1265" s="36"/>
      <c r="X1265" s="36"/>
      <c r="Y1265" s="36"/>
      <c r="Z1265" s="36"/>
    </row>
    <row r="1266" spans="1:26" x14ac:dyDescent="0.2">
      <c r="A1266" s="36"/>
      <c r="B1266" s="36"/>
      <c r="C1266" s="36"/>
      <c r="D1266" s="36"/>
      <c r="E1266" s="36"/>
      <c r="F1266" s="36"/>
      <c r="G1266" s="36"/>
      <c r="H1266" s="36"/>
      <c r="I1266" s="36"/>
      <c r="J1266" s="36"/>
      <c r="K1266" s="36"/>
      <c r="L1266" s="36"/>
      <c r="M1266" s="36"/>
      <c r="N1266" s="36"/>
      <c r="O1266" s="36"/>
      <c r="P1266" s="36"/>
      <c r="Q1266" s="36"/>
      <c r="R1266" s="36"/>
      <c r="S1266" s="36"/>
      <c r="T1266" s="36"/>
      <c r="U1266" s="36"/>
      <c r="V1266" s="36"/>
      <c r="W1266" s="36"/>
      <c r="X1266" s="36"/>
      <c r="Y1266" s="36"/>
      <c r="Z1266" s="36"/>
    </row>
    <row r="1267" spans="1:26" x14ac:dyDescent="0.2">
      <c r="A1267" s="36"/>
      <c r="B1267" s="36"/>
      <c r="C1267" s="36"/>
      <c r="D1267" s="36"/>
      <c r="E1267" s="36"/>
      <c r="F1267" s="36"/>
      <c r="G1267" s="36"/>
      <c r="H1267" s="36"/>
      <c r="I1267" s="36"/>
      <c r="J1267" s="36"/>
      <c r="K1267" s="36"/>
      <c r="L1267" s="36"/>
      <c r="M1267" s="36"/>
      <c r="N1267" s="36"/>
      <c r="O1267" s="36"/>
      <c r="P1267" s="36"/>
      <c r="Q1267" s="36"/>
      <c r="R1267" s="36"/>
      <c r="S1267" s="36"/>
      <c r="T1267" s="36"/>
      <c r="U1267" s="36"/>
      <c r="V1267" s="36"/>
      <c r="W1267" s="36"/>
      <c r="X1267" s="36"/>
      <c r="Y1267" s="36"/>
      <c r="Z1267" s="36"/>
    </row>
    <row r="1268" spans="1:26" x14ac:dyDescent="0.2">
      <c r="A1268" s="36"/>
      <c r="B1268" s="36"/>
      <c r="C1268" s="36"/>
      <c r="D1268" s="36"/>
      <c r="E1268" s="36"/>
      <c r="F1268" s="36"/>
      <c r="G1268" s="36"/>
      <c r="H1268" s="36"/>
      <c r="I1268" s="36"/>
      <c r="J1268" s="36"/>
      <c r="K1268" s="36"/>
      <c r="L1268" s="36"/>
      <c r="M1268" s="36"/>
      <c r="N1268" s="36"/>
      <c r="O1268" s="36"/>
      <c r="P1268" s="36"/>
      <c r="Q1268" s="36"/>
      <c r="R1268" s="36"/>
      <c r="S1268" s="36"/>
      <c r="T1268" s="36"/>
      <c r="U1268" s="36"/>
      <c r="V1268" s="36"/>
      <c r="W1268" s="36"/>
      <c r="X1268" s="36"/>
      <c r="Y1268" s="36"/>
      <c r="Z1268" s="36"/>
    </row>
    <row r="1269" spans="1:26" x14ac:dyDescent="0.2">
      <c r="A1269" s="36"/>
      <c r="B1269" s="36"/>
      <c r="C1269" s="36"/>
      <c r="D1269" s="36"/>
      <c r="E1269" s="36"/>
      <c r="F1269" s="36"/>
      <c r="G1269" s="36"/>
      <c r="H1269" s="36"/>
      <c r="I1269" s="36"/>
      <c r="J1269" s="36"/>
      <c r="K1269" s="36"/>
      <c r="L1269" s="36"/>
      <c r="M1269" s="36"/>
      <c r="N1269" s="36"/>
      <c r="O1269" s="36"/>
      <c r="P1269" s="36"/>
      <c r="Q1269" s="36"/>
      <c r="R1269" s="36"/>
      <c r="S1269" s="36"/>
      <c r="T1269" s="36"/>
      <c r="U1269" s="36"/>
      <c r="V1269" s="36"/>
      <c r="W1269" s="36"/>
      <c r="X1269" s="36"/>
      <c r="Y1269" s="36"/>
      <c r="Z1269" s="36"/>
    </row>
    <row r="1270" spans="1:26" x14ac:dyDescent="0.2">
      <c r="A1270" s="36"/>
      <c r="B1270" s="36"/>
      <c r="C1270" s="36"/>
      <c r="D1270" s="36"/>
      <c r="E1270" s="36"/>
      <c r="F1270" s="36"/>
      <c r="G1270" s="36"/>
      <c r="H1270" s="36"/>
      <c r="I1270" s="36"/>
      <c r="J1270" s="36"/>
      <c r="K1270" s="36"/>
      <c r="L1270" s="36"/>
      <c r="M1270" s="36"/>
      <c r="N1270" s="36"/>
      <c r="O1270" s="36"/>
      <c r="P1270" s="36"/>
      <c r="Q1270" s="36"/>
      <c r="R1270" s="36"/>
      <c r="S1270" s="36"/>
      <c r="T1270" s="36"/>
      <c r="U1270" s="36"/>
      <c r="V1270" s="36"/>
      <c r="W1270" s="36"/>
      <c r="X1270" s="36"/>
      <c r="Y1270" s="36"/>
      <c r="Z1270" s="36"/>
    </row>
    <row r="1271" spans="1:26" x14ac:dyDescent="0.2">
      <c r="A1271" s="36"/>
      <c r="B1271" s="36"/>
      <c r="C1271" s="36"/>
      <c r="D1271" s="36"/>
      <c r="E1271" s="36"/>
      <c r="F1271" s="36"/>
      <c r="G1271" s="36"/>
      <c r="H1271" s="36"/>
      <c r="I1271" s="36"/>
      <c r="J1271" s="36"/>
      <c r="K1271" s="36"/>
      <c r="L1271" s="36"/>
      <c r="M1271" s="36"/>
      <c r="N1271" s="36"/>
      <c r="O1271" s="36"/>
      <c r="P1271" s="36"/>
      <c r="Q1271" s="36"/>
      <c r="R1271" s="36"/>
      <c r="S1271" s="36"/>
      <c r="T1271" s="36"/>
      <c r="U1271" s="36"/>
      <c r="V1271" s="36"/>
      <c r="W1271" s="36"/>
      <c r="X1271" s="36"/>
      <c r="Y1271" s="36"/>
      <c r="Z1271" s="36"/>
    </row>
    <row r="1272" spans="1:26" x14ac:dyDescent="0.2">
      <c r="A1272" s="36"/>
      <c r="B1272" s="36"/>
      <c r="C1272" s="36"/>
      <c r="D1272" s="36"/>
      <c r="E1272" s="36"/>
      <c r="F1272" s="36"/>
      <c r="G1272" s="36"/>
      <c r="H1272" s="36"/>
      <c r="I1272" s="36"/>
      <c r="J1272" s="36"/>
      <c r="K1272" s="36"/>
      <c r="L1272" s="36"/>
      <c r="M1272" s="36"/>
      <c r="N1272" s="36"/>
      <c r="O1272" s="36"/>
      <c r="P1272" s="36"/>
      <c r="Q1272" s="36"/>
      <c r="R1272" s="36"/>
      <c r="S1272" s="36"/>
      <c r="T1272" s="36"/>
      <c r="U1272" s="36"/>
      <c r="V1272" s="36"/>
      <c r="W1272" s="36"/>
      <c r="X1272" s="36"/>
      <c r="Y1272" s="36"/>
      <c r="Z1272" s="36"/>
    </row>
    <row r="1273" spans="1:26" x14ac:dyDescent="0.2">
      <c r="A1273" s="36"/>
      <c r="B1273" s="36"/>
      <c r="C1273" s="36"/>
      <c r="D1273" s="36"/>
      <c r="E1273" s="36"/>
      <c r="F1273" s="36"/>
      <c r="G1273" s="36"/>
      <c r="H1273" s="36"/>
      <c r="I1273" s="36"/>
      <c r="J1273" s="36"/>
      <c r="K1273" s="36"/>
      <c r="L1273" s="36"/>
      <c r="M1273" s="36"/>
      <c r="N1273" s="36"/>
      <c r="O1273" s="36"/>
      <c r="P1273" s="36"/>
      <c r="Q1273" s="36"/>
      <c r="R1273" s="36"/>
      <c r="S1273" s="36"/>
      <c r="T1273" s="36"/>
      <c r="U1273" s="36"/>
      <c r="V1273" s="36"/>
      <c r="W1273" s="36"/>
      <c r="X1273" s="36"/>
      <c r="Y1273" s="36"/>
      <c r="Z1273" s="36"/>
    </row>
    <row r="1274" spans="1:26" x14ac:dyDescent="0.2">
      <c r="A1274" s="36"/>
      <c r="B1274" s="36"/>
      <c r="C1274" s="36"/>
      <c r="D1274" s="36"/>
      <c r="E1274" s="36"/>
      <c r="F1274" s="36"/>
      <c r="G1274" s="36"/>
      <c r="H1274" s="36"/>
      <c r="I1274" s="36"/>
      <c r="J1274" s="36"/>
      <c r="K1274" s="36"/>
      <c r="L1274" s="36"/>
      <c r="M1274" s="36"/>
      <c r="N1274" s="36"/>
      <c r="O1274" s="36"/>
      <c r="P1274" s="36"/>
      <c r="Q1274" s="36"/>
      <c r="R1274" s="36"/>
      <c r="S1274" s="36"/>
      <c r="T1274" s="36"/>
      <c r="U1274" s="36"/>
      <c r="V1274" s="36"/>
      <c r="W1274" s="36"/>
      <c r="X1274" s="36"/>
      <c r="Y1274" s="36"/>
      <c r="Z1274" s="36"/>
    </row>
    <row r="1275" spans="1:26" x14ac:dyDescent="0.2">
      <c r="A1275" s="36"/>
      <c r="B1275" s="36"/>
      <c r="C1275" s="36"/>
      <c r="D1275" s="36"/>
      <c r="E1275" s="36"/>
      <c r="F1275" s="36"/>
      <c r="G1275" s="36"/>
      <c r="H1275" s="36"/>
      <c r="I1275" s="36"/>
      <c r="J1275" s="36"/>
      <c r="K1275" s="36"/>
      <c r="L1275" s="36"/>
      <c r="M1275" s="36"/>
      <c r="N1275" s="36"/>
      <c r="O1275" s="36"/>
      <c r="P1275" s="36"/>
      <c r="Q1275" s="36"/>
      <c r="R1275" s="36"/>
      <c r="S1275" s="36"/>
      <c r="T1275" s="36"/>
      <c r="U1275" s="36"/>
      <c r="V1275" s="36"/>
      <c r="W1275" s="36"/>
      <c r="X1275" s="36"/>
      <c r="Y1275" s="36"/>
      <c r="Z1275" s="36"/>
    </row>
    <row r="1276" spans="1:26" x14ac:dyDescent="0.2">
      <c r="A1276" s="36"/>
      <c r="B1276" s="36"/>
      <c r="C1276" s="36"/>
      <c r="D1276" s="36"/>
      <c r="E1276" s="36"/>
      <c r="F1276" s="36"/>
      <c r="G1276" s="36"/>
      <c r="H1276" s="36"/>
      <c r="I1276" s="36"/>
      <c r="J1276" s="36"/>
      <c r="K1276" s="36"/>
      <c r="L1276" s="36"/>
      <c r="M1276" s="36"/>
      <c r="N1276" s="36"/>
      <c r="O1276" s="36"/>
      <c r="P1276" s="36"/>
      <c r="Q1276" s="36"/>
      <c r="R1276" s="36"/>
      <c r="S1276" s="36"/>
      <c r="T1276" s="36"/>
      <c r="U1276" s="36"/>
      <c r="V1276" s="36"/>
      <c r="W1276" s="36"/>
      <c r="X1276" s="36"/>
      <c r="Y1276" s="36"/>
      <c r="Z1276" s="36"/>
    </row>
    <row r="1277" spans="1:26" x14ac:dyDescent="0.2">
      <c r="A1277" s="36"/>
      <c r="B1277" s="36"/>
      <c r="C1277" s="36"/>
      <c r="D1277" s="36"/>
      <c r="E1277" s="36"/>
      <c r="F1277" s="36"/>
      <c r="G1277" s="36"/>
      <c r="H1277" s="36"/>
      <c r="I1277" s="36"/>
      <c r="J1277" s="36"/>
      <c r="K1277" s="36"/>
      <c r="L1277" s="36"/>
      <c r="M1277" s="36"/>
      <c r="N1277" s="36"/>
      <c r="O1277" s="36"/>
      <c r="P1277" s="36"/>
      <c r="Q1277" s="36"/>
      <c r="R1277" s="36"/>
      <c r="S1277" s="36"/>
      <c r="T1277" s="36"/>
      <c r="U1277" s="36"/>
      <c r="V1277" s="36"/>
      <c r="W1277" s="36"/>
      <c r="X1277" s="36"/>
      <c r="Y1277" s="36"/>
      <c r="Z1277" s="36"/>
    </row>
    <row r="1278" spans="1:26" x14ac:dyDescent="0.2">
      <c r="A1278" s="36"/>
      <c r="B1278" s="36"/>
      <c r="C1278" s="36"/>
      <c r="D1278" s="36"/>
      <c r="E1278" s="36"/>
      <c r="F1278" s="36"/>
      <c r="G1278" s="36"/>
      <c r="H1278" s="36"/>
      <c r="I1278" s="36"/>
      <c r="J1278" s="36"/>
      <c r="K1278" s="36"/>
      <c r="L1278" s="36"/>
      <c r="M1278" s="36"/>
      <c r="N1278" s="36"/>
      <c r="O1278" s="36"/>
      <c r="P1278" s="36"/>
      <c r="Q1278" s="36"/>
      <c r="R1278" s="36"/>
      <c r="S1278" s="36"/>
      <c r="T1278" s="36"/>
      <c r="U1278" s="36"/>
      <c r="V1278" s="36"/>
      <c r="W1278" s="36"/>
      <c r="X1278" s="36"/>
      <c r="Y1278" s="36"/>
      <c r="Z1278" s="36"/>
    </row>
    <row r="1279" spans="1:26" x14ac:dyDescent="0.2">
      <c r="A1279" s="36"/>
      <c r="B1279" s="36"/>
      <c r="C1279" s="36"/>
      <c r="D1279" s="36"/>
      <c r="E1279" s="36"/>
      <c r="F1279" s="36"/>
      <c r="G1279" s="36"/>
      <c r="H1279" s="36"/>
      <c r="I1279" s="36"/>
      <c r="J1279" s="36"/>
      <c r="K1279" s="36"/>
      <c r="L1279" s="36"/>
      <c r="M1279" s="36"/>
      <c r="N1279" s="36"/>
      <c r="O1279" s="36"/>
      <c r="P1279" s="36"/>
      <c r="Q1279" s="36"/>
      <c r="R1279" s="36"/>
      <c r="S1279" s="36"/>
      <c r="T1279" s="36"/>
      <c r="U1279" s="36"/>
      <c r="V1279" s="36"/>
      <c r="W1279" s="36"/>
      <c r="X1279" s="36"/>
      <c r="Y1279" s="36"/>
      <c r="Z1279" s="36"/>
    </row>
    <row r="1280" spans="1:26" x14ac:dyDescent="0.2">
      <c r="A1280" s="36"/>
      <c r="B1280" s="36"/>
      <c r="C1280" s="36"/>
      <c r="D1280" s="36"/>
      <c r="E1280" s="36"/>
      <c r="F1280" s="36"/>
      <c r="G1280" s="36"/>
      <c r="H1280" s="36"/>
      <c r="I1280" s="36"/>
      <c r="J1280" s="36"/>
      <c r="K1280" s="36"/>
      <c r="L1280" s="36"/>
      <c r="M1280" s="36"/>
      <c r="N1280" s="36"/>
      <c r="O1280" s="36"/>
      <c r="P1280" s="36"/>
      <c r="Q1280" s="36"/>
      <c r="R1280" s="36"/>
      <c r="S1280" s="36"/>
      <c r="T1280" s="36"/>
      <c r="U1280" s="36"/>
      <c r="V1280" s="36"/>
      <c r="W1280" s="36"/>
      <c r="X1280" s="36"/>
      <c r="Y1280" s="36"/>
      <c r="Z1280" s="36"/>
    </row>
    <row r="1281" spans="1:26" x14ac:dyDescent="0.2">
      <c r="A1281" s="36"/>
      <c r="B1281" s="36"/>
      <c r="C1281" s="36"/>
      <c r="D1281" s="36"/>
      <c r="E1281" s="36"/>
      <c r="F1281" s="36"/>
      <c r="G1281" s="36"/>
      <c r="H1281" s="36"/>
      <c r="I1281" s="36"/>
      <c r="J1281" s="36"/>
      <c r="K1281" s="36"/>
      <c r="L1281" s="36"/>
      <c r="M1281" s="36"/>
      <c r="N1281" s="36"/>
      <c r="O1281" s="36"/>
      <c r="P1281" s="36"/>
      <c r="Q1281" s="36"/>
      <c r="R1281" s="36"/>
      <c r="S1281" s="36"/>
      <c r="T1281" s="36"/>
      <c r="U1281" s="36"/>
      <c r="V1281" s="36"/>
      <c r="W1281" s="36"/>
      <c r="X1281" s="36"/>
      <c r="Y1281" s="36"/>
      <c r="Z1281" s="36"/>
    </row>
    <row r="1282" spans="1:26" x14ac:dyDescent="0.2">
      <c r="A1282" s="36"/>
      <c r="B1282" s="36"/>
      <c r="C1282" s="36"/>
      <c r="D1282" s="36"/>
      <c r="E1282" s="36"/>
      <c r="F1282" s="36"/>
      <c r="G1282" s="36"/>
      <c r="H1282" s="36"/>
      <c r="I1282" s="36"/>
      <c r="J1282" s="36"/>
      <c r="K1282" s="36"/>
      <c r="L1282" s="36"/>
      <c r="M1282" s="36"/>
      <c r="N1282" s="36"/>
      <c r="O1282" s="36"/>
      <c r="P1282" s="36"/>
      <c r="Q1282" s="36"/>
      <c r="R1282" s="36"/>
      <c r="S1282" s="36"/>
      <c r="T1282" s="36"/>
      <c r="U1282" s="36"/>
      <c r="V1282" s="36"/>
      <c r="W1282" s="36"/>
      <c r="X1282" s="36"/>
      <c r="Y1282" s="36"/>
      <c r="Z1282" s="36"/>
    </row>
    <row r="1283" spans="1:26" x14ac:dyDescent="0.2">
      <c r="A1283" s="36"/>
      <c r="B1283" s="36"/>
      <c r="C1283" s="36"/>
      <c r="D1283" s="36"/>
      <c r="E1283" s="36"/>
      <c r="F1283" s="36"/>
      <c r="G1283" s="36"/>
      <c r="H1283" s="36"/>
      <c r="I1283" s="36"/>
      <c r="J1283" s="36"/>
      <c r="K1283" s="36"/>
      <c r="L1283" s="36"/>
      <c r="M1283" s="36"/>
      <c r="N1283" s="36"/>
      <c r="O1283" s="36"/>
      <c r="P1283" s="36"/>
      <c r="Q1283" s="36"/>
      <c r="R1283" s="36"/>
      <c r="S1283" s="36"/>
      <c r="T1283" s="36"/>
      <c r="U1283" s="36"/>
      <c r="V1283" s="36"/>
      <c r="W1283" s="36"/>
      <c r="X1283" s="36"/>
      <c r="Y1283" s="36"/>
      <c r="Z1283" s="36"/>
    </row>
    <row r="1284" spans="1:26" x14ac:dyDescent="0.2">
      <c r="A1284" s="36"/>
      <c r="B1284" s="36"/>
      <c r="C1284" s="36"/>
      <c r="D1284" s="36"/>
      <c r="E1284" s="36"/>
      <c r="F1284" s="36"/>
      <c r="G1284" s="36"/>
      <c r="H1284" s="36"/>
      <c r="I1284" s="36"/>
      <c r="J1284" s="36"/>
      <c r="K1284" s="36"/>
      <c r="L1284" s="36"/>
      <c r="M1284" s="36"/>
      <c r="N1284" s="36"/>
      <c r="O1284" s="36"/>
      <c r="P1284" s="36"/>
      <c r="Q1284" s="36"/>
      <c r="R1284" s="36"/>
      <c r="S1284" s="36"/>
      <c r="T1284" s="36"/>
      <c r="U1284" s="36"/>
      <c r="V1284" s="36"/>
      <c r="W1284" s="36"/>
      <c r="X1284" s="36"/>
      <c r="Y1284" s="36"/>
      <c r="Z1284" s="36"/>
    </row>
    <row r="1285" spans="1:26" x14ac:dyDescent="0.2">
      <c r="A1285" s="36"/>
      <c r="B1285" s="36"/>
      <c r="C1285" s="36"/>
      <c r="D1285" s="36"/>
      <c r="E1285" s="36"/>
      <c r="F1285" s="36"/>
      <c r="G1285" s="36"/>
      <c r="H1285" s="36"/>
      <c r="I1285" s="36"/>
      <c r="J1285" s="36"/>
      <c r="K1285" s="36"/>
      <c r="L1285" s="36"/>
      <c r="M1285" s="36"/>
      <c r="N1285" s="36"/>
      <c r="O1285" s="36"/>
      <c r="P1285" s="36"/>
      <c r="Q1285" s="36"/>
      <c r="R1285" s="36"/>
      <c r="S1285" s="36"/>
      <c r="T1285" s="36"/>
      <c r="U1285" s="36"/>
      <c r="V1285" s="36"/>
      <c r="W1285" s="36"/>
      <c r="X1285" s="36"/>
      <c r="Y1285" s="36"/>
      <c r="Z1285" s="36"/>
    </row>
    <row r="1286" spans="1:26" x14ac:dyDescent="0.2">
      <c r="A1286" s="36"/>
      <c r="B1286" s="36"/>
      <c r="C1286" s="36"/>
      <c r="D1286" s="36"/>
      <c r="E1286" s="36"/>
      <c r="F1286" s="36"/>
      <c r="G1286" s="36"/>
      <c r="H1286" s="36"/>
      <c r="I1286" s="36"/>
      <c r="J1286" s="36"/>
      <c r="K1286" s="36"/>
      <c r="L1286" s="36"/>
      <c r="M1286" s="36"/>
      <c r="N1286" s="36"/>
      <c r="O1286" s="36"/>
      <c r="P1286" s="36"/>
      <c r="Q1286" s="36"/>
      <c r="R1286" s="36"/>
      <c r="S1286" s="36"/>
      <c r="T1286" s="36"/>
      <c r="U1286" s="36"/>
      <c r="V1286" s="36"/>
      <c r="W1286" s="36"/>
      <c r="X1286" s="36"/>
      <c r="Y1286" s="36"/>
      <c r="Z1286" s="36"/>
    </row>
    <row r="1287" spans="1:26" x14ac:dyDescent="0.2">
      <c r="A1287" s="36"/>
      <c r="B1287" s="36"/>
      <c r="C1287" s="36"/>
      <c r="D1287" s="36"/>
      <c r="E1287" s="36"/>
      <c r="F1287" s="36"/>
      <c r="G1287" s="36"/>
      <c r="H1287" s="36"/>
      <c r="I1287" s="36"/>
      <c r="J1287" s="36"/>
      <c r="K1287" s="36"/>
      <c r="L1287" s="36"/>
      <c r="M1287" s="36"/>
      <c r="N1287" s="36"/>
      <c r="O1287" s="36"/>
      <c r="P1287" s="36"/>
      <c r="Q1287" s="36"/>
      <c r="R1287" s="36"/>
      <c r="S1287" s="36"/>
      <c r="T1287" s="36"/>
      <c r="U1287" s="36"/>
      <c r="V1287" s="36"/>
      <c r="W1287" s="36"/>
      <c r="X1287" s="36"/>
      <c r="Y1287" s="36"/>
      <c r="Z1287" s="36"/>
    </row>
    <row r="1288" spans="1:26" x14ac:dyDescent="0.2">
      <c r="A1288" s="36"/>
      <c r="B1288" s="36"/>
      <c r="C1288" s="36"/>
      <c r="D1288" s="36"/>
      <c r="E1288" s="36"/>
      <c r="F1288" s="36"/>
      <c r="G1288" s="36"/>
      <c r="H1288" s="36"/>
      <c r="I1288" s="36"/>
      <c r="J1288" s="36"/>
      <c r="K1288" s="36"/>
      <c r="L1288" s="36"/>
      <c r="M1288" s="36"/>
      <c r="N1288" s="36"/>
      <c r="O1288" s="36"/>
      <c r="P1288" s="36"/>
      <c r="Q1288" s="36"/>
      <c r="R1288" s="36"/>
      <c r="S1288" s="36"/>
      <c r="T1288" s="36"/>
      <c r="U1288" s="36"/>
      <c r="V1288" s="36"/>
      <c r="W1288" s="36"/>
      <c r="X1288" s="36"/>
      <c r="Y1288" s="36"/>
      <c r="Z1288" s="36"/>
    </row>
    <row r="1289" spans="1:26" x14ac:dyDescent="0.2">
      <c r="A1289" s="36"/>
      <c r="B1289" s="36"/>
      <c r="C1289" s="36"/>
      <c r="D1289" s="36"/>
      <c r="E1289" s="36"/>
      <c r="F1289" s="36"/>
      <c r="G1289" s="36"/>
      <c r="H1289" s="36"/>
      <c r="I1289" s="36"/>
      <c r="J1289" s="36"/>
      <c r="K1289" s="36"/>
      <c r="L1289" s="36"/>
      <c r="M1289" s="36"/>
      <c r="N1289" s="36"/>
      <c r="O1289" s="36"/>
      <c r="P1289" s="36"/>
      <c r="Q1289" s="36"/>
      <c r="R1289" s="36"/>
      <c r="S1289" s="36"/>
      <c r="T1289" s="36"/>
      <c r="U1289" s="36"/>
      <c r="V1289" s="36"/>
      <c r="W1289" s="36"/>
      <c r="X1289" s="36"/>
      <c r="Y1289" s="36"/>
      <c r="Z1289" s="36"/>
    </row>
    <row r="1290" spans="1:26" x14ac:dyDescent="0.2">
      <c r="A1290" s="36"/>
      <c r="B1290" s="36"/>
      <c r="C1290" s="36"/>
      <c r="D1290" s="36"/>
      <c r="E1290" s="36"/>
      <c r="F1290" s="36"/>
      <c r="G1290" s="36"/>
      <c r="H1290" s="36"/>
      <c r="I1290" s="36"/>
      <c r="J1290" s="36"/>
      <c r="K1290" s="36"/>
      <c r="L1290" s="36"/>
      <c r="M1290" s="36"/>
      <c r="N1290" s="36"/>
      <c r="O1290" s="36"/>
      <c r="P1290" s="36"/>
      <c r="Q1290" s="36"/>
      <c r="R1290" s="36"/>
      <c r="S1290" s="36"/>
      <c r="T1290" s="36"/>
      <c r="U1290" s="36"/>
      <c r="V1290" s="36"/>
      <c r="W1290" s="36"/>
      <c r="X1290" s="36"/>
      <c r="Y1290" s="36"/>
      <c r="Z1290" s="36"/>
    </row>
    <row r="1291" spans="1:26" x14ac:dyDescent="0.2">
      <c r="A1291" s="36"/>
      <c r="B1291" s="36"/>
      <c r="C1291" s="36"/>
      <c r="D1291" s="36"/>
      <c r="E1291" s="36"/>
      <c r="F1291" s="36"/>
      <c r="G1291" s="36"/>
      <c r="H1291" s="36"/>
      <c r="I1291" s="36"/>
      <c r="J1291" s="36"/>
      <c r="K1291" s="36"/>
      <c r="L1291" s="36"/>
      <c r="M1291" s="36"/>
      <c r="N1291" s="36"/>
      <c r="O1291" s="36"/>
      <c r="P1291" s="36"/>
      <c r="Q1291" s="36"/>
      <c r="R1291" s="36"/>
      <c r="S1291" s="36"/>
      <c r="T1291" s="36"/>
      <c r="U1291" s="36"/>
      <c r="V1291" s="36"/>
      <c r="W1291" s="36"/>
      <c r="X1291" s="36"/>
      <c r="Y1291" s="36"/>
      <c r="Z1291" s="36"/>
    </row>
    <row r="1292" spans="1:26" x14ac:dyDescent="0.2">
      <c r="A1292" s="36"/>
      <c r="B1292" s="36"/>
      <c r="C1292" s="36"/>
      <c r="D1292" s="36"/>
      <c r="E1292" s="36"/>
      <c r="F1292" s="36"/>
      <c r="G1292" s="36"/>
      <c r="H1292" s="36"/>
      <c r="I1292" s="36"/>
      <c r="J1292" s="36"/>
      <c r="K1292" s="36"/>
      <c r="L1292" s="36"/>
      <c r="M1292" s="36"/>
      <c r="N1292" s="36"/>
      <c r="O1292" s="36"/>
      <c r="P1292" s="36"/>
      <c r="Q1292" s="36"/>
      <c r="R1292" s="36"/>
      <c r="S1292" s="36"/>
      <c r="T1292" s="36"/>
      <c r="U1292" s="36"/>
      <c r="V1292" s="36"/>
      <c r="W1292" s="36"/>
      <c r="X1292" s="36"/>
      <c r="Y1292" s="36"/>
      <c r="Z1292" s="36"/>
    </row>
    <row r="1293" spans="1:26" x14ac:dyDescent="0.2">
      <c r="A1293" s="36"/>
      <c r="B1293" s="36"/>
      <c r="C1293" s="36"/>
      <c r="D1293" s="36"/>
      <c r="E1293" s="36"/>
      <c r="F1293" s="36"/>
      <c r="G1293" s="36"/>
      <c r="H1293" s="36"/>
      <c r="I1293" s="36"/>
      <c r="J1293" s="36"/>
      <c r="K1293" s="36"/>
      <c r="L1293" s="36"/>
      <c r="M1293" s="36"/>
      <c r="N1293" s="36"/>
      <c r="O1293" s="36"/>
      <c r="P1293" s="36"/>
      <c r="Q1293" s="36"/>
      <c r="R1293" s="36"/>
      <c r="S1293" s="36"/>
      <c r="T1293" s="36"/>
      <c r="U1293" s="36"/>
      <c r="V1293" s="36"/>
      <c r="W1293" s="36"/>
      <c r="X1293" s="36"/>
      <c r="Y1293" s="36"/>
      <c r="Z1293" s="36"/>
    </row>
    <row r="1294" spans="1:26" x14ac:dyDescent="0.2">
      <c r="A1294" s="36"/>
      <c r="B1294" s="36"/>
      <c r="C1294" s="36"/>
      <c r="D1294" s="36"/>
      <c r="E1294" s="36"/>
      <c r="F1294" s="36"/>
      <c r="G1294" s="36"/>
      <c r="H1294" s="36"/>
      <c r="I1294" s="36"/>
      <c r="J1294" s="36"/>
      <c r="K1294" s="36"/>
      <c r="L1294" s="36"/>
      <c r="M1294" s="36"/>
      <c r="N1294" s="36"/>
      <c r="O1294" s="36"/>
      <c r="P1294" s="36"/>
      <c r="Q1294" s="36"/>
      <c r="R1294" s="36"/>
      <c r="S1294" s="36"/>
      <c r="T1294" s="36"/>
      <c r="U1294" s="36"/>
      <c r="V1294" s="36"/>
      <c r="W1294" s="36"/>
      <c r="X1294" s="36"/>
      <c r="Y1294" s="36"/>
      <c r="Z1294" s="36"/>
    </row>
    <row r="1295" spans="1:26" x14ac:dyDescent="0.2">
      <c r="A1295" s="36"/>
      <c r="B1295" s="36"/>
      <c r="C1295" s="36"/>
      <c r="D1295" s="36"/>
      <c r="E1295" s="36"/>
      <c r="F1295" s="36"/>
      <c r="G1295" s="36"/>
      <c r="H1295" s="36"/>
      <c r="I1295" s="36"/>
      <c r="J1295" s="36"/>
      <c r="K1295" s="36"/>
      <c r="L1295" s="36"/>
      <c r="M1295" s="36"/>
      <c r="N1295" s="36"/>
      <c r="O1295" s="36"/>
      <c r="P1295" s="36"/>
      <c r="Q1295" s="36"/>
      <c r="R1295" s="36"/>
      <c r="S1295" s="36"/>
      <c r="T1295" s="36"/>
      <c r="U1295" s="36"/>
      <c r="V1295" s="36"/>
      <c r="W1295" s="36"/>
      <c r="X1295" s="36"/>
      <c r="Y1295" s="36"/>
      <c r="Z1295" s="36"/>
    </row>
    <row r="1296" spans="1:26" x14ac:dyDescent="0.2">
      <c r="A1296" s="36"/>
      <c r="B1296" s="36"/>
      <c r="C1296" s="36"/>
      <c r="D1296" s="36"/>
      <c r="E1296" s="36"/>
      <c r="F1296" s="36"/>
      <c r="G1296" s="36"/>
      <c r="H1296" s="36"/>
      <c r="I1296" s="36"/>
      <c r="J1296" s="36"/>
      <c r="K1296" s="36"/>
      <c r="L1296" s="36"/>
      <c r="M1296" s="36"/>
      <c r="N1296" s="36"/>
      <c r="O1296" s="36"/>
      <c r="P1296" s="36"/>
      <c r="Q1296" s="36"/>
      <c r="R1296" s="36"/>
      <c r="S1296" s="36"/>
      <c r="T1296" s="36"/>
      <c r="U1296" s="36"/>
      <c r="V1296" s="36"/>
      <c r="W1296" s="36"/>
      <c r="X1296" s="36"/>
      <c r="Y1296" s="36"/>
      <c r="Z1296" s="36"/>
    </row>
    <row r="1297" spans="1:26" x14ac:dyDescent="0.2">
      <c r="A1297" s="36"/>
      <c r="B1297" s="36"/>
      <c r="C1297" s="36"/>
      <c r="D1297" s="36"/>
      <c r="E1297" s="36"/>
      <c r="F1297" s="36"/>
      <c r="G1297" s="36"/>
      <c r="H1297" s="36"/>
      <c r="I1297" s="36"/>
      <c r="J1297" s="36"/>
      <c r="K1297" s="36"/>
      <c r="L1297" s="36"/>
      <c r="M1297" s="36"/>
      <c r="N1297" s="36"/>
      <c r="O1297" s="36"/>
      <c r="P1297" s="36"/>
      <c r="Q1297" s="36"/>
      <c r="R1297" s="36"/>
      <c r="S1297" s="36"/>
      <c r="T1297" s="36"/>
      <c r="U1297" s="36"/>
      <c r="V1297" s="36"/>
      <c r="W1297" s="36"/>
      <c r="X1297" s="36"/>
      <c r="Y1297" s="36"/>
      <c r="Z1297" s="36"/>
    </row>
    <row r="1298" spans="1:26" x14ac:dyDescent="0.2">
      <c r="A1298" s="36"/>
      <c r="B1298" s="36"/>
      <c r="C1298" s="36"/>
      <c r="D1298" s="36"/>
      <c r="E1298" s="36"/>
      <c r="F1298" s="36"/>
      <c r="G1298" s="36"/>
      <c r="H1298" s="36"/>
      <c r="I1298" s="36"/>
      <c r="J1298" s="36"/>
      <c r="K1298" s="36"/>
      <c r="L1298" s="36"/>
      <c r="M1298" s="36"/>
      <c r="N1298" s="36"/>
      <c r="O1298" s="36"/>
      <c r="P1298" s="36"/>
      <c r="Q1298" s="36"/>
      <c r="R1298" s="36"/>
      <c r="S1298" s="36"/>
      <c r="T1298" s="36"/>
      <c r="U1298" s="36"/>
      <c r="V1298" s="36"/>
      <c r="W1298" s="36"/>
      <c r="X1298" s="36"/>
      <c r="Y1298" s="36"/>
      <c r="Z1298" s="36"/>
    </row>
    <row r="1299" spans="1:26" x14ac:dyDescent="0.2">
      <c r="A1299" s="36"/>
      <c r="B1299" s="36"/>
      <c r="C1299" s="36"/>
      <c r="D1299" s="36"/>
      <c r="E1299" s="36"/>
      <c r="F1299" s="36"/>
      <c r="G1299" s="36"/>
      <c r="H1299" s="36"/>
      <c r="I1299" s="36"/>
      <c r="J1299" s="36"/>
      <c r="K1299" s="36"/>
      <c r="L1299" s="36"/>
      <c r="M1299" s="36"/>
      <c r="N1299" s="36"/>
      <c r="O1299" s="36"/>
      <c r="P1299" s="36"/>
      <c r="Q1299" s="36"/>
      <c r="R1299" s="36"/>
      <c r="S1299" s="36"/>
      <c r="T1299" s="36"/>
      <c r="U1299" s="36"/>
      <c r="V1299" s="36"/>
      <c r="W1299" s="36"/>
      <c r="X1299" s="36"/>
      <c r="Y1299" s="36"/>
      <c r="Z1299" s="36"/>
    </row>
    <row r="1300" spans="1:26" x14ac:dyDescent="0.2">
      <c r="A1300" s="36"/>
      <c r="B1300" s="36"/>
      <c r="C1300" s="36"/>
      <c r="D1300" s="36"/>
      <c r="E1300" s="36"/>
      <c r="F1300" s="36"/>
      <c r="G1300" s="36"/>
      <c r="H1300" s="36"/>
      <c r="I1300" s="36"/>
      <c r="J1300" s="36"/>
      <c r="K1300" s="36"/>
      <c r="L1300" s="36"/>
      <c r="M1300" s="36"/>
      <c r="N1300" s="36"/>
      <c r="O1300" s="36"/>
      <c r="P1300" s="36"/>
      <c r="Q1300" s="36"/>
      <c r="R1300" s="36"/>
      <c r="S1300" s="36"/>
      <c r="T1300" s="36"/>
      <c r="U1300" s="36"/>
      <c r="V1300" s="36"/>
      <c r="W1300" s="36"/>
      <c r="X1300" s="36"/>
      <c r="Y1300" s="36"/>
      <c r="Z1300" s="36"/>
    </row>
    <row r="1301" spans="1:26" x14ac:dyDescent="0.2">
      <c r="A1301" s="36"/>
      <c r="B1301" s="36"/>
      <c r="C1301" s="36"/>
      <c r="D1301" s="36"/>
      <c r="E1301" s="36"/>
      <c r="F1301" s="36"/>
      <c r="G1301" s="36"/>
      <c r="H1301" s="36"/>
      <c r="I1301" s="36"/>
      <c r="J1301" s="36"/>
      <c r="K1301" s="36"/>
      <c r="L1301" s="36"/>
      <c r="M1301" s="36"/>
      <c r="N1301" s="36"/>
      <c r="O1301" s="36"/>
      <c r="P1301" s="36"/>
      <c r="Q1301" s="36"/>
      <c r="R1301" s="36"/>
      <c r="S1301" s="36"/>
      <c r="T1301" s="36"/>
      <c r="U1301" s="36"/>
      <c r="V1301" s="36"/>
      <c r="W1301" s="36"/>
      <c r="X1301" s="36"/>
      <c r="Y1301" s="36"/>
      <c r="Z1301" s="36"/>
    </row>
    <row r="1302" spans="1:26" x14ac:dyDescent="0.2">
      <c r="A1302" s="36"/>
      <c r="B1302" s="36"/>
      <c r="C1302" s="36"/>
      <c r="D1302" s="36"/>
      <c r="E1302" s="36"/>
      <c r="F1302" s="36"/>
      <c r="G1302" s="36"/>
      <c r="H1302" s="36"/>
      <c r="I1302" s="36"/>
      <c r="J1302" s="36"/>
      <c r="K1302" s="36"/>
      <c r="L1302" s="36"/>
      <c r="M1302" s="36"/>
      <c r="N1302" s="36"/>
      <c r="O1302" s="36"/>
      <c r="P1302" s="36"/>
      <c r="Q1302" s="36"/>
      <c r="R1302" s="36"/>
      <c r="S1302" s="36"/>
      <c r="T1302" s="36"/>
      <c r="U1302" s="36"/>
      <c r="V1302" s="36"/>
      <c r="W1302" s="36"/>
      <c r="X1302" s="36"/>
      <c r="Y1302" s="36"/>
      <c r="Z1302" s="36"/>
    </row>
    <row r="1303" spans="1:26" x14ac:dyDescent="0.2">
      <c r="A1303" s="36"/>
      <c r="B1303" s="36"/>
      <c r="C1303" s="36"/>
      <c r="D1303" s="36"/>
      <c r="E1303" s="36"/>
      <c r="F1303" s="36"/>
      <c r="G1303" s="36"/>
      <c r="H1303" s="36"/>
      <c r="I1303" s="36"/>
      <c r="J1303" s="36"/>
      <c r="K1303" s="36"/>
      <c r="L1303" s="36"/>
      <c r="M1303" s="36"/>
      <c r="N1303" s="36"/>
      <c r="O1303" s="36"/>
      <c r="P1303" s="36"/>
      <c r="Q1303" s="36"/>
      <c r="R1303" s="36"/>
      <c r="S1303" s="36"/>
      <c r="T1303" s="36"/>
      <c r="U1303" s="36"/>
      <c r="V1303" s="36"/>
      <c r="W1303" s="36"/>
      <c r="X1303" s="36"/>
      <c r="Y1303" s="36"/>
      <c r="Z1303" s="36"/>
    </row>
    <row r="1304" spans="1:26" x14ac:dyDescent="0.2">
      <c r="A1304" s="36"/>
      <c r="B1304" s="36"/>
      <c r="C1304" s="36"/>
      <c r="D1304" s="36"/>
      <c r="E1304" s="36"/>
      <c r="F1304" s="36"/>
      <c r="G1304" s="36"/>
      <c r="H1304" s="36"/>
      <c r="I1304" s="36"/>
      <c r="J1304" s="36"/>
      <c r="K1304" s="36"/>
      <c r="L1304" s="36"/>
      <c r="M1304" s="36"/>
      <c r="N1304" s="36"/>
      <c r="O1304" s="36"/>
      <c r="P1304" s="36"/>
      <c r="Q1304" s="36"/>
      <c r="R1304" s="36"/>
      <c r="S1304" s="36"/>
      <c r="T1304" s="36"/>
      <c r="U1304" s="36"/>
      <c r="V1304" s="36"/>
      <c r="W1304" s="36"/>
      <c r="X1304" s="36"/>
      <c r="Y1304" s="36"/>
      <c r="Z1304" s="36"/>
    </row>
    <row r="1305" spans="1:26" x14ac:dyDescent="0.2">
      <c r="A1305" s="36"/>
      <c r="B1305" s="36"/>
      <c r="C1305" s="36"/>
      <c r="D1305" s="36"/>
      <c r="E1305" s="36"/>
      <c r="F1305" s="36"/>
      <c r="G1305" s="36"/>
      <c r="H1305" s="36"/>
      <c r="I1305" s="36"/>
      <c r="J1305" s="36"/>
      <c r="K1305" s="36"/>
      <c r="L1305" s="36"/>
      <c r="M1305" s="36"/>
      <c r="N1305" s="36"/>
      <c r="O1305" s="36"/>
      <c r="P1305" s="36"/>
      <c r="Q1305" s="36"/>
      <c r="R1305" s="36"/>
      <c r="S1305" s="36"/>
      <c r="T1305" s="36"/>
      <c r="U1305" s="36"/>
      <c r="V1305" s="36"/>
      <c r="W1305" s="36"/>
      <c r="X1305" s="36"/>
      <c r="Y1305" s="36"/>
      <c r="Z1305" s="36"/>
    </row>
    <row r="1306" spans="1:26" x14ac:dyDescent="0.2">
      <c r="A1306" s="36"/>
      <c r="B1306" s="36"/>
      <c r="C1306" s="36"/>
      <c r="D1306" s="36"/>
      <c r="E1306" s="36"/>
      <c r="F1306" s="36"/>
      <c r="G1306" s="36"/>
      <c r="H1306" s="36"/>
      <c r="I1306" s="36"/>
      <c r="J1306" s="36"/>
      <c r="K1306" s="36"/>
      <c r="L1306" s="36"/>
      <c r="M1306" s="36"/>
      <c r="N1306" s="36"/>
      <c r="O1306" s="36"/>
      <c r="P1306" s="36"/>
      <c r="Q1306" s="36"/>
      <c r="R1306" s="36"/>
      <c r="S1306" s="36"/>
      <c r="T1306" s="36"/>
      <c r="U1306" s="36"/>
      <c r="V1306" s="36"/>
      <c r="W1306" s="36"/>
      <c r="X1306" s="36"/>
      <c r="Y1306" s="36"/>
      <c r="Z1306" s="36"/>
    </row>
    <row r="1307" spans="1:26" x14ac:dyDescent="0.2">
      <c r="A1307" s="36"/>
      <c r="B1307" s="36"/>
      <c r="C1307" s="36"/>
      <c r="D1307" s="36"/>
      <c r="E1307" s="36"/>
      <c r="F1307" s="36"/>
      <c r="G1307" s="36"/>
      <c r="H1307" s="36"/>
      <c r="I1307" s="36"/>
      <c r="J1307" s="36"/>
      <c r="K1307" s="36"/>
      <c r="L1307" s="36"/>
      <c r="M1307" s="36"/>
      <c r="N1307" s="36"/>
      <c r="O1307" s="36"/>
      <c r="P1307" s="36"/>
      <c r="Q1307" s="36"/>
      <c r="R1307" s="36"/>
      <c r="S1307" s="36"/>
      <c r="T1307" s="36"/>
      <c r="U1307" s="36"/>
      <c r="V1307" s="36"/>
      <c r="W1307" s="36"/>
      <c r="X1307" s="36"/>
      <c r="Y1307" s="36"/>
      <c r="Z1307" s="36"/>
    </row>
    <row r="1308" spans="1:26" x14ac:dyDescent="0.2">
      <c r="A1308" s="36"/>
      <c r="B1308" s="36"/>
      <c r="C1308" s="36"/>
      <c r="D1308" s="36"/>
      <c r="E1308" s="36"/>
      <c r="F1308" s="36"/>
      <c r="G1308" s="36"/>
      <c r="H1308" s="36"/>
      <c r="I1308" s="36"/>
      <c r="J1308" s="36"/>
      <c r="K1308" s="36"/>
      <c r="L1308" s="36"/>
      <c r="M1308" s="36"/>
      <c r="N1308" s="36"/>
      <c r="O1308" s="36"/>
      <c r="P1308" s="36"/>
      <c r="Q1308" s="36"/>
      <c r="R1308" s="36"/>
      <c r="S1308" s="36"/>
      <c r="T1308" s="36"/>
      <c r="U1308" s="36"/>
      <c r="V1308" s="36"/>
      <c r="W1308" s="36"/>
      <c r="X1308" s="36"/>
      <c r="Y1308" s="36"/>
      <c r="Z1308" s="36"/>
    </row>
    <row r="1309" spans="1:26" x14ac:dyDescent="0.2">
      <c r="A1309" s="36"/>
      <c r="B1309" s="36"/>
      <c r="C1309" s="36"/>
      <c r="D1309" s="36"/>
      <c r="E1309" s="36"/>
      <c r="F1309" s="36"/>
      <c r="G1309" s="36"/>
      <c r="H1309" s="36"/>
      <c r="I1309" s="36"/>
      <c r="J1309" s="36"/>
      <c r="K1309" s="36"/>
      <c r="L1309" s="36"/>
      <c r="M1309" s="36"/>
      <c r="N1309" s="36"/>
      <c r="O1309" s="36"/>
      <c r="P1309" s="36"/>
      <c r="Q1309" s="36"/>
      <c r="R1309" s="36"/>
      <c r="S1309" s="36"/>
      <c r="T1309" s="36"/>
      <c r="U1309" s="36"/>
      <c r="V1309" s="36"/>
      <c r="W1309" s="36"/>
      <c r="X1309" s="36"/>
      <c r="Y1309" s="36"/>
      <c r="Z1309" s="36"/>
    </row>
    <row r="1310" spans="1:26" x14ac:dyDescent="0.2">
      <c r="A1310" s="36"/>
      <c r="B1310" s="36"/>
      <c r="C1310" s="36"/>
      <c r="D1310" s="36"/>
      <c r="E1310" s="36"/>
      <c r="F1310" s="36"/>
      <c r="G1310" s="36"/>
      <c r="H1310" s="36"/>
      <c r="I1310" s="36"/>
      <c r="J1310" s="36"/>
      <c r="K1310" s="36"/>
      <c r="L1310" s="36"/>
      <c r="M1310" s="36"/>
      <c r="N1310" s="36"/>
      <c r="O1310" s="36"/>
      <c r="P1310" s="36"/>
      <c r="Q1310" s="36"/>
      <c r="R1310" s="36"/>
      <c r="S1310" s="36"/>
      <c r="T1310" s="36"/>
      <c r="U1310" s="36"/>
      <c r="V1310" s="36"/>
      <c r="W1310" s="36"/>
      <c r="X1310" s="36"/>
      <c r="Y1310" s="36"/>
      <c r="Z1310" s="36"/>
    </row>
    <row r="1311" spans="1:26" x14ac:dyDescent="0.2">
      <c r="A1311" s="36"/>
      <c r="B1311" s="36"/>
      <c r="C1311" s="36"/>
      <c r="D1311" s="36"/>
      <c r="E1311" s="36"/>
      <c r="F1311" s="36"/>
      <c r="G1311" s="36"/>
      <c r="H1311" s="36"/>
      <c r="I1311" s="36"/>
      <c r="J1311" s="36"/>
      <c r="K1311" s="36"/>
      <c r="L1311" s="36"/>
      <c r="M1311" s="36"/>
      <c r="N1311" s="36"/>
      <c r="O1311" s="36"/>
      <c r="P1311" s="36"/>
      <c r="Q1311" s="36"/>
      <c r="R1311" s="36"/>
      <c r="S1311" s="36"/>
      <c r="T1311" s="36"/>
      <c r="U1311" s="36"/>
      <c r="V1311" s="36"/>
      <c r="W1311" s="36"/>
      <c r="X1311" s="36"/>
      <c r="Y1311" s="36"/>
      <c r="Z1311" s="36"/>
    </row>
    <row r="1312" spans="1:26" x14ac:dyDescent="0.2">
      <c r="A1312" s="36"/>
      <c r="B1312" s="36"/>
      <c r="C1312" s="36"/>
      <c r="D1312" s="36"/>
      <c r="E1312" s="36"/>
      <c r="F1312" s="36"/>
      <c r="G1312" s="36"/>
      <c r="H1312" s="36"/>
      <c r="I1312" s="36"/>
      <c r="J1312" s="36"/>
      <c r="K1312" s="36"/>
      <c r="L1312" s="36"/>
      <c r="M1312" s="36"/>
      <c r="N1312" s="36"/>
      <c r="O1312" s="36"/>
      <c r="P1312" s="36"/>
      <c r="Q1312" s="36"/>
      <c r="R1312" s="36"/>
      <c r="S1312" s="36"/>
      <c r="T1312" s="36"/>
      <c r="U1312" s="36"/>
      <c r="V1312" s="36"/>
      <c r="W1312" s="36"/>
      <c r="X1312" s="36"/>
      <c r="Y1312" s="36"/>
      <c r="Z1312" s="36"/>
    </row>
    <row r="1313" spans="1:26" x14ac:dyDescent="0.2">
      <c r="A1313" s="36"/>
      <c r="B1313" s="36"/>
      <c r="C1313" s="36"/>
      <c r="D1313" s="36"/>
      <c r="E1313" s="36"/>
      <c r="F1313" s="36"/>
      <c r="G1313" s="36"/>
      <c r="H1313" s="36"/>
      <c r="I1313" s="36"/>
      <c r="J1313" s="36"/>
      <c r="K1313" s="36"/>
      <c r="L1313" s="36"/>
      <c r="M1313" s="36"/>
      <c r="N1313" s="36"/>
      <c r="O1313" s="36"/>
      <c r="P1313" s="36"/>
      <c r="Q1313" s="36"/>
      <c r="R1313" s="36"/>
      <c r="S1313" s="36"/>
      <c r="T1313" s="36"/>
      <c r="U1313" s="36"/>
      <c r="V1313" s="36"/>
      <c r="W1313" s="36"/>
      <c r="X1313" s="36"/>
      <c r="Y1313" s="36"/>
      <c r="Z1313" s="36"/>
    </row>
    <row r="1314" spans="1:26" x14ac:dyDescent="0.2">
      <c r="A1314" s="36"/>
      <c r="B1314" s="36"/>
      <c r="C1314" s="36"/>
      <c r="D1314" s="36"/>
      <c r="E1314" s="36"/>
      <c r="F1314" s="36"/>
      <c r="G1314" s="36"/>
      <c r="H1314" s="36"/>
      <c r="I1314" s="36"/>
      <c r="J1314" s="36"/>
      <c r="K1314" s="36"/>
      <c r="L1314" s="36"/>
      <c r="M1314" s="36"/>
      <c r="N1314" s="36"/>
      <c r="O1314" s="36"/>
      <c r="P1314" s="36"/>
      <c r="Q1314" s="36"/>
      <c r="R1314" s="36"/>
      <c r="S1314" s="36"/>
      <c r="T1314" s="36"/>
      <c r="U1314" s="36"/>
      <c r="V1314" s="36"/>
      <c r="W1314" s="36"/>
      <c r="X1314" s="36"/>
      <c r="Y1314" s="36"/>
      <c r="Z1314" s="36"/>
    </row>
    <row r="1315" spans="1:26" x14ac:dyDescent="0.2">
      <c r="A1315" s="36"/>
      <c r="B1315" s="36"/>
      <c r="C1315" s="36"/>
      <c r="D1315" s="36"/>
      <c r="E1315" s="36"/>
      <c r="F1315" s="36"/>
      <c r="G1315" s="36"/>
      <c r="H1315" s="36"/>
      <c r="I1315" s="36"/>
      <c r="J1315" s="36"/>
      <c r="K1315" s="36"/>
      <c r="L1315" s="36"/>
      <c r="M1315" s="36"/>
      <c r="N1315" s="36"/>
      <c r="O1315" s="36"/>
      <c r="P1315" s="36"/>
      <c r="Q1315" s="36"/>
      <c r="R1315" s="36"/>
      <c r="S1315" s="36"/>
      <c r="T1315" s="36"/>
      <c r="U1315" s="36"/>
      <c r="V1315" s="36"/>
      <c r="W1315" s="36"/>
      <c r="X1315" s="36"/>
      <c r="Y1315" s="36"/>
      <c r="Z1315" s="36"/>
    </row>
    <row r="1316" spans="1:26" x14ac:dyDescent="0.2">
      <c r="A1316" s="36"/>
      <c r="B1316" s="36"/>
      <c r="C1316" s="36"/>
      <c r="D1316" s="36"/>
      <c r="E1316" s="36"/>
      <c r="F1316" s="36"/>
      <c r="G1316" s="36"/>
      <c r="H1316" s="36"/>
      <c r="I1316" s="36"/>
      <c r="J1316" s="36"/>
      <c r="K1316" s="36"/>
      <c r="L1316" s="36"/>
      <c r="M1316" s="36"/>
      <c r="N1316" s="36"/>
      <c r="O1316" s="36"/>
      <c r="P1316" s="36"/>
      <c r="Q1316" s="36"/>
      <c r="R1316" s="36"/>
      <c r="S1316" s="36"/>
      <c r="T1316" s="36"/>
      <c r="U1316" s="36"/>
      <c r="V1316" s="36"/>
      <c r="W1316" s="36"/>
      <c r="X1316" s="36"/>
      <c r="Y1316" s="36"/>
      <c r="Z1316" s="36"/>
    </row>
    <row r="1317" spans="1:26" x14ac:dyDescent="0.2">
      <c r="A1317" s="36"/>
      <c r="B1317" s="36"/>
      <c r="C1317" s="36"/>
      <c r="D1317" s="36"/>
      <c r="E1317" s="36"/>
      <c r="F1317" s="36"/>
      <c r="G1317" s="36"/>
      <c r="H1317" s="36"/>
      <c r="I1317" s="36"/>
      <c r="J1317" s="36"/>
      <c r="K1317" s="36"/>
      <c r="L1317" s="36"/>
      <c r="M1317" s="36"/>
      <c r="N1317" s="36"/>
      <c r="O1317" s="36"/>
      <c r="P1317" s="36"/>
      <c r="Q1317" s="36"/>
      <c r="R1317" s="36"/>
      <c r="S1317" s="36"/>
      <c r="T1317" s="36"/>
      <c r="U1317" s="36"/>
      <c r="V1317" s="36"/>
      <c r="W1317" s="36"/>
      <c r="X1317" s="36"/>
      <c r="Y1317" s="36"/>
      <c r="Z1317" s="36"/>
    </row>
    <row r="1318" spans="1:26" x14ac:dyDescent="0.2">
      <c r="A1318" s="36"/>
      <c r="B1318" s="36"/>
      <c r="C1318" s="36"/>
      <c r="D1318" s="36"/>
      <c r="E1318" s="36"/>
      <c r="F1318" s="36"/>
      <c r="G1318" s="36"/>
      <c r="H1318" s="36"/>
      <c r="I1318" s="36"/>
      <c r="J1318" s="36"/>
      <c r="K1318" s="36"/>
      <c r="L1318" s="36"/>
      <c r="M1318" s="36"/>
      <c r="N1318" s="36"/>
      <c r="O1318" s="36"/>
      <c r="P1318" s="36"/>
      <c r="Q1318" s="36"/>
      <c r="R1318" s="36"/>
      <c r="S1318" s="36"/>
      <c r="T1318" s="36"/>
      <c r="U1318" s="36"/>
      <c r="V1318" s="36"/>
      <c r="W1318" s="36"/>
      <c r="X1318" s="36"/>
      <c r="Y1318" s="36"/>
      <c r="Z1318" s="36"/>
    </row>
    <row r="1319" spans="1:26" x14ac:dyDescent="0.2">
      <c r="A1319" s="36"/>
      <c r="B1319" s="36"/>
      <c r="C1319" s="36"/>
      <c r="D1319" s="36"/>
      <c r="E1319" s="36"/>
      <c r="F1319" s="36"/>
      <c r="G1319" s="36"/>
      <c r="H1319" s="36"/>
      <c r="I1319" s="36"/>
      <c r="J1319" s="36"/>
      <c r="K1319" s="36"/>
      <c r="L1319" s="36"/>
      <c r="M1319" s="36"/>
      <c r="N1319" s="36"/>
      <c r="O1319" s="36"/>
      <c r="P1319" s="36"/>
      <c r="Q1319" s="36"/>
      <c r="R1319" s="36"/>
      <c r="S1319" s="36"/>
      <c r="T1319" s="36"/>
      <c r="U1319" s="36"/>
      <c r="V1319" s="36"/>
      <c r="W1319" s="36"/>
      <c r="X1319" s="36"/>
      <c r="Y1319" s="36"/>
      <c r="Z1319" s="36"/>
    </row>
    <row r="1320" spans="1:26" x14ac:dyDescent="0.2">
      <c r="A1320" s="36"/>
      <c r="B1320" s="36"/>
      <c r="C1320" s="36"/>
      <c r="D1320" s="36"/>
      <c r="E1320" s="36"/>
      <c r="F1320" s="36"/>
      <c r="G1320" s="36"/>
      <c r="H1320" s="36"/>
      <c r="I1320" s="36"/>
      <c r="J1320" s="36"/>
      <c r="K1320" s="36"/>
      <c r="L1320" s="36"/>
      <c r="M1320" s="36"/>
      <c r="N1320" s="36"/>
      <c r="O1320" s="36"/>
      <c r="P1320" s="36"/>
      <c r="Q1320" s="36"/>
      <c r="R1320" s="36"/>
      <c r="S1320" s="36"/>
      <c r="T1320" s="36"/>
      <c r="U1320" s="36"/>
      <c r="V1320" s="36"/>
      <c r="W1320" s="36"/>
      <c r="X1320" s="36"/>
      <c r="Y1320" s="36"/>
      <c r="Z1320" s="36"/>
    </row>
    <row r="1321" spans="1:26" x14ac:dyDescent="0.2">
      <c r="A1321" s="36"/>
      <c r="B1321" s="36"/>
      <c r="C1321" s="36"/>
      <c r="D1321" s="36"/>
      <c r="E1321" s="36"/>
      <c r="F1321" s="36"/>
      <c r="G1321" s="36"/>
      <c r="H1321" s="36"/>
      <c r="I1321" s="36"/>
      <c r="J1321" s="36"/>
      <c r="K1321" s="36"/>
      <c r="L1321" s="36"/>
      <c r="M1321" s="36"/>
      <c r="N1321" s="36"/>
      <c r="O1321" s="36"/>
      <c r="P1321" s="36"/>
      <c r="Q1321" s="36"/>
      <c r="R1321" s="36"/>
      <c r="S1321" s="36"/>
      <c r="T1321" s="36"/>
      <c r="U1321" s="36"/>
      <c r="V1321" s="36"/>
      <c r="W1321" s="36"/>
      <c r="X1321" s="36"/>
      <c r="Y1321" s="36"/>
      <c r="Z1321" s="36"/>
    </row>
    <row r="1322" spans="1:26" x14ac:dyDescent="0.2">
      <c r="A1322" s="36"/>
      <c r="B1322" s="36"/>
      <c r="C1322" s="36"/>
      <c r="D1322" s="36"/>
      <c r="E1322" s="36"/>
      <c r="F1322" s="36"/>
      <c r="G1322" s="36"/>
      <c r="H1322" s="36"/>
      <c r="I1322" s="36"/>
      <c r="J1322" s="36"/>
      <c r="K1322" s="36"/>
      <c r="L1322" s="36"/>
      <c r="M1322" s="36"/>
      <c r="N1322" s="36"/>
      <c r="O1322" s="36"/>
      <c r="P1322" s="36"/>
      <c r="Q1322" s="36"/>
      <c r="R1322" s="36"/>
      <c r="S1322" s="36"/>
      <c r="T1322" s="36"/>
      <c r="U1322" s="36"/>
      <c r="V1322" s="36"/>
      <c r="W1322" s="36"/>
      <c r="X1322" s="36"/>
      <c r="Y1322" s="36"/>
      <c r="Z1322" s="36"/>
    </row>
    <row r="1323" spans="1:26" x14ac:dyDescent="0.2">
      <c r="A1323" s="36"/>
      <c r="B1323" s="36"/>
      <c r="C1323" s="36"/>
      <c r="D1323" s="36"/>
      <c r="E1323" s="36"/>
      <c r="F1323" s="36"/>
      <c r="G1323" s="36"/>
      <c r="H1323" s="36"/>
      <c r="I1323" s="36"/>
      <c r="J1323" s="36"/>
      <c r="K1323" s="36"/>
      <c r="L1323" s="36"/>
      <c r="M1323" s="36"/>
      <c r="N1323" s="36"/>
      <c r="O1323" s="36"/>
      <c r="P1323" s="36"/>
      <c r="Q1323" s="36"/>
      <c r="R1323" s="36"/>
      <c r="S1323" s="36"/>
      <c r="T1323" s="36"/>
      <c r="U1323" s="36"/>
      <c r="V1323" s="36"/>
      <c r="W1323" s="36"/>
      <c r="X1323" s="36"/>
      <c r="Y1323" s="36"/>
      <c r="Z1323" s="36"/>
    </row>
    <row r="1324" spans="1:26" x14ac:dyDescent="0.2">
      <c r="A1324" s="36"/>
      <c r="B1324" s="36"/>
      <c r="C1324" s="36"/>
      <c r="D1324" s="36"/>
      <c r="E1324" s="36"/>
      <c r="F1324" s="36"/>
      <c r="G1324" s="36"/>
      <c r="H1324" s="36"/>
      <c r="I1324" s="36"/>
      <c r="J1324" s="36"/>
      <c r="K1324" s="36"/>
      <c r="L1324" s="36"/>
      <c r="M1324" s="36"/>
      <c r="N1324" s="36"/>
      <c r="O1324" s="36"/>
      <c r="P1324" s="36"/>
      <c r="Q1324" s="36"/>
      <c r="R1324" s="36"/>
      <c r="S1324" s="36"/>
      <c r="T1324" s="36"/>
      <c r="U1324" s="36"/>
      <c r="V1324" s="36"/>
      <c r="W1324" s="36"/>
      <c r="X1324" s="36"/>
      <c r="Y1324" s="36"/>
      <c r="Z1324" s="36"/>
    </row>
    <row r="1325" spans="1:26" x14ac:dyDescent="0.2">
      <c r="A1325" s="36"/>
      <c r="B1325" s="36"/>
      <c r="C1325" s="36"/>
      <c r="D1325" s="36"/>
      <c r="E1325" s="36"/>
      <c r="F1325" s="36"/>
      <c r="G1325" s="36"/>
      <c r="H1325" s="36"/>
      <c r="I1325" s="36"/>
      <c r="J1325" s="36"/>
      <c r="K1325" s="36"/>
      <c r="L1325" s="36"/>
      <c r="M1325" s="36"/>
      <c r="N1325" s="36"/>
      <c r="O1325" s="36"/>
      <c r="P1325" s="36"/>
      <c r="Q1325" s="36"/>
      <c r="R1325" s="36"/>
      <c r="S1325" s="36"/>
      <c r="T1325" s="36"/>
      <c r="U1325" s="36"/>
      <c r="V1325" s="36"/>
      <c r="W1325" s="36"/>
      <c r="X1325" s="36"/>
      <c r="Y1325" s="36"/>
      <c r="Z1325" s="36"/>
    </row>
    <row r="1326" spans="1:26" x14ac:dyDescent="0.2">
      <c r="A1326" s="36"/>
      <c r="B1326" s="36"/>
      <c r="C1326" s="36"/>
      <c r="D1326" s="36"/>
      <c r="E1326" s="36"/>
      <c r="F1326" s="36"/>
      <c r="G1326" s="36"/>
      <c r="H1326" s="36"/>
      <c r="I1326" s="36"/>
      <c r="J1326" s="36"/>
      <c r="K1326" s="36"/>
      <c r="L1326" s="36"/>
      <c r="M1326" s="36"/>
      <c r="N1326" s="36"/>
      <c r="O1326" s="36"/>
      <c r="P1326" s="36"/>
      <c r="Q1326" s="36"/>
      <c r="R1326" s="36"/>
      <c r="S1326" s="36"/>
      <c r="T1326" s="36"/>
      <c r="U1326" s="36"/>
      <c r="V1326" s="36"/>
      <c r="W1326" s="36"/>
      <c r="X1326" s="36"/>
      <c r="Y1326" s="36"/>
      <c r="Z1326" s="36"/>
    </row>
    <row r="1327" spans="1:26" x14ac:dyDescent="0.2">
      <c r="A1327" s="36"/>
      <c r="B1327" s="36"/>
      <c r="C1327" s="36"/>
      <c r="D1327" s="36"/>
      <c r="E1327" s="36"/>
      <c r="F1327" s="36"/>
      <c r="G1327" s="36"/>
      <c r="H1327" s="36"/>
      <c r="I1327" s="36"/>
      <c r="J1327" s="36"/>
      <c r="K1327" s="36"/>
      <c r="L1327" s="36"/>
      <c r="M1327" s="36"/>
      <c r="N1327" s="36"/>
      <c r="O1327" s="36"/>
      <c r="P1327" s="36"/>
      <c r="Q1327" s="36"/>
      <c r="R1327" s="36"/>
      <c r="S1327" s="36"/>
      <c r="T1327" s="36"/>
      <c r="U1327" s="36"/>
      <c r="V1327" s="36"/>
      <c r="W1327" s="36"/>
      <c r="X1327" s="36"/>
      <c r="Y1327" s="36"/>
      <c r="Z1327" s="36"/>
    </row>
    <row r="1328" spans="1:26" x14ac:dyDescent="0.2">
      <c r="A1328" s="36"/>
      <c r="B1328" s="36"/>
      <c r="C1328" s="36"/>
      <c r="D1328" s="36"/>
      <c r="E1328" s="36"/>
      <c r="F1328" s="36"/>
      <c r="G1328" s="36"/>
      <c r="H1328" s="36"/>
      <c r="I1328" s="36"/>
      <c r="J1328" s="36"/>
      <c r="K1328" s="36"/>
      <c r="L1328" s="36"/>
      <c r="M1328" s="36"/>
      <c r="N1328" s="36"/>
      <c r="O1328" s="36"/>
      <c r="P1328" s="36"/>
      <c r="Q1328" s="36"/>
      <c r="R1328" s="36"/>
      <c r="S1328" s="36"/>
      <c r="T1328" s="36"/>
      <c r="U1328" s="36"/>
      <c r="V1328" s="36"/>
      <c r="W1328" s="36"/>
      <c r="X1328" s="36"/>
      <c r="Y1328" s="36"/>
      <c r="Z1328" s="36"/>
    </row>
    <row r="1329" spans="1:26" x14ac:dyDescent="0.2">
      <c r="A1329" s="36"/>
      <c r="B1329" s="36"/>
      <c r="C1329" s="36"/>
      <c r="D1329" s="36"/>
      <c r="E1329" s="36"/>
      <c r="F1329" s="36"/>
      <c r="G1329" s="36"/>
      <c r="H1329" s="36"/>
      <c r="I1329" s="36"/>
      <c r="J1329" s="36"/>
      <c r="K1329" s="36"/>
      <c r="L1329" s="36"/>
      <c r="M1329" s="36"/>
      <c r="N1329" s="36"/>
      <c r="O1329" s="36"/>
      <c r="P1329" s="36"/>
      <c r="Q1329" s="36"/>
      <c r="R1329" s="36"/>
      <c r="S1329" s="36"/>
      <c r="T1329" s="36"/>
      <c r="U1329" s="36"/>
      <c r="V1329" s="36"/>
      <c r="W1329" s="36"/>
      <c r="X1329" s="36"/>
      <c r="Y1329" s="36"/>
      <c r="Z1329" s="36"/>
    </row>
    <row r="1330" spans="1:26" x14ac:dyDescent="0.2">
      <c r="A1330" s="36"/>
      <c r="B1330" s="36"/>
      <c r="C1330" s="36"/>
      <c r="D1330" s="36"/>
      <c r="E1330" s="36"/>
      <c r="F1330" s="36"/>
      <c r="G1330" s="36"/>
      <c r="H1330" s="36"/>
      <c r="I1330" s="36"/>
      <c r="J1330" s="36"/>
      <c r="K1330" s="36"/>
      <c r="L1330" s="36"/>
      <c r="M1330" s="36"/>
      <c r="N1330" s="36"/>
      <c r="O1330" s="36"/>
      <c r="P1330" s="36"/>
      <c r="Q1330" s="36"/>
      <c r="R1330" s="36"/>
      <c r="S1330" s="36"/>
      <c r="T1330" s="36"/>
      <c r="U1330" s="36"/>
      <c r="V1330" s="36"/>
      <c r="W1330" s="36"/>
      <c r="X1330" s="36"/>
      <c r="Y1330" s="36"/>
      <c r="Z1330" s="36"/>
    </row>
    <row r="1331" spans="1:26" x14ac:dyDescent="0.2">
      <c r="A1331" s="36"/>
      <c r="B1331" s="36"/>
      <c r="C1331" s="36"/>
      <c r="D1331" s="36"/>
      <c r="E1331" s="36"/>
      <c r="F1331" s="36"/>
      <c r="G1331" s="36"/>
      <c r="H1331" s="36"/>
      <c r="I1331" s="36"/>
      <c r="J1331" s="36"/>
      <c r="K1331" s="36"/>
      <c r="L1331" s="36"/>
      <c r="M1331" s="36"/>
      <c r="N1331" s="36"/>
      <c r="O1331" s="36"/>
      <c r="P1331" s="36"/>
      <c r="Q1331" s="36"/>
      <c r="R1331" s="36"/>
      <c r="S1331" s="36"/>
      <c r="T1331" s="36"/>
      <c r="U1331" s="36"/>
      <c r="V1331" s="36"/>
      <c r="W1331" s="36"/>
      <c r="X1331" s="36"/>
      <c r="Y1331" s="36"/>
      <c r="Z1331" s="36"/>
    </row>
    <row r="1332" spans="1:26" x14ac:dyDescent="0.2">
      <c r="A1332" s="36"/>
      <c r="B1332" s="36"/>
      <c r="C1332" s="36"/>
      <c r="D1332" s="36"/>
      <c r="E1332" s="36"/>
      <c r="F1332" s="36"/>
      <c r="G1332" s="36"/>
      <c r="H1332" s="36"/>
      <c r="I1332" s="36"/>
      <c r="J1332" s="36"/>
      <c r="K1332" s="36"/>
      <c r="L1332" s="36"/>
      <c r="M1332" s="36"/>
      <c r="N1332" s="36"/>
      <c r="O1332" s="36"/>
      <c r="P1332" s="36"/>
      <c r="Q1332" s="36"/>
      <c r="R1332" s="36"/>
      <c r="S1332" s="36"/>
      <c r="T1332" s="36"/>
      <c r="U1332" s="36"/>
      <c r="V1332" s="36"/>
      <c r="W1332" s="36"/>
      <c r="X1332" s="36"/>
      <c r="Y1332" s="36"/>
      <c r="Z1332" s="36"/>
    </row>
    <row r="1333" spans="1:26" x14ac:dyDescent="0.2">
      <c r="A1333" s="36"/>
      <c r="B1333" s="36"/>
      <c r="C1333" s="36"/>
      <c r="D1333" s="36"/>
      <c r="E1333" s="36"/>
      <c r="F1333" s="36"/>
      <c r="G1333" s="36"/>
      <c r="H1333" s="36"/>
      <c r="I1333" s="36"/>
      <c r="J1333" s="36"/>
      <c r="K1333" s="36"/>
      <c r="L1333" s="36"/>
      <c r="M1333" s="36"/>
      <c r="N1333" s="36"/>
      <c r="O1333" s="36"/>
      <c r="P1333" s="36"/>
      <c r="Q1333" s="36"/>
      <c r="R1333" s="36"/>
      <c r="S1333" s="36"/>
      <c r="T1333" s="36"/>
      <c r="U1333" s="36"/>
      <c r="V1333" s="36"/>
      <c r="W1333" s="36"/>
      <c r="X1333" s="36"/>
      <c r="Y1333" s="36"/>
      <c r="Z1333" s="36"/>
    </row>
    <row r="1334" spans="1:26" x14ac:dyDescent="0.2">
      <c r="A1334" s="36"/>
      <c r="B1334" s="36"/>
      <c r="C1334" s="36"/>
      <c r="D1334" s="36"/>
      <c r="E1334" s="36"/>
      <c r="F1334" s="36"/>
      <c r="G1334" s="36"/>
      <c r="H1334" s="36"/>
      <c r="I1334" s="36"/>
      <c r="J1334" s="36"/>
      <c r="K1334" s="36"/>
      <c r="L1334" s="36"/>
      <c r="M1334" s="36"/>
      <c r="N1334" s="36"/>
      <c r="O1334" s="36"/>
      <c r="P1334" s="36"/>
      <c r="Q1334" s="36"/>
      <c r="R1334" s="36"/>
      <c r="S1334" s="36"/>
      <c r="T1334" s="36"/>
      <c r="U1334" s="36"/>
      <c r="V1334" s="36"/>
      <c r="W1334" s="36"/>
      <c r="X1334" s="36"/>
      <c r="Y1334" s="36"/>
      <c r="Z1334" s="36"/>
    </row>
    <row r="1335" spans="1:26" x14ac:dyDescent="0.2">
      <c r="A1335" s="36"/>
      <c r="B1335" s="36"/>
      <c r="C1335" s="36"/>
      <c r="D1335" s="36"/>
      <c r="E1335" s="36"/>
      <c r="F1335" s="36"/>
      <c r="G1335" s="36"/>
      <c r="H1335" s="36"/>
      <c r="I1335" s="36"/>
      <c r="J1335" s="36"/>
      <c r="K1335" s="36"/>
      <c r="L1335" s="36"/>
      <c r="M1335" s="36"/>
      <c r="N1335" s="36"/>
      <c r="O1335" s="36"/>
      <c r="P1335" s="36"/>
      <c r="Q1335" s="36"/>
      <c r="R1335" s="36"/>
      <c r="S1335" s="36"/>
      <c r="T1335" s="36"/>
      <c r="U1335" s="36"/>
      <c r="V1335" s="36"/>
      <c r="W1335" s="36"/>
      <c r="X1335" s="36"/>
      <c r="Y1335" s="36"/>
      <c r="Z1335" s="36"/>
    </row>
    <row r="1336" spans="1:26" x14ac:dyDescent="0.2">
      <c r="A1336" s="36"/>
      <c r="B1336" s="36"/>
      <c r="C1336" s="36"/>
      <c r="D1336" s="36"/>
      <c r="E1336" s="36"/>
      <c r="F1336" s="36"/>
      <c r="G1336" s="36"/>
      <c r="H1336" s="36"/>
      <c r="I1336" s="36"/>
      <c r="J1336" s="36"/>
      <c r="K1336" s="36"/>
      <c r="L1336" s="36"/>
      <c r="M1336" s="36"/>
      <c r="N1336" s="36"/>
      <c r="O1336" s="36"/>
      <c r="P1336" s="36"/>
      <c r="Q1336" s="36"/>
      <c r="R1336" s="36"/>
      <c r="S1336" s="36"/>
      <c r="T1336" s="36"/>
      <c r="U1336" s="36"/>
      <c r="V1336" s="36"/>
      <c r="W1336" s="36"/>
      <c r="X1336" s="36"/>
      <c r="Y1336" s="36"/>
      <c r="Z1336" s="36"/>
    </row>
    <row r="1337" spans="1:26" x14ac:dyDescent="0.2">
      <c r="A1337" s="36"/>
      <c r="B1337" s="36"/>
      <c r="C1337" s="36"/>
      <c r="D1337" s="36"/>
      <c r="E1337" s="36"/>
      <c r="F1337" s="36"/>
      <c r="G1337" s="36"/>
      <c r="H1337" s="36"/>
      <c r="I1337" s="36"/>
      <c r="J1337" s="36"/>
      <c r="K1337" s="36"/>
      <c r="L1337" s="36"/>
      <c r="M1337" s="36"/>
      <c r="N1337" s="36"/>
      <c r="O1337" s="36"/>
      <c r="P1337" s="36"/>
      <c r="Q1337" s="36"/>
      <c r="R1337" s="36"/>
      <c r="S1337" s="36"/>
      <c r="T1337" s="36"/>
      <c r="U1337" s="36"/>
      <c r="V1337" s="36"/>
      <c r="W1337" s="36"/>
      <c r="X1337" s="36"/>
      <c r="Y1337" s="36"/>
      <c r="Z1337" s="36"/>
    </row>
    <row r="1338" spans="1:26" x14ac:dyDescent="0.2">
      <c r="A1338" s="36"/>
      <c r="B1338" s="36"/>
      <c r="C1338" s="36"/>
      <c r="D1338" s="36"/>
      <c r="E1338" s="36"/>
      <c r="F1338" s="36"/>
      <c r="G1338" s="36"/>
      <c r="H1338" s="36"/>
      <c r="I1338" s="36"/>
      <c r="J1338" s="36"/>
      <c r="K1338" s="36"/>
      <c r="L1338" s="36"/>
      <c r="M1338" s="36"/>
      <c r="N1338" s="36"/>
      <c r="O1338" s="36"/>
      <c r="P1338" s="36"/>
      <c r="Q1338" s="36"/>
      <c r="R1338" s="36"/>
      <c r="S1338" s="36"/>
      <c r="T1338" s="36"/>
      <c r="U1338" s="36"/>
      <c r="V1338" s="36"/>
      <c r="W1338" s="36"/>
      <c r="X1338" s="36"/>
      <c r="Y1338" s="36"/>
      <c r="Z1338" s="36"/>
    </row>
    <row r="1339" spans="1:26" x14ac:dyDescent="0.2">
      <c r="A1339" s="36"/>
      <c r="B1339" s="36"/>
      <c r="C1339" s="36"/>
      <c r="D1339" s="36"/>
      <c r="E1339" s="36"/>
      <c r="F1339" s="36"/>
      <c r="G1339" s="36"/>
      <c r="H1339" s="36"/>
      <c r="I1339" s="36"/>
      <c r="J1339" s="36"/>
      <c r="K1339" s="36"/>
      <c r="L1339" s="36"/>
      <c r="M1339" s="36"/>
      <c r="N1339" s="36"/>
      <c r="O1339" s="36"/>
      <c r="P1339" s="36"/>
      <c r="Q1339" s="36"/>
      <c r="R1339" s="36"/>
      <c r="S1339" s="36"/>
      <c r="T1339" s="36"/>
      <c r="U1339" s="36"/>
      <c r="V1339" s="36"/>
      <c r="W1339" s="36"/>
      <c r="X1339" s="36"/>
      <c r="Y1339" s="36"/>
      <c r="Z1339" s="36"/>
    </row>
    <row r="1340" spans="1:26" x14ac:dyDescent="0.2">
      <c r="A1340" s="36"/>
      <c r="B1340" s="36"/>
      <c r="C1340" s="36"/>
      <c r="D1340" s="36"/>
      <c r="E1340" s="36"/>
      <c r="F1340" s="36"/>
      <c r="G1340" s="36"/>
      <c r="H1340" s="36"/>
      <c r="I1340" s="36"/>
      <c r="J1340" s="36"/>
      <c r="K1340" s="36"/>
      <c r="L1340" s="36"/>
      <c r="M1340" s="36"/>
      <c r="N1340" s="36"/>
      <c r="O1340" s="36"/>
      <c r="P1340" s="36"/>
      <c r="Q1340" s="36"/>
      <c r="R1340" s="36"/>
      <c r="S1340" s="36"/>
      <c r="T1340" s="36"/>
      <c r="U1340" s="36"/>
      <c r="V1340" s="36"/>
      <c r="W1340" s="36"/>
      <c r="X1340" s="36"/>
      <c r="Y1340" s="36"/>
      <c r="Z1340" s="36"/>
    </row>
    <row r="1341" spans="1:26" x14ac:dyDescent="0.2">
      <c r="A1341" s="36"/>
      <c r="B1341" s="36"/>
      <c r="C1341" s="36"/>
      <c r="D1341" s="36"/>
      <c r="E1341" s="36"/>
      <c r="F1341" s="36"/>
      <c r="G1341" s="36"/>
      <c r="H1341" s="36"/>
      <c r="I1341" s="36"/>
      <c r="J1341" s="36"/>
      <c r="K1341" s="36"/>
      <c r="L1341" s="36"/>
      <c r="M1341" s="36"/>
      <c r="N1341" s="36"/>
      <c r="O1341" s="36"/>
      <c r="P1341" s="36"/>
      <c r="Q1341" s="36"/>
      <c r="R1341" s="36"/>
      <c r="S1341" s="36"/>
      <c r="T1341" s="36"/>
      <c r="U1341" s="36"/>
      <c r="V1341" s="36"/>
      <c r="W1341" s="36"/>
      <c r="X1341" s="36"/>
      <c r="Y1341" s="36"/>
      <c r="Z1341" s="36"/>
    </row>
    <row r="1342" spans="1:26" x14ac:dyDescent="0.2">
      <c r="A1342" s="36"/>
      <c r="B1342" s="36"/>
      <c r="C1342" s="36"/>
      <c r="D1342" s="36"/>
      <c r="E1342" s="36"/>
      <c r="F1342" s="36"/>
      <c r="G1342" s="36"/>
      <c r="H1342" s="36"/>
      <c r="I1342" s="36"/>
      <c r="J1342" s="36"/>
      <c r="K1342" s="36"/>
      <c r="L1342" s="36"/>
      <c r="M1342" s="36"/>
      <c r="N1342" s="36"/>
      <c r="O1342" s="36"/>
      <c r="P1342" s="36"/>
      <c r="Q1342" s="36"/>
      <c r="R1342" s="36"/>
      <c r="S1342" s="36"/>
      <c r="T1342" s="36"/>
      <c r="U1342" s="36"/>
      <c r="V1342" s="36"/>
      <c r="W1342" s="36"/>
      <c r="X1342" s="36"/>
      <c r="Y1342" s="36"/>
      <c r="Z1342" s="36"/>
    </row>
    <row r="1343" spans="1:26" x14ac:dyDescent="0.2">
      <c r="A1343" s="36"/>
      <c r="B1343" s="36"/>
      <c r="C1343" s="36"/>
      <c r="D1343" s="36"/>
      <c r="E1343" s="36"/>
      <c r="F1343" s="36"/>
      <c r="G1343" s="36"/>
      <c r="H1343" s="36"/>
      <c r="I1343" s="36"/>
      <c r="J1343" s="36"/>
      <c r="K1343" s="36"/>
      <c r="L1343" s="36"/>
      <c r="M1343" s="36"/>
      <c r="N1343" s="36"/>
      <c r="O1343" s="36"/>
      <c r="P1343" s="36"/>
      <c r="Q1343" s="36"/>
      <c r="R1343" s="36"/>
      <c r="S1343" s="36"/>
      <c r="T1343" s="36"/>
      <c r="U1343" s="36"/>
      <c r="V1343" s="36"/>
      <c r="W1343" s="36"/>
      <c r="X1343" s="36"/>
      <c r="Y1343" s="36"/>
      <c r="Z1343" s="36"/>
    </row>
    <row r="1344" spans="1:26" x14ac:dyDescent="0.2">
      <c r="A1344" s="36"/>
      <c r="B1344" s="36"/>
      <c r="C1344" s="36"/>
      <c r="D1344" s="36"/>
      <c r="E1344" s="36"/>
      <c r="F1344" s="36"/>
      <c r="G1344" s="36"/>
      <c r="H1344" s="36"/>
      <c r="I1344" s="36"/>
      <c r="J1344" s="36"/>
      <c r="K1344" s="36"/>
      <c r="L1344" s="36"/>
      <c r="M1344" s="36"/>
      <c r="N1344" s="36"/>
      <c r="O1344" s="36"/>
      <c r="P1344" s="36"/>
      <c r="Q1344" s="36"/>
      <c r="R1344" s="36"/>
      <c r="S1344" s="36"/>
      <c r="T1344" s="36"/>
      <c r="U1344" s="36"/>
      <c r="V1344" s="36"/>
      <c r="W1344" s="36"/>
      <c r="X1344" s="36"/>
      <c r="Y1344" s="36"/>
      <c r="Z1344" s="36"/>
    </row>
    <row r="1345" spans="1:26" x14ac:dyDescent="0.2">
      <c r="A1345" s="36"/>
      <c r="B1345" s="36"/>
      <c r="C1345" s="36"/>
      <c r="D1345" s="36"/>
      <c r="E1345" s="36"/>
      <c r="F1345" s="36"/>
      <c r="G1345" s="36"/>
      <c r="H1345" s="36"/>
      <c r="I1345" s="36"/>
      <c r="J1345" s="36"/>
      <c r="K1345" s="36"/>
      <c r="L1345" s="36"/>
      <c r="M1345" s="36"/>
      <c r="N1345" s="36"/>
      <c r="O1345" s="36"/>
      <c r="P1345" s="36"/>
      <c r="Q1345" s="36"/>
      <c r="R1345" s="36"/>
      <c r="S1345" s="36"/>
      <c r="T1345" s="36"/>
      <c r="U1345" s="36"/>
      <c r="V1345" s="36"/>
      <c r="W1345" s="36"/>
      <c r="X1345" s="36"/>
      <c r="Y1345" s="36"/>
      <c r="Z1345" s="36"/>
    </row>
    <row r="1346" spans="1:26" x14ac:dyDescent="0.2">
      <c r="A1346" s="36"/>
      <c r="B1346" s="36"/>
      <c r="C1346" s="36"/>
      <c r="D1346" s="36"/>
      <c r="E1346" s="36"/>
      <c r="F1346" s="36"/>
      <c r="G1346" s="36"/>
      <c r="H1346" s="36"/>
      <c r="I1346" s="36"/>
      <c r="J1346" s="36"/>
      <c r="K1346" s="36"/>
      <c r="L1346" s="36"/>
      <c r="M1346" s="36"/>
      <c r="N1346" s="36"/>
      <c r="O1346" s="36"/>
      <c r="P1346" s="36"/>
      <c r="Q1346" s="36"/>
      <c r="R1346" s="36"/>
      <c r="S1346" s="36"/>
      <c r="T1346" s="36"/>
      <c r="U1346" s="36"/>
      <c r="V1346" s="36"/>
      <c r="W1346" s="36"/>
      <c r="X1346" s="36"/>
      <c r="Y1346" s="36"/>
      <c r="Z1346" s="36"/>
    </row>
    <row r="1347" spans="1:26" x14ac:dyDescent="0.2">
      <c r="A1347" s="36"/>
      <c r="B1347" s="36"/>
      <c r="C1347" s="36"/>
      <c r="D1347" s="36"/>
      <c r="E1347" s="36"/>
      <c r="F1347" s="36"/>
      <c r="G1347" s="36"/>
      <c r="H1347" s="36"/>
      <c r="I1347" s="36"/>
      <c r="J1347" s="36"/>
      <c r="K1347" s="36"/>
      <c r="L1347" s="36"/>
      <c r="M1347" s="36"/>
      <c r="N1347" s="36"/>
      <c r="O1347" s="36"/>
      <c r="P1347" s="36"/>
      <c r="Q1347" s="36"/>
      <c r="R1347" s="36"/>
      <c r="S1347" s="36"/>
      <c r="T1347" s="36"/>
      <c r="U1347" s="36"/>
      <c r="V1347" s="36"/>
      <c r="W1347" s="36"/>
      <c r="X1347" s="36"/>
      <c r="Y1347" s="36"/>
      <c r="Z1347" s="36"/>
    </row>
    <row r="1348" spans="1:26" x14ac:dyDescent="0.2">
      <c r="A1348" s="36"/>
      <c r="B1348" s="36"/>
      <c r="C1348" s="36"/>
      <c r="D1348" s="36"/>
      <c r="E1348" s="36"/>
      <c r="F1348" s="36"/>
      <c r="G1348" s="36"/>
      <c r="H1348" s="36"/>
      <c r="I1348" s="36"/>
      <c r="J1348" s="36"/>
      <c r="K1348" s="36"/>
      <c r="L1348" s="36"/>
      <c r="M1348" s="36"/>
      <c r="N1348" s="36"/>
      <c r="O1348" s="36"/>
      <c r="P1348" s="36"/>
      <c r="Q1348" s="36"/>
      <c r="R1348" s="36"/>
      <c r="S1348" s="36"/>
      <c r="T1348" s="36"/>
      <c r="U1348" s="36"/>
      <c r="V1348" s="36"/>
      <c r="W1348" s="36"/>
      <c r="X1348" s="36"/>
      <c r="Y1348" s="36"/>
      <c r="Z1348" s="36"/>
    </row>
    <row r="1349" spans="1:26" x14ac:dyDescent="0.2">
      <c r="A1349" s="36"/>
      <c r="B1349" s="36"/>
      <c r="C1349" s="36"/>
      <c r="D1349" s="36"/>
      <c r="E1349" s="36"/>
      <c r="F1349" s="36"/>
      <c r="G1349" s="36"/>
      <c r="H1349" s="36"/>
      <c r="I1349" s="36"/>
      <c r="J1349" s="36"/>
      <c r="K1349" s="36"/>
      <c r="L1349" s="36"/>
      <c r="M1349" s="36"/>
      <c r="N1349" s="36"/>
      <c r="O1349" s="36"/>
      <c r="P1349" s="36"/>
      <c r="Q1349" s="36"/>
      <c r="R1349" s="36"/>
      <c r="S1349" s="36"/>
      <c r="T1349" s="36"/>
      <c r="U1349" s="36"/>
      <c r="V1349" s="36"/>
      <c r="W1349" s="36"/>
      <c r="X1349" s="36"/>
      <c r="Y1349" s="36"/>
      <c r="Z1349" s="36"/>
    </row>
    <row r="1350" spans="1:26" x14ac:dyDescent="0.2">
      <c r="A1350" s="36"/>
      <c r="B1350" s="36"/>
      <c r="C1350" s="36"/>
      <c r="D1350" s="36"/>
      <c r="E1350" s="36"/>
      <c r="F1350" s="36"/>
      <c r="G1350" s="36"/>
      <c r="H1350" s="36"/>
      <c r="I1350" s="36"/>
      <c r="J1350" s="36"/>
      <c r="K1350" s="36"/>
      <c r="L1350" s="36"/>
      <c r="M1350" s="36"/>
      <c r="N1350" s="36"/>
      <c r="O1350" s="36"/>
      <c r="P1350" s="36"/>
      <c r="Q1350" s="36"/>
      <c r="R1350" s="36"/>
      <c r="S1350" s="36"/>
      <c r="T1350" s="36"/>
      <c r="U1350" s="36"/>
      <c r="V1350" s="36"/>
      <c r="W1350" s="36"/>
      <c r="X1350" s="36"/>
      <c r="Y1350" s="36"/>
      <c r="Z1350" s="36"/>
    </row>
    <row r="1351" spans="1:26" x14ac:dyDescent="0.2">
      <c r="A1351" s="36"/>
      <c r="B1351" s="36"/>
      <c r="C1351" s="36"/>
      <c r="D1351" s="36"/>
      <c r="E1351" s="36"/>
      <c r="F1351" s="36"/>
      <c r="G1351" s="36"/>
      <c r="H1351" s="36"/>
      <c r="I1351" s="36"/>
      <c r="J1351" s="36"/>
      <c r="K1351" s="36"/>
      <c r="L1351" s="36"/>
      <c r="M1351" s="36"/>
      <c r="N1351" s="36"/>
      <c r="O1351" s="36"/>
      <c r="P1351" s="36"/>
      <c r="Q1351" s="36"/>
      <c r="R1351" s="36"/>
      <c r="S1351" s="36"/>
      <c r="T1351" s="36"/>
      <c r="U1351" s="36"/>
      <c r="V1351" s="36"/>
      <c r="W1351" s="36"/>
      <c r="X1351" s="36"/>
      <c r="Y1351" s="36"/>
      <c r="Z1351" s="36"/>
    </row>
    <row r="1352" spans="1:26" x14ac:dyDescent="0.2">
      <c r="A1352" s="36"/>
      <c r="B1352" s="36"/>
      <c r="C1352" s="36"/>
      <c r="D1352" s="36"/>
      <c r="E1352" s="36"/>
      <c r="F1352" s="36"/>
      <c r="G1352" s="36"/>
      <c r="H1352" s="36"/>
      <c r="I1352" s="36"/>
      <c r="J1352" s="36"/>
      <c r="K1352" s="36"/>
      <c r="L1352" s="36"/>
      <c r="M1352" s="36"/>
      <c r="N1352" s="36"/>
      <c r="O1352" s="36"/>
      <c r="P1352" s="36"/>
      <c r="Q1352" s="36"/>
      <c r="R1352" s="36"/>
      <c r="S1352" s="36"/>
      <c r="T1352" s="36"/>
      <c r="U1352" s="36"/>
      <c r="V1352" s="36"/>
      <c r="W1352" s="36"/>
      <c r="X1352" s="36"/>
      <c r="Y1352" s="36"/>
      <c r="Z1352" s="36"/>
    </row>
    <row r="1353" spans="1:26" x14ac:dyDescent="0.2">
      <c r="A1353" s="36"/>
      <c r="B1353" s="36"/>
      <c r="C1353" s="36"/>
      <c r="D1353" s="36"/>
      <c r="E1353" s="36"/>
      <c r="F1353" s="36"/>
      <c r="G1353" s="36"/>
      <c r="H1353" s="36"/>
      <c r="I1353" s="36"/>
      <c r="J1353" s="36"/>
      <c r="K1353" s="36"/>
      <c r="L1353" s="36"/>
      <c r="M1353" s="36"/>
      <c r="N1353" s="36"/>
      <c r="O1353" s="36"/>
      <c r="P1353" s="36"/>
      <c r="Q1353" s="36"/>
      <c r="R1353" s="36"/>
      <c r="S1353" s="36"/>
      <c r="T1353" s="36"/>
      <c r="U1353" s="36"/>
      <c r="V1353" s="36"/>
      <c r="W1353" s="36"/>
      <c r="X1353" s="36"/>
      <c r="Y1353" s="36"/>
      <c r="Z1353" s="36"/>
    </row>
    <row r="1354" spans="1:26" x14ac:dyDescent="0.2">
      <c r="A1354" s="36"/>
      <c r="B1354" s="36"/>
      <c r="C1354" s="36"/>
      <c r="D1354" s="36"/>
      <c r="E1354" s="36"/>
      <c r="F1354" s="36"/>
      <c r="G1354" s="36"/>
      <c r="H1354" s="36"/>
      <c r="I1354" s="36"/>
      <c r="J1354" s="36"/>
      <c r="K1354" s="36"/>
      <c r="L1354" s="36"/>
      <c r="M1354" s="36"/>
      <c r="N1354" s="36"/>
      <c r="O1354" s="36"/>
      <c r="P1354" s="36"/>
      <c r="Q1354" s="36"/>
      <c r="R1354" s="36"/>
      <c r="S1354" s="36"/>
      <c r="T1354" s="36"/>
      <c r="U1354" s="36"/>
      <c r="V1354" s="36"/>
      <c r="W1354" s="36"/>
      <c r="X1354" s="36"/>
      <c r="Y1354" s="36"/>
      <c r="Z1354" s="36"/>
    </row>
    <row r="1355" spans="1:26" x14ac:dyDescent="0.2">
      <c r="A1355" s="36"/>
      <c r="B1355" s="36"/>
      <c r="C1355" s="36"/>
      <c r="D1355" s="36"/>
      <c r="E1355" s="36"/>
      <c r="F1355" s="36"/>
      <c r="G1355" s="36"/>
      <c r="H1355" s="36"/>
      <c r="I1355" s="36"/>
      <c r="J1355" s="36"/>
      <c r="K1355" s="36"/>
      <c r="L1355" s="36"/>
      <c r="M1355" s="36"/>
      <c r="N1355" s="36"/>
      <c r="O1355" s="36"/>
      <c r="P1355" s="36"/>
      <c r="Q1355" s="36"/>
      <c r="R1355" s="36"/>
      <c r="S1355" s="36"/>
      <c r="T1355" s="36"/>
      <c r="U1355" s="36"/>
      <c r="V1355" s="36"/>
      <c r="W1355" s="36"/>
      <c r="X1355" s="36"/>
      <c r="Y1355" s="36"/>
      <c r="Z1355" s="36"/>
    </row>
    <row r="1356" spans="1:26" x14ac:dyDescent="0.2">
      <c r="A1356" s="36"/>
      <c r="B1356" s="36"/>
      <c r="C1356" s="36"/>
      <c r="D1356" s="36"/>
      <c r="E1356" s="36"/>
      <c r="F1356" s="36"/>
      <c r="G1356" s="36"/>
      <c r="H1356" s="36"/>
      <c r="I1356" s="36"/>
      <c r="J1356" s="36"/>
      <c r="K1356" s="36"/>
      <c r="L1356" s="36"/>
      <c r="M1356" s="36"/>
      <c r="N1356" s="36"/>
      <c r="O1356" s="36"/>
      <c r="P1356" s="36"/>
      <c r="Q1356" s="36"/>
      <c r="R1356" s="36"/>
      <c r="S1356" s="36"/>
      <c r="T1356" s="36"/>
      <c r="U1356" s="36"/>
      <c r="V1356" s="36"/>
      <c r="W1356" s="36"/>
      <c r="X1356" s="36"/>
      <c r="Y1356" s="36"/>
      <c r="Z1356" s="36"/>
    </row>
    <row r="1357" spans="1:26" x14ac:dyDescent="0.2">
      <c r="A1357" s="36"/>
      <c r="B1357" s="36"/>
      <c r="C1357" s="36"/>
      <c r="D1357" s="36"/>
      <c r="E1357" s="36"/>
      <c r="F1357" s="36"/>
      <c r="G1357" s="36"/>
      <c r="H1357" s="36"/>
      <c r="I1357" s="36"/>
      <c r="J1357" s="36"/>
      <c r="K1357" s="36"/>
      <c r="L1357" s="36"/>
      <c r="M1357" s="36"/>
      <c r="N1357" s="36"/>
      <c r="O1357" s="36"/>
      <c r="P1357" s="36"/>
      <c r="Q1357" s="36"/>
      <c r="R1357" s="36"/>
      <c r="S1357" s="36"/>
      <c r="T1357" s="36"/>
      <c r="U1357" s="36"/>
      <c r="V1357" s="36"/>
      <c r="W1357" s="36"/>
      <c r="X1357" s="36"/>
      <c r="Y1357" s="36"/>
      <c r="Z1357" s="36"/>
    </row>
    <row r="1358" spans="1:26" x14ac:dyDescent="0.2">
      <c r="A1358" s="36"/>
      <c r="B1358" s="36"/>
      <c r="C1358" s="36"/>
      <c r="D1358" s="36"/>
      <c r="E1358" s="36"/>
      <c r="F1358" s="36"/>
      <c r="G1358" s="36"/>
      <c r="H1358" s="36"/>
      <c r="I1358" s="36"/>
      <c r="J1358" s="36"/>
      <c r="K1358" s="36"/>
      <c r="L1358" s="36"/>
      <c r="M1358" s="36"/>
      <c r="N1358" s="36"/>
      <c r="O1358" s="36"/>
      <c r="P1358" s="36"/>
      <c r="Q1358" s="36"/>
      <c r="R1358" s="36"/>
      <c r="S1358" s="36"/>
      <c r="T1358" s="36"/>
      <c r="U1358" s="36"/>
      <c r="V1358" s="36"/>
      <c r="W1358" s="36"/>
      <c r="X1358" s="36"/>
      <c r="Y1358" s="36"/>
      <c r="Z1358" s="36"/>
    </row>
    <row r="1359" spans="1:26" x14ac:dyDescent="0.2">
      <c r="A1359" s="36"/>
      <c r="B1359" s="36"/>
      <c r="C1359" s="36"/>
      <c r="D1359" s="36"/>
      <c r="E1359" s="36"/>
      <c r="F1359" s="36"/>
      <c r="G1359" s="36"/>
      <c r="H1359" s="36"/>
      <c r="I1359" s="36"/>
      <c r="J1359" s="36"/>
      <c r="K1359" s="36"/>
      <c r="L1359" s="36"/>
      <c r="M1359" s="36"/>
      <c r="N1359" s="36"/>
      <c r="O1359" s="36"/>
      <c r="P1359" s="36"/>
      <c r="Q1359" s="36"/>
      <c r="R1359" s="36"/>
      <c r="S1359" s="36"/>
      <c r="T1359" s="36"/>
      <c r="U1359" s="36"/>
      <c r="V1359" s="36"/>
      <c r="W1359" s="36"/>
      <c r="X1359" s="36"/>
      <c r="Y1359" s="36"/>
      <c r="Z1359" s="36"/>
    </row>
    <row r="1360" spans="1:26" x14ac:dyDescent="0.2">
      <c r="A1360" s="36"/>
      <c r="B1360" s="36"/>
      <c r="C1360" s="36"/>
      <c r="D1360" s="36"/>
      <c r="E1360" s="36"/>
      <c r="F1360" s="36"/>
      <c r="G1360" s="36"/>
      <c r="H1360" s="36"/>
      <c r="I1360" s="36"/>
      <c r="J1360" s="36"/>
      <c r="K1360" s="36"/>
      <c r="L1360" s="36"/>
      <c r="M1360" s="36"/>
      <c r="N1360" s="36"/>
      <c r="O1360" s="36"/>
      <c r="P1360" s="36"/>
      <c r="Q1360" s="36"/>
      <c r="R1360" s="36"/>
      <c r="S1360" s="36"/>
      <c r="T1360" s="36"/>
      <c r="U1360" s="36"/>
      <c r="V1360" s="36"/>
      <c r="W1360" s="36"/>
      <c r="X1360" s="36"/>
      <c r="Y1360" s="36"/>
      <c r="Z1360" s="36"/>
    </row>
    <row r="1361" spans="1:26" x14ac:dyDescent="0.2">
      <c r="A1361" s="36"/>
      <c r="B1361" s="36"/>
      <c r="C1361" s="36"/>
      <c r="D1361" s="36"/>
      <c r="E1361" s="36"/>
      <c r="F1361" s="36"/>
      <c r="G1361" s="36"/>
      <c r="H1361" s="36"/>
      <c r="I1361" s="36"/>
      <c r="J1361" s="36"/>
      <c r="K1361" s="36"/>
      <c r="L1361" s="36"/>
      <c r="M1361" s="36"/>
      <c r="N1361" s="36"/>
      <c r="O1361" s="36"/>
      <c r="P1361" s="36"/>
      <c r="Q1361" s="36"/>
      <c r="R1361" s="36"/>
      <c r="S1361" s="36"/>
      <c r="T1361" s="36"/>
      <c r="U1361" s="36"/>
      <c r="V1361" s="36"/>
      <c r="W1361" s="36"/>
      <c r="X1361" s="36"/>
      <c r="Y1361" s="36"/>
      <c r="Z1361" s="36"/>
    </row>
    <row r="1362" spans="1:26" x14ac:dyDescent="0.2">
      <c r="A1362" s="36"/>
      <c r="B1362" s="36"/>
      <c r="C1362" s="36"/>
      <c r="D1362" s="36"/>
      <c r="E1362" s="36"/>
      <c r="F1362" s="36"/>
      <c r="G1362" s="36"/>
      <c r="H1362" s="36"/>
      <c r="I1362" s="36"/>
      <c r="J1362" s="36"/>
      <c r="K1362" s="36"/>
      <c r="L1362" s="36"/>
      <c r="M1362" s="36"/>
      <c r="N1362" s="36"/>
      <c r="O1362" s="36"/>
      <c r="P1362" s="36"/>
      <c r="Q1362" s="36"/>
      <c r="R1362" s="36"/>
      <c r="S1362" s="36"/>
      <c r="T1362" s="36"/>
      <c r="U1362" s="36"/>
      <c r="V1362" s="36"/>
      <c r="W1362" s="36"/>
      <c r="X1362" s="36"/>
      <c r="Y1362" s="36"/>
      <c r="Z1362" s="36"/>
    </row>
    <row r="1363" spans="1:26" x14ac:dyDescent="0.2">
      <c r="A1363" s="36"/>
      <c r="B1363" s="36"/>
      <c r="C1363" s="36"/>
      <c r="D1363" s="36"/>
      <c r="E1363" s="36"/>
      <c r="F1363" s="36"/>
      <c r="G1363" s="36"/>
      <c r="H1363" s="36"/>
      <c r="I1363" s="36"/>
      <c r="J1363" s="36"/>
      <c r="K1363" s="36"/>
      <c r="L1363" s="36"/>
      <c r="M1363" s="36"/>
      <c r="N1363" s="36"/>
      <c r="O1363" s="36"/>
      <c r="P1363" s="36"/>
      <c r="Q1363" s="36"/>
      <c r="R1363" s="36"/>
      <c r="S1363" s="36"/>
      <c r="T1363" s="36"/>
      <c r="U1363" s="36"/>
      <c r="V1363" s="36"/>
      <c r="W1363" s="36"/>
      <c r="X1363" s="36"/>
      <c r="Y1363" s="36"/>
      <c r="Z1363" s="36"/>
    </row>
    <row r="1364" spans="1:26" x14ac:dyDescent="0.2">
      <c r="A1364" s="36"/>
      <c r="B1364" s="36"/>
      <c r="C1364" s="36"/>
      <c r="D1364" s="36"/>
      <c r="E1364" s="36"/>
      <c r="F1364" s="36"/>
      <c r="G1364" s="36"/>
      <c r="H1364" s="36"/>
      <c r="I1364" s="36"/>
      <c r="J1364" s="36"/>
      <c r="K1364" s="36"/>
      <c r="L1364" s="36"/>
      <c r="M1364" s="36"/>
      <c r="N1364" s="36"/>
      <c r="O1364" s="36"/>
      <c r="P1364" s="36"/>
      <c r="Q1364" s="36"/>
      <c r="R1364" s="36"/>
      <c r="S1364" s="36"/>
      <c r="T1364" s="36"/>
      <c r="U1364" s="36"/>
      <c r="V1364" s="36"/>
      <c r="W1364" s="36"/>
      <c r="X1364" s="36"/>
      <c r="Y1364" s="36"/>
      <c r="Z1364" s="36"/>
    </row>
    <row r="1365" spans="1:26" x14ac:dyDescent="0.2">
      <c r="A1365" s="36"/>
      <c r="B1365" s="36"/>
      <c r="C1365" s="36"/>
      <c r="D1365" s="36"/>
      <c r="E1365" s="36"/>
      <c r="F1365" s="36"/>
      <c r="G1365" s="36"/>
      <c r="H1365" s="36"/>
      <c r="I1365" s="36"/>
      <c r="J1365" s="36"/>
      <c r="K1365" s="36"/>
      <c r="L1365" s="36"/>
      <c r="M1365" s="36"/>
      <c r="N1365" s="36"/>
      <c r="O1365" s="36"/>
      <c r="P1365" s="36"/>
      <c r="Q1365" s="36"/>
      <c r="R1365" s="36"/>
      <c r="S1365" s="36"/>
      <c r="T1365" s="36"/>
      <c r="U1365" s="36"/>
      <c r="V1365" s="36"/>
      <c r="W1365" s="36"/>
      <c r="X1365" s="36"/>
      <c r="Y1365" s="36"/>
      <c r="Z1365" s="36"/>
    </row>
    <row r="1366" spans="1:26" x14ac:dyDescent="0.2">
      <c r="A1366" s="36"/>
      <c r="B1366" s="36"/>
      <c r="C1366" s="36"/>
      <c r="D1366" s="36"/>
      <c r="E1366" s="36"/>
      <c r="F1366" s="36"/>
      <c r="G1366" s="36"/>
      <c r="H1366" s="36"/>
      <c r="I1366" s="36"/>
      <c r="J1366" s="36"/>
      <c r="K1366" s="36"/>
      <c r="L1366" s="36"/>
      <c r="M1366" s="36"/>
      <c r="N1366" s="36"/>
      <c r="O1366" s="36"/>
      <c r="P1366" s="36"/>
      <c r="Q1366" s="36"/>
      <c r="R1366" s="36"/>
      <c r="S1366" s="36"/>
      <c r="T1366" s="36"/>
      <c r="U1366" s="36"/>
      <c r="V1366" s="36"/>
      <c r="W1366" s="36"/>
      <c r="X1366" s="36"/>
      <c r="Y1366" s="36"/>
      <c r="Z1366" s="36"/>
    </row>
    <row r="1367" spans="1:26" x14ac:dyDescent="0.2">
      <c r="A1367" s="36"/>
      <c r="B1367" s="36"/>
      <c r="C1367" s="36"/>
      <c r="D1367" s="36"/>
      <c r="E1367" s="36"/>
      <c r="F1367" s="36"/>
      <c r="G1367" s="36"/>
      <c r="H1367" s="36"/>
      <c r="I1367" s="36"/>
      <c r="J1367" s="36"/>
      <c r="K1367" s="36"/>
      <c r="L1367" s="36"/>
      <c r="M1367" s="36"/>
      <c r="N1367" s="36"/>
      <c r="O1367" s="36"/>
      <c r="P1367" s="36"/>
      <c r="Q1367" s="36"/>
      <c r="R1367" s="36"/>
      <c r="S1367" s="36"/>
      <c r="T1367" s="36"/>
      <c r="U1367" s="36"/>
      <c r="V1367" s="36"/>
      <c r="W1367" s="36"/>
      <c r="X1367" s="36"/>
      <c r="Y1367" s="36"/>
      <c r="Z1367" s="36"/>
    </row>
    <row r="1368" spans="1:26" x14ac:dyDescent="0.2">
      <c r="A1368" s="36"/>
      <c r="B1368" s="36"/>
      <c r="C1368" s="36"/>
      <c r="D1368" s="36"/>
      <c r="E1368" s="36"/>
      <c r="F1368" s="36"/>
      <c r="G1368" s="36"/>
      <c r="H1368" s="36"/>
      <c r="I1368" s="36"/>
      <c r="J1368" s="36"/>
      <c r="K1368" s="36"/>
      <c r="L1368" s="36"/>
      <c r="M1368" s="36"/>
      <c r="N1368" s="36"/>
      <c r="O1368" s="36"/>
      <c r="P1368" s="36"/>
      <c r="Q1368" s="36"/>
      <c r="R1368" s="36"/>
      <c r="S1368" s="36"/>
      <c r="T1368" s="36"/>
      <c r="U1368" s="36"/>
      <c r="V1368" s="36"/>
      <c r="W1368" s="36"/>
      <c r="X1368" s="36"/>
      <c r="Y1368" s="36"/>
      <c r="Z1368" s="36"/>
    </row>
    <row r="1369" spans="1:26" x14ac:dyDescent="0.2">
      <c r="A1369" s="36"/>
      <c r="B1369" s="36"/>
      <c r="C1369" s="36"/>
      <c r="D1369" s="36"/>
      <c r="E1369" s="36"/>
      <c r="F1369" s="36"/>
      <c r="G1369" s="36"/>
      <c r="H1369" s="36"/>
      <c r="I1369" s="36"/>
      <c r="J1369" s="36"/>
      <c r="K1369" s="36"/>
      <c r="L1369" s="36"/>
      <c r="M1369" s="36"/>
      <c r="N1369" s="36"/>
      <c r="O1369" s="36"/>
      <c r="P1369" s="36"/>
      <c r="Q1369" s="36"/>
      <c r="R1369" s="36"/>
      <c r="S1369" s="36"/>
      <c r="T1369" s="36"/>
      <c r="U1369" s="36"/>
      <c r="V1369" s="36"/>
      <c r="W1369" s="36"/>
      <c r="X1369" s="36"/>
      <c r="Y1369" s="36"/>
      <c r="Z1369" s="36"/>
    </row>
    <row r="1370" spans="1:26" x14ac:dyDescent="0.2">
      <c r="A1370" s="36"/>
      <c r="B1370" s="36"/>
      <c r="C1370" s="36"/>
      <c r="D1370" s="36"/>
      <c r="E1370" s="36"/>
      <c r="F1370" s="36"/>
      <c r="G1370" s="36"/>
      <c r="H1370" s="36"/>
      <c r="I1370" s="36"/>
      <c r="J1370" s="36"/>
      <c r="K1370" s="36"/>
      <c r="L1370" s="36"/>
      <c r="M1370" s="36"/>
      <c r="N1370" s="36"/>
      <c r="O1370" s="36"/>
      <c r="P1370" s="36"/>
      <c r="Q1370" s="36"/>
      <c r="R1370" s="36"/>
      <c r="S1370" s="36"/>
      <c r="T1370" s="36"/>
      <c r="U1370" s="36"/>
      <c r="V1370" s="36"/>
      <c r="W1370" s="36"/>
      <c r="X1370" s="36"/>
      <c r="Y1370" s="36"/>
      <c r="Z1370" s="36"/>
    </row>
    <row r="1371" spans="1:26" x14ac:dyDescent="0.2">
      <c r="A1371" s="36"/>
      <c r="B1371" s="36"/>
      <c r="C1371" s="36"/>
      <c r="D1371" s="36"/>
      <c r="E1371" s="36"/>
      <c r="F1371" s="36"/>
      <c r="G1371" s="36"/>
      <c r="H1371" s="36"/>
      <c r="I1371" s="36"/>
      <c r="J1371" s="36"/>
      <c r="K1371" s="36"/>
      <c r="L1371" s="36"/>
      <c r="M1371" s="36"/>
      <c r="N1371" s="36"/>
      <c r="O1371" s="36"/>
      <c r="P1371" s="36"/>
      <c r="Q1371" s="36"/>
      <c r="R1371" s="36"/>
      <c r="S1371" s="36"/>
      <c r="T1371" s="36"/>
      <c r="U1371" s="36"/>
      <c r="V1371" s="36"/>
      <c r="W1371" s="36"/>
      <c r="X1371" s="36"/>
      <c r="Y1371" s="36"/>
      <c r="Z1371" s="36"/>
    </row>
    <row r="1372" spans="1:26" x14ac:dyDescent="0.2">
      <c r="A1372" s="36"/>
      <c r="B1372" s="36"/>
      <c r="C1372" s="36"/>
      <c r="D1372" s="36"/>
      <c r="E1372" s="36"/>
      <c r="F1372" s="36"/>
      <c r="G1372" s="36"/>
      <c r="H1372" s="36"/>
      <c r="I1372" s="36"/>
      <c r="J1372" s="36"/>
      <c r="K1372" s="36"/>
      <c r="L1372" s="36"/>
      <c r="M1372" s="36"/>
      <c r="N1372" s="36"/>
      <c r="O1372" s="36"/>
      <c r="P1372" s="36"/>
      <c r="Q1372" s="36"/>
      <c r="R1372" s="36"/>
      <c r="S1372" s="36"/>
      <c r="T1372" s="36"/>
      <c r="U1372" s="36"/>
      <c r="V1372" s="36"/>
      <c r="W1372" s="36"/>
      <c r="X1372" s="36"/>
      <c r="Y1372" s="36"/>
      <c r="Z1372" s="36"/>
    </row>
    <row r="1373" spans="1:26" x14ac:dyDescent="0.2">
      <c r="A1373" s="36"/>
      <c r="B1373" s="36"/>
      <c r="C1373" s="36"/>
      <c r="D1373" s="36"/>
      <c r="E1373" s="36"/>
      <c r="F1373" s="36"/>
      <c r="G1373" s="36"/>
      <c r="H1373" s="36"/>
      <c r="I1373" s="36"/>
      <c r="J1373" s="36"/>
      <c r="K1373" s="36"/>
      <c r="L1373" s="36"/>
      <c r="M1373" s="36"/>
      <c r="N1373" s="36"/>
      <c r="O1373" s="36"/>
      <c r="P1373" s="36"/>
      <c r="Q1373" s="36"/>
      <c r="R1373" s="36"/>
      <c r="S1373" s="36"/>
      <c r="T1373" s="36"/>
      <c r="U1373" s="36"/>
      <c r="V1373" s="36"/>
      <c r="W1373" s="36"/>
      <c r="X1373" s="36"/>
      <c r="Y1373" s="36"/>
      <c r="Z1373" s="36"/>
    </row>
    <row r="1374" spans="1:26" x14ac:dyDescent="0.2">
      <c r="A1374" s="36"/>
      <c r="B1374" s="36"/>
      <c r="C1374" s="36"/>
      <c r="D1374" s="36"/>
      <c r="E1374" s="36"/>
      <c r="F1374" s="36"/>
      <c r="G1374" s="36"/>
      <c r="H1374" s="36"/>
      <c r="I1374" s="36"/>
      <c r="J1374" s="36"/>
      <c r="K1374" s="36"/>
      <c r="L1374" s="36"/>
      <c r="M1374" s="36"/>
      <c r="N1374" s="36"/>
      <c r="O1374" s="36"/>
      <c r="P1374" s="36"/>
      <c r="Q1374" s="36"/>
      <c r="R1374" s="36"/>
      <c r="S1374" s="36"/>
      <c r="T1374" s="36"/>
      <c r="U1374" s="36"/>
      <c r="V1374" s="36"/>
      <c r="W1374" s="36"/>
      <c r="X1374" s="36"/>
      <c r="Y1374" s="36"/>
      <c r="Z1374" s="36"/>
    </row>
    <row r="1375" spans="1:26" x14ac:dyDescent="0.2">
      <c r="A1375" s="36"/>
      <c r="B1375" s="36"/>
      <c r="C1375" s="36"/>
      <c r="D1375" s="36"/>
      <c r="E1375" s="36"/>
      <c r="F1375" s="36"/>
      <c r="G1375" s="36"/>
      <c r="H1375" s="36"/>
      <c r="I1375" s="36"/>
      <c r="J1375" s="36"/>
      <c r="K1375" s="36"/>
      <c r="L1375" s="36"/>
      <c r="M1375" s="36"/>
      <c r="N1375" s="36"/>
      <c r="O1375" s="36"/>
      <c r="P1375" s="36"/>
      <c r="Q1375" s="36"/>
      <c r="R1375" s="36"/>
      <c r="S1375" s="36"/>
      <c r="T1375" s="36"/>
      <c r="U1375" s="36"/>
      <c r="V1375" s="36"/>
      <c r="W1375" s="36"/>
      <c r="X1375" s="36"/>
      <c r="Y1375" s="36"/>
      <c r="Z1375" s="36"/>
    </row>
    <row r="1376" spans="1:26" x14ac:dyDescent="0.2">
      <c r="A1376" s="36"/>
      <c r="B1376" s="36"/>
      <c r="C1376" s="36"/>
      <c r="D1376" s="36"/>
      <c r="E1376" s="36"/>
      <c r="F1376" s="36"/>
      <c r="G1376" s="36"/>
      <c r="H1376" s="36"/>
      <c r="I1376" s="36"/>
      <c r="J1376" s="36"/>
      <c r="K1376" s="36"/>
      <c r="L1376" s="36"/>
      <c r="M1376" s="36"/>
      <c r="N1376" s="36"/>
      <c r="O1376" s="36"/>
      <c r="P1376" s="36"/>
      <c r="Q1376" s="36"/>
      <c r="R1376" s="36"/>
      <c r="S1376" s="36"/>
      <c r="T1376" s="36"/>
      <c r="U1376" s="36"/>
      <c r="V1376" s="36"/>
      <c r="W1376" s="36"/>
      <c r="X1376" s="36"/>
      <c r="Y1376" s="36"/>
      <c r="Z1376" s="36"/>
    </row>
    <row r="1377" spans="1:26" x14ac:dyDescent="0.2">
      <c r="A1377" s="36"/>
      <c r="B1377" s="36"/>
      <c r="C1377" s="36"/>
      <c r="D1377" s="36"/>
      <c r="E1377" s="36"/>
      <c r="F1377" s="36"/>
      <c r="G1377" s="36"/>
      <c r="H1377" s="36"/>
      <c r="I1377" s="36"/>
      <c r="J1377" s="36"/>
      <c r="K1377" s="36"/>
      <c r="L1377" s="36"/>
      <c r="M1377" s="36"/>
      <c r="N1377" s="36"/>
      <c r="O1377" s="36"/>
      <c r="P1377" s="36"/>
      <c r="Q1377" s="36"/>
      <c r="R1377" s="36"/>
      <c r="S1377" s="36"/>
      <c r="T1377" s="36"/>
      <c r="U1377" s="36"/>
      <c r="V1377" s="36"/>
      <c r="W1377" s="36"/>
      <c r="X1377" s="36"/>
      <c r="Y1377" s="36"/>
      <c r="Z1377" s="36"/>
    </row>
    <row r="1378" spans="1:26" x14ac:dyDescent="0.2">
      <c r="A1378" s="36"/>
      <c r="B1378" s="36"/>
      <c r="C1378" s="36"/>
      <c r="D1378" s="36"/>
      <c r="E1378" s="36"/>
      <c r="F1378" s="36"/>
      <c r="G1378" s="36"/>
      <c r="H1378" s="36"/>
      <c r="I1378" s="36"/>
      <c r="J1378" s="36"/>
      <c r="K1378" s="36"/>
      <c r="L1378" s="36"/>
      <c r="M1378" s="36"/>
      <c r="N1378" s="36"/>
      <c r="O1378" s="36"/>
      <c r="P1378" s="36"/>
      <c r="Q1378" s="36"/>
      <c r="R1378" s="36"/>
      <c r="S1378" s="36"/>
      <c r="T1378" s="36"/>
      <c r="U1378" s="36"/>
      <c r="V1378" s="36"/>
      <c r="W1378" s="36"/>
      <c r="X1378" s="36"/>
      <c r="Y1378" s="36"/>
      <c r="Z1378" s="36"/>
    </row>
    <row r="1379" spans="1:26" x14ac:dyDescent="0.2">
      <c r="A1379" s="36"/>
      <c r="B1379" s="36"/>
      <c r="C1379" s="36"/>
      <c r="D1379" s="36"/>
      <c r="E1379" s="36"/>
      <c r="F1379" s="36"/>
      <c r="G1379" s="36"/>
      <c r="H1379" s="36"/>
      <c r="I1379" s="36"/>
      <c r="J1379" s="36"/>
      <c r="K1379" s="36"/>
      <c r="L1379" s="36"/>
      <c r="M1379" s="36"/>
      <c r="N1379" s="36"/>
      <c r="O1379" s="36"/>
      <c r="P1379" s="36"/>
      <c r="Q1379" s="36"/>
      <c r="R1379" s="36"/>
      <c r="S1379" s="36"/>
      <c r="T1379" s="36"/>
      <c r="U1379" s="36"/>
      <c r="V1379" s="36"/>
      <c r="W1379" s="36"/>
      <c r="X1379" s="36"/>
      <c r="Y1379" s="36"/>
      <c r="Z1379" s="36"/>
    </row>
    <row r="1380" spans="1:26" x14ac:dyDescent="0.2">
      <c r="A1380" s="36"/>
      <c r="B1380" s="36"/>
      <c r="C1380" s="36"/>
      <c r="D1380" s="36"/>
      <c r="E1380" s="36"/>
      <c r="F1380" s="36"/>
      <c r="G1380" s="36"/>
      <c r="H1380" s="36"/>
      <c r="I1380" s="36"/>
      <c r="J1380" s="36"/>
      <c r="K1380" s="36"/>
      <c r="L1380" s="36"/>
      <c r="M1380" s="36"/>
      <c r="N1380" s="36"/>
      <c r="O1380" s="36"/>
      <c r="P1380" s="36"/>
      <c r="Q1380" s="36"/>
      <c r="R1380" s="36"/>
      <c r="S1380" s="36"/>
      <c r="T1380" s="36"/>
      <c r="U1380" s="36"/>
      <c r="V1380" s="36"/>
      <c r="W1380" s="36"/>
      <c r="X1380" s="36"/>
      <c r="Y1380" s="36"/>
      <c r="Z1380" s="36"/>
    </row>
    <row r="1381" spans="1:26" x14ac:dyDescent="0.2">
      <c r="A1381" s="36"/>
      <c r="B1381" s="36"/>
      <c r="C1381" s="36"/>
      <c r="D1381" s="36"/>
      <c r="E1381" s="36"/>
      <c r="F1381" s="36"/>
      <c r="G1381" s="36"/>
      <c r="H1381" s="36"/>
      <c r="I1381" s="36"/>
      <c r="J1381" s="36"/>
      <c r="K1381" s="36"/>
      <c r="L1381" s="36"/>
      <c r="M1381" s="36"/>
      <c r="N1381" s="36"/>
      <c r="O1381" s="36"/>
      <c r="P1381" s="36"/>
      <c r="Q1381" s="36"/>
      <c r="R1381" s="36"/>
      <c r="S1381" s="36"/>
      <c r="T1381" s="36"/>
      <c r="U1381" s="36"/>
      <c r="V1381" s="36"/>
      <c r="W1381" s="36"/>
      <c r="X1381" s="36"/>
      <c r="Y1381" s="36"/>
      <c r="Z1381" s="36"/>
    </row>
    <row r="1382" spans="1:26" x14ac:dyDescent="0.2">
      <c r="A1382" s="36"/>
      <c r="B1382" s="36"/>
      <c r="C1382" s="36"/>
      <c r="D1382" s="36"/>
      <c r="E1382" s="36"/>
      <c r="F1382" s="36"/>
      <c r="G1382" s="36"/>
      <c r="H1382" s="36"/>
      <c r="I1382" s="36"/>
      <c r="J1382" s="36"/>
      <c r="K1382" s="36"/>
      <c r="L1382" s="36"/>
      <c r="M1382" s="36"/>
      <c r="N1382" s="36"/>
      <c r="O1382" s="36"/>
      <c r="P1382" s="36"/>
      <c r="Q1382" s="36"/>
      <c r="R1382" s="36"/>
      <c r="S1382" s="36"/>
      <c r="T1382" s="36"/>
      <c r="U1382" s="36"/>
      <c r="V1382" s="36"/>
      <c r="W1382" s="36"/>
      <c r="X1382" s="36"/>
      <c r="Y1382" s="36"/>
      <c r="Z1382" s="36"/>
    </row>
    <row r="1383" spans="1:26" x14ac:dyDescent="0.2">
      <c r="A1383" s="36"/>
      <c r="B1383" s="36"/>
      <c r="C1383" s="36"/>
      <c r="D1383" s="36"/>
      <c r="E1383" s="36"/>
      <c r="F1383" s="36"/>
      <c r="G1383" s="36"/>
      <c r="H1383" s="36"/>
      <c r="I1383" s="36"/>
      <c r="J1383" s="36"/>
      <c r="K1383" s="36"/>
      <c r="L1383" s="36"/>
      <c r="M1383" s="36"/>
      <c r="N1383" s="36"/>
      <c r="O1383" s="36"/>
      <c r="P1383" s="36"/>
      <c r="Q1383" s="36"/>
      <c r="R1383" s="36"/>
      <c r="S1383" s="36"/>
      <c r="T1383" s="36"/>
      <c r="U1383" s="36"/>
      <c r="V1383" s="36"/>
      <c r="W1383" s="36"/>
      <c r="X1383" s="36"/>
      <c r="Y1383" s="36"/>
      <c r="Z1383" s="36"/>
    </row>
    <row r="1384" spans="1:26" x14ac:dyDescent="0.2">
      <c r="A1384" s="36"/>
      <c r="B1384" s="36"/>
      <c r="C1384" s="36"/>
      <c r="D1384" s="36"/>
      <c r="E1384" s="36"/>
      <c r="F1384" s="36"/>
      <c r="G1384" s="36"/>
      <c r="H1384" s="36"/>
      <c r="I1384" s="36"/>
      <c r="J1384" s="36"/>
      <c r="K1384" s="36"/>
      <c r="L1384" s="36"/>
      <c r="M1384" s="36"/>
      <c r="N1384" s="36"/>
      <c r="O1384" s="36"/>
      <c r="P1384" s="36"/>
      <c r="Q1384" s="36"/>
      <c r="R1384" s="36"/>
      <c r="S1384" s="36"/>
      <c r="T1384" s="36"/>
      <c r="U1384" s="36"/>
      <c r="V1384" s="36"/>
      <c r="W1384" s="36"/>
      <c r="X1384" s="36"/>
      <c r="Y1384" s="36"/>
      <c r="Z1384" s="36"/>
    </row>
    <row r="1385" spans="1:26" x14ac:dyDescent="0.2">
      <c r="A1385" s="36"/>
      <c r="B1385" s="36"/>
      <c r="C1385" s="36"/>
      <c r="D1385" s="36"/>
      <c r="E1385" s="36"/>
      <c r="F1385" s="36"/>
      <c r="G1385" s="36"/>
      <c r="H1385" s="36"/>
      <c r="I1385" s="36"/>
      <c r="J1385" s="36"/>
      <c r="K1385" s="36"/>
      <c r="L1385" s="36"/>
      <c r="M1385" s="36"/>
      <c r="N1385" s="36"/>
      <c r="O1385" s="36"/>
      <c r="P1385" s="36"/>
      <c r="Q1385" s="36"/>
      <c r="R1385" s="36"/>
      <c r="S1385" s="36"/>
      <c r="T1385" s="36"/>
      <c r="U1385" s="36"/>
      <c r="V1385" s="36"/>
      <c r="W1385" s="36"/>
      <c r="X1385" s="36"/>
      <c r="Y1385" s="36"/>
      <c r="Z1385" s="36"/>
    </row>
    <row r="1386" spans="1:26" x14ac:dyDescent="0.2">
      <c r="A1386" s="36"/>
      <c r="B1386" s="36"/>
      <c r="C1386" s="36"/>
      <c r="D1386" s="36"/>
      <c r="E1386" s="36"/>
      <c r="F1386" s="36"/>
      <c r="G1386" s="36"/>
      <c r="H1386" s="36"/>
      <c r="I1386" s="36"/>
      <c r="J1386" s="36"/>
      <c r="K1386" s="36"/>
      <c r="L1386" s="36"/>
      <c r="M1386" s="36"/>
      <c r="N1386" s="36"/>
      <c r="O1386" s="36"/>
      <c r="P1386" s="36"/>
      <c r="Q1386" s="36"/>
      <c r="R1386" s="36"/>
      <c r="S1386" s="36"/>
      <c r="T1386" s="36"/>
      <c r="U1386" s="36"/>
      <c r="V1386" s="36"/>
      <c r="W1386" s="36"/>
      <c r="X1386" s="36"/>
      <c r="Y1386" s="36"/>
      <c r="Z1386" s="36"/>
    </row>
    <row r="1387" spans="1:26" x14ac:dyDescent="0.2">
      <c r="A1387" s="36"/>
      <c r="B1387" s="36"/>
      <c r="C1387" s="36"/>
      <c r="D1387" s="36"/>
      <c r="E1387" s="36"/>
      <c r="F1387" s="36"/>
      <c r="G1387" s="36"/>
      <c r="H1387" s="36"/>
      <c r="I1387" s="36"/>
      <c r="J1387" s="36"/>
      <c r="K1387" s="36"/>
      <c r="L1387" s="36"/>
      <c r="M1387" s="36"/>
      <c r="N1387" s="36"/>
      <c r="O1387" s="36"/>
      <c r="P1387" s="36"/>
      <c r="Q1387" s="36"/>
      <c r="R1387" s="36"/>
      <c r="S1387" s="36"/>
      <c r="T1387" s="36"/>
      <c r="U1387" s="36"/>
      <c r="V1387" s="36"/>
      <c r="W1387" s="36"/>
      <c r="X1387" s="36"/>
      <c r="Y1387" s="36"/>
      <c r="Z1387" s="36"/>
    </row>
    <row r="1388" spans="1:26" x14ac:dyDescent="0.2">
      <c r="A1388" s="36"/>
      <c r="B1388" s="36"/>
      <c r="C1388" s="36"/>
      <c r="D1388" s="36"/>
      <c r="E1388" s="36"/>
      <c r="F1388" s="36"/>
      <c r="G1388" s="36"/>
      <c r="H1388" s="36"/>
      <c r="I1388" s="36"/>
      <c r="J1388" s="36"/>
      <c r="K1388" s="36"/>
      <c r="L1388" s="36"/>
      <c r="M1388" s="36"/>
      <c r="N1388" s="36"/>
      <c r="O1388" s="36"/>
      <c r="P1388" s="36"/>
      <c r="Q1388" s="36"/>
      <c r="R1388" s="36"/>
      <c r="S1388" s="36"/>
      <c r="T1388" s="36"/>
      <c r="U1388" s="36"/>
      <c r="V1388" s="36"/>
      <c r="W1388" s="36"/>
      <c r="X1388" s="36"/>
      <c r="Y1388" s="36"/>
      <c r="Z1388" s="36"/>
    </row>
    <row r="1389" spans="1:26" x14ac:dyDescent="0.2">
      <c r="A1389" s="36"/>
      <c r="B1389" s="36"/>
      <c r="C1389" s="36"/>
      <c r="D1389" s="36"/>
      <c r="E1389" s="36"/>
      <c r="F1389" s="36"/>
      <c r="G1389" s="36"/>
      <c r="H1389" s="36"/>
      <c r="I1389" s="36"/>
      <c r="J1389" s="36"/>
      <c r="K1389" s="36"/>
      <c r="L1389" s="36"/>
      <c r="M1389" s="36"/>
      <c r="N1389" s="36"/>
      <c r="O1389" s="36"/>
      <c r="P1389" s="36"/>
      <c r="Q1389" s="36"/>
      <c r="R1389" s="36"/>
      <c r="S1389" s="36"/>
      <c r="T1389" s="36"/>
      <c r="U1389" s="36"/>
      <c r="V1389" s="36"/>
      <c r="W1389" s="36"/>
      <c r="X1389" s="36"/>
      <c r="Y1389" s="36"/>
      <c r="Z1389" s="36"/>
    </row>
    <row r="1390" spans="1:26" x14ac:dyDescent="0.2">
      <c r="A1390" s="36"/>
      <c r="B1390" s="36"/>
      <c r="C1390" s="36"/>
      <c r="D1390" s="36"/>
      <c r="E1390" s="36"/>
      <c r="F1390" s="36"/>
      <c r="G1390" s="36"/>
      <c r="H1390" s="36"/>
      <c r="I1390" s="36"/>
      <c r="J1390" s="36"/>
      <c r="K1390" s="36"/>
      <c r="L1390" s="36"/>
      <c r="M1390" s="36"/>
      <c r="N1390" s="36"/>
      <c r="O1390" s="36"/>
      <c r="P1390" s="36"/>
      <c r="Q1390" s="36"/>
      <c r="R1390" s="36"/>
      <c r="S1390" s="36"/>
      <c r="T1390" s="36"/>
      <c r="U1390" s="36"/>
      <c r="V1390" s="36"/>
      <c r="W1390" s="36"/>
      <c r="X1390" s="36"/>
      <c r="Y1390" s="36"/>
      <c r="Z1390" s="36"/>
    </row>
    <row r="1391" spans="1:26" x14ac:dyDescent="0.2">
      <c r="A1391" s="36"/>
      <c r="B1391" s="36"/>
      <c r="C1391" s="36"/>
      <c r="D1391" s="36"/>
      <c r="E1391" s="36"/>
      <c r="F1391" s="36"/>
      <c r="G1391" s="36"/>
      <c r="H1391" s="36"/>
      <c r="I1391" s="36"/>
      <c r="J1391" s="36"/>
      <c r="K1391" s="36"/>
      <c r="L1391" s="36"/>
      <c r="M1391" s="36"/>
      <c r="N1391" s="36"/>
      <c r="O1391" s="36"/>
      <c r="P1391" s="36"/>
      <c r="Q1391" s="36"/>
      <c r="R1391" s="36"/>
      <c r="S1391" s="36"/>
      <c r="T1391" s="36"/>
      <c r="U1391" s="36"/>
      <c r="V1391" s="36"/>
      <c r="W1391" s="36"/>
      <c r="X1391" s="36"/>
      <c r="Y1391" s="36"/>
      <c r="Z1391" s="36"/>
    </row>
    <row r="1392" spans="1:26" x14ac:dyDescent="0.2">
      <c r="A1392" s="36"/>
      <c r="B1392" s="36"/>
      <c r="C1392" s="36"/>
      <c r="D1392" s="36"/>
      <c r="E1392" s="36"/>
      <c r="F1392" s="36"/>
      <c r="G1392" s="36"/>
      <c r="H1392" s="36"/>
      <c r="I1392" s="36"/>
      <c r="J1392" s="36"/>
      <c r="K1392" s="36"/>
      <c r="L1392" s="36"/>
      <c r="M1392" s="36"/>
      <c r="N1392" s="36"/>
      <c r="O1392" s="36"/>
      <c r="P1392" s="36"/>
      <c r="Q1392" s="36"/>
      <c r="R1392" s="36"/>
      <c r="S1392" s="36"/>
      <c r="T1392" s="36"/>
      <c r="U1392" s="36"/>
      <c r="V1392" s="36"/>
      <c r="W1392" s="36"/>
      <c r="X1392" s="36"/>
      <c r="Y1392" s="36"/>
      <c r="Z1392" s="36"/>
    </row>
    <row r="1393" spans="1:26" x14ac:dyDescent="0.2">
      <c r="A1393" s="36"/>
      <c r="B1393" s="36"/>
      <c r="C1393" s="36"/>
      <c r="D1393" s="36"/>
      <c r="E1393" s="36"/>
      <c r="F1393" s="36"/>
      <c r="G1393" s="36"/>
      <c r="H1393" s="36"/>
      <c r="I1393" s="36"/>
      <c r="J1393" s="36"/>
      <c r="K1393" s="36"/>
      <c r="L1393" s="36"/>
      <c r="M1393" s="36"/>
      <c r="N1393" s="36"/>
      <c r="O1393" s="36"/>
      <c r="P1393" s="36"/>
      <c r="Q1393" s="36"/>
      <c r="R1393" s="36"/>
      <c r="S1393" s="36"/>
      <c r="T1393" s="36"/>
      <c r="U1393" s="36"/>
      <c r="V1393" s="36"/>
      <c r="W1393" s="36"/>
      <c r="X1393" s="36"/>
      <c r="Y1393" s="36"/>
      <c r="Z1393" s="36"/>
    </row>
    <row r="1394" spans="1:26" x14ac:dyDescent="0.2">
      <c r="A1394" s="36"/>
      <c r="B1394" s="36"/>
      <c r="C1394" s="36"/>
      <c r="D1394" s="36"/>
      <c r="E1394" s="36"/>
      <c r="F1394" s="36"/>
      <c r="G1394" s="36"/>
      <c r="H1394" s="36"/>
      <c r="I1394" s="36"/>
      <c r="J1394" s="36"/>
      <c r="K1394" s="36"/>
      <c r="L1394" s="36"/>
      <c r="M1394" s="36"/>
      <c r="N1394" s="36"/>
      <c r="O1394" s="36"/>
      <c r="P1394" s="36"/>
      <c r="Q1394" s="36"/>
      <c r="R1394" s="36"/>
      <c r="S1394" s="36"/>
      <c r="T1394" s="36"/>
      <c r="U1394" s="36"/>
      <c r="V1394" s="36"/>
      <c r="W1394" s="36"/>
      <c r="X1394" s="36"/>
      <c r="Y1394" s="36"/>
      <c r="Z1394" s="36"/>
    </row>
    <row r="1395" spans="1:26" x14ac:dyDescent="0.2">
      <c r="A1395" s="36"/>
      <c r="B1395" s="36"/>
      <c r="C1395" s="36"/>
      <c r="D1395" s="36"/>
      <c r="E1395" s="36"/>
      <c r="F1395" s="36"/>
      <c r="G1395" s="36"/>
      <c r="H1395" s="36"/>
      <c r="I1395" s="36"/>
      <c r="J1395" s="36"/>
      <c r="K1395" s="36"/>
      <c r="L1395" s="36"/>
      <c r="M1395" s="36"/>
      <c r="N1395" s="36"/>
      <c r="O1395" s="36"/>
      <c r="P1395" s="36"/>
      <c r="Q1395" s="36"/>
      <c r="R1395" s="36"/>
      <c r="S1395" s="36"/>
      <c r="T1395" s="36"/>
      <c r="U1395" s="36"/>
      <c r="V1395" s="36"/>
      <c r="W1395" s="36"/>
      <c r="X1395" s="36"/>
      <c r="Y1395" s="36"/>
      <c r="Z1395" s="36"/>
    </row>
    <row r="1396" spans="1:26" x14ac:dyDescent="0.2">
      <c r="A1396" s="36"/>
      <c r="B1396" s="36"/>
      <c r="C1396" s="36"/>
      <c r="D1396" s="36"/>
      <c r="E1396" s="36"/>
      <c r="F1396" s="36"/>
      <c r="G1396" s="36"/>
      <c r="H1396" s="36"/>
      <c r="I1396" s="36"/>
      <c r="J1396" s="36"/>
      <c r="K1396" s="36"/>
      <c r="L1396" s="36"/>
      <c r="M1396" s="36"/>
      <c r="N1396" s="36"/>
      <c r="O1396" s="36"/>
      <c r="P1396" s="36"/>
      <c r="Q1396" s="36"/>
      <c r="R1396" s="36"/>
      <c r="S1396" s="36"/>
      <c r="T1396" s="36"/>
      <c r="U1396" s="36"/>
      <c r="V1396" s="36"/>
      <c r="W1396" s="36"/>
      <c r="X1396" s="36"/>
      <c r="Y1396" s="36"/>
      <c r="Z1396" s="36"/>
    </row>
    <row r="1397" spans="1:26" x14ac:dyDescent="0.2">
      <c r="A1397" s="36"/>
      <c r="B1397" s="36"/>
      <c r="C1397" s="36"/>
      <c r="D1397" s="36"/>
      <c r="E1397" s="36"/>
      <c r="F1397" s="36"/>
      <c r="G1397" s="36"/>
      <c r="H1397" s="36"/>
      <c r="I1397" s="36"/>
      <c r="J1397" s="36"/>
      <c r="K1397" s="36"/>
      <c r="L1397" s="36"/>
      <c r="M1397" s="36"/>
      <c r="N1397" s="36"/>
      <c r="O1397" s="36"/>
      <c r="P1397" s="36"/>
      <c r="Q1397" s="36"/>
      <c r="R1397" s="36"/>
      <c r="S1397" s="36"/>
      <c r="T1397" s="36"/>
      <c r="U1397" s="36"/>
      <c r="V1397" s="36"/>
      <c r="W1397" s="36"/>
      <c r="X1397" s="36"/>
      <c r="Y1397" s="36"/>
      <c r="Z1397" s="36"/>
    </row>
    <row r="1398" spans="1:26" x14ac:dyDescent="0.2">
      <c r="A1398" s="36"/>
      <c r="B1398" s="36"/>
      <c r="C1398" s="36"/>
      <c r="D1398" s="36"/>
      <c r="E1398" s="36"/>
      <c r="F1398" s="36"/>
      <c r="G1398" s="36"/>
      <c r="H1398" s="36"/>
      <c r="I1398" s="36"/>
      <c r="J1398" s="36"/>
      <c r="K1398" s="36"/>
      <c r="L1398" s="36"/>
      <c r="M1398" s="36"/>
      <c r="N1398" s="36"/>
      <c r="O1398" s="36"/>
      <c r="P1398" s="36"/>
      <c r="Q1398" s="36"/>
      <c r="R1398" s="36"/>
      <c r="S1398" s="36"/>
      <c r="T1398" s="36"/>
      <c r="U1398" s="36"/>
      <c r="V1398" s="36"/>
      <c r="W1398" s="36"/>
      <c r="X1398" s="36"/>
      <c r="Y1398" s="36"/>
      <c r="Z1398" s="36"/>
    </row>
    <row r="1399" spans="1:26" x14ac:dyDescent="0.2">
      <c r="A1399" s="36"/>
      <c r="B1399" s="36"/>
      <c r="C1399" s="36"/>
      <c r="D1399" s="36"/>
      <c r="E1399" s="36"/>
      <c r="F1399" s="36"/>
      <c r="G1399" s="36"/>
      <c r="H1399" s="36"/>
      <c r="I1399" s="36"/>
      <c r="J1399" s="36"/>
      <c r="K1399" s="36"/>
      <c r="L1399" s="36"/>
      <c r="M1399" s="36"/>
      <c r="N1399" s="36"/>
      <c r="O1399" s="36"/>
      <c r="P1399" s="36"/>
      <c r="Q1399" s="36"/>
      <c r="R1399" s="36"/>
      <c r="S1399" s="36"/>
      <c r="T1399" s="36"/>
      <c r="U1399" s="36"/>
      <c r="V1399" s="36"/>
      <c r="W1399" s="36"/>
      <c r="X1399" s="36"/>
      <c r="Y1399" s="36"/>
      <c r="Z1399" s="36"/>
    </row>
    <row r="1400" spans="1:26" x14ac:dyDescent="0.2">
      <c r="A1400" s="36"/>
      <c r="B1400" s="36"/>
      <c r="C1400" s="36"/>
      <c r="D1400" s="36"/>
      <c r="E1400" s="36"/>
      <c r="F1400" s="36"/>
      <c r="G1400" s="36"/>
      <c r="H1400" s="36"/>
      <c r="I1400" s="36"/>
      <c r="J1400" s="36"/>
      <c r="K1400" s="36"/>
      <c r="L1400" s="36"/>
      <c r="M1400" s="36"/>
      <c r="N1400" s="36"/>
      <c r="O1400" s="36"/>
      <c r="P1400" s="36"/>
      <c r="Q1400" s="36"/>
      <c r="R1400" s="36"/>
      <c r="S1400" s="36"/>
      <c r="T1400" s="36"/>
      <c r="U1400" s="36"/>
      <c r="V1400" s="36"/>
      <c r="W1400" s="36"/>
      <c r="X1400" s="36"/>
      <c r="Y1400" s="36"/>
      <c r="Z1400" s="36"/>
    </row>
    <row r="1401" spans="1:26" x14ac:dyDescent="0.2">
      <c r="A1401" s="36"/>
      <c r="B1401" s="36"/>
      <c r="C1401" s="36"/>
      <c r="D1401" s="36"/>
      <c r="E1401" s="36"/>
      <c r="F1401" s="36"/>
      <c r="G1401" s="36"/>
      <c r="H1401" s="36"/>
      <c r="I1401" s="36"/>
      <c r="J1401" s="36"/>
      <c r="K1401" s="36"/>
      <c r="L1401" s="36"/>
      <c r="M1401" s="36"/>
      <c r="N1401" s="36"/>
      <c r="O1401" s="36"/>
      <c r="P1401" s="36"/>
      <c r="Q1401" s="36"/>
      <c r="R1401" s="36"/>
      <c r="S1401" s="36"/>
      <c r="T1401" s="36"/>
      <c r="U1401" s="36"/>
      <c r="V1401" s="36"/>
      <c r="W1401" s="36"/>
      <c r="X1401" s="36"/>
      <c r="Y1401" s="36"/>
      <c r="Z1401" s="36"/>
    </row>
    <row r="1402" spans="1:26" x14ac:dyDescent="0.2">
      <c r="A1402" s="36"/>
      <c r="B1402" s="36"/>
      <c r="C1402" s="36"/>
      <c r="D1402" s="36"/>
      <c r="E1402" s="36"/>
      <c r="F1402" s="36"/>
      <c r="G1402" s="36"/>
      <c r="H1402" s="36"/>
      <c r="I1402" s="36"/>
      <c r="J1402" s="36"/>
      <c r="K1402" s="36"/>
      <c r="L1402" s="36"/>
      <c r="M1402" s="36"/>
      <c r="N1402" s="36"/>
      <c r="O1402" s="36"/>
      <c r="P1402" s="36"/>
      <c r="Q1402" s="36"/>
      <c r="R1402" s="36"/>
      <c r="S1402" s="36"/>
      <c r="T1402" s="36"/>
      <c r="U1402" s="36"/>
      <c r="V1402" s="36"/>
      <c r="W1402" s="36"/>
      <c r="X1402" s="36"/>
      <c r="Y1402" s="36"/>
      <c r="Z1402" s="36"/>
    </row>
    <row r="1403" spans="1:26" x14ac:dyDescent="0.2">
      <c r="A1403" s="36"/>
      <c r="B1403" s="36"/>
      <c r="C1403" s="36"/>
      <c r="D1403" s="36"/>
      <c r="E1403" s="36"/>
      <c r="F1403" s="36"/>
      <c r="G1403" s="36"/>
      <c r="H1403" s="36"/>
      <c r="I1403" s="36"/>
      <c r="J1403" s="36"/>
      <c r="K1403" s="36"/>
      <c r="L1403" s="36"/>
      <c r="M1403" s="36"/>
      <c r="N1403" s="36"/>
      <c r="O1403" s="36"/>
      <c r="P1403" s="36"/>
      <c r="Q1403" s="36"/>
      <c r="R1403" s="36"/>
      <c r="S1403" s="36"/>
      <c r="T1403" s="36"/>
      <c r="U1403" s="36"/>
      <c r="V1403" s="36"/>
      <c r="W1403" s="36"/>
      <c r="X1403" s="36"/>
      <c r="Y1403" s="36"/>
      <c r="Z1403" s="36"/>
    </row>
    <row r="1404" spans="1:26" x14ac:dyDescent="0.2">
      <c r="A1404" s="36"/>
      <c r="B1404" s="36"/>
      <c r="C1404" s="36"/>
      <c r="D1404" s="36"/>
      <c r="E1404" s="36"/>
      <c r="F1404" s="36"/>
      <c r="G1404" s="36"/>
      <c r="H1404" s="36"/>
      <c r="I1404" s="36"/>
      <c r="J1404" s="36"/>
      <c r="K1404" s="36"/>
      <c r="L1404" s="36"/>
      <c r="M1404" s="36"/>
      <c r="N1404" s="36"/>
      <c r="O1404" s="36"/>
      <c r="P1404" s="36"/>
      <c r="Q1404" s="36"/>
      <c r="R1404" s="36"/>
      <c r="S1404" s="36"/>
      <c r="T1404" s="36"/>
      <c r="U1404" s="36"/>
      <c r="V1404" s="36"/>
      <c r="W1404" s="36"/>
      <c r="X1404" s="36"/>
      <c r="Y1404" s="36"/>
      <c r="Z1404" s="36"/>
    </row>
    <row r="1405" spans="1:26" x14ac:dyDescent="0.2">
      <c r="A1405" s="36"/>
      <c r="B1405" s="36"/>
      <c r="C1405" s="36"/>
      <c r="D1405" s="36"/>
      <c r="E1405" s="36"/>
      <c r="F1405" s="36"/>
      <c r="G1405" s="36"/>
      <c r="H1405" s="36"/>
      <c r="I1405" s="36"/>
      <c r="J1405" s="36"/>
      <c r="K1405" s="36"/>
      <c r="L1405" s="36"/>
      <c r="M1405" s="36"/>
      <c r="N1405" s="36"/>
      <c r="O1405" s="36"/>
      <c r="P1405" s="36"/>
      <c r="Q1405" s="36"/>
      <c r="R1405" s="36"/>
      <c r="S1405" s="36"/>
      <c r="T1405" s="36"/>
      <c r="U1405" s="36"/>
      <c r="V1405" s="36"/>
      <c r="W1405" s="36"/>
      <c r="X1405" s="36"/>
      <c r="Y1405" s="36"/>
      <c r="Z1405" s="36"/>
    </row>
    <row r="1406" spans="1:26" x14ac:dyDescent="0.2">
      <c r="A1406" s="36"/>
      <c r="B1406" s="36"/>
      <c r="C1406" s="36"/>
      <c r="D1406" s="36"/>
      <c r="E1406" s="36"/>
      <c r="F1406" s="36"/>
      <c r="G1406" s="36"/>
      <c r="H1406" s="36"/>
      <c r="I1406" s="36"/>
      <c r="J1406" s="36"/>
      <c r="K1406" s="36"/>
      <c r="L1406" s="36"/>
      <c r="M1406" s="36"/>
      <c r="N1406" s="36"/>
      <c r="O1406" s="36"/>
      <c r="P1406" s="36"/>
      <c r="Q1406" s="36"/>
      <c r="R1406" s="36"/>
      <c r="S1406" s="36"/>
      <c r="T1406" s="36"/>
      <c r="U1406" s="36"/>
      <c r="V1406" s="36"/>
      <c r="W1406" s="36"/>
      <c r="X1406" s="36"/>
      <c r="Y1406" s="36"/>
      <c r="Z1406" s="36"/>
    </row>
    <row r="1407" spans="1:26" x14ac:dyDescent="0.2">
      <c r="A1407" s="36"/>
      <c r="B1407" s="36"/>
      <c r="C1407" s="36"/>
      <c r="D1407" s="36"/>
      <c r="E1407" s="36"/>
      <c r="F1407" s="36"/>
      <c r="G1407" s="36"/>
      <c r="H1407" s="36"/>
      <c r="I1407" s="36"/>
      <c r="J1407" s="36"/>
      <c r="K1407" s="36"/>
      <c r="L1407" s="36"/>
      <c r="M1407" s="36"/>
      <c r="N1407" s="36"/>
      <c r="O1407" s="36"/>
      <c r="P1407" s="36"/>
      <c r="Q1407" s="36"/>
      <c r="R1407" s="36"/>
      <c r="S1407" s="36"/>
      <c r="T1407" s="36"/>
      <c r="U1407" s="36"/>
      <c r="V1407" s="36"/>
      <c r="W1407" s="36"/>
      <c r="X1407" s="36"/>
      <c r="Y1407" s="36"/>
      <c r="Z1407" s="36"/>
    </row>
    <row r="1408" spans="1:26" x14ac:dyDescent="0.2">
      <c r="A1408" s="36"/>
      <c r="B1408" s="36"/>
      <c r="C1408" s="36"/>
      <c r="D1408" s="36"/>
      <c r="E1408" s="36"/>
      <c r="F1408" s="36"/>
      <c r="G1408" s="36"/>
      <c r="H1408" s="36"/>
      <c r="I1408" s="36"/>
      <c r="J1408" s="36"/>
      <c r="K1408" s="36"/>
      <c r="L1408" s="36"/>
      <c r="M1408" s="36"/>
      <c r="N1408" s="36"/>
      <c r="O1408" s="36"/>
      <c r="P1408" s="36"/>
      <c r="Q1408" s="36"/>
      <c r="R1408" s="36"/>
      <c r="S1408" s="36"/>
      <c r="T1408" s="36"/>
      <c r="U1408" s="36"/>
      <c r="V1408" s="36"/>
      <c r="W1408" s="36"/>
      <c r="X1408" s="36"/>
      <c r="Y1408" s="36"/>
      <c r="Z1408" s="36"/>
    </row>
    <row r="1409" spans="1:26" x14ac:dyDescent="0.2">
      <c r="A1409" s="36"/>
      <c r="B1409" s="36"/>
      <c r="C1409" s="36"/>
      <c r="D1409" s="36"/>
      <c r="E1409" s="36"/>
      <c r="F1409" s="36"/>
      <c r="G1409" s="36"/>
      <c r="H1409" s="36"/>
      <c r="I1409" s="36"/>
      <c r="J1409" s="36"/>
      <c r="K1409" s="36"/>
      <c r="L1409" s="36"/>
      <c r="M1409" s="36"/>
      <c r="N1409" s="36"/>
      <c r="O1409" s="36"/>
      <c r="P1409" s="36"/>
      <c r="Q1409" s="36"/>
      <c r="R1409" s="36"/>
      <c r="S1409" s="36"/>
      <c r="T1409" s="36"/>
      <c r="U1409" s="36"/>
      <c r="V1409" s="36"/>
      <c r="W1409" s="36"/>
      <c r="X1409" s="36"/>
      <c r="Y1409" s="36"/>
      <c r="Z1409" s="36"/>
    </row>
    <row r="1410" spans="1:26" x14ac:dyDescent="0.2">
      <c r="A1410" s="36"/>
      <c r="B1410" s="36"/>
      <c r="C1410" s="36"/>
      <c r="D1410" s="36"/>
      <c r="E1410" s="36"/>
      <c r="F1410" s="36"/>
      <c r="G1410" s="36"/>
      <c r="H1410" s="36"/>
      <c r="I1410" s="36"/>
      <c r="J1410" s="36"/>
      <c r="K1410" s="36"/>
      <c r="L1410" s="36"/>
      <c r="M1410" s="36"/>
      <c r="N1410" s="36"/>
      <c r="O1410" s="36"/>
      <c r="P1410" s="36"/>
      <c r="Q1410" s="36"/>
      <c r="R1410" s="36"/>
      <c r="S1410" s="36"/>
      <c r="T1410" s="36"/>
      <c r="U1410" s="36"/>
      <c r="V1410" s="36"/>
      <c r="W1410" s="36"/>
      <c r="X1410" s="36"/>
      <c r="Y1410" s="36"/>
      <c r="Z1410" s="36"/>
    </row>
    <row r="1411" spans="1:26" x14ac:dyDescent="0.2">
      <c r="A1411" s="36"/>
      <c r="B1411" s="36"/>
      <c r="C1411" s="36"/>
      <c r="D1411" s="36"/>
      <c r="E1411" s="36"/>
      <c r="F1411" s="36"/>
      <c r="G1411" s="36"/>
      <c r="H1411" s="36"/>
      <c r="I1411" s="36"/>
      <c r="J1411" s="36"/>
      <c r="K1411" s="36"/>
      <c r="L1411" s="36"/>
      <c r="M1411" s="36"/>
      <c r="N1411" s="36"/>
      <c r="O1411" s="36"/>
      <c r="P1411" s="36"/>
      <c r="Q1411" s="36"/>
      <c r="R1411" s="36"/>
      <c r="S1411" s="36"/>
      <c r="T1411" s="36"/>
      <c r="U1411" s="36"/>
      <c r="V1411" s="36"/>
      <c r="W1411" s="36"/>
      <c r="X1411" s="36"/>
      <c r="Y1411" s="36"/>
      <c r="Z1411" s="36"/>
    </row>
    <row r="1412" spans="1:26" x14ac:dyDescent="0.2">
      <c r="A1412" s="36"/>
      <c r="B1412" s="36"/>
      <c r="C1412" s="36"/>
      <c r="D1412" s="36"/>
      <c r="E1412" s="36"/>
      <c r="F1412" s="36"/>
      <c r="G1412" s="36"/>
      <c r="H1412" s="36"/>
      <c r="I1412" s="36"/>
      <c r="J1412" s="36"/>
      <c r="K1412" s="36"/>
      <c r="L1412" s="36"/>
      <c r="M1412" s="36"/>
      <c r="N1412" s="36"/>
      <c r="O1412" s="36"/>
      <c r="P1412" s="36"/>
      <c r="Q1412" s="36"/>
      <c r="R1412" s="36"/>
      <c r="S1412" s="36"/>
      <c r="T1412" s="36"/>
      <c r="U1412" s="36"/>
      <c r="V1412" s="36"/>
      <c r="W1412" s="36"/>
      <c r="X1412" s="36"/>
      <c r="Y1412" s="36"/>
      <c r="Z1412" s="36"/>
    </row>
    <row r="1413" spans="1:26" x14ac:dyDescent="0.2">
      <c r="A1413" s="36"/>
      <c r="B1413" s="36"/>
      <c r="C1413" s="36"/>
      <c r="D1413" s="36"/>
      <c r="E1413" s="36"/>
      <c r="F1413" s="36"/>
      <c r="G1413" s="36"/>
      <c r="H1413" s="36"/>
      <c r="I1413" s="36"/>
      <c r="J1413" s="36"/>
      <c r="K1413" s="36"/>
      <c r="L1413" s="36"/>
      <c r="M1413" s="36"/>
      <c r="N1413" s="36"/>
      <c r="O1413" s="36"/>
      <c r="P1413" s="36"/>
      <c r="Q1413" s="36"/>
      <c r="R1413" s="36"/>
      <c r="S1413" s="36"/>
      <c r="T1413" s="36"/>
      <c r="U1413" s="36"/>
      <c r="V1413" s="36"/>
      <c r="W1413" s="36"/>
      <c r="X1413" s="36"/>
      <c r="Y1413" s="36"/>
      <c r="Z1413" s="36"/>
    </row>
    <row r="1414" spans="1:26" x14ac:dyDescent="0.2">
      <c r="A1414" s="36"/>
      <c r="B1414" s="36"/>
      <c r="C1414" s="36"/>
      <c r="D1414" s="36"/>
      <c r="E1414" s="36"/>
      <c r="F1414" s="36"/>
      <c r="G1414" s="36"/>
      <c r="H1414" s="36"/>
      <c r="I1414" s="36"/>
      <c r="J1414" s="36"/>
      <c r="K1414" s="36"/>
      <c r="L1414" s="36"/>
      <c r="M1414" s="36"/>
      <c r="N1414" s="36"/>
      <c r="O1414" s="36"/>
      <c r="P1414" s="36"/>
      <c r="Q1414" s="36"/>
      <c r="R1414" s="36"/>
      <c r="S1414" s="36"/>
      <c r="T1414" s="36"/>
      <c r="U1414" s="36"/>
      <c r="V1414" s="36"/>
      <c r="W1414" s="36"/>
      <c r="X1414" s="36"/>
      <c r="Y1414" s="36"/>
      <c r="Z1414" s="36"/>
    </row>
    <row r="1415" spans="1:26" x14ac:dyDescent="0.2">
      <c r="A1415" s="36"/>
      <c r="B1415" s="36"/>
      <c r="C1415" s="36"/>
      <c r="D1415" s="36"/>
      <c r="E1415" s="36"/>
      <c r="F1415" s="36"/>
      <c r="G1415" s="36"/>
      <c r="H1415" s="36"/>
      <c r="I1415" s="36"/>
      <c r="J1415" s="36"/>
      <c r="K1415" s="36"/>
      <c r="L1415" s="36"/>
      <c r="M1415" s="36"/>
      <c r="N1415" s="36"/>
      <c r="O1415" s="36"/>
      <c r="P1415" s="36"/>
      <c r="Q1415" s="36"/>
      <c r="R1415" s="36"/>
      <c r="S1415" s="36"/>
      <c r="T1415" s="36"/>
      <c r="U1415" s="36"/>
      <c r="V1415" s="36"/>
      <c r="W1415" s="36"/>
      <c r="X1415" s="36"/>
      <c r="Y1415" s="36"/>
      <c r="Z1415" s="36"/>
    </row>
    <row r="1416" spans="1:26" x14ac:dyDescent="0.2">
      <c r="A1416" s="36"/>
      <c r="B1416" s="36"/>
      <c r="C1416" s="36"/>
      <c r="D1416" s="36"/>
      <c r="E1416" s="36"/>
      <c r="F1416" s="36"/>
      <c r="G1416" s="36"/>
      <c r="H1416" s="36"/>
      <c r="I1416" s="36"/>
      <c r="J1416" s="36"/>
      <c r="K1416" s="36"/>
      <c r="L1416" s="36"/>
      <c r="M1416" s="36"/>
      <c r="N1416" s="36"/>
      <c r="O1416" s="36"/>
      <c r="P1416" s="36"/>
      <c r="Q1416" s="36"/>
      <c r="R1416" s="36"/>
      <c r="S1416" s="36"/>
      <c r="T1416" s="36"/>
      <c r="U1416" s="36"/>
      <c r="V1416" s="36"/>
      <c r="W1416" s="36"/>
      <c r="X1416" s="36"/>
      <c r="Y1416" s="36"/>
      <c r="Z1416" s="36"/>
    </row>
    <row r="1417" spans="1:26" x14ac:dyDescent="0.2">
      <c r="A1417" s="36"/>
      <c r="B1417" s="36"/>
      <c r="C1417" s="36"/>
      <c r="D1417" s="36"/>
      <c r="E1417" s="36"/>
      <c r="F1417" s="36"/>
      <c r="G1417" s="36"/>
      <c r="H1417" s="36"/>
      <c r="I1417" s="36"/>
      <c r="J1417" s="36"/>
      <c r="K1417" s="36"/>
      <c r="L1417" s="36"/>
      <c r="M1417" s="36"/>
      <c r="N1417" s="36"/>
      <c r="O1417" s="36"/>
      <c r="P1417" s="36"/>
      <c r="Q1417" s="36"/>
      <c r="R1417" s="36"/>
      <c r="S1417" s="36"/>
      <c r="T1417" s="36"/>
      <c r="U1417" s="36"/>
      <c r="V1417" s="36"/>
      <c r="W1417" s="36"/>
      <c r="X1417" s="36"/>
      <c r="Y1417" s="36"/>
      <c r="Z1417" s="36"/>
    </row>
    <row r="1418" spans="1:26" x14ac:dyDescent="0.2">
      <c r="A1418" s="36"/>
      <c r="B1418" s="36"/>
      <c r="C1418" s="36"/>
      <c r="D1418" s="36"/>
      <c r="E1418" s="36"/>
      <c r="F1418" s="36"/>
      <c r="G1418" s="36"/>
      <c r="H1418" s="36"/>
      <c r="I1418" s="36"/>
      <c r="J1418" s="36"/>
      <c r="K1418" s="36"/>
      <c r="L1418" s="36"/>
      <c r="M1418" s="36"/>
      <c r="N1418" s="36"/>
      <c r="O1418" s="36"/>
      <c r="P1418" s="36"/>
      <c r="Q1418" s="36"/>
      <c r="R1418" s="36"/>
      <c r="S1418" s="36"/>
      <c r="T1418" s="36"/>
      <c r="U1418" s="36"/>
      <c r="V1418" s="36"/>
      <c r="W1418" s="36"/>
      <c r="X1418" s="36"/>
      <c r="Y1418" s="36"/>
      <c r="Z1418" s="36"/>
    </row>
    <row r="1419" spans="1:26" x14ac:dyDescent="0.2">
      <c r="A1419" s="36"/>
      <c r="B1419" s="36"/>
      <c r="C1419" s="36"/>
      <c r="D1419" s="36"/>
      <c r="E1419" s="36"/>
      <c r="F1419" s="36"/>
      <c r="G1419" s="36"/>
      <c r="H1419" s="36"/>
      <c r="I1419" s="36"/>
      <c r="J1419" s="36"/>
      <c r="K1419" s="36"/>
      <c r="L1419" s="36"/>
      <c r="M1419" s="36"/>
      <c r="N1419" s="36"/>
      <c r="O1419" s="36"/>
      <c r="P1419" s="36"/>
      <c r="Q1419" s="36"/>
      <c r="R1419" s="36"/>
      <c r="S1419" s="36"/>
      <c r="T1419" s="36"/>
      <c r="U1419" s="36"/>
      <c r="V1419" s="36"/>
      <c r="W1419" s="36"/>
      <c r="X1419" s="36"/>
      <c r="Y1419" s="36"/>
      <c r="Z1419" s="36"/>
    </row>
    <row r="1420" spans="1:26" x14ac:dyDescent="0.2">
      <c r="A1420" s="36"/>
      <c r="B1420" s="36"/>
      <c r="C1420" s="36"/>
      <c r="D1420" s="36"/>
      <c r="E1420" s="36"/>
      <c r="F1420" s="36"/>
      <c r="G1420" s="36"/>
      <c r="H1420" s="36"/>
      <c r="I1420" s="36"/>
      <c r="J1420" s="36"/>
      <c r="K1420" s="36"/>
      <c r="L1420" s="36"/>
      <c r="M1420" s="36"/>
      <c r="N1420" s="36"/>
      <c r="O1420" s="36"/>
      <c r="P1420" s="36"/>
      <c r="Q1420" s="36"/>
      <c r="R1420" s="36"/>
      <c r="S1420" s="36"/>
      <c r="T1420" s="36"/>
      <c r="U1420" s="36"/>
      <c r="V1420" s="36"/>
      <c r="W1420" s="36"/>
      <c r="X1420" s="36"/>
      <c r="Y1420" s="36"/>
      <c r="Z1420" s="36"/>
    </row>
    <row r="1421" spans="1:26" x14ac:dyDescent="0.2">
      <c r="A1421" s="36"/>
      <c r="B1421" s="36"/>
      <c r="C1421" s="36"/>
      <c r="D1421" s="36"/>
      <c r="E1421" s="36"/>
      <c r="F1421" s="36"/>
      <c r="G1421" s="36"/>
      <c r="H1421" s="36"/>
      <c r="I1421" s="36"/>
      <c r="J1421" s="36"/>
      <c r="K1421" s="36"/>
      <c r="L1421" s="36"/>
      <c r="M1421" s="36"/>
      <c r="N1421" s="36"/>
      <c r="O1421" s="36"/>
      <c r="P1421" s="36"/>
      <c r="Q1421" s="36"/>
      <c r="R1421" s="36"/>
      <c r="S1421" s="36"/>
      <c r="T1421" s="36"/>
      <c r="U1421" s="36"/>
      <c r="V1421" s="36"/>
      <c r="W1421" s="36"/>
      <c r="X1421" s="36"/>
      <c r="Y1421" s="36"/>
      <c r="Z1421" s="36"/>
    </row>
    <row r="1422" spans="1:26" x14ac:dyDescent="0.2">
      <c r="A1422" s="36"/>
      <c r="B1422" s="36"/>
      <c r="C1422" s="36"/>
      <c r="D1422" s="36"/>
      <c r="E1422" s="36"/>
      <c r="F1422" s="36"/>
      <c r="G1422" s="36"/>
      <c r="H1422" s="36"/>
      <c r="I1422" s="36"/>
      <c r="J1422" s="36"/>
      <c r="K1422" s="36"/>
      <c r="L1422" s="36"/>
      <c r="M1422" s="36"/>
      <c r="N1422" s="36"/>
      <c r="O1422" s="36"/>
      <c r="P1422" s="36"/>
      <c r="Q1422" s="36"/>
      <c r="R1422" s="36"/>
      <c r="S1422" s="36"/>
      <c r="T1422" s="36"/>
      <c r="U1422" s="36"/>
      <c r="V1422" s="36"/>
      <c r="W1422" s="36"/>
      <c r="X1422" s="36"/>
      <c r="Y1422" s="36"/>
      <c r="Z1422" s="36"/>
    </row>
    <row r="1423" spans="1:26" x14ac:dyDescent="0.2">
      <c r="A1423" s="36"/>
      <c r="B1423" s="36"/>
      <c r="C1423" s="36"/>
      <c r="D1423" s="36"/>
      <c r="E1423" s="36"/>
      <c r="F1423" s="36"/>
      <c r="G1423" s="36"/>
      <c r="H1423" s="36"/>
      <c r="I1423" s="36"/>
      <c r="J1423" s="36"/>
      <c r="K1423" s="36"/>
      <c r="L1423" s="36"/>
      <c r="M1423" s="36"/>
      <c r="N1423" s="36"/>
      <c r="O1423" s="36"/>
      <c r="P1423" s="36"/>
      <c r="Q1423" s="36"/>
      <c r="R1423" s="36"/>
      <c r="S1423" s="36"/>
      <c r="T1423" s="36"/>
      <c r="U1423" s="36"/>
      <c r="V1423" s="36"/>
      <c r="W1423" s="36"/>
      <c r="X1423" s="36"/>
      <c r="Y1423" s="36"/>
      <c r="Z1423" s="36"/>
    </row>
    <row r="1424" spans="1:26" x14ac:dyDescent="0.2">
      <c r="A1424" s="36"/>
      <c r="B1424" s="36"/>
      <c r="C1424" s="36"/>
      <c r="D1424" s="36"/>
      <c r="E1424" s="36"/>
      <c r="F1424" s="36"/>
      <c r="G1424" s="36"/>
      <c r="H1424" s="36"/>
      <c r="I1424" s="36"/>
      <c r="J1424" s="36"/>
      <c r="K1424" s="36"/>
      <c r="L1424" s="36"/>
      <c r="M1424" s="36"/>
      <c r="N1424" s="36"/>
      <c r="O1424" s="36"/>
      <c r="P1424" s="36"/>
      <c r="Q1424" s="36"/>
      <c r="R1424" s="36"/>
      <c r="S1424" s="36"/>
      <c r="T1424" s="36"/>
      <c r="U1424" s="36"/>
      <c r="V1424" s="36"/>
      <c r="W1424" s="36"/>
      <c r="X1424" s="36"/>
      <c r="Y1424" s="36"/>
      <c r="Z1424" s="36"/>
    </row>
    <row r="1425" spans="1:26" x14ac:dyDescent="0.2">
      <c r="A1425" s="36"/>
      <c r="B1425" s="36"/>
      <c r="C1425" s="36"/>
      <c r="D1425" s="36"/>
      <c r="E1425" s="36"/>
      <c r="F1425" s="36"/>
      <c r="G1425" s="36"/>
      <c r="H1425" s="36"/>
      <c r="I1425" s="36"/>
      <c r="J1425" s="36"/>
      <c r="K1425" s="36"/>
      <c r="L1425" s="36"/>
      <c r="M1425" s="36"/>
      <c r="N1425" s="36"/>
      <c r="O1425" s="36"/>
      <c r="P1425" s="36"/>
      <c r="Q1425" s="36"/>
      <c r="R1425" s="36"/>
      <c r="S1425" s="36"/>
      <c r="T1425" s="36"/>
      <c r="U1425" s="36"/>
      <c r="V1425" s="36"/>
      <c r="W1425" s="36"/>
      <c r="X1425" s="36"/>
      <c r="Y1425" s="36"/>
      <c r="Z1425" s="36"/>
    </row>
    <row r="1426" spans="1:26" x14ac:dyDescent="0.2">
      <c r="A1426" s="36"/>
      <c r="B1426" s="36"/>
      <c r="C1426" s="36"/>
      <c r="D1426" s="36"/>
      <c r="E1426" s="36"/>
      <c r="F1426" s="36"/>
      <c r="G1426" s="36"/>
      <c r="H1426" s="36"/>
      <c r="I1426" s="36"/>
      <c r="J1426" s="36"/>
      <c r="K1426" s="36"/>
      <c r="L1426" s="36"/>
      <c r="M1426" s="36"/>
      <c r="N1426" s="36"/>
      <c r="O1426" s="36"/>
      <c r="P1426" s="36"/>
      <c r="Q1426" s="36"/>
      <c r="R1426" s="36"/>
      <c r="S1426" s="36"/>
      <c r="T1426" s="36"/>
      <c r="U1426" s="36"/>
      <c r="V1426" s="36"/>
      <c r="W1426" s="36"/>
      <c r="X1426" s="36"/>
      <c r="Y1426" s="36"/>
      <c r="Z1426" s="36"/>
    </row>
    <row r="1427" spans="1:26" x14ac:dyDescent="0.2">
      <c r="A1427" s="36"/>
      <c r="B1427" s="36"/>
      <c r="C1427" s="36"/>
      <c r="D1427" s="36"/>
      <c r="E1427" s="36"/>
      <c r="F1427" s="36"/>
      <c r="G1427" s="36"/>
      <c r="H1427" s="36"/>
      <c r="I1427" s="36"/>
      <c r="J1427" s="36"/>
      <c r="K1427" s="36"/>
      <c r="L1427" s="36"/>
      <c r="M1427" s="36"/>
      <c r="N1427" s="36"/>
      <c r="O1427" s="36"/>
      <c r="P1427" s="36"/>
      <c r="Q1427" s="36"/>
      <c r="R1427" s="36"/>
      <c r="S1427" s="36"/>
      <c r="T1427" s="36"/>
      <c r="U1427" s="36"/>
      <c r="V1427" s="36"/>
      <c r="W1427" s="36"/>
      <c r="X1427" s="36"/>
      <c r="Y1427" s="36"/>
      <c r="Z1427" s="36"/>
    </row>
    <row r="1428" spans="1:26" x14ac:dyDescent="0.2">
      <c r="A1428" s="36"/>
      <c r="B1428" s="36"/>
      <c r="C1428" s="36"/>
      <c r="D1428" s="36"/>
      <c r="E1428" s="36"/>
      <c r="F1428" s="36"/>
      <c r="G1428" s="36"/>
      <c r="H1428" s="36"/>
      <c r="I1428" s="36"/>
      <c r="J1428" s="36"/>
      <c r="K1428" s="36"/>
      <c r="L1428" s="36"/>
      <c r="M1428" s="36"/>
      <c r="N1428" s="36"/>
      <c r="O1428" s="36"/>
      <c r="P1428" s="36"/>
      <c r="Q1428" s="36"/>
      <c r="R1428" s="36"/>
      <c r="S1428" s="36"/>
      <c r="T1428" s="36"/>
      <c r="U1428" s="36"/>
      <c r="V1428" s="36"/>
      <c r="W1428" s="36"/>
      <c r="X1428" s="36"/>
      <c r="Y1428" s="36"/>
      <c r="Z1428" s="36"/>
    </row>
    <row r="1429" spans="1:26" x14ac:dyDescent="0.2">
      <c r="A1429" s="36"/>
      <c r="B1429" s="36"/>
      <c r="C1429" s="36"/>
      <c r="D1429" s="36"/>
      <c r="E1429" s="36"/>
      <c r="F1429" s="36"/>
      <c r="G1429" s="36"/>
      <c r="H1429" s="36"/>
      <c r="I1429" s="36"/>
      <c r="J1429" s="36"/>
      <c r="K1429" s="36"/>
      <c r="L1429" s="36"/>
      <c r="M1429" s="36"/>
      <c r="N1429" s="36"/>
      <c r="O1429" s="36"/>
      <c r="P1429" s="36"/>
      <c r="Q1429" s="36"/>
      <c r="R1429" s="36"/>
      <c r="S1429" s="36"/>
      <c r="T1429" s="36"/>
      <c r="U1429" s="36"/>
      <c r="V1429" s="36"/>
      <c r="W1429" s="36"/>
      <c r="X1429" s="36"/>
      <c r="Y1429" s="36"/>
      <c r="Z1429" s="36"/>
    </row>
    <row r="1430" spans="1:26" x14ac:dyDescent="0.2">
      <c r="A1430" s="36"/>
      <c r="B1430" s="36"/>
      <c r="C1430" s="36"/>
      <c r="D1430" s="36"/>
      <c r="E1430" s="36"/>
      <c r="F1430" s="36"/>
      <c r="G1430" s="36"/>
      <c r="H1430" s="36"/>
      <c r="I1430" s="36"/>
      <c r="J1430" s="36"/>
      <c r="K1430" s="36"/>
      <c r="L1430" s="36"/>
      <c r="M1430" s="36"/>
      <c r="N1430" s="36"/>
      <c r="O1430" s="36"/>
      <c r="P1430" s="36"/>
      <c r="Q1430" s="36"/>
      <c r="R1430" s="36"/>
      <c r="S1430" s="36"/>
      <c r="T1430" s="36"/>
      <c r="U1430" s="36"/>
      <c r="V1430" s="36"/>
      <c r="W1430" s="36"/>
      <c r="X1430" s="36"/>
      <c r="Y1430" s="36"/>
      <c r="Z1430" s="36"/>
    </row>
    <row r="1431" spans="1:26" x14ac:dyDescent="0.2">
      <c r="A1431" s="36"/>
      <c r="B1431" s="36"/>
      <c r="C1431" s="36"/>
      <c r="D1431" s="36"/>
      <c r="E1431" s="36"/>
      <c r="F1431" s="36"/>
      <c r="G1431" s="36"/>
      <c r="H1431" s="36"/>
      <c r="I1431" s="36"/>
      <c r="J1431" s="36"/>
      <c r="K1431" s="36"/>
      <c r="L1431" s="36"/>
      <c r="M1431" s="36"/>
      <c r="N1431" s="36"/>
      <c r="O1431" s="36"/>
      <c r="P1431" s="36"/>
      <c r="Q1431" s="36"/>
      <c r="R1431" s="36"/>
      <c r="S1431" s="36"/>
      <c r="T1431" s="36"/>
      <c r="U1431" s="36"/>
      <c r="V1431" s="36"/>
      <c r="W1431" s="36"/>
      <c r="X1431" s="36"/>
      <c r="Y1431" s="36"/>
      <c r="Z1431" s="36"/>
    </row>
    <row r="1432" spans="1:26" x14ac:dyDescent="0.2">
      <c r="A1432" s="36"/>
      <c r="B1432" s="36"/>
      <c r="C1432" s="36"/>
      <c r="D1432" s="36"/>
      <c r="E1432" s="36"/>
      <c r="F1432" s="36"/>
      <c r="G1432" s="36"/>
      <c r="H1432" s="36"/>
      <c r="I1432" s="36"/>
      <c r="J1432" s="36"/>
      <c r="K1432" s="36"/>
      <c r="L1432" s="36"/>
      <c r="M1432" s="36"/>
      <c r="N1432" s="36"/>
      <c r="O1432" s="36"/>
      <c r="P1432" s="36"/>
      <c r="Q1432" s="36"/>
      <c r="R1432" s="36"/>
      <c r="S1432" s="36"/>
      <c r="T1432" s="36"/>
      <c r="U1432" s="36"/>
      <c r="V1432" s="36"/>
      <c r="W1432" s="36"/>
      <c r="X1432" s="36"/>
      <c r="Y1432" s="36"/>
      <c r="Z1432" s="36"/>
    </row>
    <row r="1433" spans="1:26" x14ac:dyDescent="0.2">
      <c r="A1433" s="36"/>
      <c r="B1433" s="36"/>
      <c r="C1433" s="36"/>
      <c r="D1433" s="36"/>
      <c r="E1433" s="36"/>
      <c r="F1433" s="36"/>
      <c r="G1433" s="36"/>
      <c r="H1433" s="36"/>
      <c r="I1433" s="36"/>
      <c r="J1433" s="36"/>
      <c r="K1433" s="36"/>
      <c r="L1433" s="36"/>
      <c r="M1433" s="36"/>
      <c r="N1433" s="36"/>
      <c r="O1433" s="36"/>
      <c r="P1433" s="36"/>
      <c r="Q1433" s="36"/>
      <c r="R1433" s="36"/>
      <c r="S1433" s="36"/>
      <c r="T1433" s="36"/>
      <c r="U1433" s="36"/>
      <c r="V1433" s="36"/>
      <c r="W1433" s="36"/>
      <c r="X1433" s="36"/>
      <c r="Y1433" s="36"/>
      <c r="Z1433" s="36"/>
    </row>
    <row r="1434" spans="1:26" x14ac:dyDescent="0.2">
      <c r="A1434" s="36"/>
      <c r="B1434" s="36"/>
      <c r="C1434" s="36"/>
      <c r="D1434" s="36"/>
      <c r="E1434" s="36"/>
      <c r="F1434" s="36"/>
      <c r="G1434" s="36"/>
      <c r="H1434" s="36"/>
      <c r="I1434" s="36"/>
      <c r="J1434" s="36"/>
      <c r="K1434" s="36"/>
      <c r="L1434" s="36"/>
      <c r="M1434" s="36"/>
      <c r="N1434" s="36"/>
      <c r="O1434" s="36"/>
      <c r="P1434" s="36"/>
      <c r="Q1434" s="36"/>
      <c r="R1434" s="36"/>
      <c r="S1434" s="36"/>
      <c r="T1434" s="36"/>
      <c r="U1434" s="36"/>
      <c r="V1434" s="36"/>
      <c r="W1434" s="36"/>
      <c r="X1434" s="36"/>
      <c r="Y1434" s="36"/>
      <c r="Z1434" s="36"/>
    </row>
    <row r="1435" spans="1:26" x14ac:dyDescent="0.2">
      <c r="A1435" s="36"/>
      <c r="B1435" s="36"/>
      <c r="C1435" s="36"/>
      <c r="D1435" s="36"/>
      <c r="E1435" s="36"/>
      <c r="F1435" s="36"/>
      <c r="G1435" s="36"/>
      <c r="H1435" s="36"/>
      <c r="I1435" s="36"/>
      <c r="J1435" s="36"/>
      <c r="K1435" s="36"/>
      <c r="L1435" s="36"/>
      <c r="M1435" s="36"/>
      <c r="N1435" s="36"/>
      <c r="O1435" s="36"/>
      <c r="P1435" s="36"/>
      <c r="Q1435" s="36"/>
      <c r="R1435" s="36"/>
      <c r="S1435" s="36"/>
      <c r="T1435" s="36"/>
      <c r="U1435" s="36"/>
      <c r="V1435" s="36"/>
      <c r="W1435" s="36"/>
      <c r="X1435" s="36"/>
      <c r="Y1435" s="36"/>
      <c r="Z1435" s="36"/>
    </row>
    <row r="1436" spans="1:26" x14ac:dyDescent="0.2">
      <c r="A1436" s="36"/>
      <c r="B1436" s="36"/>
      <c r="C1436" s="36"/>
      <c r="D1436" s="36"/>
      <c r="E1436" s="36"/>
      <c r="F1436" s="36"/>
      <c r="G1436" s="36"/>
      <c r="H1436" s="36"/>
      <c r="I1436" s="36"/>
      <c r="J1436" s="36"/>
      <c r="K1436" s="36"/>
      <c r="L1436" s="36"/>
      <c r="M1436" s="36"/>
      <c r="N1436" s="36"/>
      <c r="O1436" s="36"/>
      <c r="P1436" s="36"/>
      <c r="Q1436" s="36"/>
      <c r="R1436" s="36"/>
      <c r="S1436" s="36"/>
      <c r="T1436" s="36"/>
      <c r="U1436" s="36"/>
      <c r="V1436" s="36"/>
      <c r="W1436" s="36"/>
      <c r="X1436" s="36"/>
      <c r="Y1436" s="36"/>
      <c r="Z1436" s="36"/>
    </row>
    <row r="1437" spans="1:26" x14ac:dyDescent="0.2">
      <c r="A1437" s="36"/>
      <c r="B1437" s="36"/>
      <c r="C1437" s="36"/>
      <c r="D1437" s="36"/>
      <c r="E1437" s="36"/>
      <c r="F1437" s="36"/>
      <c r="G1437" s="36"/>
      <c r="H1437" s="36"/>
      <c r="I1437" s="36"/>
      <c r="J1437" s="36"/>
      <c r="K1437" s="36"/>
      <c r="L1437" s="36"/>
      <c r="M1437" s="36"/>
      <c r="N1437" s="36"/>
      <c r="O1437" s="36"/>
      <c r="P1437" s="36"/>
      <c r="Q1437" s="36"/>
      <c r="R1437" s="36"/>
      <c r="S1437" s="36"/>
      <c r="T1437" s="36"/>
      <c r="U1437" s="36"/>
      <c r="V1437" s="36"/>
      <c r="W1437" s="36"/>
      <c r="X1437" s="36"/>
      <c r="Y1437" s="36"/>
      <c r="Z1437" s="36"/>
    </row>
    <row r="1438" spans="1:26" x14ac:dyDescent="0.2">
      <c r="A1438" s="36"/>
      <c r="B1438" s="36"/>
      <c r="C1438" s="36"/>
      <c r="D1438" s="36"/>
      <c r="E1438" s="36"/>
      <c r="F1438" s="36"/>
      <c r="G1438" s="36"/>
      <c r="H1438" s="36"/>
      <c r="I1438" s="36"/>
      <c r="J1438" s="36"/>
      <c r="K1438" s="36"/>
      <c r="L1438" s="36"/>
      <c r="M1438" s="36"/>
      <c r="N1438" s="36"/>
      <c r="O1438" s="36"/>
      <c r="P1438" s="36"/>
      <c r="Q1438" s="36"/>
      <c r="R1438" s="36"/>
      <c r="S1438" s="36"/>
      <c r="T1438" s="36"/>
      <c r="U1438" s="36"/>
      <c r="V1438" s="36"/>
      <c r="W1438" s="36"/>
      <c r="X1438" s="36"/>
      <c r="Y1438" s="36"/>
      <c r="Z1438" s="36"/>
    </row>
    <row r="1439" spans="1:26" x14ac:dyDescent="0.2">
      <c r="A1439" s="36"/>
      <c r="B1439" s="36"/>
      <c r="C1439" s="36"/>
      <c r="D1439" s="36"/>
      <c r="E1439" s="36"/>
      <c r="F1439" s="36"/>
      <c r="G1439" s="36"/>
      <c r="H1439" s="36"/>
      <c r="I1439" s="36"/>
      <c r="J1439" s="36"/>
      <c r="K1439" s="36"/>
      <c r="L1439" s="36"/>
      <c r="M1439" s="36"/>
      <c r="N1439" s="36"/>
      <c r="O1439" s="36"/>
      <c r="P1439" s="36"/>
      <c r="Q1439" s="36"/>
      <c r="R1439" s="36"/>
      <c r="S1439" s="36"/>
      <c r="T1439" s="36"/>
      <c r="U1439" s="36"/>
      <c r="V1439" s="36"/>
      <c r="W1439" s="36"/>
      <c r="X1439" s="36"/>
      <c r="Y1439" s="36"/>
      <c r="Z1439" s="36"/>
    </row>
    <row r="1440" spans="1:26" x14ac:dyDescent="0.2">
      <c r="A1440" s="36"/>
      <c r="B1440" s="36"/>
      <c r="C1440" s="36"/>
      <c r="D1440" s="36"/>
      <c r="E1440" s="36"/>
      <c r="F1440" s="36"/>
      <c r="G1440" s="36"/>
      <c r="H1440" s="36"/>
      <c r="I1440" s="36"/>
      <c r="J1440" s="36"/>
      <c r="K1440" s="36"/>
      <c r="L1440" s="36"/>
      <c r="M1440" s="36"/>
      <c r="N1440" s="36"/>
      <c r="O1440" s="36"/>
      <c r="P1440" s="36"/>
      <c r="Q1440" s="36"/>
      <c r="R1440" s="36"/>
      <c r="S1440" s="36"/>
      <c r="T1440" s="36"/>
      <c r="U1440" s="36"/>
      <c r="V1440" s="36"/>
      <c r="W1440" s="36"/>
      <c r="X1440" s="36"/>
      <c r="Y1440" s="36"/>
      <c r="Z1440" s="36"/>
    </row>
    <row r="1441" spans="1:26" x14ac:dyDescent="0.2">
      <c r="A1441" s="36"/>
      <c r="B1441" s="36"/>
      <c r="C1441" s="36"/>
      <c r="D1441" s="36"/>
      <c r="E1441" s="36"/>
      <c r="F1441" s="36"/>
      <c r="G1441" s="36"/>
      <c r="H1441" s="36"/>
      <c r="I1441" s="36"/>
      <c r="J1441" s="36"/>
      <c r="K1441" s="36"/>
      <c r="L1441" s="36"/>
      <c r="M1441" s="36"/>
      <c r="N1441" s="36"/>
      <c r="O1441" s="36"/>
      <c r="P1441" s="36"/>
      <c r="Q1441" s="36"/>
      <c r="R1441" s="36"/>
      <c r="S1441" s="36"/>
      <c r="T1441" s="36"/>
      <c r="U1441" s="36"/>
      <c r="V1441" s="36"/>
      <c r="W1441" s="36"/>
      <c r="X1441" s="36"/>
      <c r="Y1441" s="36"/>
      <c r="Z1441" s="36"/>
    </row>
    <row r="1442" spans="1:26" x14ac:dyDescent="0.2">
      <c r="A1442" s="36"/>
      <c r="B1442" s="36"/>
      <c r="C1442" s="36"/>
      <c r="D1442" s="36"/>
      <c r="E1442" s="36"/>
      <c r="F1442" s="36"/>
      <c r="G1442" s="36"/>
      <c r="H1442" s="36"/>
      <c r="I1442" s="36"/>
      <c r="J1442" s="36"/>
      <c r="K1442" s="36"/>
      <c r="L1442" s="36"/>
      <c r="M1442" s="36"/>
      <c r="N1442" s="36"/>
      <c r="O1442" s="36"/>
      <c r="P1442" s="36"/>
      <c r="Q1442" s="36"/>
      <c r="R1442" s="36"/>
      <c r="S1442" s="36"/>
      <c r="T1442" s="36"/>
      <c r="U1442" s="36"/>
      <c r="V1442" s="36"/>
      <c r="W1442" s="36"/>
      <c r="X1442" s="36"/>
      <c r="Y1442" s="36"/>
      <c r="Z1442" s="36"/>
    </row>
    <row r="1443" spans="1:26" x14ac:dyDescent="0.2">
      <c r="A1443" s="36"/>
      <c r="B1443" s="36"/>
      <c r="C1443" s="36"/>
      <c r="D1443" s="36"/>
      <c r="E1443" s="36"/>
      <c r="F1443" s="36"/>
      <c r="G1443" s="36"/>
      <c r="H1443" s="36"/>
      <c r="I1443" s="36"/>
      <c r="J1443" s="36"/>
      <c r="K1443" s="36"/>
      <c r="L1443" s="36"/>
      <c r="M1443" s="36"/>
      <c r="N1443" s="36"/>
      <c r="O1443" s="36"/>
      <c r="P1443" s="36"/>
      <c r="Q1443" s="36"/>
      <c r="R1443" s="36"/>
      <c r="S1443" s="36"/>
      <c r="T1443" s="36"/>
      <c r="U1443" s="36"/>
      <c r="V1443" s="36"/>
      <c r="W1443" s="36"/>
      <c r="X1443" s="36"/>
      <c r="Y1443" s="36"/>
      <c r="Z1443" s="36"/>
    </row>
    <row r="1444" spans="1:26" x14ac:dyDescent="0.2">
      <c r="A1444" s="36"/>
      <c r="B1444" s="36"/>
      <c r="C1444" s="36"/>
      <c r="D1444" s="36"/>
      <c r="E1444" s="36"/>
      <c r="F1444" s="36"/>
      <c r="G1444" s="36"/>
      <c r="H1444" s="36"/>
      <c r="I1444" s="36"/>
      <c r="J1444" s="36"/>
      <c r="K1444" s="36"/>
      <c r="L1444" s="36"/>
      <c r="M1444" s="36"/>
      <c r="N1444" s="36"/>
      <c r="O1444" s="36"/>
      <c r="P1444" s="36"/>
      <c r="Q1444" s="36"/>
      <c r="R1444" s="36"/>
      <c r="S1444" s="36"/>
      <c r="T1444" s="36"/>
      <c r="U1444" s="36"/>
      <c r="V1444" s="36"/>
      <c r="W1444" s="36"/>
      <c r="X1444" s="36"/>
      <c r="Y1444" s="36"/>
      <c r="Z1444" s="36"/>
    </row>
    <row r="1445" spans="1:26" x14ac:dyDescent="0.2">
      <c r="A1445" s="36"/>
      <c r="B1445" s="36"/>
      <c r="C1445" s="36"/>
      <c r="D1445" s="36"/>
      <c r="E1445" s="36"/>
      <c r="F1445" s="36"/>
      <c r="G1445" s="36"/>
      <c r="H1445" s="36"/>
      <c r="I1445" s="36"/>
      <c r="J1445" s="36"/>
      <c r="K1445" s="36"/>
      <c r="L1445" s="36"/>
      <c r="M1445" s="36"/>
      <c r="N1445" s="36"/>
      <c r="O1445" s="36"/>
      <c r="P1445" s="36"/>
      <c r="Q1445" s="36"/>
      <c r="R1445" s="36"/>
      <c r="S1445" s="36"/>
      <c r="T1445" s="36"/>
      <c r="U1445" s="36"/>
      <c r="V1445" s="36"/>
      <c r="W1445" s="36"/>
      <c r="X1445" s="36"/>
      <c r="Y1445" s="36"/>
      <c r="Z1445" s="36"/>
    </row>
    <row r="1446" spans="1:26" x14ac:dyDescent="0.2">
      <c r="A1446" s="36"/>
      <c r="B1446" s="36"/>
      <c r="C1446" s="36"/>
      <c r="D1446" s="36"/>
      <c r="E1446" s="36"/>
      <c r="F1446" s="36"/>
      <c r="G1446" s="36"/>
      <c r="H1446" s="36"/>
      <c r="I1446" s="36"/>
      <c r="J1446" s="36"/>
      <c r="K1446" s="36"/>
      <c r="L1446" s="36"/>
      <c r="M1446" s="36"/>
      <c r="N1446" s="36"/>
      <c r="O1446" s="36"/>
      <c r="P1446" s="36"/>
      <c r="Q1446" s="36"/>
      <c r="R1446" s="36"/>
      <c r="S1446" s="36"/>
      <c r="T1446" s="36"/>
      <c r="U1446" s="36"/>
      <c r="V1446" s="36"/>
      <c r="W1446" s="36"/>
      <c r="X1446" s="36"/>
      <c r="Y1446" s="36"/>
      <c r="Z1446" s="36"/>
    </row>
    <row r="1447" spans="1:26" x14ac:dyDescent="0.2">
      <c r="A1447" s="36"/>
      <c r="B1447" s="36"/>
      <c r="C1447" s="36"/>
      <c r="D1447" s="36"/>
      <c r="E1447" s="36"/>
      <c r="F1447" s="36"/>
      <c r="G1447" s="36"/>
      <c r="H1447" s="36"/>
      <c r="I1447" s="36"/>
      <c r="J1447" s="36"/>
      <c r="K1447" s="36"/>
      <c r="L1447" s="36"/>
      <c r="M1447" s="36"/>
      <c r="N1447" s="36"/>
      <c r="O1447" s="36"/>
      <c r="P1447" s="36"/>
      <c r="Q1447" s="36"/>
      <c r="R1447" s="36"/>
      <c r="S1447" s="36"/>
      <c r="T1447" s="36"/>
      <c r="U1447" s="36"/>
      <c r="V1447" s="36"/>
      <c r="W1447" s="36"/>
      <c r="X1447" s="36"/>
      <c r="Y1447" s="36"/>
      <c r="Z1447" s="36"/>
    </row>
    <row r="1448" spans="1:26" x14ac:dyDescent="0.2">
      <c r="A1448" s="36"/>
      <c r="B1448" s="36"/>
      <c r="C1448" s="36"/>
      <c r="D1448" s="36"/>
      <c r="E1448" s="36"/>
      <c r="F1448" s="36"/>
      <c r="G1448" s="36"/>
      <c r="H1448" s="36"/>
      <c r="I1448" s="36"/>
      <c r="J1448" s="36"/>
      <c r="K1448" s="36"/>
      <c r="L1448" s="36"/>
      <c r="M1448" s="36"/>
      <c r="N1448" s="36"/>
      <c r="O1448" s="36"/>
      <c r="P1448" s="36"/>
      <c r="Q1448" s="36"/>
      <c r="R1448" s="36"/>
      <c r="S1448" s="36"/>
      <c r="T1448" s="36"/>
      <c r="U1448" s="36"/>
      <c r="V1448" s="36"/>
      <c r="W1448" s="36"/>
      <c r="X1448" s="36"/>
      <c r="Y1448" s="36"/>
      <c r="Z1448" s="36"/>
    </row>
    <row r="1449" spans="1:26" x14ac:dyDescent="0.2">
      <c r="A1449" s="36"/>
      <c r="B1449" s="36"/>
      <c r="C1449" s="36"/>
      <c r="D1449" s="36"/>
      <c r="E1449" s="36"/>
      <c r="F1449" s="36"/>
      <c r="G1449" s="36"/>
      <c r="H1449" s="36"/>
      <c r="I1449" s="36"/>
      <c r="J1449" s="36"/>
      <c r="K1449" s="36"/>
      <c r="L1449" s="36"/>
      <c r="M1449" s="36"/>
      <c r="N1449" s="36"/>
      <c r="O1449" s="36"/>
      <c r="P1449" s="36"/>
      <c r="Q1449" s="36"/>
      <c r="R1449" s="36"/>
      <c r="S1449" s="36"/>
      <c r="T1449" s="36"/>
      <c r="U1449" s="36"/>
      <c r="V1449" s="36"/>
      <c r="W1449" s="36"/>
      <c r="X1449" s="36"/>
      <c r="Y1449" s="36"/>
      <c r="Z1449" s="36"/>
    </row>
    <row r="1450" spans="1:26" x14ac:dyDescent="0.2">
      <c r="A1450" s="36"/>
      <c r="B1450" s="36"/>
      <c r="C1450" s="36"/>
      <c r="D1450" s="36"/>
      <c r="E1450" s="36"/>
      <c r="F1450" s="36"/>
      <c r="G1450" s="36"/>
      <c r="H1450" s="36"/>
      <c r="I1450" s="36"/>
      <c r="J1450" s="36"/>
      <c r="K1450" s="36"/>
      <c r="L1450" s="36"/>
      <c r="M1450" s="36"/>
      <c r="N1450" s="36"/>
      <c r="O1450" s="36"/>
      <c r="P1450" s="36"/>
      <c r="Q1450" s="36"/>
      <c r="R1450" s="36"/>
      <c r="S1450" s="36"/>
      <c r="T1450" s="36"/>
      <c r="U1450" s="36"/>
      <c r="V1450" s="36"/>
      <c r="W1450" s="36"/>
      <c r="X1450" s="36"/>
      <c r="Y1450" s="36"/>
      <c r="Z1450" s="36"/>
    </row>
    <row r="1451" spans="1:26" x14ac:dyDescent="0.2">
      <c r="A1451" s="36"/>
      <c r="B1451" s="36"/>
      <c r="C1451" s="36"/>
      <c r="D1451" s="36"/>
      <c r="E1451" s="36"/>
      <c r="F1451" s="36"/>
      <c r="G1451" s="36"/>
      <c r="H1451" s="36"/>
      <c r="I1451" s="36"/>
      <c r="J1451" s="36"/>
      <c r="K1451" s="36"/>
      <c r="L1451" s="36"/>
      <c r="M1451" s="36"/>
      <c r="N1451" s="36"/>
      <c r="O1451" s="36"/>
      <c r="P1451" s="36"/>
      <c r="Q1451" s="36"/>
      <c r="R1451" s="36"/>
      <c r="S1451" s="36"/>
      <c r="T1451" s="36"/>
      <c r="U1451" s="36"/>
      <c r="V1451" s="36"/>
      <c r="W1451" s="36"/>
      <c r="X1451" s="36"/>
      <c r="Y1451" s="36"/>
      <c r="Z1451" s="36"/>
    </row>
    <row r="1452" spans="1:26" x14ac:dyDescent="0.2">
      <c r="A1452" s="36"/>
      <c r="B1452" s="36"/>
      <c r="C1452" s="36"/>
      <c r="D1452" s="36"/>
      <c r="E1452" s="36"/>
      <c r="F1452" s="36"/>
      <c r="G1452" s="36"/>
      <c r="H1452" s="36"/>
      <c r="I1452" s="36"/>
      <c r="J1452" s="36"/>
      <c r="K1452" s="36"/>
      <c r="L1452" s="36"/>
      <c r="M1452" s="36"/>
      <c r="N1452" s="36"/>
      <c r="O1452" s="36"/>
      <c r="P1452" s="36"/>
      <c r="Q1452" s="36"/>
      <c r="R1452" s="36"/>
      <c r="S1452" s="36"/>
      <c r="T1452" s="36"/>
      <c r="U1452" s="36"/>
      <c r="V1452" s="36"/>
      <c r="W1452" s="36"/>
      <c r="X1452" s="36"/>
      <c r="Y1452" s="36"/>
      <c r="Z1452" s="36"/>
    </row>
    <row r="1453" spans="1:26" x14ac:dyDescent="0.2">
      <c r="A1453" s="36"/>
      <c r="B1453" s="36"/>
      <c r="C1453" s="36"/>
      <c r="D1453" s="36"/>
      <c r="E1453" s="36"/>
      <c r="F1453" s="36"/>
      <c r="G1453" s="36"/>
      <c r="H1453" s="36"/>
      <c r="I1453" s="36"/>
      <c r="J1453" s="36"/>
      <c r="K1453" s="36"/>
      <c r="L1453" s="36"/>
      <c r="M1453" s="36"/>
      <c r="N1453" s="36"/>
      <c r="O1453" s="36"/>
      <c r="P1453" s="36"/>
      <c r="Q1453" s="36"/>
      <c r="R1453" s="36"/>
      <c r="S1453" s="36"/>
      <c r="T1453" s="36"/>
      <c r="U1453" s="36"/>
      <c r="V1453" s="36"/>
      <c r="W1453" s="36"/>
      <c r="X1453" s="36"/>
      <c r="Y1453" s="36"/>
      <c r="Z1453" s="36"/>
    </row>
    <row r="1454" spans="1:26" x14ac:dyDescent="0.2">
      <c r="A1454" s="36"/>
      <c r="B1454" s="36"/>
      <c r="C1454" s="36"/>
      <c r="D1454" s="36"/>
      <c r="E1454" s="36"/>
      <c r="F1454" s="36"/>
      <c r="G1454" s="36"/>
      <c r="H1454" s="36"/>
      <c r="I1454" s="36"/>
      <c r="J1454" s="36"/>
      <c r="K1454" s="36"/>
      <c r="L1454" s="36"/>
      <c r="M1454" s="36"/>
      <c r="N1454" s="36"/>
      <c r="O1454" s="36"/>
      <c r="P1454" s="36"/>
      <c r="Q1454" s="36"/>
      <c r="R1454" s="36"/>
      <c r="S1454" s="36"/>
      <c r="T1454" s="36"/>
      <c r="U1454" s="36"/>
      <c r="V1454" s="36"/>
      <c r="W1454" s="36"/>
      <c r="X1454" s="36"/>
      <c r="Y1454" s="36"/>
      <c r="Z1454" s="36"/>
    </row>
    <row r="1455" spans="1:26" x14ac:dyDescent="0.2">
      <c r="A1455" s="36"/>
      <c r="B1455" s="36"/>
      <c r="C1455" s="36"/>
      <c r="D1455" s="36"/>
      <c r="E1455" s="36"/>
      <c r="F1455" s="36"/>
      <c r="G1455" s="36"/>
      <c r="H1455" s="36"/>
      <c r="I1455" s="36"/>
      <c r="J1455" s="36"/>
      <c r="K1455" s="36"/>
      <c r="L1455" s="36"/>
      <c r="M1455" s="36"/>
      <c r="N1455" s="36"/>
      <c r="O1455" s="36"/>
      <c r="P1455" s="36"/>
      <c r="Q1455" s="36"/>
      <c r="R1455" s="36"/>
      <c r="S1455" s="36"/>
      <c r="T1455" s="36"/>
      <c r="U1455" s="36"/>
      <c r="V1455" s="36"/>
      <c r="W1455" s="36"/>
      <c r="X1455" s="36"/>
      <c r="Y1455" s="36"/>
      <c r="Z1455" s="36"/>
    </row>
    <row r="1456" spans="1:26" x14ac:dyDescent="0.2">
      <c r="A1456" s="36"/>
      <c r="B1456" s="36"/>
      <c r="C1456" s="36"/>
      <c r="D1456" s="36"/>
      <c r="E1456" s="36"/>
      <c r="F1456" s="36"/>
      <c r="G1456" s="36"/>
      <c r="H1456" s="36"/>
      <c r="I1456" s="36"/>
      <c r="J1456" s="36"/>
      <c r="K1456" s="36"/>
      <c r="L1456" s="36"/>
      <c r="M1456" s="36"/>
      <c r="N1456" s="36"/>
      <c r="O1456" s="36"/>
      <c r="P1456" s="36"/>
      <c r="Q1456" s="36"/>
      <c r="R1456" s="36"/>
      <c r="S1456" s="36"/>
      <c r="T1456" s="36"/>
      <c r="U1456" s="36"/>
      <c r="V1456" s="36"/>
      <c r="W1456" s="36"/>
      <c r="X1456" s="36"/>
      <c r="Y1456" s="36"/>
      <c r="Z1456" s="36"/>
    </row>
    <row r="1457" spans="1:26" x14ac:dyDescent="0.2">
      <c r="A1457" s="36"/>
      <c r="B1457" s="36"/>
      <c r="C1457" s="36"/>
      <c r="D1457" s="36"/>
      <c r="E1457" s="36"/>
      <c r="F1457" s="36"/>
      <c r="G1457" s="36"/>
      <c r="H1457" s="36"/>
      <c r="I1457" s="36"/>
      <c r="J1457" s="36"/>
      <c r="K1457" s="36"/>
      <c r="L1457" s="36"/>
      <c r="M1457" s="36"/>
      <c r="N1457" s="36"/>
      <c r="O1457" s="36"/>
      <c r="P1457" s="36"/>
      <c r="Q1457" s="36"/>
      <c r="R1457" s="36"/>
      <c r="S1457" s="36"/>
      <c r="T1457" s="36"/>
      <c r="U1457" s="36"/>
      <c r="V1457" s="36"/>
      <c r="W1457" s="36"/>
      <c r="X1457" s="36"/>
      <c r="Y1457" s="36"/>
      <c r="Z1457" s="36"/>
    </row>
    <row r="1458" spans="1:26" x14ac:dyDescent="0.2">
      <c r="A1458" s="36"/>
      <c r="B1458" s="36"/>
      <c r="C1458" s="36"/>
      <c r="D1458" s="36"/>
      <c r="E1458" s="36"/>
      <c r="F1458" s="36"/>
      <c r="G1458" s="36"/>
      <c r="H1458" s="36"/>
      <c r="I1458" s="36"/>
      <c r="J1458" s="36"/>
      <c r="K1458" s="36"/>
      <c r="L1458" s="36"/>
      <c r="M1458" s="36"/>
      <c r="N1458" s="36"/>
      <c r="O1458" s="36"/>
      <c r="P1458" s="36"/>
      <c r="Q1458" s="36"/>
      <c r="R1458" s="36"/>
      <c r="S1458" s="36"/>
      <c r="T1458" s="36"/>
      <c r="U1458" s="36"/>
      <c r="V1458" s="36"/>
      <c r="W1458" s="36"/>
      <c r="X1458" s="36"/>
      <c r="Y1458" s="36"/>
      <c r="Z1458" s="36"/>
    </row>
    <row r="1459" spans="1:26" x14ac:dyDescent="0.2">
      <c r="A1459" s="36"/>
      <c r="B1459" s="36"/>
      <c r="C1459" s="36"/>
      <c r="D1459" s="36"/>
      <c r="E1459" s="36"/>
      <c r="F1459" s="36"/>
      <c r="G1459" s="36"/>
      <c r="H1459" s="36"/>
      <c r="I1459" s="36"/>
      <c r="J1459" s="36"/>
      <c r="K1459" s="36"/>
      <c r="L1459" s="36"/>
      <c r="M1459" s="36"/>
      <c r="N1459" s="36"/>
      <c r="O1459" s="36"/>
      <c r="P1459" s="36"/>
      <c r="Q1459" s="36"/>
      <c r="R1459" s="36"/>
      <c r="S1459" s="36"/>
      <c r="T1459" s="36"/>
      <c r="U1459" s="36"/>
      <c r="V1459" s="36"/>
      <c r="W1459" s="36"/>
      <c r="X1459" s="36"/>
      <c r="Y1459" s="36"/>
      <c r="Z1459" s="36"/>
    </row>
    <row r="1460" spans="1:26" x14ac:dyDescent="0.2">
      <c r="A1460" s="36"/>
      <c r="B1460" s="36"/>
      <c r="C1460" s="36"/>
      <c r="D1460" s="36"/>
      <c r="E1460" s="36"/>
      <c r="F1460" s="36"/>
      <c r="G1460" s="36"/>
      <c r="H1460" s="36"/>
      <c r="I1460" s="36"/>
      <c r="J1460" s="36"/>
      <c r="K1460" s="36"/>
      <c r="L1460" s="36"/>
      <c r="M1460" s="36"/>
      <c r="N1460" s="36"/>
      <c r="O1460" s="36"/>
      <c r="P1460" s="36"/>
      <c r="Q1460" s="36"/>
      <c r="R1460" s="36"/>
      <c r="S1460" s="36"/>
      <c r="T1460" s="36"/>
      <c r="U1460" s="36"/>
      <c r="V1460" s="36"/>
      <c r="W1460" s="36"/>
      <c r="X1460" s="36"/>
      <c r="Y1460" s="36"/>
      <c r="Z1460" s="36"/>
    </row>
    <row r="1461" spans="1:26" x14ac:dyDescent="0.2">
      <c r="A1461" s="36"/>
      <c r="B1461" s="36"/>
      <c r="C1461" s="36"/>
      <c r="D1461" s="36"/>
      <c r="E1461" s="36"/>
      <c r="F1461" s="36"/>
      <c r="G1461" s="36"/>
      <c r="H1461" s="36"/>
      <c r="I1461" s="36"/>
      <c r="J1461" s="36"/>
      <c r="K1461" s="36"/>
      <c r="L1461" s="36"/>
      <c r="M1461" s="36"/>
      <c r="N1461" s="36"/>
      <c r="O1461" s="36"/>
      <c r="P1461" s="36"/>
      <c r="Q1461" s="36"/>
      <c r="R1461" s="36"/>
      <c r="S1461" s="36"/>
      <c r="T1461" s="36"/>
      <c r="U1461" s="36"/>
      <c r="V1461" s="36"/>
      <c r="W1461" s="36"/>
      <c r="X1461" s="36"/>
      <c r="Y1461" s="36"/>
      <c r="Z1461" s="36"/>
    </row>
    <row r="1462" spans="1:26" x14ac:dyDescent="0.2">
      <c r="A1462" s="36"/>
      <c r="B1462" s="36"/>
      <c r="C1462" s="36"/>
      <c r="D1462" s="36"/>
      <c r="E1462" s="36"/>
      <c r="F1462" s="36"/>
      <c r="G1462" s="36"/>
      <c r="H1462" s="36"/>
      <c r="I1462" s="36"/>
      <c r="J1462" s="36"/>
      <c r="K1462" s="36"/>
      <c r="L1462" s="36"/>
      <c r="M1462" s="36"/>
      <c r="N1462" s="36"/>
      <c r="O1462" s="36"/>
      <c r="P1462" s="36"/>
      <c r="Q1462" s="36"/>
      <c r="R1462" s="36"/>
      <c r="S1462" s="36"/>
      <c r="T1462" s="36"/>
      <c r="U1462" s="36"/>
      <c r="V1462" s="36"/>
      <c r="W1462" s="36"/>
      <c r="X1462" s="36"/>
      <c r="Y1462" s="36"/>
      <c r="Z1462" s="36"/>
    </row>
    <row r="1463" spans="1:26" x14ac:dyDescent="0.2">
      <c r="A1463" s="36"/>
      <c r="B1463" s="36"/>
      <c r="C1463" s="36"/>
      <c r="D1463" s="36"/>
      <c r="E1463" s="36"/>
      <c r="F1463" s="36"/>
      <c r="G1463" s="36"/>
      <c r="H1463" s="36"/>
      <c r="I1463" s="36"/>
      <c r="J1463" s="36"/>
      <c r="K1463" s="36"/>
      <c r="L1463" s="36"/>
      <c r="M1463" s="36"/>
      <c r="N1463" s="36"/>
      <c r="O1463" s="36"/>
      <c r="P1463" s="36"/>
      <c r="Q1463" s="36"/>
      <c r="R1463" s="36"/>
      <c r="S1463" s="36"/>
      <c r="T1463" s="36"/>
      <c r="U1463" s="36"/>
      <c r="V1463" s="36"/>
      <c r="W1463" s="36"/>
      <c r="X1463" s="36"/>
      <c r="Y1463" s="36"/>
      <c r="Z1463" s="36"/>
    </row>
    <row r="1464" spans="1:26" x14ac:dyDescent="0.2">
      <c r="A1464" s="36"/>
      <c r="B1464" s="36"/>
      <c r="C1464" s="36"/>
      <c r="D1464" s="36"/>
      <c r="E1464" s="36"/>
      <c r="F1464" s="36"/>
      <c r="G1464" s="36"/>
      <c r="H1464" s="36"/>
      <c r="I1464" s="36"/>
      <c r="J1464" s="36"/>
      <c r="K1464" s="36"/>
      <c r="L1464" s="36"/>
      <c r="M1464" s="36"/>
      <c r="N1464" s="36"/>
      <c r="O1464" s="36"/>
      <c r="P1464" s="36"/>
      <c r="Q1464" s="36"/>
      <c r="R1464" s="36"/>
      <c r="S1464" s="36"/>
      <c r="T1464" s="36"/>
      <c r="U1464" s="36"/>
      <c r="V1464" s="36"/>
      <c r="W1464" s="36"/>
      <c r="X1464" s="36"/>
      <c r="Y1464" s="36"/>
      <c r="Z1464" s="36"/>
    </row>
    <row r="1465" spans="1:26" x14ac:dyDescent="0.2">
      <c r="A1465" s="36"/>
      <c r="B1465" s="36"/>
      <c r="C1465" s="36"/>
      <c r="D1465" s="36"/>
      <c r="E1465" s="36"/>
      <c r="F1465" s="36"/>
      <c r="G1465" s="36"/>
      <c r="H1465" s="36"/>
      <c r="I1465" s="36"/>
      <c r="J1465" s="36"/>
      <c r="K1465" s="36"/>
      <c r="L1465" s="36"/>
      <c r="M1465" s="36"/>
      <c r="N1465" s="36"/>
      <c r="O1465" s="36"/>
      <c r="P1465" s="36"/>
      <c r="Q1465" s="36"/>
      <c r="R1465" s="36"/>
      <c r="S1465" s="36"/>
      <c r="T1465" s="36"/>
      <c r="U1465" s="36"/>
      <c r="V1465" s="36"/>
      <c r="W1465" s="36"/>
      <c r="X1465" s="36"/>
      <c r="Y1465" s="36"/>
      <c r="Z1465" s="36"/>
    </row>
    <row r="1466" spans="1:26" x14ac:dyDescent="0.2">
      <c r="A1466" s="36"/>
      <c r="B1466" s="36"/>
      <c r="C1466" s="36"/>
      <c r="D1466" s="36"/>
      <c r="E1466" s="36"/>
      <c r="F1466" s="36"/>
      <c r="G1466" s="36"/>
      <c r="H1466" s="36"/>
      <c r="I1466" s="36"/>
      <c r="J1466" s="36"/>
      <c r="K1466" s="36"/>
      <c r="L1466" s="36"/>
      <c r="M1466" s="36"/>
      <c r="N1466" s="36"/>
      <c r="O1466" s="36"/>
      <c r="P1466" s="36"/>
      <c r="Q1466" s="36"/>
      <c r="R1466" s="36"/>
      <c r="S1466" s="36"/>
      <c r="T1466" s="36"/>
      <c r="U1466" s="36"/>
      <c r="V1466" s="36"/>
      <c r="W1466" s="36"/>
      <c r="X1466" s="36"/>
      <c r="Y1466" s="36"/>
      <c r="Z1466" s="36"/>
    </row>
    <row r="1467" spans="1:26" x14ac:dyDescent="0.2">
      <c r="A1467" s="36"/>
      <c r="B1467" s="36"/>
      <c r="C1467" s="36"/>
      <c r="D1467" s="36"/>
      <c r="E1467" s="36"/>
      <c r="F1467" s="36"/>
      <c r="G1467" s="36"/>
      <c r="H1467" s="36"/>
      <c r="I1467" s="36"/>
      <c r="J1467" s="36"/>
      <c r="K1467" s="36"/>
      <c r="L1467" s="36"/>
      <c r="M1467" s="36"/>
      <c r="N1467" s="36"/>
      <c r="O1467" s="36"/>
      <c r="P1467" s="36"/>
      <c r="Q1467" s="36"/>
      <c r="R1467" s="36"/>
      <c r="S1467" s="36"/>
      <c r="T1467" s="36"/>
      <c r="U1467" s="36"/>
      <c r="V1467" s="36"/>
      <c r="W1467" s="36"/>
      <c r="X1467" s="36"/>
      <c r="Y1467" s="36"/>
      <c r="Z1467" s="36"/>
    </row>
    <row r="1468" spans="1:26" x14ac:dyDescent="0.2">
      <c r="A1468" s="36"/>
      <c r="B1468" s="36"/>
      <c r="C1468" s="36"/>
      <c r="D1468" s="36"/>
      <c r="E1468" s="36"/>
      <c r="F1468" s="36"/>
      <c r="G1468" s="36"/>
      <c r="H1468" s="36"/>
      <c r="I1468" s="36"/>
      <c r="J1468" s="36"/>
      <c r="K1468" s="36"/>
      <c r="L1468" s="36"/>
      <c r="M1468" s="36"/>
      <c r="N1468" s="36"/>
      <c r="O1468" s="36"/>
      <c r="P1468" s="36"/>
      <c r="Q1468" s="36"/>
      <c r="R1468" s="36"/>
      <c r="S1468" s="36"/>
      <c r="T1468" s="36"/>
      <c r="U1468" s="36"/>
      <c r="V1468" s="36"/>
      <c r="W1468" s="36"/>
      <c r="X1468" s="36"/>
      <c r="Y1468" s="36"/>
      <c r="Z1468" s="36"/>
    </row>
    <row r="1469" spans="1:26" x14ac:dyDescent="0.2">
      <c r="A1469" s="36"/>
      <c r="B1469" s="36"/>
      <c r="C1469" s="36"/>
      <c r="D1469" s="36"/>
      <c r="E1469" s="36"/>
      <c r="F1469" s="36"/>
      <c r="G1469" s="36"/>
      <c r="H1469" s="36"/>
      <c r="I1469" s="36"/>
      <c r="J1469" s="36"/>
      <c r="K1469" s="36"/>
      <c r="L1469" s="36"/>
      <c r="M1469" s="36"/>
      <c r="N1469" s="36"/>
      <c r="O1469" s="36"/>
      <c r="P1469" s="36"/>
      <c r="Q1469" s="36"/>
      <c r="R1469" s="36"/>
      <c r="S1469" s="36"/>
      <c r="T1469" s="36"/>
      <c r="U1469" s="36"/>
      <c r="V1469" s="36"/>
      <c r="W1469" s="36"/>
      <c r="X1469" s="36"/>
      <c r="Y1469" s="36"/>
      <c r="Z1469" s="36"/>
    </row>
    <row r="1470" spans="1:26" x14ac:dyDescent="0.2">
      <c r="A1470" s="36"/>
      <c r="B1470" s="36"/>
      <c r="C1470" s="36"/>
      <c r="D1470" s="36"/>
      <c r="E1470" s="36"/>
      <c r="F1470" s="36"/>
      <c r="G1470" s="36"/>
      <c r="H1470" s="36"/>
      <c r="I1470" s="36"/>
      <c r="J1470" s="36"/>
      <c r="K1470" s="36"/>
      <c r="L1470" s="36"/>
      <c r="M1470" s="36"/>
      <c r="N1470" s="36"/>
      <c r="O1470" s="36"/>
      <c r="P1470" s="36"/>
      <c r="Q1470" s="36"/>
      <c r="R1470" s="36"/>
      <c r="S1470" s="36"/>
      <c r="T1470" s="36"/>
      <c r="U1470" s="36"/>
      <c r="V1470" s="36"/>
      <c r="W1470" s="36"/>
      <c r="X1470" s="36"/>
      <c r="Y1470" s="36"/>
      <c r="Z1470" s="36"/>
    </row>
    <row r="1471" spans="1:26" x14ac:dyDescent="0.2">
      <c r="A1471" s="36"/>
      <c r="B1471" s="36"/>
      <c r="C1471" s="36"/>
      <c r="D1471" s="36"/>
      <c r="E1471" s="36"/>
      <c r="F1471" s="36"/>
      <c r="G1471" s="36"/>
      <c r="H1471" s="36"/>
      <c r="I1471" s="36"/>
      <c r="J1471" s="36"/>
      <c r="K1471" s="36"/>
      <c r="L1471" s="36"/>
      <c r="M1471" s="36"/>
      <c r="N1471" s="36"/>
      <c r="O1471" s="36"/>
      <c r="P1471" s="36"/>
      <c r="Q1471" s="36"/>
      <c r="R1471" s="36"/>
      <c r="S1471" s="36"/>
      <c r="T1471" s="36"/>
      <c r="U1471" s="36"/>
      <c r="V1471" s="36"/>
      <c r="W1471" s="36"/>
      <c r="X1471" s="36"/>
      <c r="Y1471" s="36"/>
      <c r="Z1471" s="36"/>
    </row>
    <row r="1472" spans="1:26" x14ac:dyDescent="0.2">
      <c r="A1472" s="36"/>
      <c r="B1472" s="36"/>
      <c r="C1472" s="36"/>
      <c r="D1472" s="36"/>
      <c r="E1472" s="36"/>
      <c r="F1472" s="36"/>
      <c r="G1472" s="36"/>
      <c r="H1472" s="36"/>
      <c r="I1472" s="36"/>
      <c r="J1472" s="36"/>
      <c r="K1472" s="36"/>
      <c r="L1472" s="36"/>
      <c r="M1472" s="36"/>
      <c r="N1472" s="36"/>
      <c r="O1472" s="36"/>
      <c r="P1472" s="36"/>
      <c r="Q1472" s="36"/>
      <c r="R1472" s="36"/>
      <c r="S1472" s="36"/>
      <c r="T1472" s="36"/>
      <c r="U1472" s="36"/>
      <c r="V1472" s="36"/>
      <c r="W1472" s="36"/>
      <c r="X1472" s="36"/>
      <c r="Y1472" s="36"/>
      <c r="Z1472" s="36"/>
    </row>
    <row r="1473" spans="1:26" x14ac:dyDescent="0.2">
      <c r="A1473" s="36"/>
      <c r="B1473" s="36"/>
      <c r="C1473" s="36"/>
      <c r="D1473" s="36"/>
      <c r="E1473" s="36"/>
      <c r="F1473" s="36"/>
      <c r="G1473" s="36"/>
      <c r="H1473" s="36"/>
      <c r="I1473" s="36"/>
      <c r="J1473" s="36"/>
      <c r="K1473" s="36"/>
      <c r="L1473" s="36"/>
      <c r="M1473" s="36"/>
      <c r="N1473" s="36"/>
      <c r="O1473" s="36"/>
      <c r="P1473" s="36"/>
      <c r="Q1473" s="36"/>
      <c r="R1473" s="36"/>
      <c r="S1473" s="36"/>
      <c r="T1473" s="36"/>
      <c r="U1473" s="36"/>
      <c r="V1473" s="36"/>
      <c r="W1473" s="36"/>
      <c r="X1473" s="36"/>
      <c r="Y1473" s="36"/>
      <c r="Z1473" s="36"/>
    </row>
    <row r="1474" spans="1:26" x14ac:dyDescent="0.2">
      <c r="A1474" s="36"/>
      <c r="B1474" s="36"/>
      <c r="C1474" s="36"/>
      <c r="D1474" s="36"/>
      <c r="E1474" s="36"/>
      <c r="F1474" s="36"/>
      <c r="G1474" s="36"/>
      <c r="H1474" s="36"/>
      <c r="I1474" s="36"/>
      <c r="J1474" s="36"/>
      <c r="K1474" s="36"/>
      <c r="L1474" s="36"/>
      <c r="M1474" s="36"/>
      <c r="N1474" s="36"/>
      <c r="O1474" s="36"/>
      <c r="P1474" s="36"/>
      <c r="Q1474" s="36"/>
      <c r="R1474" s="36"/>
      <c r="S1474" s="36"/>
      <c r="T1474" s="36"/>
      <c r="U1474" s="36"/>
      <c r="V1474" s="36"/>
      <c r="W1474" s="36"/>
      <c r="X1474" s="36"/>
      <c r="Y1474" s="36"/>
      <c r="Z1474" s="36"/>
    </row>
    <row r="1475" spans="1:26" x14ac:dyDescent="0.2">
      <c r="A1475" s="36"/>
      <c r="B1475" s="36"/>
      <c r="C1475" s="36"/>
      <c r="D1475" s="36"/>
      <c r="E1475" s="36"/>
      <c r="F1475" s="36"/>
      <c r="G1475" s="36"/>
      <c r="H1475" s="36"/>
      <c r="I1475" s="36"/>
      <c r="J1475" s="36"/>
      <c r="K1475" s="36"/>
      <c r="L1475" s="36"/>
      <c r="M1475" s="36"/>
      <c r="N1475" s="36"/>
      <c r="O1475" s="36"/>
      <c r="P1475" s="36"/>
      <c r="Q1475" s="36"/>
      <c r="R1475" s="36"/>
      <c r="S1475" s="36"/>
      <c r="T1475" s="36"/>
      <c r="U1475" s="36"/>
      <c r="V1475" s="36"/>
      <c r="W1475" s="36"/>
      <c r="X1475" s="36"/>
      <c r="Y1475" s="36"/>
      <c r="Z1475" s="36"/>
    </row>
    <row r="1476" spans="1:26" x14ac:dyDescent="0.2">
      <c r="A1476" s="36"/>
      <c r="B1476" s="36"/>
      <c r="C1476" s="36"/>
      <c r="D1476" s="36"/>
      <c r="E1476" s="36"/>
      <c r="F1476" s="36"/>
      <c r="G1476" s="36"/>
      <c r="H1476" s="36"/>
      <c r="I1476" s="36"/>
      <c r="J1476" s="36"/>
      <c r="K1476" s="36"/>
      <c r="L1476" s="36"/>
      <c r="M1476" s="36"/>
      <c r="N1476" s="36"/>
      <c r="O1476" s="36"/>
      <c r="P1476" s="36"/>
      <c r="Q1476" s="36"/>
      <c r="R1476" s="36"/>
      <c r="S1476" s="36"/>
      <c r="T1476" s="36"/>
      <c r="U1476" s="36"/>
      <c r="V1476" s="36"/>
      <c r="W1476" s="36"/>
      <c r="X1476" s="36"/>
      <c r="Y1476" s="36"/>
      <c r="Z1476" s="36"/>
    </row>
    <row r="1477" spans="1:26" x14ac:dyDescent="0.2">
      <c r="A1477" s="36"/>
      <c r="B1477" s="36"/>
      <c r="C1477" s="36"/>
      <c r="D1477" s="36"/>
      <c r="E1477" s="36"/>
      <c r="F1477" s="36"/>
      <c r="G1477" s="36"/>
      <c r="H1477" s="36"/>
      <c r="I1477" s="36"/>
      <c r="J1477" s="36"/>
      <c r="K1477" s="36"/>
      <c r="L1477" s="36"/>
      <c r="M1477" s="36"/>
      <c r="N1477" s="36"/>
      <c r="O1477" s="36"/>
      <c r="P1477" s="36"/>
      <c r="Q1477" s="36"/>
      <c r="R1477" s="36"/>
      <c r="S1477" s="36"/>
      <c r="T1477" s="36"/>
      <c r="U1477" s="36"/>
      <c r="V1477" s="36"/>
      <c r="W1477" s="36"/>
      <c r="X1477" s="36"/>
      <c r="Y1477" s="36"/>
      <c r="Z1477" s="36"/>
    </row>
    <row r="1478" spans="1:26" x14ac:dyDescent="0.2">
      <c r="A1478" s="36"/>
      <c r="B1478" s="36"/>
      <c r="C1478" s="36"/>
      <c r="D1478" s="36"/>
      <c r="E1478" s="36"/>
      <c r="F1478" s="36"/>
      <c r="G1478" s="36"/>
      <c r="H1478" s="36"/>
      <c r="I1478" s="36"/>
      <c r="J1478" s="36"/>
      <c r="K1478" s="36"/>
      <c r="L1478" s="36"/>
      <c r="M1478" s="36"/>
      <c r="N1478" s="36"/>
      <c r="O1478" s="36"/>
      <c r="P1478" s="36"/>
      <c r="Q1478" s="36"/>
      <c r="R1478" s="36"/>
      <c r="S1478" s="36"/>
      <c r="T1478" s="36"/>
      <c r="U1478" s="36"/>
      <c r="V1478" s="36"/>
      <c r="W1478" s="36"/>
      <c r="X1478" s="36"/>
      <c r="Y1478" s="36"/>
      <c r="Z1478" s="36"/>
    </row>
    <row r="1479" spans="1:26" x14ac:dyDescent="0.2">
      <c r="A1479" s="36"/>
      <c r="B1479" s="36"/>
      <c r="C1479" s="36"/>
      <c r="D1479" s="36"/>
      <c r="E1479" s="36"/>
      <c r="F1479" s="36"/>
      <c r="G1479" s="36"/>
      <c r="H1479" s="36"/>
      <c r="I1479" s="36"/>
      <c r="J1479" s="36"/>
      <c r="K1479" s="36"/>
      <c r="L1479" s="36"/>
      <c r="M1479" s="36"/>
      <c r="N1479" s="36"/>
      <c r="O1479" s="36"/>
      <c r="P1479" s="36"/>
      <c r="Q1479" s="36"/>
      <c r="R1479" s="36"/>
      <c r="S1479" s="36"/>
      <c r="T1479" s="36"/>
      <c r="U1479" s="36"/>
      <c r="V1479" s="36"/>
      <c r="W1479" s="36"/>
      <c r="X1479" s="36"/>
      <c r="Y1479" s="36"/>
      <c r="Z1479" s="36"/>
    </row>
    <row r="1480" spans="1:26" x14ac:dyDescent="0.2">
      <c r="A1480" s="36"/>
      <c r="B1480" s="36"/>
      <c r="C1480" s="36"/>
      <c r="D1480" s="36"/>
      <c r="E1480" s="36"/>
      <c r="F1480" s="36"/>
      <c r="G1480" s="36"/>
      <c r="H1480" s="36"/>
      <c r="I1480" s="36"/>
      <c r="J1480" s="36"/>
      <c r="K1480" s="36"/>
      <c r="L1480" s="36"/>
      <c r="M1480" s="36"/>
      <c r="N1480" s="36"/>
      <c r="O1480" s="36"/>
      <c r="P1480" s="36"/>
      <c r="Q1480" s="36"/>
      <c r="R1480" s="36"/>
      <c r="S1480" s="36"/>
      <c r="T1480" s="36"/>
      <c r="U1480" s="36"/>
      <c r="V1480" s="36"/>
      <c r="W1480" s="36"/>
      <c r="X1480" s="36"/>
      <c r="Y1480" s="36"/>
      <c r="Z1480" s="36"/>
    </row>
    <row r="1481" spans="1:26" x14ac:dyDescent="0.2">
      <c r="A1481" s="36"/>
      <c r="B1481" s="36"/>
      <c r="C1481" s="36"/>
      <c r="D1481" s="36"/>
      <c r="E1481" s="36"/>
      <c r="F1481" s="36"/>
      <c r="G1481" s="36"/>
      <c r="H1481" s="36"/>
      <c r="I1481" s="36"/>
      <c r="J1481" s="36"/>
      <c r="K1481" s="36"/>
      <c r="L1481" s="36"/>
      <c r="M1481" s="36"/>
      <c r="N1481" s="36"/>
      <c r="O1481" s="36"/>
      <c r="P1481" s="36"/>
      <c r="Q1481" s="36"/>
      <c r="R1481" s="36"/>
      <c r="S1481" s="36"/>
      <c r="T1481" s="36"/>
      <c r="U1481" s="36"/>
      <c r="V1481" s="36"/>
      <c r="W1481" s="36"/>
      <c r="X1481" s="36"/>
      <c r="Y1481" s="36"/>
      <c r="Z1481" s="36"/>
    </row>
    <row r="1482" spans="1:26" x14ac:dyDescent="0.2">
      <c r="A1482" s="36"/>
      <c r="B1482" s="36"/>
      <c r="C1482" s="36"/>
      <c r="D1482" s="36"/>
      <c r="E1482" s="36"/>
      <c r="F1482" s="36"/>
      <c r="G1482" s="36"/>
      <c r="H1482" s="36"/>
      <c r="I1482" s="36"/>
      <c r="J1482" s="36"/>
      <c r="K1482" s="36"/>
      <c r="L1482" s="36"/>
      <c r="M1482" s="36"/>
      <c r="N1482" s="36"/>
      <c r="O1482" s="36"/>
      <c r="P1482" s="36"/>
      <c r="Q1482" s="36"/>
      <c r="R1482" s="36"/>
      <c r="S1482" s="36"/>
      <c r="T1482" s="36"/>
      <c r="U1482" s="36"/>
      <c r="V1482" s="36"/>
      <c r="W1482" s="36"/>
      <c r="X1482" s="36"/>
      <c r="Y1482" s="36"/>
      <c r="Z1482" s="36"/>
    </row>
    <row r="1483" spans="1:26" x14ac:dyDescent="0.2">
      <c r="A1483" s="36"/>
      <c r="B1483" s="36"/>
      <c r="C1483" s="36"/>
      <c r="D1483" s="36"/>
      <c r="E1483" s="36"/>
      <c r="F1483" s="36"/>
      <c r="G1483" s="36"/>
      <c r="H1483" s="36"/>
      <c r="I1483" s="36"/>
      <c r="J1483" s="36"/>
      <c r="K1483" s="36"/>
      <c r="L1483" s="36"/>
      <c r="M1483" s="36"/>
      <c r="N1483" s="36"/>
      <c r="O1483" s="36"/>
      <c r="P1483" s="36"/>
      <c r="Q1483" s="36"/>
      <c r="R1483" s="36"/>
      <c r="S1483" s="36"/>
      <c r="T1483" s="36"/>
      <c r="U1483" s="36"/>
      <c r="V1483" s="36"/>
      <c r="W1483" s="36"/>
      <c r="X1483" s="36"/>
      <c r="Y1483" s="36"/>
      <c r="Z1483" s="36"/>
    </row>
    <row r="1484" spans="1:26" x14ac:dyDescent="0.2">
      <c r="A1484" s="36"/>
      <c r="B1484" s="36"/>
      <c r="C1484" s="36"/>
      <c r="D1484" s="36"/>
      <c r="E1484" s="36"/>
      <c r="F1484" s="36"/>
      <c r="G1484" s="36"/>
      <c r="H1484" s="36"/>
      <c r="I1484" s="36"/>
      <c r="J1484" s="36"/>
      <c r="K1484" s="36"/>
      <c r="L1484" s="36"/>
      <c r="M1484" s="36"/>
      <c r="N1484" s="36"/>
      <c r="O1484" s="36"/>
      <c r="P1484" s="36"/>
      <c r="Q1484" s="36"/>
      <c r="R1484" s="36"/>
      <c r="S1484" s="36"/>
      <c r="T1484" s="36"/>
      <c r="U1484" s="36"/>
      <c r="V1484" s="36"/>
      <c r="W1484" s="36"/>
      <c r="X1484" s="36"/>
      <c r="Y1484" s="36"/>
      <c r="Z1484" s="36"/>
    </row>
    <row r="1485" spans="1:26" x14ac:dyDescent="0.2">
      <c r="A1485" s="36"/>
      <c r="B1485" s="36"/>
      <c r="C1485" s="36"/>
      <c r="D1485" s="36"/>
      <c r="E1485" s="36"/>
      <c r="F1485" s="36"/>
      <c r="G1485" s="36"/>
      <c r="H1485" s="36"/>
      <c r="I1485" s="36"/>
      <c r="J1485" s="36"/>
      <c r="K1485" s="36"/>
      <c r="L1485" s="36"/>
      <c r="M1485" s="36"/>
      <c r="N1485" s="36"/>
      <c r="O1485" s="36"/>
      <c r="P1485" s="36"/>
      <c r="Q1485" s="36"/>
      <c r="R1485" s="36"/>
      <c r="S1485" s="36"/>
      <c r="T1485" s="36"/>
      <c r="U1485" s="36"/>
      <c r="V1485" s="36"/>
      <c r="W1485" s="36"/>
      <c r="X1485" s="36"/>
      <c r="Y1485" s="36"/>
      <c r="Z1485" s="36"/>
    </row>
    <row r="1486" spans="1:26" x14ac:dyDescent="0.2">
      <c r="A1486" s="36"/>
      <c r="B1486" s="36"/>
      <c r="C1486" s="36"/>
      <c r="D1486" s="36"/>
      <c r="E1486" s="36"/>
      <c r="F1486" s="36"/>
      <c r="G1486" s="36"/>
      <c r="H1486" s="36"/>
      <c r="I1486" s="36"/>
      <c r="J1486" s="36"/>
      <c r="K1486" s="36"/>
      <c r="L1486" s="36"/>
      <c r="M1486" s="36"/>
      <c r="N1486" s="36"/>
      <c r="O1486" s="36"/>
      <c r="P1486" s="36"/>
      <c r="Q1486" s="36"/>
      <c r="R1486" s="36"/>
      <c r="S1486" s="36"/>
      <c r="T1486" s="36"/>
      <c r="U1486" s="36"/>
      <c r="V1486" s="36"/>
      <c r="W1486" s="36"/>
      <c r="X1486" s="36"/>
      <c r="Y1486" s="36"/>
      <c r="Z1486" s="36"/>
    </row>
    <row r="1487" spans="1:26" x14ac:dyDescent="0.2">
      <c r="A1487" s="36"/>
      <c r="B1487" s="36"/>
      <c r="C1487" s="36"/>
      <c r="D1487" s="36"/>
      <c r="E1487" s="36"/>
      <c r="F1487" s="36"/>
      <c r="G1487" s="36"/>
      <c r="H1487" s="36"/>
      <c r="I1487" s="36"/>
      <c r="J1487" s="36"/>
      <c r="K1487" s="36"/>
      <c r="L1487" s="36"/>
      <c r="M1487" s="36"/>
      <c r="N1487" s="36"/>
      <c r="O1487" s="36"/>
      <c r="P1487" s="36"/>
      <c r="Q1487" s="36"/>
      <c r="R1487" s="36"/>
      <c r="S1487" s="36"/>
      <c r="T1487" s="36"/>
      <c r="U1487" s="36"/>
      <c r="V1487" s="36"/>
      <c r="W1487" s="36"/>
      <c r="X1487" s="36"/>
      <c r="Y1487" s="36"/>
      <c r="Z1487" s="36"/>
    </row>
    <row r="1488" spans="1:26" x14ac:dyDescent="0.2">
      <c r="A1488" s="36"/>
      <c r="B1488" s="36"/>
      <c r="C1488" s="36"/>
      <c r="D1488" s="36"/>
      <c r="E1488" s="36"/>
      <c r="F1488" s="36"/>
      <c r="G1488" s="36"/>
      <c r="H1488" s="36"/>
      <c r="I1488" s="36"/>
      <c r="J1488" s="36"/>
      <c r="K1488" s="36"/>
      <c r="L1488" s="36"/>
      <c r="M1488" s="36"/>
      <c r="N1488" s="36"/>
      <c r="O1488" s="36"/>
      <c r="P1488" s="36"/>
      <c r="Q1488" s="36"/>
      <c r="R1488" s="36"/>
      <c r="S1488" s="36"/>
      <c r="T1488" s="36"/>
      <c r="U1488" s="36"/>
      <c r="V1488" s="36"/>
      <c r="W1488" s="36"/>
      <c r="X1488" s="36"/>
      <c r="Y1488" s="36"/>
      <c r="Z1488" s="36"/>
    </row>
    <row r="1489" spans="1:26" x14ac:dyDescent="0.2">
      <c r="A1489" s="36"/>
      <c r="B1489" s="36"/>
      <c r="C1489" s="36"/>
      <c r="D1489" s="36"/>
      <c r="E1489" s="36"/>
      <c r="F1489" s="36"/>
      <c r="G1489" s="36"/>
      <c r="H1489" s="36"/>
      <c r="I1489" s="36"/>
      <c r="J1489" s="36"/>
      <c r="K1489" s="36"/>
      <c r="L1489" s="36"/>
      <c r="M1489" s="36"/>
      <c r="N1489" s="36"/>
      <c r="O1489" s="36"/>
      <c r="P1489" s="36"/>
      <c r="Q1489" s="36"/>
      <c r="R1489" s="36"/>
      <c r="S1489" s="36"/>
      <c r="T1489" s="36"/>
      <c r="U1489" s="36"/>
      <c r="V1489" s="36"/>
      <c r="W1489" s="36"/>
      <c r="X1489" s="36"/>
      <c r="Y1489" s="36"/>
      <c r="Z1489" s="36"/>
    </row>
    <row r="1490" spans="1:26" x14ac:dyDescent="0.2">
      <c r="A1490" s="36"/>
      <c r="B1490" s="36"/>
      <c r="C1490" s="36"/>
      <c r="D1490" s="36"/>
      <c r="E1490" s="36"/>
      <c r="F1490" s="36"/>
      <c r="G1490" s="36"/>
      <c r="H1490" s="36"/>
      <c r="I1490" s="36"/>
      <c r="J1490" s="36"/>
      <c r="K1490" s="36"/>
      <c r="L1490" s="36"/>
      <c r="M1490" s="36"/>
      <c r="N1490" s="36"/>
      <c r="O1490" s="36"/>
      <c r="P1490" s="36"/>
      <c r="Q1490" s="36"/>
      <c r="R1490" s="36"/>
      <c r="S1490" s="36"/>
      <c r="T1490" s="36"/>
      <c r="U1490" s="36"/>
      <c r="V1490" s="36"/>
      <c r="W1490" s="36"/>
      <c r="X1490" s="36"/>
      <c r="Y1490" s="36"/>
      <c r="Z1490" s="36"/>
    </row>
    <row r="1491" spans="1:26" x14ac:dyDescent="0.2">
      <c r="A1491" s="36"/>
      <c r="B1491" s="36"/>
      <c r="C1491" s="36"/>
      <c r="D1491" s="36"/>
      <c r="E1491" s="36"/>
      <c r="F1491" s="36"/>
      <c r="G1491" s="36"/>
      <c r="H1491" s="36"/>
      <c r="I1491" s="36"/>
      <c r="J1491" s="36"/>
      <c r="K1491" s="36"/>
      <c r="L1491" s="36"/>
      <c r="M1491" s="36"/>
      <c r="N1491" s="36"/>
      <c r="O1491" s="36"/>
      <c r="P1491" s="36"/>
      <c r="Q1491" s="36"/>
      <c r="R1491" s="36"/>
      <c r="S1491" s="36"/>
      <c r="T1491" s="36"/>
      <c r="U1491" s="36"/>
      <c r="V1491" s="36"/>
      <c r="W1491" s="36"/>
      <c r="X1491" s="36"/>
      <c r="Y1491" s="36"/>
      <c r="Z1491" s="36"/>
    </row>
    <row r="1492" spans="1:26" x14ac:dyDescent="0.2">
      <c r="A1492" s="36"/>
      <c r="B1492" s="36"/>
      <c r="C1492" s="36"/>
      <c r="D1492" s="36"/>
      <c r="E1492" s="36"/>
      <c r="F1492" s="36"/>
      <c r="G1492" s="36"/>
      <c r="H1492" s="36"/>
      <c r="I1492" s="36"/>
      <c r="J1492" s="36"/>
      <c r="K1492" s="36"/>
      <c r="L1492" s="36"/>
      <c r="M1492" s="36"/>
      <c r="N1492" s="36"/>
      <c r="O1492" s="36"/>
      <c r="P1492" s="36"/>
      <c r="Q1492" s="36"/>
      <c r="R1492" s="36"/>
      <c r="S1492" s="36"/>
      <c r="T1492" s="36"/>
      <c r="U1492" s="36"/>
      <c r="V1492" s="36"/>
      <c r="W1492" s="36"/>
      <c r="X1492" s="36"/>
      <c r="Y1492" s="36"/>
      <c r="Z1492" s="36"/>
    </row>
    <row r="1493" spans="1:26" x14ac:dyDescent="0.2">
      <c r="A1493" s="36"/>
      <c r="B1493" s="36"/>
      <c r="C1493" s="36"/>
      <c r="D1493" s="36"/>
      <c r="E1493" s="36"/>
      <c r="F1493" s="36"/>
      <c r="G1493" s="36"/>
      <c r="H1493" s="36"/>
      <c r="I1493" s="36"/>
      <c r="J1493" s="36"/>
      <c r="K1493" s="36"/>
      <c r="L1493" s="36"/>
      <c r="M1493" s="36"/>
      <c r="N1493" s="36"/>
      <c r="O1493" s="36"/>
      <c r="P1493" s="36"/>
      <c r="Q1493" s="36"/>
      <c r="R1493" s="36"/>
      <c r="S1493" s="36"/>
      <c r="T1493" s="36"/>
      <c r="U1493" s="36"/>
      <c r="V1493" s="36"/>
      <c r="W1493" s="36"/>
      <c r="X1493" s="36"/>
      <c r="Y1493" s="36"/>
      <c r="Z1493" s="36"/>
    </row>
    <row r="1494" spans="1:26" x14ac:dyDescent="0.2">
      <c r="A1494" s="36"/>
      <c r="B1494" s="36"/>
      <c r="C1494" s="36"/>
      <c r="D1494" s="36"/>
      <c r="E1494" s="36"/>
      <c r="F1494" s="36"/>
      <c r="G1494" s="36"/>
      <c r="H1494" s="36"/>
      <c r="I1494" s="36"/>
      <c r="J1494" s="36"/>
      <c r="K1494" s="36"/>
      <c r="L1494" s="36"/>
      <c r="M1494" s="36"/>
      <c r="N1494" s="36"/>
      <c r="O1494" s="36"/>
      <c r="P1494" s="36"/>
      <c r="Q1494" s="36"/>
      <c r="R1494" s="36"/>
      <c r="S1494" s="36"/>
      <c r="T1494" s="36"/>
      <c r="U1494" s="36"/>
      <c r="V1494" s="36"/>
      <c r="W1494" s="36"/>
      <c r="X1494" s="36"/>
      <c r="Y1494" s="36"/>
      <c r="Z1494" s="36"/>
    </row>
    <row r="1495" spans="1:26" x14ac:dyDescent="0.2">
      <c r="A1495" s="36"/>
      <c r="B1495" s="36"/>
      <c r="C1495" s="36"/>
      <c r="D1495" s="36"/>
      <c r="E1495" s="36"/>
      <c r="F1495" s="36"/>
      <c r="G1495" s="36"/>
      <c r="H1495" s="36"/>
      <c r="I1495" s="36"/>
      <c r="J1495" s="36"/>
      <c r="K1495" s="36"/>
      <c r="L1495" s="36"/>
      <c r="M1495" s="36"/>
      <c r="N1495" s="36"/>
      <c r="O1495" s="36"/>
      <c r="P1495" s="36"/>
      <c r="Q1495" s="36"/>
      <c r="R1495" s="36"/>
      <c r="S1495" s="36"/>
      <c r="T1495" s="36"/>
      <c r="U1495" s="36"/>
      <c r="V1495" s="36"/>
      <c r="W1495" s="36"/>
      <c r="X1495" s="36"/>
      <c r="Y1495" s="36"/>
      <c r="Z1495" s="36"/>
    </row>
    <row r="1496" spans="1:26" x14ac:dyDescent="0.2">
      <c r="A1496" s="36"/>
      <c r="B1496" s="36"/>
      <c r="C1496" s="36"/>
      <c r="D1496" s="36"/>
      <c r="E1496" s="36"/>
      <c r="F1496" s="36"/>
      <c r="G1496" s="36"/>
      <c r="H1496" s="36"/>
      <c r="I1496" s="36"/>
      <c r="J1496" s="36"/>
      <c r="K1496" s="36"/>
      <c r="L1496" s="36"/>
      <c r="M1496" s="36"/>
      <c r="N1496" s="36"/>
      <c r="O1496" s="36"/>
      <c r="P1496" s="36"/>
      <c r="Q1496" s="36"/>
      <c r="R1496" s="36"/>
      <c r="S1496" s="36"/>
      <c r="T1496" s="36"/>
      <c r="U1496" s="36"/>
      <c r="V1496" s="36"/>
      <c r="W1496" s="36"/>
      <c r="X1496" s="36"/>
      <c r="Y1496" s="36"/>
      <c r="Z1496" s="36"/>
    </row>
    <row r="1497" spans="1:26" x14ac:dyDescent="0.2">
      <c r="A1497" s="36"/>
      <c r="B1497" s="36"/>
      <c r="C1497" s="36"/>
      <c r="D1497" s="36"/>
      <c r="E1497" s="36"/>
      <c r="F1497" s="36"/>
      <c r="G1497" s="36"/>
      <c r="H1497" s="36"/>
      <c r="I1497" s="36"/>
      <c r="J1497" s="36"/>
      <c r="K1497" s="36"/>
      <c r="L1497" s="36"/>
      <c r="M1497" s="36"/>
      <c r="N1497" s="36"/>
      <c r="O1497" s="36"/>
      <c r="P1497" s="36"/>
      <c r="Q1497" s="36"/>
      <c r="R1497" s="36"/>
      <c r="S1497" s="36"/>
      <c r="T1497" s="36"/>
      <c r="U1497" s="36"/>
      <c r="V1497" s="36"/>
      <c r="W1497" s="36"/>
      <c r="X1497" s="36"/>
      <c r="Y1497" s="36"/>
      <c r="Z1497" s="36"/>
    </row>
    <row r="1498" spans="1:26" x14ac:dyDescent="0.2">
      <c r="A1498" s="36"/>
      <c r="B1498" s="36"/>
      <c r="C1498" s="36"/>
      <c r="D1498" s="36"/>
      <c r="E1498" s="36"/>
      <c r="F1498" s="36"/>
      <c r="G1498" s="36"/>
      <c r="H1498" s="36"/>
      <c r="I1498" s="36"/>
      <c r="J1498" s="36"/>
      <c r="K1498" s="36"/>
      <c r="L1498" s="36"/>
      <c r="M1498" s="36"/>
      <c r="N1498" s="36"/>
      <c r="O1498" s="36"/>
      <c r="P1498" s="36"/>
      <c r="Q1498" s="36"/>
      <c r="R1498" s="36"/>
      <c r="S1498" s="36"/>
      <c r="T1498" s="36"/>
      <c r="U1498" s="36"/>
      <c r="V1498" s="36"/>
      <c r="W1498" s="36"/>
      <c r="X1498" s="36"/>
      <c r="Y1498" s="36"/>
      <c r="Z1498" s="36"/>
    </row>
    <row r="1499" spans="1:26" x14ac:dyDescent="0.2">
      <c r="A1499" s="36"/>
      <c r="B1499" s="36"/>
      <c r="C1499" s="36"/>
      <c r="D1499" s="36"/>
      <c r="E1499" s="36"/>
      <c r="F1499" s="36"/>
      <c r="G1499" s="36"/>
      <c r="H1499" s="36"/>
      <c r="I1499" s="36"/>
      <c r="J1499" s="36"/>
      <c r="K1499" s="36"/>
      <c r="L1499" s="36"/>
      <c r="M1499" s="36"/>
      <c r="N1499" s="36"/>
      <c r="O1499" s="36"/>
      <c r="P1499" s="36"/>
      <c r="Q1499" s="36"/>
      <c r="R1499" s="36"/>
      <c r="S1499" s="36"/>
      <c r="T1499" s="36"/>
      <c r="U1499" s="36"/>
      <c r="V1499" s="36"/>
      <c r="W1499" s="36"/>
      <c r="X1499" s="36"/>
      <c r="Y1499" s="36"/>
      <c r="Z1499" s="36"/>
    </row>
    <row r="1500" spans="1:26" x14ac:dyDescent="0.2">
      <c r="A1500" s="36"/>
      <c r="B1500" s="36"/>
      <c r="C1500" s="36"/>
      <c r="D1500" s="36"/>
      <c r="E1500" s="36"/>
      <c r="F1500" s="36"/>
      <c r="G1500" s="36"/>
      <c r="H1500" s="36"/>
      <c r="I1500" s="36"/>
      <c r="J1500" s="36"/>
      <c r="K1500" s="36"/>
      <c r="L1500" s="36"/>
      <c r="M1500" s="36"/>
      <c r="N1500" s="36"/>
      <c r="O1500" s="36"/>
      <c r="P1500" s="36"/>
      <c r="Q1500" s="36"/>
      <c r="R1500" s="36"/>
      <c r="S1500" s="36"/>
      <c r="T1500" s="36"/>
      <c r="U1500" s="36"/>
      <c r="V1500" s="36"/>
      <c r="W1500" s="36"/>
      <c r="X1500" s="36"/>
      <c r="Y1500" s="36"/>
      <c r="Z1500" s="36"/>
    </row>
    <row r="1501" spans="1:26" x14ac:dyDescent="0.2">
      <c r="A1501" s="36"/>
      <c r="B1501" s="36"/>
      <c r="C1501" s="36"/>
      <c r="D1501" s="36"/>
      <c r="E1501" s="36"/>
      <c r="F1501" s="36"/>
      <c r="G1501" s="36"/>
      <c r="H1501" s="36"/>
      <c r="I1501" s="36"/>
      <c r="J1501" s="36"/>
      <c r="K1501" s="36"/>
      <c r="L1501" s="36"/>
      <c r="M1501" s="36"/>
      <c r="N1501" s="36"/>
      <c r="O1501" s="36"/>
      <c r="P1501" s="36"/>
      <c r="Q1501" s="36"/>
      <c r="R1501" s="36"/>
      <c r="S1501" s="36"/>
      <c r="T1501" s="36"/>
      <c r="U1501" s="36"/>
      <c r="V1501" s="36"/>
      <c r="W1501" s="36"/>
      <c r="X1501" s="36"/>
      <c r="Y1501" s="36"/>
      <c r="Z1501" s="36"/>
    </row>
    <row r="1502" spans="1:26" x14ac:dyDescent="0.2">
      <c r="A1502" s="36"/>
      <c r="B1502" s="36"/>
      <c r="C1502" s="36"/>
      <c r="D1502" s="36"/>
      <c r="E1502" s="36"/>
      <c r="F1502" s="36"/>
      <c r="G1502" s="36"/>
      <c r="H1502" s="36"/>
      <c r="I1502" s="36"/>
      <c r="J1502" s="36"/>
      <c r="K1502" s="36"/>
      <c r="L1502" s="36"/>
      <c r="M1502" s="36"/>
      <c r="N1502" s="36"/>
      <c r="O1502" s="36"/>
      <c r="P1502" s="36"/>
      <c r="Q1502" s="36"/>
      <c r="R1502" s="36"/>
      <c r="S1502" s="36"/>
      <c r="T1502" s="36"/>
      <c r="U1502" s="36"/>
      <c r="V1502" s="36"/>
      <c r="W1502" s="36"/>
      <c r="X1502" s="36"/>
      <c r="Y1502" s="36"/>
      <c r="Z1502" s="36"/>
    </row>
    <row r="1503" spans="1:26" x14ac:dyDescent="0.2">
      <c r="A1503" s="36"/>
      <c r="B1503" s="36"/>
      <c r="C1503" s="36"/>
      <c r="D1503" s="36"/>
      <c r="E1503" s="36"/>
      <c r="F1503" s="36"/>
      <c r="G1503" s="36"/>
      <c r="H1503" s="36"/>
      <c r="I1503" s="36"/>
      <c r="J1503" s="36"/>
      <c r="K1503" s="36"/>
      <c r="L1503" s="36"/>
      <c r="M1503" s="36"/>
      <c r="N1503" s="36"/>
      <c r="O1503" s="36"/>
      <c r="P1503" s="36"/>
      <c r="Q1503" s="36"/>
      <c r="R1503" s="36"/>
      <c r="S1503" s="36"/>
      <c r="T1503" s="36"/>
      <c r="U1503" s="36"/>
      <c r="V1503" s="36"/>
      <c r="W1503" s="36"/>
      <c r="X1503" s="36"/>
      <c r="Y1503" s="36"/>
      <c r="Z1503" s="36"/>
    </row>
    <row r="1504" spans="1:26" x14ac:dyDescent="0.2">
      <c r="A1504" s="36"/>
      <c r="B1504" s="36"/>
      <c r="C1504" s="36"/>
      <c r="D1504" s="36"/>
      <c r="E1504" s="36"/>
      <c r="F1504" s="36"/>
      <c r="G1504" s="36"/>
      <c r="H1504" s="36"/>
      <c r="I1504" s="36"/>
      <c r="J1504" s="36"/>
      <c r="K1504" s="36"/>
      <c r="L1504" s="36"/>
      <c r="M1504" s="36"/>
      <c r="N1504" s="36"/>
      <c r="O1504" s="36"/>
      <c r="P1504" s="36"/>
      <c r="Q1504" s="36"/>
      <c r="R1504" s="36"/>
      <c r="S1504" s="36"/>
      <c r="T1504" s="36"/>
      <c r="U1504" s="36"/>
      <c r="V1504" s="36"/>
      <c r="W1504" s="36"/>
      <c r="X1504" s="36"/>
      <c r="Y1504" s="36"/>
      <c r="Z1504" s="36"/>
    </row>
    <row r="1505" spans="1:26" x14ac:dyDescent="0.2">
      <c r="A1505" s="36"/>
      <c r="B1505" s="36"/>
      <c r="C1505" s="36"/>
      <c r="D1505" s="36"/>
      <c r="E1505" s="36"/>
      <c r="F1505" s="36"/>
      <c r="G1505" s="36"/>
      <c r="H1505" s="36"/>
      <c r="I1505" s="36"/>
      <c r="J1505" s="36"/>
      <c r="K1505" s="36"/>
      <c r="L1505" s="36"/>
      <c r="M1505" s="36"/>
      <c r="N1505" s="36"/>
      <c r="O1505" s="36"/>
      <c r="P1505" s="36"/>
      <c r="Q1505" s="36"/>
      <c r="R1505" s="36"/>
      <c r="S1505" s="36"/>
      <c r="T1505" s="36"/>
      <c r="U1505" s="36"/>
      <c r="V1505" s="36"/>
      <c r="W1505" s="36"/>
      <c r="X1505" s="36"/>
      <c r="Y1505" s="36"/>
      <c r="Z1505" s="36"/>
    </row>
    <row r="1506" spans="1:26" x14ac:dyDescent="0.2">
      <c r="A1506" s="36"/>
      <c r="B1506" s="36"/>
      <c r="C1506" s="36"/>
      <c r="D1506" s="36"/>
      <c r="E1506" s="36"/>
      <c r="F1506" s="36"/>
      <c r="G1506" s="36"/>
      <c r="H1506" s="36"/>
      <c r="I1506" s="36"/>
      <c r="J1506" s="36"/>
      <c r="K1506" s="36"/>
      <c r="L1506" s="36"/>
      <c r="M1506" s="36"/>
      <c r="N1506" s="36"/>
      <c r="O1506" s="36"/>
      <c r="P1506" s="36"/>
      <c r="Q1506" s="36"/>
      <c r="R1506" s="36"/>
      <c r="S1506" s="36"/>
      <c r="T1506" s="36"/>
      <c r="U1506" s="36"/>
      <c r="V1506" s="36"/>
      <c r="W1506" s="36"/>
      <c r="X1506" s="36"/>
      <c r="Y1506" s="36"/>
      <c r="Z1506" s="36"/>
    </row>
    <row r="1507" spans="1:26" x14ac:dyDescent="0.2">
      <c r="A1507" s="36"/>
      <c r="B1507" s="36"/>
      <c r="C1507" s="36"/>
      <c r="D1507" s="36"/>
      <c r="E1507" s="36"/>
      <c r="F1507" s="36"/>
      <c r="G1507" s="36"/>
      <c r="H1507" s="36"/>
      <c r="I1507" s="36"/>
      <c r="J1507" s="36"/>
      <c r="K1507" s="36"/>
      <c r="L1507" s="36"/>
      <c r="M1507" s="36"/>
      <c r="N1507" s="36"/>
      <c r="O1507" s="36"/>
      <c r="P1507" s="36"/>
      <c r="Q1507" s="36"/>
      <c r="R1507" s="36"/>
      <c r="S1507" s="36"/>
      <c r="T1507" s="36"/>
      <c r="U1507" s="36"/>
      <c r="V1507" s="36"/>
      <c r="W1507" s="36"/>
      <c r="X1507" s="36"/>
      <c r="Y1507" s="36"/>
      <c r="Z1507" s="36"/>
    </row>
    <row r="1508" spans="1:26" x14ac:dyDescent="0.2">
      <c r="A1508" s="36"/>
      <c r="B1508" s="36"/>
      <c r="C1508" s="36"/>
      <c r="D1508" s="36"/>
      <c r="E1508" s="36"/>
      <c r="F1508" s="36"/>
      <c r="G1508" s="36"/>
      <c r="H1508" s="36"/>
      <c r="I1508" s="36"/>
      <c r="J1508" s="36"/>
      <c r="K1508" s="36"/>
      <c r="L1508" s="36"/>
      <c r="M1508" s="36"/>
      <c r="N1508" s="36"/>
      <c r="O1508" s="36"/>
      <c r="P1508" s="36"/>
      <c r="Q1508" s="36"/>
      <c r="R1508" s="36"/>
      <c r="S1508" s="36"/>
      <c r="T1508" s="36"/>
      <c r="U1508" s="36"/>
      <c r="V1508" s="36"/>
      <c r="W1508" s="36"/>
      <c r="X1508" s="36"/>
      <c r="Y1508" s="36"/>
      <c r="Z1508" s="36"/>
    </row>
    <row r="1509" spans="1:26" x14ac:dyDescent="0.2">
      <c r="A1509" s="36"/>
      <c r="B1509" s="36"/>
      <c r="C1509" s="36"/>
      <c r="D1509" s="36"/>
      <c r="E1509" s="36"/>
      <c r="F1509" s="36"/>
      <c r="G1509" s="36"/>
      <c r="H1509" s="36"/>
      <c r="I1509" s="36"/>
      <c r="J1509" s="36"/>
      <c r="K1509" s="36"/>
      <c r="L1509" s="36"/>
      <c r="M1509" s="36"/>
      <c r="N1509" s="36"/>
      <c r="O1509" s="36"/>
      <c r="P1509" s="36"/>
      <c r="Q1509" s="36"/>
      <c r="R1509" s="36"/>
      <c r="S1509" s="36"/>
      <c r="T1509" s="36"/>
      <c r="U1509" s="36"/>
      <c r="V1509" s="36"/>
      <c r="W1509" s="36"/>
      <c r="X1509" s="36"/>
      <c r="Y1509" s="36"/>
      <c r="Z1509" s="36"/>
    </row>
    <row r="1510" spans="1:26" x14ac:dyDescent="0.2">
      <c r="A1510" s="36"/>
      <c r="B1510" s="36"/>
      <c r="C1510" s="36"/>
      <c r="D1510" s="36"/>
      <c r="E1510" s="36"/>
      <c r="F1510" s="36"/>
      <c r="G1510" s="36"/>
      <c r="H1510" s="36"/>
      <c r="I1510" s="36"/>
      <c r="J1510" s="36"/>
      <c r="K1510" s="36"/>
      <c r="L1510" s="36"/>
      <c r="M1510" s="36"/>
      <c r="N1510" s="36"/>
      <c r="O1510" s="36"/>
      <c r="P1510" s="36"/>
      <c r="Q1510" s="36"/>
      <c r="R1510" s="36"/>
      <c r="S1510" s="36"/>
      <c r="T1510" s="36"/>
      <c r="U1510" s="36"/>
      <c r="V1510" s="36"/>
      <c r="W1510" s="36"/>
      <c r="X1510" s="36"/>
      <c r="Y1510" s="36"/>
      <c r="Z1510" s="36"/>
    </row>
    <row r="1511" spans="1:26" x14ac:dyDescent="0.2">
      <c r="A1511" s="36"/>
      <c r="B1511" s="36"/>
      <c r="C1511" s="36"/>
      <c r="D1511" s="36"/>
      <c r="E1511" s="36"/>
      <c r="F1511" s="36"/>
      <c r="G1511" s="36"/>
      <c r="H1511" s="36"/>
      <c r="I1511" s="36"/>
      <c r="J1511" s="36"/>
      <c r="K1511" s="36"/>
      <c r="L1511" s="36"/>
      <c r="M1511" s="36"/>
      <c r="N1511" s="36"/>
      <c r="O1511" s="36"/>
      <c r="P1511" s="36"/>
      <c r="Q1511" s="36"/>
      <c r="R1511" s="36"/>
      <c r="S1511" s="36"/>
      <c r="T1511" s="36"/>
      <c r="U1511" s="36"/>
      <c r="V1511" s="36"/>
      <c r="W1511" s="36"/>
      <c r="X1511" s="36"/>
      <c r="Y1511" s="36"/>
      <c r="Z1511" s="36"/>
    </row>
    <row r="1512" spans="1:26" x14ac:dyDescent="0.2">
      <c r="A1512" s="36"/>
      <c r="B1512" s="36"/>
      <c r="C1512" s="36"/>
      <c r="D1512" s="36"/>
      <c r="E1512" s="36"/>
      <c r="F1512" s="36"/>
      <c r="G1512" s="36"/>
      <c r="H1512" s="36"/>
      <c r="I1512" s="36"/>
      <c r="J1512" s="36"/>
      <c r="K1512" s="36"/>
      <c r="L1512" s="36"/>
      <c r="M1512" s="36"/>
      <c r="N1512" s="36"/>
      <c r="O1512" s="36"/>
      <c r="P1512" s="36"/>
      <c r="Q1512" s="36"/>
      <c r="R1512" s="36"/>
      <c r="S1512" s="36"/>
      <c r="T1512" s="36"/>
      <c r="U1512" s="36"/>
      <c r="V1512" s="36"/>
      <c r="W1512" s="36"/>
      <c r="X1512" s="36"/>
      <c r="Y1512" s="36"/>
      <c r="Z1512" s="36"/>
    </row>
    <row r="1513" spans="1:26" x14ac:dyDescent="0.2">
      <c r="A1513" s="36"/>
      <c r="B1513" s="36"/>
      <c r="C1513" s="36"/>
      <c r="D1513" s="36"/>
      <c r="E1513" s="36"/>
      <c r="F1513" s="36"/>
      <c r="G1513" s="36"/>
      <c r="H1513" s="36"/>
      <c r="I1513" s="36"/>
      <c r="J1513" s="36"/>
      <c r="K1513" s="36"/>
      <c r="L1513" s="36"/>
      <c r="M1513" s="36"/>
      <c r="N1513" s="36"/>
      <c r="O1513" s="36"/>
      <c r="P1513" s="36"/>
      <c r="Q1513" s="36"/>
      <c r="R1513" s="36"/>
      <c r="S1513" s="36"/>
      <c r="T1513" s="36"/>
      <c r="U1513" s="36"/>
      <c r="V1513" s="36"/>
      <c r="W1513" s="36"/>
      <c r="X1513" s="36"/>
      <c r="Y1513" s="36"/>
      <c r="Z1513" s="36"/>
    </row>
    <row r="1514" spans="1:26" x14ac:dyDescent="0.2">
      <c r="A1514" s="36"/>
      <c r="B1514" s="36"/>
      <c r="C1514" s="36"/>
      <c r="D1514" s="36"/>
      <c r="E1514" s="36"/>
      <c r="F1514" s="36"/>
      <c r="G1514" s="36"/>
      <c r="H1514" s="36"/>
      <c r="I1514" s="36"/>
      <c r="J1514" s="36"/>
      <c r="K1514" s="36"/>
      <c r="L1514" s="36"/>
      <c r="M1514" s="36"/>
      <c r="N1514" s="36"/>
      <c r="O1514" s="36"/>
      <c r="P1514" s="36"/>
      <c r="Q1514" s="36"/>
      <c r="R1514" s="36"/>
      <c r="S1514" s="36"/>
      <c r="T1514" s="36"/>
      <c r="U1514" s="36"/>
      <c r="V1514" s="36"/>
      <c r="W1514" s="36"/>
      <c r="X1514" s="36"/>
      <c r="Y1514" s="36"/>
      <c r="Z1514" s="36"/>
    </row>
    <row r="1515" spans="1:26" x14ac:dyDescent="0.2">
      <c r="A1515" s="36"/>
      <c r="B1515" s="36"/>
      <c r="C1515" s="36"/>
      <c r="D1515" s="36"/>
      <c r="E1515" s="36"/>
      <c r="F1515" s="36"/>
      <c r="G1515" s="36"/>
      <c r="H1515" s="36"/>
      <c r="I1515" s="36"/>
      <c r="J1515" s="36"/>
      <c r="K1515" s="36"/>
      <c r="L1515" s="36"/>
      <c r="M1515" s="36"/>
      <c r="N1515" s="36"/>
      <c r="O1515" s="36"/>
      <c r="P1515" s="36"/>
      <c r="Q1515" s="36"/>
      <c r="R1515" s="36"/>
      <c r="S1515" s="36"/>
      <c r="T1515" s="36"/>
      <c r="U1515" s="36"/>
      <c r="V1515" s="36"/>
      <c r="W1515" s="36"/>
      <c r="X1515" s="36"/>
      <c r="Y1515" s="36"/>
      <c r="Z1515" s="36"/>
    </row>
    <row r="1516" spans="1:26" x14ac:dyDescent="0.2">
      <c r="A1516" s="36"/>
      <c r="B1516" s="36"/>
      <c r="C1516" s="36"/>
      <c r="D1516" s="36"/>
      <c r="E1516" s="36"/>
      <c r="F1516" s="36"/>
      <c r="G1516" s="36"/>
      <c r="H1516" s="36"/>
      <c r="I1516" s="36"/>
      <c r="J1516" s="36"/>
      <c r="K1516" s="36"/>
      <c r="L1516" s="36"/>
      <c r="M1516" s="36"/>
      <c r="N1516" s="36"/>
      <c r="O1516" s="36"/>
      <c r="P1516" s="36"/>
      <c r="Q1516" s="36"/>
      <c r="R1516" s="36"/>
      <c r="S1516" s="36"/>
      <c r="T1516" s="36"/>
      <c r="U1516" s="36"/>
      <c r="V1516" s="36"/>
      <c r="W1516" s="36"/>
      <c r="X1516" s="36"/>
      <c r="Y1516" s="36"/>
      <c r="Z1516" s="36"/>
    </row>
    <row r="1517" spans="1:26" x14ac:dyDescent="0.2">
      <c r="A1517" s="36"/>
      <c r="B1517" s="36"/>
      <c r="C1517" s="36"/>
      <c r="D1517" s="36"/>
      <c r="E1517" s="36"/>
      <c r="F1517" s="36"/>
      <c r="G1517" s="36"/>
      <c r="H1517" s="36"/>
      <c r="I1517" s="36"/>
      <c r="J1517" s="36"/>
      <c r="K1517" s="36"/>
      <c r="L1517" s="36"/>
      <c r="M1517" s="36"/>
      <c r="N1517" s="36"/>
      <c r="O1517" s="36"/>
      <c r="P1517" s="36"/>
      <c r="Q1517" s="36"/>
      <c r="R1517" s="36"/>
      <c r="S1517" s="36"/>
      <c r="T1517" s="36"/>
      <c r="U1517" s="36"/>
      <c r="V1517" s="36"/>
      <c r="W1517" s="36"/>
      <c r="X1517" s="36"/>
      <c r="Y1517" s="36"/>
      <c r="Z1517" s="36"/>
    </row>
    <row r="1518" spans="1:26" x14ac:dyDescent="0.2">
      <c r="A1518" s="36"/>
      <c r="B1518" s="36"/>
      <c r="C1518" s="36"/>
      <c r="D1518" s="36"/>
      <c r="E1518" s="36"/>
      <c r="F1518" s="36"/>
      <c r="G1518" s="36"/>
      <c r="H1518" s="36"/>
      <c r="I1518" s="36"/>
      <c r="J1518" s="36"/>
      <c r="K1518" s="36"/>
      <c r="L1518" s="36"/>
      <c r="M1518" s="36"/>
      <c r="N1518" s="36"/>
      <c r="O1518" s="36"/>
      <c r="P1518" s="36"/>
      <c r="Q1518" s="36"/>
      <c r="R1518" s="36"/>
      <c r="S1518" s="36"/>
      <c r="T1518" s="36"/>
      <c r="U1518" s="36"/>
      <c r="V1518" s="36"/>
      <c r="W1518" s="36"/>
      <c r="X1518" s="36"/>
      <c r="Y1518" s="36"/>
      <c r="Z1518" s="36"/>
    </row>
    <row r="1519" spans="1:26" x14ac:dyDescent="0.2">
      <c r="A1519" s="36"/>
      <c r="B1519" s="36"/>
      <c r="C1519" s="36"/>
      <c r="D1519" s="36"/>
      <c r="E1519" s="36"/>
      <c r="F1519" s="36"/>
      <c r="G1519" s="36"/>
      <c r="H1519" s="36"/>
      <c r="I1519" s="36"/>
      <c r="J1519" s="36"/>
      <c r="K1519" s="36"/>
      <c r="L1519" s="36"/>
      <c r="M1519" s="36"/>
      <c r="N1519" s="36"/>
      <c r="O1519" s="36"/>
      <c r="P1519" s="36"/>
      <c r="Q1519" s="36"/>
      <c r="R1519" s="36"/>
      <c r="S1519" s="36"/>
      <c r="T1519" s="36"/>
      <c r="U1519" s="36"/>
      <c r="V1519" s="36"/>
      <c r="W1519" s="36"/>
      <c r="X1519" s="36"/>
      <c r="Y1519" s="36"/>
      <c r="Z1519" s="36"/>
    </row>
    <row r="1520" spans="1:26" x14ac:dyDescent="0.2">
      <c r="A1520" s="36"/>
      <c r="B1520" s="36"/>
      <c r="C1520" s="36"/>
      <c r="D1520" s="36"/>
      <c r="E1520" s="36"/>
      <c r="F1520" s="36"/>
      <c r="G1520" s="36"/>
      <c r="H1520" s="36"/>
      <c r="I1520" s="36"/>
      <c r="J1520" s="36"/>
      <c r="K1520" s="36"/>
      <c r="L1520" s="36"/>
      <c r="M1520" s="36"/>
      <c r="N1520" s="36"/>
      <c r="O1520" s="36"/>
      <c r="P1520" s="36"/>
      <c r="Q1520" s="36"/>
      <c r="R1520" s="36"/>
      <c r="S1520" s="36"/>
      <c r="T1520" s="36"/>
      <c r="U1520" s="36"/>
      <c r="V1520" s="36"/>
      <c r="W1520" s="36"/>
      <c r="X1520" s="36"/>
      <c r="Y1520" s="36"/>
      <c r="Z1520" s="36"/>
    </row>
    <row r="1521" spans="1:26" x14ac:dyDescent="0.2">
      <c r="A1521" s="36"/>
      <c r="B1521" s="36"/>
      <c r="C1521" s="36"/>
      <c r="D1521" s="36"/>
      <c r="E1521" s="36"/>
      <c r="F1521" s="36"/>
      <c r="G1521" s="36"/>
      <c r="H1521" s="36"/>
      <c r="I1521" s="36"/>
      <c r="J1521" s="36"/>
      <c r="K1521" s="36"/>
      <c r="L1521" s="36"/>
      <c r="M1521" s="36"/>
      <c r="N1521" s="36"/>
      <c r="O1521" s="36"/>
      <c r="P1521" s="36"/>
      <c r="Q1521" s="36"/>
      <c r="R1521" s="36"/>
      <c r="S1521" s="36"/>
      <c r="T1521" s="36"/>
      <c r="U1521" s="36"/>
      <c r="V1521" s="36"/>
      <c r="W1521" s="36"/>
      <c r="X1521" s="36"/>
      <c r="Y1521" s="36"/>
      <c r="Z1521" s="36"/>
    </row>
    <row r="1522" spans="1:26" x14ac:dyDescent="0.2">
      <c r="A1522" s="36"/>
      <c r="B1522" s="36"/>
      <c r="C1522" s="36"/>
      <c r="D1522" s="36"/>
      <c r="E1522" s="36"/>
      <c r="F1522" s="36"/>
      <c r="G1522" s="36"/>
      <c r="H1522" s="36"/>
      <c r="I1522" s="36"/>
      <c r="J1522" s="36"/>
      <c r="K1522" s="36"/>
      <c r="L1522" s="36"/>
      <c r="M1522" s="36"/>
      <c r="N1522" s="36"/>
      <c r="O1522" s="36"/>
      <c r="P1522" s="36"/>
      <c r="Q1522" s="36"/>
      <c r="R1522" s="36"/>
      <c r="S1522" s="36"/>
      <c r="T1522" s="36"/>
      <c r="U1522" s="36"/>
      <c r="V1522" s="36"/>
      <c r="W1522" s="36"/>
      <c r="X1522" s="36"/>
      <c r="Y1522" s="36"/>
      <c r="Z1522" s="36"/>
    </row>
    <row r="1523" spans="1:26" x14ac:dyDescent="0.2">
      <c r="A1523" s="36"/>
      <c r="B1523" s="36"/>
      <c r="C1523" s="36"/>
      <c r="D1523" s="36"/>
      <c r="E1523" s="36"/>
      <c r="F1523" s="36"/>
      <c r="G1523" s="36"/>
      <c r="H1523" s="36"/>
      <c r="I1523" s="36"/>
      <c r="J1523" s="36"/>
      <c r="K1523" s="36"/>
      <c r="L1523" s="36"/>
      <c r="M1523" s="36"/>
      <c r="N1523" s="36"/>
      <c r="O1523" s="36"/>
      <c r="P1523" s="36"/>
      <c r="Q1523" s="36"/>
      <c r="R1523" s="36"/>
      <c r="S1523" s="36"/>
      <c r="T1523" s="36"/>
      <c r="U1523" s="36"/>
      <c r="V1523" s="36"/>
      <c r="W1523" s="36"/>
      <c r="X1523" s="36"/>
      <c r="Y1523" s="36"/>
      <c r="Z1523" s="36"/>
    </row>
    <row r="1524" spans="1:26" x14ac:dyDescent="0.2">
      <c r="A1524" s="36"/>
      <c r="B1524" s="36"/>
      <c r="C1524" s="36"/>
      <c r="D1524" s="36"/>
      <c r="E1524" s="36"/>
      <c r="F1524" s="36"/>
      <c r="G1524" s="36"/>
      <c r="H1524" s="36"/>
      <c r="I1524" s="36"/>
      <c r="J1524" s="36"/>
      <c r="K1524" s="36"/>
      <c r="L1524" s="36"/>
      <c r="M1524" s="36"/>
      <c r="N1524" s="36"/>
      <c r="O1524" s="36"/>
      <c r="P1524" s="36"/>
      <c r="Q1524" s="36"/>
      <c r="R1524" s="36"/>
      <c r="S1524" s="36"/>
      <c r="T1524" s="36"/>
      <c r="U1524" s="36"/>
      <c r="V1524" s="36"/>
      <c r="W1524" s="36"/>
      <c r="X1524" s="36"/>
      <c r="Y1524" s="36"/>
      <c r="Z1524" s="36"/>
    </row>
    <row r="1525" spans="1:26" x14ac:dyDescent="0.2">
      <c r="A1525" s="36"/>
      <c r="B1525" s="36"/>
      <c r="C1525" s="36"/>
      <c r="D1525" s="36"/>
      <c r="E1525" s="36"/>
      <c r="F1525" s="36"/>
      <c r="G1525" s="36"/>
      <c r="H1525" s="36"/>
      <c r="I1525" s="36"/>
      <c r="J1525" s="36"/>
      <c r="K1525" s="36"/>
      <c r="L1525" s="36"/>
      <c r="M1525" s="36"/>
      <c r="N1525" s="36"/>
      <c r="O1525" s="36"/>
      <c r="P1525" s="36"/>
      <c r="Q1525" s="36"/>
      <c r="R1525" s="36"/>
      <c r="S1525" s="36"/>
      <c r="T1525" s="36"/>
      <c r="U1525" s="36"/>
      <c r="V1525" s="36"/>
      <c r="W1525" s="36"/>
      <c r="X1525" s="36"/>
      <c r="Y1525" s="36"/>
      <c r="Z1525" s="36"/>
    </row>
    <row r="1526" spans="1:26" x14ac:dyDescent="0.2">
      <c r="A1526" s="36"/>
      <c r="B1526" s="36"/>
      <c r="C1526" s="36"/>
      <c r="D1526" s="36"/>
      <c r="E1526" s="36"/>
      <c r="F1526" s="36"/>
      <c r="G1526" s="36"/>
      <c r="H1526" s="36"/>
      <c r="I1526" s="36"/>
      <c r="J1526" s="36"/>
      <c r="K1526" s="36"/>
      <c r="L1526" s="36"/>
      <c r="M1526" s="36"/>
      <c r="N1526" s="36"/>
      <c r="O1526" s="36"/>
      <c r="P1526" s="36"/>
      <c r="Q1526" s="36"/>
      <c r="R1526" s="36"/>
      <c r="S1526" s="36"/>
      <c r="T1526" s="36"/>
      <c r="U1526" s="36"/>
      <c r="V1526" s="36"/>
      <c r="W1526" s="36"/>
      <c r="X1526" s="36"/>
      <c r="Y1526" s="36"/>
      <c r="Z1526" s="36"/>
    </row>
    <row r="1527" spans="1:26" x14ac:dyDescent="0.2">
      <c r="A1527" s="36"/>
      <c r="B1527" s="36"/>
      <c r="C1527" s="36"/>
      <c r="D1527" s="36"/>
      <c r="E1527" s="36"/>
      <c r="F1527" s="36"/>
      <c r="G1527" s="36"/>
      <c r="H1527" s="36"/>
      <c r="I1527" s="36"/>
      <c r="J1527" s="36"/>
      <c r="K1527" s="36"/>
      <c r="L1527" s="36"/>
      <c r="M1527" s="36"/>
      <c r="N1527" s="36"/>
      <c r="O1527" s="36"/>
      <c r="P1527" s="36"/>
      <c r="Q1527" s="36"/>
      <c r="R1527" s="36"/>
      <c r="S1527" s="36"/>
      <c r="T1527" s="36"/>
      <c r="U1527" s="36"/>
      <c r="V1527" s="36"/>
      <c r="W1527" s="36"/>
      <c r="X1527" s="36"/>
      <c r="Y1527" s="36"/>
      <c r="Z1527" s="36"/>
    </row>
    <row r="1528" spans="1:26" x14ac:dyDescent="0.2">
      <c r="A1528" s="36"/>
      <c r="B1528" s="36"/>
      <c r="C1528" s="36"/>
      <c r="D1528" s="36"/>
      <c r="E1528" s="36"/>
      <c r="F1528" s="36"/>
      <c r="G1528" s="36"/>
      <c r="H1528" s="36"/>
      <c r="I1528" s="36"/>
      <c r="J1528" s="36"/>
      <c r="K1528" s="36"/>
      <c r="L1528" s="36"/>
      <c r="M1528" s="36"/>
      <c r="N1528" s="36"/>
      <c r="O1528" s="36"/>
      <c r="P1528" s="36"/>
      <c r="Q1528" s="36"/>
      <c r="R1528" s="36"/>
      <c r="S1528" s="36"/>
      <c r="T1528" s="36"/>
      <c r="U1528" s="36"/>
      <c r="V1528" s="36"/>
      <c r="W1528" s="36"/>
      <c r="X1528" s="36"/>
      <c r="Y1528" s="36"/>
      <c r="Z1528" s="36"/>
    </row>
    <row r="1529" spans="1:26" x14ac:dyDescent="0.2">
      <c r="A1529" s="36"/>
      <c r="B1529" s="36"/>
      <c r="C1529" s="36"/>
      <c r="D1529" s="36"/>
      <c r="E1529" s="36"/>
      <c r="F1529" s="36"/>
      <c r="G1529" s="36"/>
      <c r="H1529" s="36"/>
      <c r="I1529" s="36"/>
      <c r="J1529" s="36"/>
      <c r="K1529" s="36"/>
      <c r="L1529" s="36"/>
      <c r="M1529" s="36"/>
      <c r="N1529" s="36"/>
      <c r="O1529" s="36"/>
      <c r="P1529" s="36"/>
      <c r="Q1529" s="36"/>
      <c r="R1529" s="36"/>
      <c r="S1529" s="36"/>
      <c r="T1529" s="36"/>
      <c r="U1529" s="36"/>
      <c r="V1529" s="36"/>
      <c r="W1529" s="36"/>
      <c r="X1529" s="36"/>
      <c r="Y1529" s="36"/>
      <c r="Z1529" s="36"/>
    </row>
    <row r="1530" spans="1:26" x14ac:dyDescent="0.2">
      <c r="A1530" s="36"/>
      <c r="B1530" s="36"/>
      <c r="C1530" s="36"/>
      <c r="D1530" s="36"/>
      <c r="E1530" s="36"/>
      <c r="F1530" s="36"/>
      <c r="G1530" s="36"/>
      <c r="H1530" s="36"/>
      <c r="I1530" s="36"/>
      <c r="J1530" s="36"/>
      <c r="K1530" s="36"/>
      <c r="L1530" s="36"/>
      <c r="M1530" s="36"/>
      <c r="N1530" s="36"/>
      <c r="O1530" s="36"/>
      <c r="P1530" s="36"/>
      <c r="Q1530" s="36"/>
      <c r="R1530" s="36"/>
      <c r="S1530" s="36"/>
      <c r="T1530" s="36"/>
      <c r="U1530" s="36"/>
      <c r="V1530" s="36"/>
      <c r="W1530" s="36"/>
      <c r="X1530" s="36"/>
      <c r="Y1530" s="36"/>
      <c r="Z1530" s="36"/>
    </row>
    <row r="1531" spans="1:26" x14ac:dyDescent="0.2">
      <c r="A1531" s="36"/>
      <c r="B1531" s="36"/>
      <c r="C1531" s="36"/>
      <c r="D1531" s="36"/>
      <c r="E1531" s="36"/>
      <c r="F1531" s="36"/>
      <c r="G1531" s="36"/>
      <c r="H1531" s="36"/>
      <c r="I1531" s="36"/>
      <c r="J1531" s="36"/>
      <c r="K1531" s="36"/>
      <c r="L1531" s="36"/>
      <c r="M1531" s="36"/>
      <c r="N1531" s="36"/>
      <c r="O1531" s="36"/>
      <c r="P1531" s="36"/>
      <c r="Q1531" s="36"/>
      <c r="R1531" s="36"/>
      <c r="S1531" s="36"/>
      <c r="T1531" s="36"/>
      <c r="U1531" s="36"/>
      <c r="V1531" s="36"/>
      <c r="W1531" s="36"/>
      <c r="X1531" s="36"/>
      <c r="Y1531" s="36"/>
      <c r="Z1531" s="36"/>
    </row>
    <row r="1532" spans="1:26" x14ac:dyDescent="0.2">
      <c r="A1532" s="36"/>
      <c r="B1532" s="36"/>
      <c r="C1532" s="36"/>
      <c r="D1532" s="36"/>
      <c r="E1532" s="36"/>
      <c r="F1532" s="36"/>
      <c r="G1532" s="36"/>
      <c r="H1532" s="36"/>
      <c r="I1532" s="36"/>
      <c r="J1532" s="36"/>
      <c r="K1532" s="36"/>
      <c r="L1532" s="36"/>
      <c r="M1532" s="36"/>
      <c r="N1532" s="36"/>
      <c r="O1532" s="36"/>
      <c r="P1532" s="36"/>
      <c r="Q1532" s="36"/>
      <c r="R1532" s="36"/>
      <c r="S1532" s="36"/>
      <c r="T1532" s="36"/>
      <c r="U1532" s="36"/>
      <c r="V1532" s="36"/>
      <c r="W1532" s="36"/>
      <c r="X1532" s="36"/>
      <c r="Y1532" s="36"/>
      <c r="Z1532" s="36"/>
    </row>
    <row r="1533" spans="1:26" x14ac:dyDescent="0.2">
      <c r="A1533" s="36"/>
      <c r="B1533" s="36"/>
      <c r="C1533" s="36"/>
      <c r="D1533" s="36"/>
      <c r="E1533" s="36"/>
      <c r="F1533" s="36"/>
      <c r="G1533" s="36"/>
      <c r="H1533" s="36"/>
      <c r="I1533" s="36"/>
      <c r="J1533" s="36"/>
      <c r="K1533" s="36"/>
      <c r="L1533" s="36"/>
      <c r="M1533" s="36"/>
      <c r="N1533" s="36"/>
      <c r="O1533" s="36"/>
      <c r="P1533" s="36"/>
      <c r="Q1533" s="36"/>
      <c r="R1533" s="36"/>
      <c r="S1533" s="36"/>
      <c r="T1533" s="36"/>
      <c r="U1533" s="36"/>
      <c r="V1533" s="36"/>
      <c r="W1533" s="36"/>
      <c r="X1533" s="36"/>
      <c r="Y1533" s="36"/>
      <c r="Z1533" s="36"/>
    </row>
    <row r="1534" spans="1:26" x14ac:dyDescent="0.2">
      <c r="A1534" s="36"/>
      <c r="B1534" s="36"/>
      <c r="C1534" s="36"/>
      <c r="D1534" s="36"/>
      <c r="E1534" s="36"/>
      <c r="F1534" s="36"/>
      <c r="G1534" s="36"/>
      <c r="H1534" s="36"/>
      <c r="I1534" s="36"/>
      <c r="J1534" s="36"/>
      <c r="K1534" s="36"/>
      <c r="L1534" s="36"/>
      <c r="M1534" s="36"/>
      <c r="N1534" s="36"/>
      <c r="O1534" s="36"/>
      <c r="P1534" s="36"/>
      <c r="Q1534" s="36"/>
      <c r="R1534" s="36"/>
      <c r="S1534" s="36"/>
      <c r="T1534" s="36"/>
      <c r="U1534" s="36"/>
      <c r="V1534" s="36"/>
      <c r="W1534" s="36"/>
      <c r="X1534" s="36"/>
      <c r="Y1534" s="36"/>
      <c r="Z1534" s="36"/>
    </row>
    <row r="1535" spans="1:26" x14ac:dyDescent="0.2">
      <c r="A1535" s="36"/>
      <c r="B1535" s="36"/>
      <c r="C1535" s="36"/>
      <c r="D1535" s="36"/>
      <c r="E1535" s="36"/>
      <c r="F1535" s="36"/>
      <c r="G1535" s="36"/>
      <c r="H1535" s="36"/>
      <c r="I1535" s="36"/>
      <c r="J1535" s="36"/>
      <c r="K1535" s="36"/>
      <c r="L1535" s="36"/>
      <c r="M1535" s="36"/>
      <c r="N1535" s="36"/>
      <c r="O1535" s="36"/>
      <c r="P1535" s="36"/>
      <c r="Q1535" s="36"/>
      <c r="R1535" s="36"/>
      <c r="S1535" s="36"/>
      <c r="T1535" s="36"/>
      <c r="U1535" s="36"/>
      <c r="V1535" s="36"/>
      <c r="W1535" s="36"/>
      <c r="X1535" s="36"/>
      <c r="Y1535" s="36"/>
      <c r="Z1535" s="36"/>
    </row>
    <row r="1536" spans="1:26" x14ac:dyDescent="0.2">
      <c r="A1536" s="36"/>
      <c r="B1536" s="36"/>
      <c r="C1536" s="36"/>
      <c r="D1536" s="36"/>
      <c r="E1536" s="36"/>
      <c r="F1536" s="36"/>
      <c r="G1536" s="36"/>
      <c r="H1536" s="36"/>
      <c r="I1536" s="36"/>
      <c r="J1536" s="36"/>
      <c r="K1536" s="36"/>
      <c r="L1536" s="36"/>
      <c r="M1536" s="36"/>
      <c r="N1536" s="36"/>
      <c r="O1536" s="36"/>
      <c r="P1536" s="36"/>
      <c r="Q1536" s="36"/>
      <c r="R1536" s="36"/>
      <c r="S1536" s="36"/>
      <c r="T1536" s="36"/>
      <c r="U1536" s="36"/>
      <c r="V1536" s="36"/>
      <c r="W1536" s="36"/>
      <c r="X1536" s="36"/>
      <c r="Y1536" s="36"/>
      <c r="Z1536" s="36"/>
    </row>
    <row r="1537" spans="1:26" x14ac:dyDescent="0.2">
      <c r="A1537" s="36"/>
      <c r="B1537" s="36"/>
      <c r="C1537" s="36"/>
      <c r="D1537" s="36"/>
      <c r="E1537" s="36"/>
      <c r="F1537" s="36"/>
      <c r="G1537" s="36"/>
      <c r="H1537" s="36"/>
      <c r="I1537" s="36"/>
      <c r="J1537" s="36"/>
      <c r="K1537" s="36"/>
      <c r="L1537" s="36"/>
      <c r="M1537" s="36"/>
      <c r="N1537" s="36"/>
      <c r="O1537" s="36"/>
      <c r="P1537" s="36"/>
      <c r="Q1537" s="36"/>
      <c r="R1537" s="36"/>
      <c r="S1537" s="36"/>
      <c r="T1537" s="36"/>
      <c r="U1537" s="36"/>
      <c r="V1537" s="36"/>
      <c r="W1537" s="36"/>
      <c r="X1537" s="36"/>
      <c r="Y1537" s="36"/>
      <c r="Z1537" s="36"/>
    </row>
    <row r="1538" spans="1:26" x14ac:dyDescent="0.2">
      <c r="A1538" s="36"/>
      <c r="B1538" s="36"/>
      <c r="C1538" s="36"/>
      <c r="D1538" s="36"/>
      <c r="E1538" s="36"/>
      <c r="F1538" s="36"/>
      <c r="G1538" s="36"/>
      <c r="H1538" s="36"/>
      <c r="I1538" s="36"/>
      <c r="J1538" s="36"/>
      <c r="K1538" s="36"/>
      <c r="L1538" s="36"/>
      <c r="M1538" s="36"/>
      <c r="N1538" s="36"/>
      <c r="O1538" s="36"/>
      <c r="P1538" s="36"/>
      <c r="Q1538" s="36"/>
      <c r="R1538" s="36"/>
      <c r="S1538" s="36"/>
      <c r="T1538" s="36"/>
      <c r="U1538" s="36"/>
      <c r="V1538" s="36"/>
      <c r="W1538" s="36"/>
      <c r="X1538" s="36"/>
      <c r="Y1538" s="36"/>
      <c r="Z1538" s="36"/>
    </row>
    <row r="1539" spans="1:26" x14ac:dyDescent="0.2">
      <c r="A1539" s="36"/>
      <c r="B1539" s="36"/>
      <c r="C1539" s="36"/>
      <c r="D1539" s="36"/>
      <c r="E1539" s="36"/>
      <c r="F1539" s="36"/>
      <c r="G1539" s="36"/>
      <c r="H1539" s="36"/>
      <c r="I1539" s="36"/>
      <c r="J1539" s="36"/>
      <c r="K1539" s="36"/>
      <c r="L1539" s="36"/>
      <c r="M1539" s="36"/>
      <c r="N1539" s="36"/>
      <c r="O1539" s="36"/>
      <c r="P1539" s="36"/>
      <c r="Q1539" s="36"/>
      <c r="R1539" s="36"/>
      <c r="S1539" s="36"/>
      <c r="T1539" s="36"/>
      <c r="U1539" s="36"/>
      <c r="V1539" s="36"/>
      <c r="W1539" s="36"/>
      <c r="X1539" s="36"/>
      <c r="Y1539" s="36"/>
      <c r="Z1539" s="36"/>
    </row>
    <row r="1540" spans="1:26" x14ac:dyDescent="0.2">
      <c r="A1540" s="36"/>
      <c r="B1540" s="36"/>
      <c r="C1540" s="36"/>
      <c r="D1540" s="36"/>
      <c r="E1540" s="36"/>
      <c r="F1540" s="36"/>
      <c r="G1540" s="36"/>
      <c r="H1540" s="36"/>
      <c r="I1540" s="36"/>
      <c r="J1540" s="36"/>
      <c r="K1540" s="36"/>
      <c r="L1540" s="36"/>
      <c r="M1540" s="36"/>
      <c r="N1540" s="36"/>
      <c r="O1540" s="36"/>
      <c r="P1540" s="36"/>
      <c r="Q1540" s="36"/>
      <c r="R1540" s="36"/>
      <c r="S1540" s="36"/>
      <c r="T1540" s="36"/>
      <c r="U1540" s="36"/>
      <c r="V1540" s="36"/>
      <c r="W1540" s="36"/>
      <c r="X1540" s="36"/>
      <c r="Y1540" s="36"/>
      <c r="Z1540" s="36"/>
    </row>
    <row r="1541" spans="1:26" x14ac:dyDescent="0.2">
      <c r="A1541" s="36"/>
      <c r="B1541" s="36"/>
      <c r="C1541" s="36"/>
      <c r="D1541" s="36"/>
      <c r="E1541" s="36"/>
      <c r="F1541" s="36"/>
      <c r="G1541" s="36"/>
      <c r="H1541" s="36"/>
      <c r="I1541" s="36"/>
      <c r="J1541" s="36"/>
      <c r="K1541" s="36"/>
      <c r="L1541" s="36"/>
      <c r="M1541" s="36"/>
      <c r="N1541" s="36"/>
      <c r="O1541" s="36"/>
      <c r="P1541" s="36"/>
      <c r="Q1541" s="36"/>
      <c r="R1541" s="36"/>
      <c r="S1541" s="36"/>
      <c r="T1541" s="36"/>
      <c r="U1541" s="36"/>
      <c r="V1541" s="36"/>
      <c r="W1541" s="36"/>
      <c r="X1541" s="36"/>
      <c r="Y1541" s="36"/>
      <c r="Z1541" s="36"/>
    </row>
    <row r="1542" spans="1:26" x14ac:dyDescent="0.2">
      <c r="A1542" s="36"/>
      <c r="B1542" s="36"/>
      <c r="C1542" s="36"/>
      <c r="D1542" s="36"/>
      <c r="E1542" s="36"/>
      <c r="F1542" s="36"/>
      <c r="G1542" s="36"/>
      <c r="H1542" s="36"/>
      <c r="I1542" s="36"/>
      <c r="J1542" s="36"/>
      <c r="K1542" s="36"/>
      <c r="L1542" s="36"/>
      <c r="M1542" s="36"/>
      <c r="N1542" s="36"/>
      <c r="O1542" s="36"/>
      <c r="P1542" s="36"/>
      <c r="Q1542" s="36"/>
      <c r="R1542" s="36"/>
      <c r="S1542" s="36"/>
      <c r="T1542" s="36"/>
      <c r="U1542" s="36"/>
      <c r="V1542" s="36"/>
      <c r="W1542" s="36"/>
      <c r="X1542" s="36"/>
      <c r="Y1542" s="36"/>
      <c r="Z1542" s="36"/>
    </row>
    <row r="1543" spans="1:26" x14ac:dyDescent="0.2">
      <c r="A1543" s="36"/>
      <c r="B1543" s="36"/>
      <c r="C1543" s="36"/>
      <c r="D1543" s="36"/>
      <c r="E1543" s="36"/>
      <c r="F1543" s="36"/>
      <c r="G1543" s="36"/>
      <c r="H1543" s="36"/>
      <c r="I1543" s="36"/>
      <c r="J1543" s="36"/>
      <c r="K1543" s="36"/>
      <c r="L1543" s="36"/>
      <c r="M1543" s="36"/>
      <c r="N1543" s="36"/>
      <c r="O1543" s="36"/>
      <c r="P1543" s="36"/>
      <c r="Q1543" s="36"/>
      <c r="R1543" s="36"/>
      <c r="S1543" s="36"/>
      <c r="T1543" s="36"/>
      <c r="U1543" s="36"/>
      <c r="V1543" s="36"/>
      <c r="W1543" s="36"/>
      <c r="X1543" s="36"/>
      <c r="Y1543" s="36"/>
      <c r="Z1543" s="36"/>
    </row>
    <row r="1544" spans="1:26" x14ac:dyDescent="0.2">
      <c r="A1544" s="36"/>
      <c r="B1544" s="36"/>
      <c r="C1544" s="36"/>
      <c r="D1544" s="36"/>
      <c r="E1544" s="36"/>
      <c r="F1544" s="36"/>
      <c r="G1544" s="36"/>
      <c r="H1544" s="36"/>
      <c r="I1544" s="36"/>
      <c r="J1544" s="36"/>
      <c r="K1544" s="36"/>
      <c r="L1544" s="36"/>
      <c r="M1544" s="36"/>
      <c r="N1544" s="36"/>
      <c r="O1544" s="36"/>
      <c r="P1544" s="36"/>
      <c r="Q1544" s="36"/>
      <c r="R1544" s="36"/>
      <c r="S1544" s="36"/>
      <c r="T1544" s="36"/>
      <c r="U1544" s="36"/>
      <c r="V1544" s="36"/>
      <c r="W1544" s="36"/>
      <c r="X1544" s="36"/>
      <c r="Y1544" s="36"/>
      <c r="Z1544" s="36"/>
    </row>
    <row r="1545" spans="1:26" x14ac:dyDescent="0.2">
      <c r="A1545" s="36"/>
      <c r="B1545" s="36"/>
      <c r="C1545" s="36"/>
      <c r="D1545" s="36"/>
      <c r="E1545" s="36"/>
      <c r="F1545" s="36"/>
      <c r="G1545" s="36"/>
      <c r="H1545" s="36"/>
      <c r="I1545" s="36"/>
      <c r="J1545" s="36"/>
      <c r="K1545" s="36"/>
      <c r="L1545" s="36"/>
      <c r="M1545" s="36"/>
      <c r="N1545" s="36"/>
      <c r="O1545" s="36"/>
      <c r="P1545" s="36"/>
      <c r="Q1545" s="36"/>
      <c r="R1545" s="36"/>
      <c r="S1545" s="36"/>
      <c r="T1545" s="36"/>
      <c r="U1545" s="36"/>
      <c r="V1545" s="36"/>
      <c r="W1545" s="36"/>
      <c r="X1545" s="36"/>
      <c r="Y1545" s="36"/>
      <c r="Z1545" s="36"/>
    </row>
    <row r="1546" spans="1:26" x14ac:dyDescent="0.2">
      <c r="A1546" s="36"/>
      <c r="B1546" s="36"/>
      <c r="C1546" s="36"/>
      <c r="D1546" s="36"/>
      <c r="E1546" s="36"/>
      <c r="F1546" s="36"/>
      <c r="G1546" s="36"/>
      <c r="H1546" s="36"/>
      <c r="I1546" s="36"/>
      <c r="J1546" s="36"/>
      <c r="K1546" s="36"/>
      <c r="L1546" s="36"/>
      <c r="M1546" s="36"/>
      <c r="N1546" s="36"/>
      <c r="O1546" s="36"/>
      <c r="P1546" s="36"/>
      <c r="Q1546" s="36"/>
      <c r="R1546" s="36"/>
      <c r="S1546" s="36"/>
      <c r="T1546" s="36"/>
      <c r="U1546" s="36"/>
      <c r="V1546" s="36"/>
      <c r="W1546" s="36"/>
      <c r="X1546" s="36"/>
      <c r="Y1546" s="36"/>
      <c r="Z1546" s="36"/>
    </row>
    <row r="1547" spans="1:26" x14ac:dyDescent="0.2">
      <c r="A1547" s="36"/>
      <c r="B1547" s="36"/>
      <c r="C1547" s="36"/>
      <c r="D1547" s="36"/>
      <c r="E1547" s="36"/>
      <c r="F1547" s="36"/>
      <c r="G1547" s="36"/>
      <c r="H1547" s="36"/>
      <c r="I1547" s="36"/>
      <c r="J1547" s="36"/>
      <c r="K1547" s="36"/>
      <c r="L1547" s="36"/>
      <c r="M1547" s="36"/>
      <c r="N1547" s="36"/>
      <c r="O1547" s="36"/>
      <c r="P1547" s="36"/>
      <c r="Q1547" s="36"/>
      <c r="R1547" s="36"/>
      <c r="S1547" s="36"/>
      <c r="T1547" s="36"/>
      <c r="U1547" s="36"/>
      <c r="V1547" s="36"/>
      <c r="W1547" s="36"/>
      <c r="X1547" s="36"/>
      <c r="Y1547" s="36"/>
      <c r="Z1547" s="36"/>
    </row>
    <row r="1548" spans="1:26" x14ac:dyDescent="0.2">
      <c r="A1548" s="36"/>
      <c r="B1548" s="36"/>
      <c r="C1548" s="36"/>
      <c r="D1548" s="36"/>
      <c r="E1548" s="36"/>
      <c r="F1548" s="36"/>
      <c r="G1548" s="36"/>
      <c r="H1548" s="36"/>
      <c r="I1548" s="36"/>
      <c r="J1548" s="36"/>
      <c r="K1548" s="36"/>
      <c r="L1548" s="36"/>
      <c r="M1548" s="36"/>
      <c r="N1548" s="36"/>
      <c r="O1548" s="36"/>
      <c r="P1548" s="36"/>
      <c r="Q1548" s="36"/>
      <c r="R1548" s="36"/>
      <c r="S1548" s="36"/>
      <c r="T1548" s="36"/>
      <c r="U1548" s="36"/>
      <c r="V1548" s="36"/>
      <c r="W1548" s="36"/>
      <c r="X1548" s="36"/>
      <c r="Y1548" s="36"/>
      <c r="Z1548" s="36"/>
    </row>
    <row r="1549" spans="1:26" x14ac:dyDescent="0.2">
      <c r="A1549" s="36"/>
      <c r="B1549" s="36"/>
      <c r="C1549" s="36"/>
      <c r="D1549" s="36"/>
      <c r="E1549" s="36"/>
      <c r="F1549" s="36"/>
      <c r="G1549" s="36"/>
      <c r="H1549" s="36"/>
      <c r="I1549" s="36"/>
      <c r="J1549" s="36"/>
      <c r="K1549" s="36"/>
      <c r="L1549" s="36"/>
      <c r="M1549" s="36"/>
      <c r="N1549" s="36"/>
      <c r="O1549" s="36"/>
      <c r="P1549" s="36"/>
      <c r="Q1549" s="36"/>
      <c r="R1549" s="36"/>
      <c r="S1549" s="36"/>
      <c r="T1549" s="36"/>
      <c r="U1549" s="36"/>
      <c r="V1549" s="36"/>
      <c r="W1549" s="36"/>
      <c r="X1549" s="36"/>
      <c r="Y1549" s="36"/>
      <c r="Z1549" s="36"/>
    </row>
    <row r="1550" spans="1:26" x14ac:dyDescent="0.2">
      <c r="A1550" s="36"/>
      <c r="B1550" s="36"/>
      <c r="C1550" s="36"/>
      <c r="D1550" s="36"/>
      <c r="E1550" s="36"/>
      <c r="F1550" s="36"/>
      <c r="G1550" s="36"/>
      <c r="H1550" s="36"/>
      <c r="I1550" s="36"/>
      <c r="J1550" s="36"/>
      <c r="K1550" s="36"/>
      <c r="L1550" s="36"/>
      <c r="M1550" s="36"/>
      <c r="N1550" s="36"/>
      <c r="O1550" s="36"/>
      <c r="P1550" s="36"/>
      <c r="Q1550" s="36"/>
      <c r="R1550" s="36"/>
      <c r="S1550" s="36"/>
      <c r="T1550" s="36"/>
      <c r="U1550" s="36"/>
      <c r="V1550" s="36"/>
      <c r="W1550" s="36"/>
      <c r="X1550" s="36"/>
      <c r="Y1550" s="36"/>
      <c r="Z1550" s="36"/>
    </row>
    <row r="1551" spans="1:26" x14ac:dyDescent="0.2">
      <c r="A1551" s="36"/>
      <c r="B1551" s="36"/>
      <c r="C1551" s="36"/>
      <c r="D1551" s="36"/>
      <c r="E1551" s="36"/>
      <c r="F1551" s="36"/>
      <c r="G1551" s="36"/>
      <c r="H1551" s="36"/>
      <c r="I1551" s="36"/>
      <c r="J1551" s="36"/>
      <c r="K1551" s="36"/>
      <c r="L1551" s="36"/>
      <c r="M1551" s="36"/>
      <c r="N1551" s="36"/>
      <c r="O1551" s="36"/>
      <c r="P1551" s="36"/>
      <c r="Q1551" s="36"/>
      <c r="R1551" s="36"/>
      <c r="S1551" s="36"/>
      <c r="T1551" s="36"/>
      <c r="U1551" s="36"/>
      <c r="V1551" s="36"/>
      <c r="W1551" s="36"/>
      <c r="X1551" s="36"/>
      <c r="Y1551" s="36"/>
      <c r="Z1551" s="36"/>
    </row>
    <row r="1552" spans="1:26" x14ac:dyDescent="0.2">
      <c r="A1552" s="36"/>
      <c r="B1552" s="36"/>
      <c r="C1552" s="36"/>
      <c r="D1552" s="36"/>
      <c r="E1552" s="36"/>
      <c r="F1552" s="36"/>
      <c r="G1552" s="36"/>
      <c r="H1552" s="36"/>
      <c r="I1552" s="36"/>
      <c r="J1552" s="36"/>
      <c r="K1552" s="36"/>
      <c r="L1552" s="36"/>
      <c r="M1552" s="36"/>
      <c r="N1552" s="36"/>
      <c r="O1552" s="36"/>
      <c r="P1552" s="36"/>
      <c r="Q1552" s="36"/>
      <c r="R1552" s="36"/>
      <c r="S1552" s="36"/>
      <c r="T1552" s="36"/>
      <c r="U1552" s="36"/>
      <c r="V1552" s="36"/>
      <c r="W1552" s="36"/>
      <c r="X1552" s="36"/>
      <c r="Y1552" s="36"/>
      <c r="Z1552" s="36"/>
    </row>
    <row r="1553" spans="1:26" x14ac:dyDescent="0.2">
      <c r="A1553" s="36"/>
      <c r="B1553" s="36"/>
      <c r="C1553" s="36"/>
      <c r="D1553" s="36"/>
      <c r="E1553" s="36"/>
      <c r="F1553" s="36"/>
      <c r="G1553" s="36"/>
      <c r="H1553" s="36"/>
      <c r="I1553" s="36"/>
      <c r="J1553" s="36"/>
      <c r="K1553" s="36"/>
      <c r="L1553" s="36"/>
      <c r="M1553" s="36"/>
      <c r="N1553" s="36"/>
      <c r="O1553" s="36"/>
      <c r="P1553" s="36"/>
      <c r="Q1553" s="36"/>
      <c r="R1553" s="36"/>
      <c r="S1553" s="36"/>
      <c r="T1553" s="36"/>
      <c r="U1553" s="36"/>
      <c r="V1553" s="36"/>
      <c r="W1553" s="36"/>
      <c r="X1553" s="36"/>
      <c r="Y1553" s="36"/>
      <c r="Z1553" s="36"/>
    </row>
    <row r="1554" spans="1:26" x14ac:dyDescent="0.2">
      <c r="A1554" s="36"/>
      <c r="B1554" s="36"/>
      <c r="C1554" s="36"/>
      <c r="D1554" s="36"/>
      <c r="E1554" s="36"/>
      <c r="F1554" s="36"/>
      <c r="G1554" s="36"/>
      <c r="H1554" s="36"/>
      <c r="I1554" s="36"/>
      <c r="J1554" s="36"/>
      <c r="K1554" s="36"/>
      <c r="L1554" s="36"/>
      <c r="M1554" s="36"/>
      <c r="N1554" s="36"/>
      <c r="O1554" s="36"/>
      <c r="P1554" s="36"/>
      <c r="Q1554" s="36"/>
      <c r="R1554" s="36"/>
      <c r="S1554" s="36"/>
      <c r="T1554" s="36"/>
      <c r="U1554" s="36"/>
      <c r="V1554" s="36"/>
      <c r="W1554" s="36"/>
      <c r="X1554" s="36"/>
      <c r="Y1554" s="36"/>
      <c r="Z1554" s="36"/>
    </row>
    <row r="1555" spans="1:26" x14ac:dyDescent="0.2">
      <c r="A1555" s="36"/>
      <c r="B1555" s="36"/>
      <c r="C1555" s="36"/>
      <c r="D1555" s="36"/>
      <c r="E1555" s="36"/>
      <c r="F1555" s="36"/>
      <c r="G1555" s="36"/>
      <c r="H1555" s="36"/>
      <c r="I1555" s="36"/>
      <c r="J1555" s="36"/>
      <c r="K1555" s="36"/>
      <c r="L1555" s="36"/>
      <c r="M1555" s="36"/>
      <c r="N1555" s="36"/>
      <c r="O1555" s="36"/>
      <c r="P1555" s="36"/>
      <c r="Q1555" s="36"/>
      <c r="R1555" s="36"/>
      <c r="S1555" s="36"/>
      <c r="T1555" s="36"/>
      <c r="U1555" s="36"/>
      <c r="V1555" s="36"/>
      <c r="W1555" s="36"/>
      <c r="X1555" s="36"/>
      <c r="Y1555" s="36"/>
      <c r="Z1555" s="36"/>
    </row>
    <row r="1556" spans="1:26" x14ac:dyDescent="0.2">
      <c r="A1556" s="36"/>
      <c r="B1556" s="36"/>
      <c r="C1556" s="36"/>
      <c r="D1556" s="36"/>
      <c r="E1556" s="36"/>
      <c r="F1556" s="36"/>
      <c r="G1556" s="36"/>
      <c r="H1556" s="36"/>
      <c r="I1556" s="36"/>
      <c r="J1556" s="36"/>
      <c r="K1556" s="36"/>
      <c r="L1556" s="36"/>
      <c r="M1556" s="36"/>
      <c r="N1556" s="36"/>
      <c r="O1556" s="36"/>
      <c r="P1556" s="36"/>
      <c r="Q1556" s="36"/>
      <c r="R1556" s="36"/>
      <c r="S1556" s="36"/>
      <c r="T1556" s="36"/>
      <c r="U1556" s="36"/>
      <c r="V1556" s="36"/>
      <c r="W1556" s="36"/>
      <c r="X1556" s="36"/>
      <c r="Y1556" s="36"/>
      <c r="Z1556" s="36"/>
    </row>
    <row r="1557" spans="1:26" x14ac:dyDescent="0.2">
      <c r="A1557" s="36"/>
      <c r="B1557" s="36"/>
      <c r="C1557" s="36"/>
      <c r="D1557" s="36"/>
      <c r="E1557" s="36"/>
      <c r="F1557" s="36"/>
      <c r="G1557" s="36"/>
      <c r="H1557" s="36"/>
      <c r="I1557" s="36"/>
      <c r="J1557" s="36"/>
      <c r="K1557" s="36"/>
      <c r="L1557" s="36"/>
      <c r="M1557" s="36"/>
      <c r="N1557" s="36"/>
      <c r="O1557" s="36"/>
      <c r="P1557" s="36"/>
      <c r="Q1557" s="36"/>
      <c r="R1557" s="36"/>
      <c r="S1557" s="36"/>
      <c r="T1557" s="36"/>
      <c r="U1557" s="36"/>
      <c r="V1557" s="36"/>
      <c r="W1557" s="36"/>
      <c r="X1557" s="36"/>
      <c r="Y1557" s="36"/>
      <c r="Z1557" s="36"/>
    </row>
    <row r="1558" spans="1:26" x14ac:dyDescent="0.2">
      <c r="A1558" s="36"/>
      <c r="B1558" s="36"/>
      <c r="C1558" s="36"/>
      <c r="D1558" s="36"/>
      <c r="E1558" s="36"/>
      <c r="F1558" s="36"/>
      <c r="G1558" s="36"/>
      <c r="H1558" s="36"/>
      <c r="I1558" s="36"/>
      <c r="J1558" s="36"/>
      <c r="K1558" s="36"/>
      <c r="L1558" s="36"/>
      <c r="M1558" s="36"/>
      <c r="N1558" s="36"/>
      <c r="O1558" s="36"/>
      <c r="P1558" s="36"/>
      <c r="Q1558" s="36"/>
      <c r="R1558" s="36"/>
      <c r="S1558" s="36"/>
      <c r="T1558" s="36"/>
      <c r="U1558" s="36"/>
      <c r="V1558" s="36"/>
      <c r="W1558" s="36"/>
      <c r="X1558" s="36"/>
      <c r="Y1558" s="36"/>
      <c r="Z1558" s="36"/>
    </row>
    <row r="1559" spans="1:26" x14ac:dyDescent="0.2">
      <c r="A1559" s="36"/>
      <c r="B1559" s="36"/>
      <c r="C1559" s="36"/>
      <c r="D1559" s="36"/>
      <c r="E1559" s="36"/>
      <c r="F1559" s="36"/>
      <c r="G1559" s="36"/>
      <c r="H1559" s="36"/>
      <c r="I1559" s="36"/>
      <c r="J1559" s="36"/>
      <c r="K1559" s="36"/>
      <c r="L1559" s="36"/>
      <c r="M1559" s="36"/>
      <c r="N1559" s="36"/>
      <c r="O1559" s="36"/>
      <c r="P1559" s="36"/>
      <c r="Q1559" s="36"/>
      <c r="R1559" s="36"/>
      <c r="S1559" s="36"/>
      <c r="T1559" s="36"/>
      <c r="U1559" s="36"/>
      <c r="V1559" s="36"/>
      <c r="W1559" s="36"/>
      <c r="X1559" s="36"/>
      <c r="Y1559" s="36"/>
      <c r="Z1559" s="36"/>
    </row>
    <row r="1560" spans="1:26" x14ac:dyDescent="0.2">
      <c r="A1560" s="36"/>
      <c r="B1560" s="36"/>
      <c r="C1560" s="36"/>
      <c r="D1560" s="36"/>
      <c r="E1560" s="36"/>
      <c r="F1560" s="36"/>
      <c r="G1560" s="36"/>
      <c r="H1560" s="36"/>
      <c r="I1560" s="36"/>
      <c r="J1560" s="36"/>
      <c r="K1560" s="36"/>
      <c r="L1560" s="36"/>
      <c r="M1560" s="36"/>
      <c r="N1560" s="36"/>
      <c r="O1560" s="36"/>
      <c r="P1560" s="36"/>
      <c r="Q1560" s="36"/>
      <c r="R1560" s="36"/>
      <c r="S1560" s="36"/>
      <c r="T1560" s="36"/>
      <c r="U1560" s="36"/>
      <c r="V1560" s="36"/>
      <c r="W1560" s="36"/>
      <c r="X1560" s="36"/>
      <c r="Y1560" s="36"/>
      <c r="Z1560" s="36"/>
    </row>
    <row r="1561" spans="1:26" x14ac:dyDescent="0.2">
      <c r="A1561" s="36"/>
      <c r="B1561" s="36"/>
      <c r="C1561" s="36"/>
      <c r="D1561" s="36"/>
      <c r="E1561" s="36"/>
      <c r="F1561" s="36"/>
      <c r="G1561" s="36"/>
      <c r="H1561" s="36"/>
      <c r="I1561" s="36"/>
      <c r="J1561" s="36"/>
      <c r="K1561" s="36"/>
      <c r="L1561" s="36"/>
      <c r="M1561" s="36"/>
      <c r="N1561" s="36"/>
      <c r="O1561" s="36"/>
      <c r="P1561" s="36"/>
      <c r="Q1561" s="36"/>
      <c r="R1561" s="36"/>
      <c r="S1561" s="36"/>
      <c r="T1561" s="36"/>
      <c r="U1561" s="36"/>
      <c r="V1561" s="36"/>
      <c r="W1561" s="36"/>
      <c r="X1561" s="36"/>
      <c r="Y1561" s="36"/>
      <c r="Z1561" s="36"/>
    </row>
    <row r="1562" spans="1:26" x14ac:dyDescent="0.2">
      <c r="A1562" s="36"/>
      <c r="B1562" s="36"/>
      <c r="C1562" s="36"/>
      <c r="D1562" s="36"/>
      <c r="E1562" s="36"/>
      <c r="F1562" s="36"/>
      <c r="G1562" s="36"/>
      <c r="H1562" s="36"/>
      <c r="I1562" s="36"/>
      <c r="J1562" s="36"/>
      <c r="K1562" s="36"/>
      <c r="L1562" s="36"/>
      <c r="M1562" s="36"/>
      <c r="N1562" s="36"/>
      <c r="O1562" s="36"/>
      <c r="P1562" s="36"/>
      <c r="Q1562" s="36"/>
      <c r="R1562" s="36"/>
      <c r="S1562" s="36"/>
      <c r="T1562" s="36"/>
      <c r="U1562" s="36"/>
      <c r="V1562" s="36"/>
      <c r="W1562" s="36"/>
      <c r="X1562" s="36"/>
      <c r="Y1562" s="36"/>
      <c r="Z1562" s="36"/>
    </row>
    <row r="1563" spans="1:26" x14ac:dyDescent="0.2">
      <c r="A1563" s="36"/>
      <c r="B1563" s="36"/>
      <c r="C1563" s="36"/>
      <c r="D1563" s="36"/>
      <c r="E1563" s="36"/>
      <c r="F1563" s="36"/>
      <c r="G1563" s="36"/>
      <c r="H1563" s="36"/>
      <c r="I1563" s="36"/>
      <c r="J1563" s="36"/>
      <c r="K1563" s="36"/>
      <c r="L1563" s="36"/>
      <c r="M1563" s="36"/>
      <c r="N1563" s="36"/>
      <c r="O1563" s="36"/>
      <c r="P1563" s="36"/>
      <c r="Q1563" s="36"/>
      <c r="R1563" s="36"/>
      <c r="S1563" s="36"/>
      <c r="T1563" s="36"/>
      <c r="U1563" s="36"/>
      <c r="V1563" s="36"/>
      <c r="W1563" s="36"/>
      <c r="X1563" s="36"/>
      <c r="Y1563" s="36"/>
      <c r="Z1563" s="36"/>
    </row>
    <row r="1564" spans="1:26" x14ac:dyDescent="0.2">
      <c r="A1564" s="36"/>
      <c r="B1564" s="36"/>
      <c r="C1564" s="36"/>
      <c r="D1564" s="36"/>
      <c r="E1564" s="36"/>
      <c r="F1564" s="36"/>
      <c r="G1564" s="36"/>
      <c r="H1564" s="36"/>
      <c r="I1564" s="36"/>
      <c r="J1564" s="36"/>
      <c r="K1564" s="36"/>
      <c r="L1564" s="36"/>
      <c r="M1564" s="36"/>
      <c r="N1564" s="36"/>
      <c r="O1564" s="36"/>
      <c r="P1564" s="36"/>
      <c r="Q1564" s="36"/>
      <c r="R1564" s="36"/>
      <c r="S1564" s="36"/>
      <c r="T1564" s="36"/>
      <c r="U1564" s="36"/>
      <c r="V1564" s="36"/>
      <c r="W1564" s="36"/>
      <c r="X1564" s="36"/>
      <c r="Y1564" s="36"/>
      <c r="Z1564" s="36"/>
    </row>
    <row r="1565" spans="1:26" x14ac:dyDescent="0.2">
      <c r="A1565" s="36"/>
      <c r="B1565" s="36"/>
      <c r="C1565" s="36"/>
      <c r="D1565" s="36"/>
      <c r="E1565" s="36"/>
      <c r="F1565" s="36"/>
      <c r="G1565" s="36"/>
      <c r="H1565" s="36"/>
      <c r="I1565" s="36"/>
      <c r="J1565" s="36"/>
      <c r="K1565" s="36"/>
      <c r="L1565" s="36"/>
      <c r="M1565" s="36"/>
      <c r="N1565" s="36"/>
      <c r="O1565" s="36"/>
      <c r="P1565" s="36"/>
      <c r="Q1565" s="36"/>
      <c r="R1565" s="36"/>
      <c r="S1565" s="36"/>
      <c r="T1565" s="36"/>
      <c r="U1565" s="36"/>
      <c r="V1565" s="36"/>
      <c r="W1565" s="36"/>
      <c r="X1565" s="36"/>
      <c r="Y1565" s="36"/>
      <c r="Z1565" s="36"/>
    </row>
    <row r="1566" spans="1:26" x14ac:dyDescent="0.2">
      <c r="A1566" s="36"/>
      <c r="B1566" s="36"/>
      <c r="C1566" s="36"/>
      <c r="D1566" s="36"/>
      <c r="E1566" s="36"/>
      <c r="F1566" s="36"/>
      <c r="G1566" s="36"/>
      <c r="H1566" s="36"/>
      <c r="I1566" s="36"/>
      <c r="J1566" s="36"/>
      <c r="K1566" s="36"/>
      <c r="L1566" s="36"/>
      <c r="M1566" s="36"/>
      <c r="N1566" s="36"/>
      <c r="O1566" s="36"/>
      <c r="P1566" s="36"/>
      <c r="Q1566" s="36"/>
      <c r="R1566" s="36"/>
      <c r="S1566" s="36"/>
      <c r="T1566" s="36"/>
      <c r="U1566" s="36"/>
      <c r="V1566" s="36"/>
      <c r="W1566" s="36"/>
      <c r="X1566" s="36"/>
      <c r="Y1566" s="36"/>
      <c r="Z1566" s="36"/>
    </row>
    <row r="1567" spans="1:26" x14ac:dyDescent="0.2">
      <c r="A1567" s="36"/>
      <c r="B1567" s="36"/>
      <c r="C1567" s="36"/>
      <c r="D1567" s="36"/>
      <c r="E1567" s="36"/>
      <c r="F1567" s="36"/>
      <c r="G1567" s="36"/>
      <c r="H1567" s="36"/>
      <c r="I1567" s="36"/>
      <c r="J1567" s="36"/>
      <c r="K1567" s="36"/>
      <c r="L1567" s="36"/>
      <c r="M1567" s="36"/>
      <c r="N1567" s="36"/>
      <c r="O1567" s="36"/>
      <c r="P1567" s="36"/>
      <c r="Q1567" s="36"/>
      <c r="R1567" s="36"/>
      <c r="S1567" s="36"/>
      <c r="T1567" s="36"/>
      <c r="U1567" s="36"/>
      <c r="V1567" s="36"/>
      <c r="W1567" s="36"/>
      <c r="X1567" s="36"/>
      <c r="Y1567" s="36"/>
      <c r="Z1567" s="36"/>
    </row>
    <row r="1568" spans="1:26" x14ac:dyDescent="0.2">
      <c r="A1568" s="36"/>
      <c r="B1568" s="36"/>
      <c r="C1568" s="36"/>
      <c r="D1568" s="36"/>
      <c r="E1568" s="36"/>
      <c r="F1568" s="36"/>
      <c r="G1568" s="36"/>
      <c r="H1568" s="36"/>
      <c r="I1568" s="36"/>
      <c r="J1568" s="36"/>
      <c r="K1568" s="36"/>
      <c r="L1568" s="36"/>
      <c r="M1568" s="36"/>
      <c r="N1568" s="36"/>
      <c r="O1568" s="36"/>
      <c r="P1568" s="36"/>
      <c r="Q1568" s="36"/>
      <c r="R1568" s="36"/>
      <c r="S1568" s="36"/>
      <c r="T1568" s="36"/>
      <c r="U1568" s="36"/>
      <c r="V1568" s="36"/>
      <c r="W1568" s="36"/>
      <c r="X1568" s="36"/>
      <c r="Y1568" s="36"/>
      <c r="Z1568" s="36"/>
    </row>
    <row r="1569" spans="1:26" x14ac:dyDescent="0.2">
      <c r="A1569" s="36"/>
      <c r="B1569" s="36"/>
      <c r="C1569" s="36"/>
      <c r="D1569" s="36"/>
      <c r="E1569" s="36"/>
      <c r="F1569" s="36"/>
      <c r="G1569" s="36"/>
      <c r="H1569" s="36"/>
      <c r="I1569" s="36"/>
      <c r="J1569" s="36"/>
      <c r="K1569" s="36"/>
      <c r="L1569" s="36"/>
      <c r="M1569" s="36"/>
      <c r="N1569" s="36"/>
      <c r="O1569" s="36"/>
      <c r="P1569" s="36"/>
      <c r="Q1569" s="36"/>
      <c r="R1569" s="36"/>
      <c r="S1569" s="36"/>
      <c r="T1569" s="36"/>
      <c r="U1569" s="36"/>
      <c r="V1569" s="36"/>
      <c r="W1569" s="36"/>
      <c r="X1569" s="36"/>
      <c r="Y1569" s="36"/>
      <c r="Z1569" s="36"/>
    </row>
    <row r="1570" spans="1:26" x14ac:dyDescent="0.2">
      <c r="A1570" s="36"/>
      <c r="B1570" s="36"/>
      <c r="C1570" s="36"/>
      <c r="D1570" s="36"/>
      <c r="E1570" s="36"/>
      <c r="F1570" s="36"/>
      <c r="G1570" s="36"/>
      <c r="H1570" s="36"/>
      <c r="I1570" s="36"/>
      <c r="J1570" s="36"/>
      <c r="K1570" s="36"/>
      <c r="L1570" s="36"/>
      <c r="M1570" s="36"/>
      <c r="N1570" s="36"/>
      <c r="O1570" s="36"/>
      <c r="P1570" s="36"/>
      <c r="Q1570" s="36"/>
      <c r="R1570" s="36"/>
      <c r="S1570" s="36"/>
      <c r="T1570" s="36"/>
      <c r="U1570" s="36"/>
      <c r="V1570" s="36"/>
      <c r="W1570" s="36"/>
      <c r="X1570" s="36"/>
      <c r="Y1570" s="36"/>
      <c r="Z1570" s="36"/>
    </row>
    <row r="1571" spans="1:26" x14ac:dyDescent="0.2">
      <c r="A1571" s="36"/>
      <c r="B1571" s="36"/>
      <c r="C1571" s="36"/>
      <c r="D1571" s="36"/>
      <c r="E1571" s="36"/>
      <c r="F1571" s="36"/>
      <c r="G1571" s="36"/>
      <c r="H1571" s="36"/>
      <c r="I1571" s="36"/>
      <c r="J1571" s="36"/>
      <c r="K1571" s="36"/>
      <c r="L1571" s="36"/>
      <c r="M1571" s="36"/>
      <c r="N1571" s="36"/>
      <c r="O1571" s="36"/>
      <c r="P1571" s="36"/>
      <c r="Q1571" s="36"/>
      <c r="R1571" s="36"/>
      <c r="S1571" s="36"/>
      <c r="T1571" s="36"/>
      <c r="U1571" s="36"/>
      <c r="V1571" s="36"/>
      <c r="W1571" s="36"/>
      <c r="X1571" s="36"/>
      <c r="Y1571" s="36"/>
      <c r="Z1571" s="36"/>
    </row>
    <row r="1572" spans="1:26" x14ac:dyDescent="0.2">
      <c r="A1572" s="36"/>
      <c r="B1572" s="36"/>
      <c r="C1572" s="36"/>
      <c r="D1572" s="36"/>
      <c r="E1572" s="36"/>
      <c r="F1572" s="36"/>
      <c r="G1572" s="36"/>
      <c r="H1572" s="36"/>
      <c r="I1572" s="36"/>
      <c r="J1572" s="36"/>
      <c r="K1572" s="36"/>
      <c r="L1572" s="36"/>
      <c r="M1572" s="36"/>
      <c r="N1572" s="36"/>
      <c r="O1572" s="36"/>
      <c r="P1572" s="36"/>
      <c r="Q1572" s="36"/>
      <c r="R1572" s="36"/>
      <c r="S1572" s="36"/>
      <c r="T1572" s="36"/>
      <c r="U1572" s="36"/>
      <c r="V1572" s="36"/>
      <c r="W1572" s="36"/>
      <c r="X1572" s="36"/>
      <c r="Y1572" s="36"/>
      <c r="Z1572" s="36"/>
    </row>
    <row r="1573" spans="1:26" x14ac:dyDescent="0.2">
      <c r="A1573" s="36"/>
      <c r="B1573" s="36"/>
      <c r="C1573" s="36"/>
      <c r="D1573" s="36"/>
      <c r="E1573" s="36"/>
      <c r="F1573" s="36"/>
      <c r="G1573" s="36"/>
      <c r="H1573" s="36"/>
      <c r="I1573" s="36"/>
      <c r="J1573" s="36"/>
      <c r="K1573" s="36"/>
      <c r="L1573" s="36"/>
      <c r="M1573" s="36"/>
      <c r="N1573" s="36"/>
      <c r="O1573" s="36"/>
      <c r="P1573" s="36"/>
      <c r="Q1573" s="36"/>
      <c r="R1573" s="36"/>
      <c r="S1573" s="36"/>
      <c r="T1573" s="36"/>
      <c r="U1573" s="36"/>
      <c r="V1573" s="36"/>
      <c r="W1573" s="36"/>
      <c r="X1573" s="36"/>
      <c r="Y1573" s="36"/>
      <c r="Z1573" s="36"/>
    </row>
    <row r="1574" spans="1:26" x14ac:dyDescent="0.2">
      <c r="A1574" s="36"/>
      <c r="B1574" s="36"/>
      <c r="C1574" s="36"/>
      <c r="D1574" s="36"/>
      <c r="E1574" s="36"/>
      <c r="F1574" s="36"/>
      <c r="G1574" s="36"/>
      <c r="H1574" s="36"/>
      <c r="I1574" s="36"/>
      <c r="J1574" s="36"/>
      <c r="K1574" s="36"/>
      <c r="L1574" s="36"/>
      <c r="M1574" s="36"/>
      <c r="N1574" s="36"/>
      <c r="O1574" s="36"/>
      <c r="P1574" s="36"/>
      <c r="Q1574" s="36"/>
      <c r="R1574" s="36"/>
      <c r="S1574" s="36"/>
      <c r="T1574" s="36"/>
      <c r="U1574" s="36"/>
      <c r="V1574" s="36"/>
      <c r="W1574" s="36"/>
      <c r="X1574" s="36"/>
      <c r="Y1574" s="36"/>
      <c r="Z1574" s="36"/>
    </row>
    <row r="1575" spans="1:26" x14ac:dyDescent="0.2">
      <c r="A1575" s="36"/>
      <c r="B1575" s="36"/>
      <c r="C1575" s="36"/>
      <c r="D1575" s="36"/>
      <c r="E1575" s="36"/>
      <c r="F1575" s="36"/>
      <c r="G1575" s="36"/>
      <c r="H1575" s="36"/>
      <c r="I1575" s="36"/>
      <c r="J1575" s="36"/>
      <c r="K1575" s="36"/>
      <c r="L1575" s="36"/>
      <c r="M1575" s="36"/>
      <c r="N1575" s="36"/>
      <c r="O1575" s="36"/>
      <c r="P1575" s="36"/>
      <c r="Q1575" s="36"/>
      <c r="R1575" s="36"/>
      <c r="S1575" s="36"/>
      <c r="T1575" s="36"/>
      <c r="U1575" s="36"/>
      <c r="V1575" s="36"/>
      <c r="W1575" s="36"/>
      <c r="X1575" s="36"/>
      <c r="Y1575" s="36"/>
      <c r="Z1575" s="36"/>
    </row>
    <row r="1576" spans="1:26" x14ac:dyDescent="0.2">
      <c r="A1576" s="36"/>
      <c r="B1576" s="36"/>
      <c r="C1576" s="36"/>
      <c r="D1576" s="36"/>
      <c r="E1576" s="36"/>
      <c r="F1576" s="36"/>
      <c r="G1576" s="36"/>
      <c r="H1576" s="36"/>
      <c r="I1576" s="36"/>
      <c r="J1576" s="36"/>
      <c r="K1576" s="36"/>
      <c r="L1576" s="36"/>
      <c r="M1576" s="36"/>
      <c r="N1576" s="36"/>
      <c r="O1576" s="36"/>
      <c r="P1576" s="36"/>
      <c r="Q1576" s="36"/>
      <c r="R1576" s="36"/>
      <c r="S1576" s="36"/>
      <c r="T1576" s="36"/>
      <c r="U1576" s="36"/>
      <c r="V1576" s="36"/>
      <c r="W1576" s="36"/>
      <c r="X1576" s="36"/>
      <c r="Y1576" s="36"/>
      <c r="Z1576" s="36"/>
    </row>
    <row r="1577" spans="1:26" x14ac:dyDescent="0.2">
      <c r="A1577" s="36"/>
      <c r="B1577" s="36"/>
      <c r="C1577" s="36"/>
      <c r="D1577" s="36"/>
      <c r="E1577" s="36"/>
      <c r="F1577" s="36"/>
      <c r="G1577" s="36"/>
      <c r="H1577" s="36"/>
      <c r="I1577" s="36"/>
      <c r="J1577" s="36"/>
      <c r="K1577" s="36"/>
      <c r="L1577" s="36"/>
      <c r="M1577" s="36"/>
      <c r="N1577" s="36"/>
      <c r="O1577" s="36"/>
      <c r="P1577" s="36"/>
      <c r="Q1577" s="36"/>
      <c r="R1577" s="36"/>
      <c r="S1577" s="36"/>
      <c r="T1577" s="36"/>
      <c r="U1577" s="36"/>
      <c r="V1577" s="36"/>
      <c r="W1577" s="36"/>
      <c r="X1577" s="36"/>
      <c r="Y1577" s="36"/>
      <c r="Z1577" s="36"/>
    </row>
    <row r="1578" spans="1:26" x14ac:dyDescent="0.2">
      <c r="A1578" s="36"/>
      <c r="B1578" s="36"/>
      <c r="C1578" s="36"/>
      <c r="D1578" s="36"/>
      <c r="E1578" s="36"/>
      <c r="F1578" s="36"/>
      <c r="G1578" s="36"/>
      <c r="H1578" s="36"/>
      <c r="I1578" s="36"/>
      <c r="J1578" s="36"/>
      <c r="K1578" s="36"/>
      <c r="L1578" s="36"/>
      <c r="M1578" s="36"/>
      <c r="N1578" s="36"/>
      <c r="O1578" s="36"/>
      <c r="P1578" s="36"/>
      <c r="Q1578" s="36"/>
      <c r="R1578" s="36"/>
      <c r="S1578" s="36"/>
      <c r="T1578" s="36"/>
      <c r="U1578" s="36"/>
      <c r="V1578" s="36"/>
      <c r="W1578" s="36"/>
      <c r="X1578" s="36"/>
      <c r="Y1578" s="36"/>
      <c r="Z1578" s="36"/>
    </row>
    <row r="1579" spans="1:26" x14ac:dyDescent="0.2">
      <c r="A1579" s="36"/>
      <c r="B1579" s="36"/>
      <c r="C1579" s="36"/>
      <c r="D1579" s="36"/>
      <c r="E1579" s="36"/>
      <c r="F1579" s="36"/>
      <c r="G1579" s="36"/>
      <c r="H1579" s="36"/>
      <c r="I1579" s="36"/>
      <c r="J1579" s="36"/>
      <c r="K1579" s="36"/>
      <c r="L1579" s="36"/>
      <c r="M1579" s="36"/>
      <c r="N1579" s="36"/>
      <c r="O1579" s="36"/>
      <c r="P1579" s="36"/>
      <c r="Q1579" s="36"/>
      <c r="R1579" s="36"/>
      <c r="S1579" s="36"/>
      <c r="T1579" s="36"/>
      <c r="U1579" s="36"/>
      <c r="V1579" s="36"/>
      <c r="W1579" s="36"/>
      <c r="X1579" s="36"/>
      <c r="Y1579" s="36"/>
      <c r="Z1579" s="36"/>
    </row>
    <row r="1580" spans="1:26" x14ac:dyDescent="0.2">
      <c r="A1580" s="36"/>
      <c r="B1580" s="36"/>
      <c r="C1580" s="36"/>
      <c r="D1580" s="36"/>
      <c r="E1580" s="36"/>
      <c r="F1580" s="36"/>
      <c r="G1580" s="36"/>
      <c r="H1580" s="36"/>
      <c r="I1580" s="36"/>
      <c r="J1580" s="36"/>
      <c r="K1580" s="36"/>
      <c r="L1580" s="36"/>
      <c r="M1580" s="36"/>
      <c r="N1580" s="36"/>
      <c r="O1580" s="36"/>
      <c r="P1580" s="36"/>
      <c r="Q1580" s="36"/>
      <c r="R1580" s="36"/>
      <c r="S1580" s="36"/>
      <c r="T1580" s="36"/>
      <c r="U1580" s="36"/>
      <c r="V1580" s="36"/>
      <c r="W1580" s="36"/>
      <c r="X1580" s="36"/>
      <c r="Y1580" s="36"/>
      <c r="Z1580" s="36"/>
    </row>
    <row r="1581" spans="1:26" x14ac:dyDescent="0.2">
      <c r="A1581" s="36"/>
      <c r="B1581" s="36"/>
      <c r="C1581" s="36"/>
      <c r="D1581" s="36"/>
      <c r="E1581" s="36"/>
      <c r="F1581" s="36"/>
      <c r="G1581" s="36"/>
      <c r="H1581" s="36"/>
      <c r="I1581" s="36"/>
      <c r="J1581" s="36"/>
      <c r="K1581" s="36"/>
      <c r="L1581" s="36"/>
      <c r="M1581" s="36"/>
      <c r="N1581" s="36"/>
      <c r="O1581" s="36"/>
      <c r="P1581" s="36"/>
      <c r="Q1581" s="36"/>
      <c r="R1581" s="36"/>
      <c r="S1581" s="36"/>
      <c r="T1581" s="36"/>
      <c r="U1581" s="36"/>
      <c r="V1581" s="36"/>
      <c r="W1581" s="36"/>
      <c r="X1581" s="36"/>
      <c r="Y1581" s="36"/>
      <c r="Z1581" s="36"/>
    </row>
    <row r="1582" spans="1:26" x14ac:dyDescent="0.2">
      <c r="A1582" s="36"/>
      <c r="B1582" s="36"/>
      <c r="C1582" s="36"/>
      <c r="D1582" s="36"/>
      <c r="E1582" s="36"/>
      <c r="F1582" s="36"/>
      <c r="G1582" s="36"/>
      <c r="H1582" s="36"/>
      <c r="I1582" s="36"/>
      <c r="J1582" s="36"/>
      <c r="K1582" s="36"/>
      <c r="L1582" s="36"/>
      <c r="M1582" s="36"/>
      <c r="N1582" s="36"/>
      <c r="O1582" s="36"/>
      <c r="P1582" s="36"/>
      <c r="Q1582" s="36"/>
      <c r="R1582" s="36"/>
      <c r="S1582" s="36"/>
      <c r="T1582" s="36"/>
      <c r="U1582" s="36"/>
      <c r="V1582" s="36"/>
      <c r="W1582" s="36"/>
      <c r="X1582" s="36"/>
      <c r="Y1582" s="36"/>
      <c r="Z1582" s="36"/>
    </row>
    <row r="1583" spans="1:26" x14ac:dyDescent="0.2">
      <c r="A1583" s="36"/>
      <c r="B1583" s="36"/>
      <c r="C1583" s="36"/>
      <c r="D1583" s="36"/>
      <c r="E1583" s="36"/>
      <c r="F1583" s="36"/>
      <c r="G1583" s="36"/>
      <c r="H1583" s="36"/>
      <c r="I1583" s="36"/>
      <c r="J1583" s="36"/>
      <c r="K1583" s="36"/>
      <c r="L1583" s="36"/>
      <c r="M1583" s="36"/>
      <c r="N1583" s="36"/>
      <c r="O1583" s="36"/>
      <c r="P1583" s="36"/>
      <c r="Q1583" s="36"/>
      <c r="R1583" s="36"/>
      <c r="S1583" s="36"/>
      <c r="T1583" s="36"/>
      <c r="U1583" s="36"/>
      <c r="V1583" s="36"/>
      <c r="W1583" s="36"/>
      <c r="X1583" s="36"/>
      <c r="Y1583" s="36"/>
      <c r="Z1583" s="36"/>
    </row>
    <row r="1584" spans="1:26" x14ac:dyDescent="0.2">
      <c r="A1584" s="36"/>
      <c r="B1584" s="36"/>
      <c r="C1584" s="36"/>
      <c r="D1584" s="36"/>
      <c r="E1584" s="36"/>
      <c r="F1584" s="36"/>
      <c r="G1584" s="36"/>
      <c r="H1584" s="36"/>
      <c r="I1584" s="36"/>
      <c r="J1584" s="36"/>
      <c r="K1584" s="36"/>
      <c r="L1584" s="36"/>
      <c r="M1584" s="36"/>
      <c r="N1584" s="36"/>
      <c r="O1584" s="36"/>
      <c r="P1584" s="36"/>
      <c r="Q1584" s="36"/>
      <c r="R1584" s="36"/>
      <c r="S1584" s="36"/>
      <c r="T1584" s="36"/>
      <c r="U1584" s="36"/>
      <c r="V1584" s="36"/>
      <c r="W1584" s="36"/>
      <c r="X1584" s="36"/>
      <c r="Y1584" s="36"/>
      <c r="Z1584" s="36"/>
    </row>
    <row r="1585" spans="1:26" x14ac:dyDescent="0.2">
      <c r="A1585" s="36"/>
      <c r="B1585" s="36"/>
      <c r="C1585" s="36"/>
      <c r="D1585" s="36"/>
      <c r="E1585" s="36"/>
      <c r="F1585" s="36"/>
      <c r="G1585" s="36"/>
      <c r="H1585" s="36"/>
      <c r="I1585" s="36"/>
      <c r="J1585" s="36"/>
      <c r="K1585" s="36"/>
      <c r="L1585" s="36"/>
      <c r="M1585" s="36"/>
      <c r="N1585" s="36"/>
      <c r="O1585" s="36"/>
      <c r="P1585" s="36"/>
      <c r="Q1585" s="36"/>
      <c r="R1585" s="36"/>
      <c r="S1585" s="36"/>
      <c r="T1585" s="36"/>
      <c r="U1585" s="36"/>
      <c r="V1585" s="36"/>
      <c r="W1585" s="36"/>
      <c r="X1585" s="36"/>
      <c r="Y1585" s="36"/>
      <c r="Z1585" s="36"/>
    </row>
    <row r="1586" spans="1:26" x14ac:dyDescent="0.2">
      <c r="A1586" s="36"/>
      <c r="B1586" s="36"/>
      <c r="C1586" s="36"/>
      <c r="D1586" s="36"/>
      <c r="E1586" s="36"/>
      <c r="F1586" s="36"/>
      <c r="G1586" s="36"/>
      <c r="H1586" s="36"/>
      <c r="I1586" s="36"/>
      <c r="J1586" s="36"/>
      <c r="K1586" s="36"/>
      <c r="L1586" s="36"/>
      <c r="M1586" s="36"/>
      <c r="N1586" s="36"/>
      <c r="O1586" s="36"/>
      <c r="P1586" s="36"/>
      <c r="Q1586" s="36"/>
      <c r="R1586" s="36"/>
      <c r="S1586" s="36"/>
      <c r="T1586" s="36"/>
      <c r="U1586" s="36"/>
      <c r="V1586" s="36"/>
      <c r="W1586" s="36"/>
      <c r="X1586" s="36"/>
      <c r="Y1586" s="36"/>
      <c r="Z1586" s="36"/>
    </row>
    <row r="1587" spans="1:26" x14ac:dyDescent="0.2">
      <c r="A1587" s="36"/>
      <c r="B1587" s="36"/>
      <c r="C1587" s="36"/>
      <c r="D1587" s="36"/>
      <c r="E1587" s="36"/>
      <c r="F1587" s="36"/>
      <c r="G1587" s="36"/>
      <c r="H1587" s="36"/>
      <c r="I1587" s="36"/>
      <c r="J1587" s="36"/>
      <c r="K1587" s="36"/>
      <c r="L1587" s="36"/>
      <c r="M1587" s="36"/>
      <c r="N1587" s="36"/>
      <c r="O1587" s="36"/>
      <c r="P1587" s="36"/>
      <c r="Q1587" s="36"/>
      <c r="R1587" s="36"/>
      <c r="S1587" s="36"/>
      <c r="T1587" s="36"/>
      <c r="U1587" s="36"/>
      <c r="V1587" s="36"/>
      <c r="W1587" s="36"/>
      <c r="X1587" s="36"/>
      <c r="Y1587" s="36"/>
      <c r="Z1587" s="36"/>
    </row>
    <row r="1588" spans="1:26" x14ac:dyDescent="0.2">
      <c r="A1588" s="36"/>
      <c r="B1588" s="36"/>
      <c r="C1588" s="36"/>
      <c r="D1588" s="36"/>
      <c r="E1588" s="36"/>
      <c r="F1588" s="36"/>
      <c r="G1588" s="36"/>
      <c r="H1588" s="36"/>
      <c r="I1588" s="36"/>
      <c r="J1588" s="36"/>
      <c r="K1588" s="36"/>
      <c r="L1588" s="36"/>
      <c r="M1588" s="36"/>
      <c r="N1588" s="36"/>
      <c r="O1588" s="36"/>
      <c r="P1588" s="36"/>
      <c r="Q1588" s="36"/>
      <c r="R1588" s="36"/>
      <c r="S1588" s="36"/>
      <c r="T1588" s="36"/>
      <c r="U1588" s="36"/>
      <c r="V1588" s="36"/>
      <c r="W1588" s="36"/>
      <c r="X1588" s="36"/>
      <c r="Y1588" s="36"/>
      <c r="Z1588" s="36"/>
    </row>
    <row r="1589" spans="1:26" x14ac:dyDescent="0.2">
      <c r="A1589" s="36"/>
      <c r="B1589" s="36"/>
      <c r="C1589" s="36"/>
      <c r="D1589" s="36"/>
      <c r="E1589" s="36"/>
      <c r="F1589" s="36"/>
      <c r="G1589" s="36"/>
      <c r="H1589" s="36"/>
      <c r="I1589" s="36"/>
      <c r="J1589" s="36"/>
      <c r="K1589" s="36"/>
      <c r="L1589" s="36"/>
      <c r="M1589" s="36"/>
      <c r="N1589" s="36"/>
      <c r="O1589" s="36"/>
      <c r="P1589" s="36"/>
      <c r="Q1589" s="36"/>
      <c r="R1589" s="36"/>
      <c r="S1589" s="36"/>
      <c r="T1589" s="36"/>
      <c r="U1589" s="36"/>
      <c r="V1589" s="36"/>
      <c r="W1589" s="36"/>
      <c r="X1589" s="36"/>
      <c r="Y1589" s="36"/>
      <c r="Z1589" s="36"/>
    </row>
    <row r="1590" spans="1:26" x14ac:dyDescent="0.2">
      <c r="A1590" s="36"/>
      <c r="B1590" s="36"/>
      <c r="C1590" s="36"/>
      <c r="D1590" s="36"/>
      <c r="E1590" s="36"/>
      <c r="F1590" s="36"/>
      <c r="G1590" s="36"/>
      <c r="H1590" s="36"/>
      <c r="I1590" s="36"/>
      <c r="J1590" s="36"/>
      <c r="K1590" s="36"/>
      <c r="L1590" s="36"/>
      <c r="M1590" s="36"/>
      <c r="N1590" s="36"/>
      <c r="O1590" s="36"/>
      <c r="P1590" s="36"/>
      <c r="Q1590" s="36"/>
      <c r="R1590" s="36"/>
      <c r="S1590" s="36"/>
      <c r="T1590" s="36"/>
      <c r="U1590" s="36"/>
      <c r="V1590" s="36"/>
      <c r="W1590" s="36"/>
      <c r="X1590" s="36"/>
      <c r="Y1590" s="36"/>
      <c r="Z1590" s="36"/>
    </row>
    <row r="1591" spans="1:26" x14ac:dyDescent="0.2">
      <c r="A1591" s="36"/>
      <c r="B1591" s="36"/>
      <c r="C1591" s="36"/>
      <c r="D1591" s="36"/>
      <c r="E1591" s="36"/>
      <c r="F1591" s="36"/>
      <c r="G1591" s="36"/>
      <c r="H1591" s="36"/>
      <c r="I1591" s="36"/>
      <c r="J1591" s="36"/>
      <c r="K1591" s="36"/>
      <c r="L1591" s="36"/>
      <c r="M1591" s="36"/>
      <c r="N1591" s="36"/>
      <c r="O1591" s="36"/>
      <c r="P1591" s="36"/>
      <c r="Q1591" s="36"/>
      <c r="R1591" s="36"/>
      <c r="S1591" s="36"/>
      <c r="T1591" s="36"/>
      <c r="U1591" s="36"/>
      <c r="V1591" s="36"/>
      <c r="W1591" s="36"/>
      <c r="X1591" s="36"/>
      <c r="Y1591" s="36"/>
      <c r="Z1591" s="36"/>
    </row>
    <row r="1592" spans="1:26" x14ac:dyDescent="0.2">
      <c r="A1592" s="36"/>
      <c r="B1592" s="36"/>
      <c r="C1592" s="36"/>
      <c r="D1592" s="36"/>
      <c r="E1592" s="36"/>
      <c r="F1592" s="36"/>
      <c r="G1592" s="36"/>
      <c r="H1592" s="36"/>
      <c r="I1592" s="36"/>
      <c r="J1592" s="36"/>
      <c r="K1592" s="36"/>
      <c r="L1592" s="36"/>
      <c r="M1592" s="36"/>
      <c r="N1592" s="36"/>
      <c r="O1592" s="36"/>
      <c r="P1592" s="36"/>
      <c r="Q1592" s="36"/>
      <c r="R1592" s="36"/>
      <c r="S1592" s="36"/>
      <c r="T1592" s="36"/>
      <c r="U1592" s="36"/>
      <c r="V1592" s="36"/>
      <c r="W1592" s="36"/>
      <c r="X1592" s="36"/>
      <c r="Y1592" s="36"/>
      <c r="Z1592" s="36"/>
    </row>
    <row r="1593" spans="1:26" x14ac:dyDescent="0.2">
      <c r="A1593" s="36"/>
      <c r="B1593" s="36"/>
      <c r="C1593" s="36"/>
      <c r="D1593" s="36"/>
      <c r="E1593" s="36"/>
      <c r="F1593" s="36"/>
      <c r="G1593" s="36"/>
      <c r="H1593" s="36"/>
      <c r="I1593" s="36"/>
      <c r="J1593" s="36"/>
      <c r="K1593" s="36"/>
      <c r="L1593" s="36"/>
      <c r="M1593" s="36"/>
      <c r="N1593" s="36"/>
      <c r="O1593" s="36"/>
      <c r="P1593" s="36"/>
      <c r="Q1593" s="36"/>
      <c r="R1593" s="36"/>
      <c r="S1593" s="36"/>
      <c r="T1593" s="36"/>
      <c r="U1593" s="36"/>
      <c r="V1593" s="36"/>
      <c r="W1593" s="36"/>
      <c r="X1593" s="36"/>
      <c r="Y1593" s="36"/>
      <c r="Z1593" s="36"/>
    </row>
    <row r="1594" spans="1:26" x14ac:dyDescent="0.2">
      <c r="A1594" s="36"/>
      <c r="B1594" s="36"/>
      <c r="C1594" s="36"/>
      <c r="D1594" s="36"/>
      <c r="E1594" s="36"/>
      <c r="F1594" s="36"/>
      <c r="G1594" s="36"/>
      <c r="H1594" s="36"/>
      <c r="I1594" s="36"/>
      <c r="J1594" s="36"/>
      <c r="K1594" s="36"/>
      <c r="L1594" s="36"/>
      <c r="M1594" s="36"/>
      <c r="N1594" s="36"/>
      <c r="O1594" s="36"/>
      <c r="P1594" s="36"/>
      <c r="Q1594" s="36"/>
      <c r="R1594" s="36"/>
      <c r="S1594" s="36"/>
      <c r="T1594" s="36"/>
      <c r="U1594" s="36"/>
      <c r="V1594" s="36"/>
      <c r="W1594" s="36"/>
      <c r="X1594" s="36"/>
      <c r="Y1594" s="36"/>
      <c r="Z1594" s="36"/>
    </row>
    <row r="1595" spans="1:26" x14ac:dyDescent="0.2">
      <c r="A1595" s="36"/>
      <c r="B1595" s="36"/>
      <c r="C1595" s="36"/>
      <c r="D1595" s="36"/>
      <c r="E1595" s="36"/>
      <c r="F1595" s="36"/>
      <c r="G1595" s="36"/>
      <c r="H1595" s="36"/>
      <c r="I1595" s="36"/>
      <c r="J1595" s="36"/>
      <c r="K1595" s="36"/>
      <c r="L1595" s="36"/>
      <c r="M1595" s="36"/>
      <c r="N1595" s="36"/>
      <c r="O1595" s="36"/>
      <c r="P1595" s="36"/>
      <c r="Q1595" s="36"/>
      <c r="R1595" s="36"/>
      <c r="S1595" s="36"/>
      <c r="T1595" s="36"/>
      <c r="U1595" s="36"/>
      <c r="V1595" s="36"/>
      <c r="W1595" s="36"/>
      <c r="X1595" s="36"/>
      <c r="Y1595" s="36"/>
      <c r="Z1595" s="36"/>
    </row>
    <row r="1596" spans="1:26" x14ac:dyDescent="0.2">
      <c r="A1596" s="36"/>
      <c r="B1596" s="36"/>
      <c r="C1596" s="36"/>
      <c r="D1596" s="36"/>
      <c r="E1596" s="36"/>
      <c r="F1596" s="36"/>
      <c r="G1596" s="36"/>
      <c r="H1596" s="36"/>
      <c r="I1596" s="36"/>
      <c r="J1596" s="36"/>
      <c r="K1596" s="36"/>
      <c r="L1596" s="36"/>
      <c r="M1596" s="36"/>
      <c r="N1596" s="36"/>
      <c r="O1596" s="36"/>
      <c r="P1596" s="36"/>
      <c r="Q1596" s="36"/>
      <c r="R1596" s="36"/>
      <c r="S1596" s="36"/>
      <c r="T1596" s="36"/>
      <c r="U1596" s="36"/>
      <c r="V1596" s="36"/>
      <c r="W1596" s="36"/>
      <c r="X1596" s="36"/>
      <c r="Y1596" s="36"/>
      <c r="Z1596" s="36"/>
    </row>
    <row r="1597" spans="1:26" x14ac:dyDescent="0.2">
      <c r="A1597" s="36"/>
      <c r="B1597" s="36"/>
      <c r="C1597" s="36"/>
      <c r="D1597" s="36"/>
      <c r="E1597" s="36"/>
      <c r="F1597" s="36"/>
      <c r="G1597" s="36"/>
      <c r="H1597" s="36"/>
      <c r="I1597" s="36"/>
      <c r="J1597" s="36"/>
      <c r="K1597" s="36"/>
      <c r="L1597" s="36"/>
      <c r="M1597" s="36"/>
      <c r="N1597" s="36"/>
      <c r="O1597" s="36"/>
      <c r="P1597" s="36"/>
      <c r="Q1597" s="36"/>
      <c r="R1597" s="36"/>
      <c r="S1597" s="36"/>
      <c r="T1597" s="36"/>
      <c r="U1597" s="36"/>
      <c r="V1597" s="36"/>
      <c r="W1597" s="36"/>
      <c r="X1597" s="36"/>
      <c r="Y1597" s="36"/>
      <c r="Z1597" s="36"/>
    </row>
    <row r="1598" spans="1:26" x14ac:dyDescent="0.2">
      <c r="A1598" s="36"/>
      <c r="B1598" s="36"/>
      <c r="C1598" s="36"/>
      <c r="D1598" s="36"/>
      <c r="E1598" s="36"/>
      <c r="F1598" s="36"/>
      <c r="G1598" s="36"/>
      <c r="H1598" s="36"/>
      <c r="I1598" s="36"/>
      <c r="J1598" s="36"/>
      <c r="K1598" s="36"/>
      <c r="L1598" s="36"/>
      <c r="M1598" s="36"/>
      <c r="N1598" s="36"/>
      <c r="O1598" s="36"/>
      <c r="P1598" s="36"/>
      <c r="Q1598" s="36"/>
      <c r="R1598" s="36"/>
      <c r="S1598" s="36"/>
      <c r="T1598" s="36"/>
      <c r="U1598" s="36"/>
      <c r="V1598" s="36"/>
      <c r="W1598" s="36"/>
      <c r="X1598" s="36"/>
      <c r="Y1598" s="36"/>
      <c r="Z1598" s="36"/>
    </row>
    <row r="1599" spans="1:26" x14ac:dyDescent="0.2">
      <c r="A1599" s="36"/>
      <c r="B1599" s="36"/>
      <c r="C1599" s="36"/>
      <c r="D1599" s="36"/>
      <c r="E1599" s="36"/>
      <c r="F1599" s="36"/>
      <c r="G1599" s="36"/>
      <c r="H1599" s="36"/>
      <c r="I1599" s="36"/>
      <c r="J1599" s="36"/>
      <c r="K1599" s="36"/>
      <c r="L1599" s="36"/>
      <c r="M1599" s="36"/>
      <c r="N1599" s="36"/>
      <c r="O1599" s="36"/>
      <c r="P1599" s="36"/>
      <c r="Q1599" s="36"/>
      <c r="R1599" s="36"/>
      <c r="S1599" s="36"/>
      <c r="T1599" s="36"/>
      <c r="U1599" s="36"/>
      <c r="V1599" s="36"/>
      <c r="W1599" s="36"/>
      <c r="X1599" s="36"/>
      <c r="Y1599" s="36"/>
      <c r="Z1599" s="36"/>
    </row>
    <row r="1600" spans="1:26" x14ac:dyDescent="0.2">
      <c r="A1600" s="36"/>
      <c r="B1600" s="36"/>
      <c r="C1600" s="36"/>
      <c r="D1600" s="36"/>
      <c r="E1600" s="36"/>
      <c r="F1600" s="36"/>
      <c r="G1600" s="36"/>
      <c r="H1600" s="36"/>
      <c r="I1600" s="36"/>
      <c r="J1600" s="36"/>
      <c r="K1600" s="36"/>
      <c r="L1600" s="36"/>
      <c r="M1600" s="36"/>
      <c r="N1600" s="36"/>
      <c r="O1600" s="36"/>
      <c r="P1600" s="36"/>
      <c r="Q1600" s="36"/>
      <c r="R1600" s="36"/>
      <c r="S1600" s="36"/>
      <c r="T1600" s="36"/>
      <c r="U1600" s="36"/>
      <c r="V1600" s="36"/>
      <c r="W1600" s="36"/>
      <c r="X1600" s="36"/>
      <c r="Y1600" s="36"/>
      <c r="Z1600" s="36"/>
    </row>
    <row r="1601" spans="1:26" x14ac:dyDescent="0.2">
      <c r="A1601" s="36"/>
      <c r="B1601" s="36"/>
      <c r="C1601" s="36"/>
      <c r="D1601" s="36"/>
      <c r="E1601" s="36"/>
      <c r="F1601" s="36"/>
      <c r="G1601" s="36"/>
      <c r="H1601" s="36"/>
      <c r="I1601" s="36"/>
      <c r="J1601" s="36"/>
      <c r="K1601" s="36"/>
      <c r="L1601" s="36"/>
      <c r="M1601" s="36"/>
      <c r="N1601" s="36"/>
      <c r="O1601" s="36"/>
      <c r="P1601" s="36"/>
      <c r="Q1601" s="36"/>
      <c r="R1601" s="36"/>
      <c r="S1601" s="36"/>
      <c r="T1601" s="36"/>
      <c r="U1601" s="36"/>
      <c r="V1601" s="36"/>
      <c r="W1601" s="36"/>
      <c r="X1601" s="36"/>
      <c r="Y1601" s="36"/>
      <c r="Z1601" s="36"/>
    </row>
    <row r="1602" spans="1:26" x14ac:dyDescent="0.2">
      <c r="A1602" s="36"/>
      <c r="B1602" s="36"/>
      <c r="C1602" s="36"/>
      <c r="D1602" s="36"/>
      <c r="E1602" s="36"/>
      <c r="F1602" s="36"/>
      <c r="G1602" s="36"/>
      <c r="H1602" s="36"/>
      <c r="I1602" s="36"/>
      <c r="J1602" s="36"/>
      <c r="K1602" s="36"/>
      <c r="L1602" s="36"/>
      <c r="M1602" s="36"/>
      <c r="N1602" s="36"/>
      <c r="O1602" s="36"/>
      <c r="P1602" s="36"/>
      <c r="Q1602" s="36"/>
      <c r="R1602" s="36"/>
      <c r="S1602" s="36"/>
      <c r="T1602" s="36"/>
      <c r="U1602" s="36"/>
      <c r="V1602" s="36"/>
      <c r="W1602" s="36"/>
      <c r="X1602" s="36"/>
      <c r="Y1602" s="36"/>
      <c r="Z1602" s="36"/>
    </row>
    <row r="1603" spans="1:26" x14ac:dyDescent="0.2">
      <c r="A1603" s="36"/>
      <c r="B1603" s="36"/>
      <c r="C1603" s="36"/>
      <c r="D1603" s="36"/>
      <c r="E1603" s="36"/>
      <c r="F1603" s="36"/>
      <c r="G1603" s="36"/>
      <c r="H1603" s="36"/>
      <c r="I1603" s="36"/>
      <c r="J1603" s="36"/>
      <c r="K1603" s="36"/>
      <c r="L1603" s="36"/>
      <c r="M1603" s="36"/>
      <c r="N1603" s="36"/>
      <c r="O1603" s="36"/>
      <c r="P1603" s="36"/>
      <c r="Q1603" s="36"/>
      <c r="R1603" s="36"/>
      <c r="S1603" s="36"/>
      <c r="T1603" s="36"/>
      <c r="U1603" s="36"/>
      <c r="V1603" s="36"/>
      <c r="W1603" s="36"/>
      <c r="X1603" s="36"/>
      <c r="Y1603" s="36"/>
      <c r="Z1603" s="36"/>
    </row>
    <row r="1604" spans="1:26" x14ac:dyDescent="0.2">
      <c r="A1604" s="36"/>
      <c r="B1604" s="36"/>
      <c r="C1604" s="36"/>
      <c r="D1604" s="36"/>
      <c r="E1604" s="36"/>
      <c r="F1604" s="36"/>
      <c r="G1604" s="36"/>
      <c r="H1604" s="36"/>
      <c r="I1604" s="36"/>
      <c r="J1604" s="36"/>
      <c r="K1604" s="36"/>
      <c r="L1604" s="36"/>
      <c r="M1604" s="36"/>
      <c r="N1604" s="36"/>
      <c r="O1604" s="36"/>
      <c r="P1604" s="36"/>
      <c r="Q1604" s="36"/>
      <c r="R1604" s="36"/>
      <c r="S1604" s="36"/>
      <c r="T1604" s="36"/>
      <c r="U1604" s="36"/>
      <c r="V1604" s="36"/>
      <c r="W1604" s="36"/>
      <c r="X1604" s="36"/>
      <c r="Y1604" s="36"/>
      <c r="Z1604" s="36"/>
    </row>
    <row r="1605" spans="1:26" x14ac:dyDescent="0.2">
      <c r="A1605" s="36"/>
      <c r="B1605" s="36"/>
      <c r="C1605" s="36"/>
      <c r="D1605" s="36"/>
      <c r="E1605" s="36"/>
      <c r="F1605" s="36"/>
      <c r="G1605" s="36"/>
      <c r="H1605" s="36"/>
      <c r="I1605" s="36"/>
      <c r="J1605" s="36"/>
      <c r="K1605" s="36"/>
      <c r="L1605" s="36"/>
      <c r="M1605" s="36"/>
      <c r="N1605" s="36"/>
      <c r="O1605" s="36"/>
      <c r="P1605" s="36"/>
      <c r="Q1605" s="36"/>
      <c r="R1605" s="36"/>
      <c r="S1605" s="36"/>
      <c r="T1605" s="36"/>
      <c r="U1605" s="36"/>
      <c r="V1605" s="36"/>
      <c r="W1605" s="36"/>
      <c r="X1605" s="36"/>
      <c r="Y1605" s="36"/>
      <c r="Z1605" s="36"/>
    </row>
    <row r="1606" spans="1:26" x14ac:dyDescent="0.2">
      <c r="A1606" s="36"/>
      <c r="B1606" s="36"/>
      <c r="C1606" s="36"/>
      <c r="D1606" s="36"/>
      <c r="E1606" s="36"/>
      <c r="F1606" s="36"/>
      <c r="G1606" s="36"/>
      <c r="H1606" s="36"/>
      <c r="I1606" s="36"/>
      <c r="J1606" s="36"/>
      <c r="K1606" s="36"/>
      <c r="L1606" s="36"/>
      <c r="M1606" s="36"/>
      <c r="N1606" s="36"/>
      <c r="O1606" s="36"/>
      <c r="P1606" s="36"/>
      <c r="Q1606" s="36"/>
      <c r="R1606" s="36"/>
      <c r="S1606" s="36"/>
      <c r="T1606" s="36"/>
      <c r="U1606" s="36"/>
      <c r="V1606" s="36"/>
      <c r="W1606" s="36"/>
      <c r="X1606" s="36"/>
      <c r="Y1606" s="36"/>
      <c r="Z1606" s="36"/>
    </row>
    <row r="1607" spans="1:26" x14ac:dyDescent="0.2">
      <c r="A1607" s="36"/>
      <c r="B1607" s="36"/>
      <c r="C1607" s="36"/>
      <c r="D1607" s="36"/>
      <c r="E1607" s="36"/>
      <c r="F1607" s="36"/>
      <c r="G1607" s="36"/>
      <c r="H1607" s="36"/>
      <c r="I1607" s="36"/>
      <c r="J1607" s="36"/>
      <c r="K1607" s="36"/>
      <c r="L1607" s="36"/>
      <c r="M1607" s="36"/>
      <c r="N1607" s="36"/>
      <c r="O1607" s="36"/>
      <c r="P1607" s="36"/>
      <c r="Q1607" s="36"/>
      <c r="R1607" s="36"/>
      <c r="S1607" s="36"/>
      <c r="T1607" s="36"/>
      <c r="U1607" s="36"/>
      <c r="V1607" s="36"/>
      <c r="W1607" s="36"/>
      <c r="X1607" s="36"/>
      <c r="Y1607" s="36"/>
      <c r="Z1607" s="36"/>
    </row>
    <row r="1608" spans="1:26" x14ac:dyDescent="0.2">
      <c r="A1608" s="36"/>
      <c r="B1608" s="36"/>
      <c r="C1608" s="36"/>
      <c r="D1608" s="36"/>
      <c r="E1608" s="36"/>
      <c r="F1608" s="36"/>
      <c r="G1608" s="36"/>
      <c r="H1608" s="36"/>
      <c r="I1608" s="36"/>
      <c r="J1608" s="36"/>
      <c r="K1608" s="36"/>
      <c r="L1608" s="36"/>
      <c r="M1608" s="36"/>
      <c r="N1608" s="36"/>
      <c r="O1608" s="36"/>
      <c r="P1608" s="36"/>
      <c r="Q1608" s="36"/>
      <c r="R1608" s="36"/>
      <c r="S1608" s="36"/>
      <c r="T1608" s="36"/>
      <c r="U1608" s="36"/>
      <c r="V1608" s="36"/>
      <c r="W1608" s="36"/>
      <c r="X1608" s="36"/>
      <c r="Y1608" s="36"/>
      <c r="Z1608" s="36"/>
    </row>
    <row r="1609" spans="1:26" x14ac:dyDescent="0.2">
      <c r="A1609" s="36"/>
      <c r="B1609" s="36"/>
      <c r="C1609" s="36"/>
      <c r="D1609" s="36"/>
      <c r="E1609" s="36"/>
      <c r="F1609" s="36"/>
      <c r="G1609" s="36"/>
      <c r="H1609" s="36"/>
      <c r="I1609" s="36"/>
      <c r="J1609" s="36"/>
      <c r="K1609" s="36"/>
      <c r="L1609" s="36"/>
      <c r="M1609" s="36"/>
      <c r="N1609" s="36"/>
      <c r="O1609" s="36"/>
      <c r="P1609" s="36"/>
      <c r="Q1609" s="36"/>
      <c r="R1609" s="36"/>
      <c r="S1609" s="36"/>
      <c r="T1609" s="36"/>
      <c r="U1609" s="36"/>
      <c r="V1609" s="36"/>
      <c r="W1609" s="36"/>
      <c r="X1609" s="36"/>
      <c r="Y1609" s="36"/>
      <c r="Z1609" s="36"/>
    </row>
    <row r="1610" spans="1:26" x14ac:dyDescent="0.2">
      <c r="A1610" s="36"/>
      <c r="B1610" s="36"/>
      <c r="C1610" s="36"/>
      <c r="D1610" s="36"/>
      <c r="E1610" s="36"/>
      <c r="F1610" s="36"/>
      <c r="G1610" s="36"/>
      <c r="H1610" s="36"/>
      <c r="I1610" s="36"/>
      <c r="J1610" s="36"/>
      <c r="K1610" s="36"/>
      <c r="L1610" s="36"/>
      <c r="M1610" s="36"/>
      <c r="N1610" s="36"/>
      <c r="O1610" s="36"/>
      <c r="P1610" s="36"/>
      <c r="Q1610" s="36"/>
      <c r="R1610" s="36"/>
      <c r="S1610" s="36"/>
      <c r="T1610" s="36"/>
      <c r="U1610" s="36"/>
      <c r="V1610" s="36"/>
      <c r="W1610" s="36"/>
      <c r="X1610" s="36"/>
      <c r="Y1610" s="36"/>
      <c r="Z1610" s="36"/>
    </row>
    <row r="1611" spans="1:26" x14ac:dyDescent="0.2">
      <c r="A1611" s="36"/>
      <c r="B1611" s="36"/>
      <c r="C1611" s="36"/>
      <c r="D1611" s="36"/>
      <c r="E1611" s="36"/>
      <c r="F1611" s="36"/>
      <c r="G1611" s="36"/>
      <c r="H1611" s="36"/>
      <c r="I1611" s="36"/>
      <c r="J1611" s="36"/>
      <c r="K1611" s="36"/>
      <c r="L1611" s="36"/>
      <c r="M1611" s="36"/>
      <c r="N1611" s="36"/>
      <c r="O1611" s="36"/>
      <c r="P1611" s="36"/>
      <c r="Q1611" s="36"/>
      <c r="R1611" s="36"/>
      <c r="S1611" s="36"/>
      <c r="T1611" s="36"/>
      <c r="U1611" s="36"/>
      <c r="V1611" s="36"/>
      <c r="W1611" s="36"/>
      <c r="X1611" s="36"/>
      <c r="Y1611" s="36"/>
      <c r="Z1611" s="36"/>
    </row>
    <row r="1612" spans="1:26" x14ac:dyDescent="0.2">
      <c r="A1612" s="36"/>
      <c r="B1612" s="36"/>
      <c r="C1612" s="36"/>
      <c r="D1612" s="36"/>
      <c r="E1612" s="36"/>
      <c r="F1612" s="36"/>
      <c r="G1612" s="36"/>
      <c r="H1612" s="36"/>
      <c r="I1612" s="36"/>
      <c r="J1612" s="36"/>
      <c r="K1612" s="36"/>
      <c r="L1612" s="36"/>
      <c r="M1612" s="36"/>
      <c r="N1612" s="36"/>
      <c r="O1612" s="36"/>
      <c r="P1612" s="36"/>
      <c r="Q1612" s="36"/>
      <c r="R1612" s="36"/>
      <c r="S1612" s="36"/>
      <c r="T1612" s="36"/>
      <c r="U1612" s="36"/>
      <c r="V1612" s="36"/>
      <c r="W1612" s="36"/>
      <c r="X1612" s="36"/>
      <c r="Y1612" s="36"/>
      <c r="Z1612" s="36"/>
    </row>
    <row r="1613" spans="1:26" x14ac:dyDescent="0.2">
      <c r="A1613" s="36"/>
      <c r="B1613" s="36"/>
      <c r="C1613" s="36"/>
      <c r="D1613" s="36"/>
      <c r="E1613" s="36"/>
      <c r="F1613" s="36"/>
      <c r="G1613" s="36"/>
      <c r="H1613" s="36"/>
      <c r="I1613" s="36"/>
      <c r="J1613" s="36"/>
      <c r="K1613" s="36"/>
      <c r="L1613" s="36"/>
      <c r="M1613" s="36"/>
      <c r="N1613" s="36"/>
      <c r="O1613" s="36"/>
      <c r="P1613" s="36"/>
      <c r="Q1613" s="36"/>
      <c r="R1613" s="36"/>
      <c r="S1613" s="36"/>
      <c r="T1613" s="36"/>
      <c r="U1613" s="36"/>
      <c r="V1613" s="36"/>
      <c r="W1613" s="36"/>
      <c r="X1613" s="36"/>
      <c r="Y1613" s="36"/>
      <c r="Z1613" s="36"/>
    </row>
    <row r="1614" spans="1:26" x14ac:dyDescent="0.2">
      <c r="A1614" s="36"/>
      <c r="B1614" s="36"/>
      <c r="C1614" s="36"/>
      <c r="D1614" s="36"/>
      <c r="E1614" s="36"/>
      <c r="F1614" s="36"/>
      <c r="G1614" s="36"/>
      <c r="H1614" s="36"/>
      <c r="I1614" s="36"/>
      <c r="J1614" s="36"/>
      <c r="K1614" s="36"/>
      <c r="L1614" s="36"/>
      <c r="M1614" s="36"/>
      <c r="N1614" s="36"/>
      <c r="O1614" s="36"/>
      <c r="P1614" s="36"/>
      <c r="Q1614" s="36"/>
      <c r="R1614" s="36"/>
      <c r="S1614" s="36"/>
      <c r="T1614" s="36"/>
      <c r="U1614" s="36"/>
      <c r="V1614" s="36"/>
      <c r="W1614" s="36"/>
      <c r="X1614" s="36"/>
      <c r="Y1614" s="36"/>
      <c r="Z1614" s="36"/>
    </row>
    <row r="1615" spans="1:26" x14ac:dyDescent="0.2">
      <c r="A1615" s="36"/>
      <c r="B1615" s="36"/>
      <c r="C1615" s="36"/>
      <c r="D1615" s="36"/>
      <c r="E1615" s="36"/>
      <c r="F1615" s="36"/>
      <c r="G1615" s="36"/>
      <c r="H1615" s="36"/>
      <c r="I1615" s="36"/>
      <c r="J1615" s="36"/>
      <c r="K1615" s="36"/>
      <c r="L1615" s="36"/>
      <c r="M1615" s="36"/>
      <c r="N1615" s="36"/>
      <c r="O1615" s="36"/>
      <c r="P1615" s="36"/>
      <c r="Q1615" s="36"/>
      <c r="R1615" s="36"/>
      <c r="S1615" s="36"/>
      <c r="T1615" s="36"/>
      <c r="U1615" s="36"/>
      <c r="V1615" s="36"/>
      <c r="W1615" s="36"/>
      <c r="X1615" s="36"/>
      <c r="Y1615" s="36"/>
      <c r="Z1615" s="36"/>
    </row>
    <row r="1616" spans="1:26" x14ac:dyDescent="0.2">
      <c r="A1616" s="36"/>
      <c r="B1616" s="36"/>
      <c r="C1616" s="36"/>
      <c r="D1616" s="36"/>
      <c r="E1616" s="36"/>
      <c r="F1616" s="36"/>
      <c r="G1616" s="36"/>
      <c r="H1616" s="36"/>
      <c r="I1616" s="36"/>
      <c r="J1616" s="36"/>
      <c r="K1616" s="36"/>
      <c r="L1616" s="36"/>
      <c r="M1616" s="36"/>
      <c r="N1616" s="36"/>
      <c r="O1616" s="36"/>
      <c r="P1616" s="36"/>
      <c r="Q1616" s="36"/>
      <c r="R1616" s="36"/>
      <c r="S1616" s="36"/>
      <c r="T1616" s="36"/>
      <c r="U1616" s="36"/>
      <c r="V1616" s="36"/>
      <c r="W1616" s="36"/>
      <c r="X1616" s="36"/>
      <c r="Y1616" s="36"/>
      <c r="Z1616" s="36"/>
    </row>
    <row r="1617" spans="1:26" x14ac:dyDescent="0.2">
      <c r="A1617" s="36"/>
      <c r="B1617" s="36"/>
      <c r="C1617" s="36"/>
      <c r="D1617" s="36"/>
      <c r="E1617" s="36"/>
      <c r="F1617" s="36"/>
      <c r="G1617" s="36"/>
      <c r="H1617" s="36"/>
      <c r="I1617" s="36"/>
      <c r="J1617" s="36"/>
      <c r="K1617" s="36"/>
      <c r="L1617" s="36"/>
      <c r="M1617" s="36"/>
      <c r="N1617" s="36"/>
      <c r="O1617" s="36"/>
      <c r="P1617" s="36"/>
      <c r="Q1617" s="36"/>
      <c r="R1617" s="36"/>
      <c r="S1617" s="36"/>
      <c r="T1617" s="36"/>
      <c r="U1617" s="36"/>
      <c r="V1617" s="36"/>
      <c r="W1617" s="36"/>
      <c r="X1617" s="36"/>
      <c r="Y1617" s="36"/>
      <c r="Z1617" s="36"/>
    </row>
    <row r="1618" spans="1:26" x14ac:dyDescent="0.2">
      <c r="A1618" s="36"/>
      <c r="B1618" s="36"/>
      <c r="C1618" s="36"/>
      <c r="D1618" s="36"/>
      <c r="E1618" s="36"/>
      <c r="F1618" s="36"/>
      <c r="G1618" s="36"/>
      <c r="H1618" s="36"/>
      <c r="I1618" s="36"/>
      <c r="J1618" s="36"/>
      <c r="K1618" s="36"/>
      <c r="L1618" s="36"/>
      <c r="M1618" s="36"/>
      <c r="N1618" s="36"/>
      <c r="O1618" s="36"/>
      <c r="P1618" s="36"/>
      <c r="Q1618" s="36"/>
      <c r="R1618" s="36"/>
      <c r="S1618" s="36"/>
      <c r="T1618" s="36"/>
      <c r="U1618" s="36"/>
      <c r="V1618" s="36"/>
      <c r="W1618" s="36"/>
      <c r="X1618" s="36"/>
      <c r="Y1618" s="36"/>
      <c r="Z1618" s="36"/>
    </row>
    <row r="1619" spans="1:26" x14ac:dyDescent="0.2">
      <c r="A1619" s="36"/>
      <c r="B1619" s="36"/>
      <c r="C1619" s="36"/>
      <c r="D1619" s="36"/>
      <c r="E1619" s="36"/>
      <c r="F1619" s="36"/>
      <c r="G1619" s="36"/>
      <c r="H1619" s="36"/>
      <c r="I1619" s="36"/>
      <c r="J1619" s="36"/>
      <c r="K1619" s="36"/>
      <c r="L1619" s="36"/>
      <c r="M1619" s="36"/>
      <c r="N1619" s="36"/>
      <c r="O1619" s="36"/>
      <c r="P1619" s="36"/>
      <c r="Q1619" s="36"/>
      <c r="R1619" s="36"/>
      <c r="S1619" s="36"/>
      <c r="T1619" s="36"/>
      <c r="U1619" s="36"/>
      <c r="V1619" s="36"/>
      <c r="W1619" s="36"/>
      <c r="X1619" s="36"/>
      <c r="Y1619" s="36"/>
      <c r="Z1619" s="36"/>
    </row>
    <row r="1620" spans="1:26" x14ac:dyDescent="0.2">
      <c r="A1620" s="36"/>
      <c r="B1620" s="36"/>
      <c r="C1620" s="36"/>
      <c r="D1620" s="36"/>
      <c r="E1620" s="36"/>
      <c r="F1620" s="36"/>
      <c r="G1620" s="36"/>
      <c r="H1620" s="36"/>
      <c r="I1620" s="36"/>
      <c r="J1620" s="36"/>
      <c r="K1620" s="36"/>
      <c r="L1620" s="36"/>
      <c r="M1620" s="36"/>
      <c r="N1620" s="36"/>
      <c r="O1620" s="36"/>
      <c r="P1620" s="36"/>
      <c r="Q1620" s="36"/>
      <c r="R1620" s="36"/>
      <c r="S1620" s="36"/>
      <c r="T1620" s="36"/>
      <c r="U1620" s="36"/>
      <c r="V1620" s="36"/>
      <c r="W1620" s="36"/>
      <c r="X1620" s="36"/>
      <c r="Y1620" s="36"/>
      <c r="Z1620" s="36"/>
    </row>
    <row r="1621" spans="1:26" x14ac:dyDescent="0.2">
      <c r="A1621" s="36"/>
      <c r="B1621" s="36"/>
      <c r="C1621" s="36"/>
      <c r="D1621" s="36"/>
      <c r="E1621" s="36"/>
      <c r="F1621" s="36"/>
      <c r="G1621" s="36"/>
      <c r="H1621" s="36"/>
      <c r="I1621" s="36"/>
      <c r="J1621" s="36"/>
      <c r="K1621" s="36"/>
      <c r="L1621" s="36"/>
      <c r="M1621" s="36"/>
      <c r="N1621" s="36"/>
      <c r="O1621" s="36"/>
      <c r="P1621" s="36"/>
      <c r="Q1621" s="36"/>
      <c r="R1621" s="36"/>
      <c r="S1621" s="36"/>
      <c r="T1621" s="36"/>
      <c r="U1621" s="36"/>
      <c r="V1621" s="36"/>
      <c r="W1621" s="36"/>
      <c r="X1621" s="36"/>
      <c r="Y1621" s="36"/>
      <c r="Z1621" s="36"/>
    </row>
    <row r="1622" spans="1:26" x14ac:dyDescent="0.2">
      <c r="A1622" s="36"/>
      <c r="B1622" s="36"/>
      <c r="C1622" s="36"/>
      <c r="D1622" s="36"/>
      <c r="E1622" s="36"/>
      <c r="F1622" s="36"/>
      <c r="G1622" s="36"/>
      <c r="H1622" s="36"/>
      <c r="I1622" s="36"/>
      <c r="J1622" s="36"/>
      <c r="K1622" s="36"/>
      <c r="L1622" s="36"/>
      <c r="M1622" s="36"/>
      <c r="N1622" s="36"/>
      <c r="O1622" s="36"/>
      <c r="P1622" s="36"/>
      <c r="Q1622" s="36"/>
      <c r="R1622" s="36"/>
      <c r="S1622" s="36"/>
      <c r="T1622" s="36"/>
      <c r="U1622" s="36"/>
      <c r="V1622" s="36"/>
      <c r="W1622" s="36"/>
      <c r="X1622" s="36"/>
      <c r="Y1622" s="36"/>
      <c r="Z1622" s="36"/>
    </row>
    <row r="1623" spans="1:26" x14ac:dyDescent="0.2">
      <c r="A1623" s="36"/>
      <c r="B1623" s="36"/>
      <c r="C1623" s="36"/>
      <c r="D1623" s="36"/>
      <c r="E1623" s="36"/>
      <c r="F1623" s="36"/>
      <c r="G1623" s="36"/>
      <c r="H1623" s="36"/>
      <c r="I1623" s="36"/>
      <c r="J1623" s="36"/>
      <c r="K1623" s="36"/>
      <c r="L1623" s="36"/>
      <c r="M1623" s="36"/>
      <c r="N1623" s="36"/>
      <c r="O1623" s="36"/>
      <c r="P1623" s="36"/>
      <c r="Q1623" s="36"/>
      <c r="R1623" s="36"/>
      <c r="S1623" s="36"/>
      <c r="T1623" s="36"/>
      <c r="U1623" s="36"/>
      <c r="V1623" s="36"/>
      <c r="W1623" s="36"/>
      <c r="X1623" s="36"/>
      <c r="Y1623" s="36"/>
      <c r="Z1623" s="36"/>
    </row>
    <row r="1624" spans="1:26" x14ac:dyDescent="0.2">
      <c r="A1624" s="36"/>
      <c r="B1624" s="36"/>
      <c r="C1624" s="36"/>
      <c r="D1624" s="36"/>
      <c r="E1624" s="36"/>
      <c r="F1624" s="36"/>
      <c r="G1624" s="36"/>
      <c r="H1624" s="36"/>
      <c r="I1624" s="36"/>
      <c r="J1624" s="36"/>
      <c r="K1624" s="36"/>
      <c r="L1624" s="36"/>
      <c r="M1624" s="36"/>
      <c r="N1624" s="36"/>
      <c r="O1624" s="36"/>
      <c r="P1624" s="36"/>
      <c r="Q1624" s="36"/>
      <c r="R1624" s="36"/>
      <c r="S1624" s="36"/>
      <c r="T1624" s="36"/>
      <c r="U1624" s="36"/>
      <c r="V1624" s="36"/>
      <c r="W1624" s="36"/>
      <c r="X1624" s="36"/>
      <c r="Y1624" s="36"/>
      <c r="Z1624" s="36"/>
    </row>
    <row r="1625" spans="1:26" x14ac:dyDescent="0.2">
      <c r="A1625" s="36"/>
      <c r="B1625" s="36"/>
      <c r="C1625" s="36"/>
      <c r="D1625" s="36"/>
      <c r="E1625" s="36"/>
      <c r="F1625" s="36"/>
      <c r="G1625" s="36"/>
      <c r="H1625" s="36"/>
      <c r="I1625" s="36"/>
      <c r="J1625" s="36"/>
      <c r="K1625" s="36"/>
      <c r="L1625" s="36"/>
      <c r="M1625" s="36"/>
      <c r="N1625" s="36"/>
      <c r="O1625" s="36"/>
      <c r="P1625" s="36"/>
      <c r="Q1625" s="36"/>
      <c r="R1625" s="36"/>
      <c r="S1625" s="36"/>
      <c r="T1625" s="36"/>
      <c r="U1625" s="36"/>
      <c r="V1625" s="36"/>
      <c r="W1625" s="36"/>
      <c r="X1625" s="36"/>
      <c r="Y1625" s="36"/>
      <c r="Z1625" s="36"/>
    </row>
    <row r="1626" spans="1:26" x14ac:dyDescent="0.2">
      <c r="A1626" s="36"/>
      <c r="B1626" s="36"/>
      <c r="C1626" s="36"/>
      <c r="D1626" s="36"/>
      <c r="E1626" s="36"/>
      <c r="F1626" s="36"/>
      <c r="G1626" s="36"/>
      <c r="H1626" s="36"/>
      <c r="I1626" s="36"/>
      <c r="J1626" s="36"/>
      <c r="K1626" s="36"/>
      <c r="L1626" s="36"/>
      <c r="M1626" s="36"/>
      <c r="N1626" s="36"/>
      <c r="O1626" s="36"/>
      <c r="P1626" s="36"/>
      <c r="Q1626" s="36"/>
      <c r="R1626" s="36"/>
      <c r="S1626" s="36"/>
      <c r="T1626" s="36"/>
      <c r="U1626" s="36"/>
      <c r="V1626" s="36"/>
      <c r="W1626" s="36"/>
      <c r="X1626" s="36"/>
      <c r="Y1626" s="36"/>
      <c r="Z1626" s="36"/>
    </row>
    <row r="1627" spans="1:26" x14ac:dyDescent="0.2">
      <c r="A1627" s="36"/>
      <c r="B1627" s="36"/>
      <c r="C1627" s="36"/>
      <c r="D1627" s="36"/>
      <c r="E1627" s="36"/>
      <c r="F1627" s="36"/>
      <c r="G1627" s="36"/>
      <c r="H1627" s="36"/>
      <c r="I1627" s="36"/>
      <c r="J1627" s="36"/>
      <c r="K1627" s="36"/>
      <c r="L1627" s="36"/>
      <c r="M1627" s="36"/>
      <c r="N1627" s="36"/>
      <c r="O1627" s="36"/>
      <c r="P1627" s="36"/>
      <c r="Q1627" s="36"/>
      <c r="R1627" s="36"/>
      <c r="S1627" s="36"/>
      <c r="T1627" s="36"/>
      <c r="U1627" s="36"/>
      <c r="V1627" s="36"/>
      <c r="W1627" s="36"/>
      <c r="X1627" s="36"/>
      <c r="Y1627" s="36"/>
      <c r="Z1627" s="36"/>
    </row>
    <row r="1628" spans="1:26" x14ac:dyDescent="0.2">
      <c r="A1628" s="36"/>
      <c r="B1628" s="36"/>
      <c r="C1628" s="36"/>
      <c r="D1628" s="36"/>
      <c r="E1628" s="36"/>
      <c r="F1628" s="36"/>
      <c r="G1628" s="36"/>
      <c r="H1628" s="36"/>
      <c r="I1628" s="36"/>
      <c r="J1628" s="36"/>
      <c r="K1628" s="36"/>
      <c r="L1628" s="36"/>
      <c r="M1628" s="36"/>
      <c r="N1628" s="36"/>
      <c r="O1628" s="36"/>
      <c r="P1628" s="36"/>
      <c r="Q1628" s="36"/>
      <c r="R1628" s="36"/>
      <c r="S1628" s="36"/>
      <c r="T1628" s="36"/>
      <c r="U1628" s="36"/>
      <c r="V1628" s="36"/>
      <c r="W1628" s="36"/>
      <c r="X1628" s="36"/>
      <c r="Y1628" s="36"/>
      <c r="Z1628" s="36"/>
    </row>
    <row r="1629" spans="1:26" x14ac:dyDescent="0.2">
      <c r="A1629" s="36"/>
      <c r="B1629" s="36"/>
      <c r="C1629" s="36"/>
      <c r="D1629" s="36"/>
      <c r="E1629" s="36"/>
      <c r="F1629" s="36"/>
      <c r="G1629" s="36"/>
      <c r="H1629" s="36"/>
      <c r="I1629" s="36"/>
      <c r="J1629" s="36"/>
      <c r="K1629" s="36"/>
      <c r="L1629" s="36"/>
      <c r="M1629" s="36"/>
      <c r="N1629" s="36"/>
      <c r="O1629" s="36"/>
      <c r="P1629" s="36"/>
      <c r="Q1629" s="36"/>
      <c r="R1629" s="36"/>
      <c r="S1629" s="36"/>
      <c r="T1629" s="36"/>
      <c r="U1629" s="36"/>
      <c r="V1629" s="36"/>
      <c r="W1629" s="36"/>
      <c r="X1629" s="36"/>
      <c r="Y1629" s="36"/>
      <c r="Z1629" s="36"/>
    </row>
    <row r="1630" spans="1:26" x14ac:dyDescent="0.2">
      <c r="A1630" s="36"/>
      <c r="B1630" s="36"/>
      <c r="C1630" s="36"/>
      <c r="D1630" s="36"/>
      <c r="E1630" s="36"/>
      <c r="F1630" s="36"/>
      <c r="G1630" s="36"/>
      <c r="H1630" s="36"/>
      <c r="I1630" s="36"/>
      <c r="J1630" s="36"/>
      <c r="K1630" s="36"/>
      <c r="L1630" s="36"/>
      <c r="M1630" s="36"/>
      <c r="N1630" s="36"/>
      <c r="O1630" s="36"/>
      <c r="P1630" s="36"/>
      <c r="Q1630" s="36"/>
      <c r="R1630" s="36"/>
      <c r="S1630" s="36"/>
      <c r="T1630" s="36"/>
      <c r="U1630" s="36"/>
      <c r="V1630" s="36"/>
      <c r="W1630" s="36"/>
      <c r="X1630" s="36"/>
      <c r="Y1630" s="36"/>
      <c r="Z1630" s="36"/>
    </row>
    <row r="1631" spans="1:26" x14ac:dyDescent="0.2">
      <c r="A1631" s="36"/>
      <c r="B1631" s="36"/>
      <c r="C1631" s="36"/>
      <c r="D1631" s="36"/>
      <c r="E1631" s="36"/>
      <c r="F1631" s="36"/>
      <c r="G1631" s="36"/>
      <c r="H1631" s="36"/>
      <c r="I1631" s="36"/>
      <c r="J1631" s="36"/>
      <c r="K1631" s="36"/>
      <c r="L1631" s="36"/>
      <c r="M1631" s="36"/>
      <c r="N1631" s="36"/>
      <c r="O1631" s="36"/>
      <c r="P1631" s="36"/>
      <c r="Q1631" s="36"/>
      <c r="R1631" s="36"/>
      <c r="S1631" s="36"/>
      <c r="T1631" s="36"/>
      <c r="U1631" s="36"/>
      <c r="V1631" s="36"/>
      <c r="W1631" s="36"/>
      <c r="X1631" s="36"/>
      <c r="Y1631" s="36"/>
      <c r="Z1631" s="36"/>
    </row>
    <row r="1632" spans="1:26" x14ac:dyDescent="0.2">
      <c r="A1632" s="36"/>
      <c r="B1632" s="36"/>
      <c r="C1632" s="36"/>
      <c r="D1632" s="36"/>
      <c r="E1632" s="36"/>
      <c r="F1632" s="36"/>
      <c r="G1632" s="36"/>
      <c r="H1632" s="36"/>
      <c r="I1632" s="36"/>
      <c r="J1632" s="36"/>
      <c r="K1632" s="36"/>
      <c r="L1632" s="36"/>
      <c r="M1632" s="36"/>
      <c r="N1632" s="36"/>
      <c r="O1632" s="36"/>
      <c r="P1632" s="36"/>
      <c r="Q1632" s="36"/>
      <c r="R1632" s="36"/>
      <c r="S1632" s="36"/>
      <c r="T1632" s="36"/>
      <c r="U1632" s="36"/>
      <c r="V1632" s="36"/>
      <c r="W1632" s="36"/>
      <c r="X1632" s="36"/>
      <c r="Y1632" s="36"/>
      <c r="Z1632" s="36"/>
    </row>
    <row r="1633" spans="1:26" x14ac:dyDescent="0.2">
      <c r="A1633" s="36"/>
      <c r="B1633" s="36"/>
      <c r="C1633" s="36"/>
      <c r="D1633" s="36"/>
      <c r="E1633" s="36"/>
      <c r="F1633" s="36"/>
      <c r="G1633" s="36"/>
      <c r="H1633" s="36"/>
      <c r="I1633" s="36"/>
      <c r="J1633" s="36"/>
      <c r="K1633" s="36"/>
      <c r="L1633" s="36"/>
      <c r="M1633" s="36"/>
      <c r="N1633" s="36"/>
      <c r="O1633" s="36"/>
      <c r="P1633" s="36"/>
      <c r="Q1633" s="36"/>
      <c r="R1633" s="36"/>
      <c r="S1633" s="36"/>
      <c r="T1633" s="36"/>
      <c r="U1633" s="36"/>
      <c r="V1633" s="36"/>
      <c r="W1633" s="36"/>
      <c r="X1633" s="36"/>
      <c r="Y1633" s="36"/>
      <c r="Z1633" s="36"/>
    </row>
    <row r="1634" spans="1:26" x14ac:dyDescent="0.2">
      <c r="A1634" s="36"/>
      <c r="B1634" s="36"/>
      <c r="C1634" s="36"/>
      <c r="D1634" s="36"/>
      <c r="E1634" s="36"/>
      <c r="F1634" s="36"/>
      <c r="G1634" s="36"/>
      <c r="H1634" s="36"/>
      <c r="I1634" s="36"/>
      <c r="J1634" s="36"/>
      <c r="K1634" s="36"/>
      <c r="L1634" s="36"/>
      <c r="M1634" s="36"/>
      <c r="N1634" s="36"/>
      <c r="O1634" s="36"/>
      <c r="P1634" s="36"/>
      <c r="Q1634" s="36"/>
      <c r="R1634" s="36"/>
      <c r="S1634" s="36"/>
      <c r="T1634" s="36"/>
      <c r="U1634" s="36"/>
      <c r="V1634" s="36"/>
      <c r="W1634" s="36"/>
      <c r="X1634" s="36"/>
      <c r="Y1634" s="36"/>
      <c r="Z1634" s="36"/>
    </row>
    <row r="1635" spans="1:26" x14ac:dyDescent="0.2">
      <c r="A1635" s="36"/>
      <c r="B1635" s="36"/>
      <c r="C1635" s="36"/>
      <c r="D1635" s="36"/>
      <c r="E1635" s="36"/>
      <c r="F1635" s="36"/>
      <c r="G1635" s="36"/>
      <c r="H1635" s="36"/>
      <c r="I1635" s="36"/>
      <c r="J1635" s="36"/>
      <c r="K1635" s="36"/>
      <c r="L1635" s="36"/>
      <c r="M1635" s="36"/>
      <c r="N1635" s="36"/>
      <c r="O1635" s="36"/>
      <c r="P1635" s="36"/>
      <c r="Q1635" s="36"/>
      <c r="R1635" s="36"/>
      <c r="S1635" s="36"/>
      <c r="T1635" s="36"/>
      <c r="U1635" s="36"/>
      <c r="V1635" s="36"/>
      <c r="W1635" s="36"/>
      <c r="X1635" s="36"/>
      <c r="Y1635" s="36"/>
      <c r="Z1635" s="36"/>
    </row>
    <row r="1636" spans="1:26" x14ac:dyDescent="0.2">
      <c r="A1636" s="36"/>
      <c r="B1636" s="36"/>
      <c r="C1636" s="36"/>
      <c r="D1636" s="36"/>
      <c r="E1636" s="36"/>
      <c r="F1636" s="36"/>
      <c r="G1636" s="36"/>
      <c r="H1636" s="36"/>
      <c r="I1636" s="36"/>
      <c r="J1636" s="36"/>
      <c r="K1636" s="36"/>
      <c r="L1636" s="36"/>
      <c r="M1636" s="36"/>
      <c r="N1636" s="36"/>
      <c r="O1636" s="36"/>
      <c r="P1636" s="36"/>
      <c r="Q1636" s="36"/>
      <c r="R1636" s="36"/>
      <c r="S1636" s="36"/>
      <c r="T1636" s="36"/>
      <c r="U1636" s="36"/>
      <c r="V1636" s="36"/>
      <c r="W1636" s="36"/>
      <c r="X1636" s="36"/>
      <c r="Y1636" s="36"/>
      <c r="Z1636" s="36"/>
    </row>
    <row r="1637" spans="1:26" x14ac:dyDescent="0.2">
      <c r="A1637" s="36"/>
      <c r="B1637" s="36"/>
      <c r="C1637" s="36"/>
      <c r="D1637" s="36"/>
      <c r="E1637" s="36"/>
      <c r="F1637" s="36"/>
      <c r="G1637" s="36"/>
      <c r="H1637" s="36"/>
      <c r="I1637" s="36"/>
      <c r="J1637" s="36"/>
      <c r="K1637" s="36"/>
      <c r="L1637" s="36"/>
      <c r="M1637" s="36"/>
      <c r="N1637" s="36"/>
      <c r="O1637" s="36"/>
      <c r="P1637" s="36"/>
      <c r="Q1637" s="36"/>
      <c r="R1637" s="36"/>
      <c r="S1637" s="36"/>
      <c r="T1637" s="36"/>
      <c r="U1637" s="36"/>
      <c r="V1637" s="36"/>
      <c r="W1637" s="36"/>
      <c r="X1637" s="36"/>
      <c r="Y1637" s="36"/>
      <c r="Z1637" s="36"/>
    </row>
    <row r="1638" spans="1:26" x14ac:dyDescent="0.2">
      <c r="A1638" s="36"/>
      <c r="B1638" s="36"/>
      <c r="C1638" s="36"/>
      <c r="D1638" s="36"/>
      <c r="E1638" s="36"/>
      <c r="F1638" s="36"/>
      <c r="G1638" s="36"/>
      <c r="H1638" s="36"/>
      <c r="I1638" s="36"/>
      <c r="J1638" s="36"/>
      <c r="K1638" s="36"/>
      <c r="L1638" s="36"/>
      <c r="M1638" s="36"/>
      <c r="N1638" s="36"/>
      <c r="O1638" s="36"/>
      <c r="P1638" s="36"/>
      <c r="Q1638" s="36"/>
      <c r="R1638" s="36"/>
      <c r="S1638" s="36"/>
      <c r="T1638" s="36"/>
      <c r="U1638" s="36"/>
      <c r="V1638" s="36"/>
      <c r="W1638" s="36"/>
      <c r="X1638" s="36"/>
      <c r="Y1638" s="36"/>
      <c r="Z1638" s="36"/>
    </row>
    <row r="1639" spans="1:26" x14ac:dyDescent="0.2">
      <c r="A1639" s="36"/>
      <c r="B1639" s="36"/>
      <c r="C1639" s="36"/>
      <c r="D1639" s="36"/>
      <c r="E1639" s="36"/>
      <c r="F1639" s="36"/>
      <c r="G1639" s="36"/>
      <c r="H1639" s="36"/>
      <c r="I1639" s="36"/>
      <c r="J1639" s="36"/>
      <c r="K1639" s="36"/>
      <c r="L1639" s="36"/>
      <c r="M1639" s="36"/>
      <c r="N1639" s="36"/>
      <c r="O1639" s="36"/>
      <c r="P1639" s="36"/>
      <c r="Q1639" s="36"/>
      <c r="R1639" s="36"/>
      <c r="S1639" s="36"/>
      <c r="T1639" s="36"/>
      <c r="U1639" s="36"/>
      <c r="V1639" s="36"/>
      <c r="W1639" s="36"/>
      <c r="X1639" s="36"/>
      <c r="Y1639" s="36"/>
      <c r="Z1639" s="36"/>
    </row>
    <row r="1640" spans="1:26" x14ac:dyDescent="0.2">
      <c r="A1640" s="36"/>
      <c r="B1640" s="36"/>
      <c r="C1640" s="36"/>
      <c r="D1640" s="36"/>
      <c r="E1640" s="36"/>
      <c r="F1640" s="36"/>
      <c r="G1640" s="36"/>
      <c r="H1640" s="36"/>
      <c r="I1640" s="36"/>
      <c r="J1640" s="36"/>
      <c r="K1640" s="36"/>
      <c r="L1640" s="36"/>
      <c r="M1640" s="36"/>
      <c r="N1640" s="36"/>
      <c r="O1640" s="36"/>
      <c r="P1640" s="36"/>
      <c r="Q1640" s="36"/>
      <c r="R1640" s="36"/>
      <c r="S1640" s="36"/>
      <c r="T1640" s="36"/>
      <c r="U1640" s="36"/>
      <c r="V1640" s="36"/>
      <c r="W1640" s="36"/>
      <c r="X1640" s="36"/>
      <c r="Y1640" s="36"/>
      <c r="Z1640" s="36"/>
    </row>
    <row r="1641" spans="1:26" x14ac:dyDescent="0.2">
      <c r="A1641" s="36"/>
      <c r="B1641" s="36"/>
      <c r="C1641" s="36"/>
      <c r="D1641" s="36"/>
      <c r="E1641" s="36"/>
      <c r="F1641" s="36"/>
      <c r="G1641" s="36"/>
      <c r="H1641" s="36"/>
      <c r="I1641" s="36"/>
      <c r="J1641" s="36"/>
      <c r="K1641" s="36"/>
      <c r="L1641" s="36"/>
      <c r="M1641" s="36"/>
      <c r="N1641" s="36"/>
      <c r="O1641" s="36"/>
      <c r="P1641" s="36"/>
      <c r="Q1641" s="36"/>
      <c r="R1641" s="36"/>
      <c r="S1641" s="36"/>
      <c r="T1641" s="36"/>
      <c r="U1641" s="36"/>
      <c r="V1641" s="36"/>
      <c r="W1641" s="36"/>
      <c r="X1641" s="36"/>
      <c r="Y1641" s="36"/>
      <c r="Z1641" s="36"/>
    </row>
    <row r="1642" spans="1:26" x14ac:dyDescent="0.2">
      <c r="A1642" s="36"/>
      <c r="B1642" s="36"/>
      <c r="C1642" s="36"/>
      <c r="D1642" s="36"/>
      <c r="E1642" s="36"/>
      <c r="F1642" s="36"/>
      <c r="G1642" s="36"/>
      <c r="H1642" s="36"/>
      <c r="I1642" s="36"/>
      <c r="J1642" s="36"/>
      <c r="K1642" s="36"/>
      <c r="L1642" s="36"/>
      <c r="M1642" s="36"/>
      <c r="N1642" s="36"/>
      <c r="O1642" s="36"/>
      <c r="P1642" s="36"/>
      <c r="Q1642" s="36"/>
      <c r="R1642" s="36"/>
      <c r="S1642" s="36"/>
      <c r="T1642" s="36"/>
      <c r="U1642" s="36"/>
      <c r="V1642" s="36"/>
      <c r="W1642" s="36"/>
      <c r="X1642" s="36"/>
      <c r="Y1642" s="36"/>
      <c r="Z1642" s="36"/>
    </row>
    <row r="1643" spans="1:26" x14ac:dyDescent="0.2">
      <c r="A1643" s="36"/>
      <c r="B1643" s="36"/>
      <c r="C1643" s="36"/>
      <c r="D1643" s="36"/>
      <c r="E1643" s="36"/>
      <c r="F1643" s="36"/>
      <c r="G1643" s="36"/>
      <c r="H1643" s="36"/>
      <c r="I1643" s="36"/>
      <c r="J1643" s="36"/>
      <c r="K1643" s="36"/>
      <c r="L1643" s="36"/>
      <c r="M1643" s="36"/>
      <c r="N1643" s="36"/>
      <c r="O1643" s="36"/>
      <c r="P1643" s="36"/>
      <c r="Q1643" s="36"/>
      <c r="R1643" s="36"/>
      <c r="S1643" s="36"/>
      <c r="T1643" s="36"/>
      <c r="U1643" s="36"/>
      <c r="V1643" s="36"/>
      <c r="W1643" s="36"/>
      <c r="X1643" s="36"/>
      <c r="Y1643" s="36"/>
      <c r="Z1643" s="36"/>
    </row>
    <row r="1644" spans="1:26" x14ac:dyDescent="0.2">
      <c r="A1644" s="36"/>
      <c r="B1644" s="36"/>
      <c r="C1644" s="36"/>
      <c r="D1644" s="36"/>
      <c r="E1644" s="36"/>
      <c r="F1644" s="36"/>
      <c r="G1644" s="36"/>
      <c r="H1644" s="36"/>
      <c r="I1644" s="36"/>
      <c r="J1644" s="36"/>
      <c r="K1644" s="36"/>
      <c r="L1644" s="36"/>
      <c r="M1644" s="36"/>
      <c r="N1644" s="36"/>
      <c r="O1644" s="36"/>
      <c r="P1644" s="36"/>
      <c r="Q1644" s="36"/>
      <c r="R1644" s="36"/>
      <c r="S1644" s="36"/>
      <c r="T1644" s="36"/>
      <c r="U1644" s="36"/>
      <c r="V1644" s="36"/>
      <c r="W1644" s="36"/>
      <c r="X1644" s="36"/>
      <c r="Y1644" s="36"/>
      <c r="Z1644" s="36"/>
    </row>
    <row r="1645" spans="1:26" x14ac:dyDescent="0.2">
      <c r="A1645" s="36"/>
      <c r="B1645" s="36"/>
      <c r="C1645" s="36"/>
      <c r="D1645" s="36"/>
      <c r="E1645" s="36"/>
      <c r="F1645" s="36"/>
      <c r="G1645" s="36"/>
      <c r="H1645" s="36"/>
      <c r="I1645" s="36"/>
      <c r="J1645" s="36"/>
      <c r="K1645" s="36"/>
      <c r="L1645" s="36"/>
      <c r="M1645" s="36"/>
      <c r="N1645" s="36"/>
      <c r="O1645" s="36"/>
      <c r="P1645" s="36"/>
      <c r="Q1645" s="36"/>
      <c r="R1645" s="36"/>
      <c r="S1645" s="36"/>
      <c r="T1645" s="36"/>
      <c r="U1645" s="36"/>
      <c r="V1645" s="36"/>
      <c r="W1645" s="36"/>
      <c r="X1645" s="36"/>
      <c r="Y1645" s="36"/>
      <c r="Z1645" s="36"/>
    </row>
    <row r="1646" spans="1:26" x14ac:dyDescent="0.2">
      <c r="A1646" s="36"/>
      <c r="B1646" s="36"/>
      <c r="C1646" s="36"/>
      <c r="D1646" s="36"/>
      <c r="E1646" s="36"/>
      <c r="F1646" s="36"/>
      <c r="G1646" s="36"/>
      <c r="H1646" s="36"/>
      <c r="I1646" s="36"/>
      <c r="J1646" s="36"/>
      <c r="K1646" s="36"/>
      <c r="L1646" s="36"/>
      <c r="M1646" s="36"/>
      <c r="N1646" s="36"/>
      <c r="O1646" s="36"/>
      <c r="P1646" s="36"/>
      <c r="Q1646" s="36"/>
      <c r="R1646" s="36"/>
      <c r="S1646" s="36"/>
      <c r="T1646" s="36"/>
      <c r="U1646" s="36"/>
      <c r="V1646" s="36"/>
      <c r="W1646" s="36"/>
      <c r="X1646" s="36"/>
      <c r="Y1646" s="36"/>
      <c r="Z1646" s="36"/>
    </row>
    <row r="1647" spans="1:26" x14ac:dyDescent="0.2">
      <c r="A1647" s="36"/>
      <c r="B1647" s="36"/>
      <c r="C1647" s="36"/>
      <c r="D1647" s="36"/>
      <c r="E1647" s="36"/>
      <c r="F1647" s="36"/>
      <c r="G1647" s="36"/>
      <c r="H1647" s="36"/>
      <c r="I1647" s="36"/>
      <c r="J1647" s="36"/>
      <c r="K1647" s="36"/>
      <c r="L1647" s="36"/>
      <c r="M1647" s="36"/>
      <c r="N1647" s="36"/>
      <c r="O1647" s="36"/>
      <c r="P1647" s="36"/>
      <c r="Q1647" s="36"/>
      <c r="R1647" s="36"/>
      <c r="S1647" s="36"/>
      <c r="T1647" s="36"/>
      <c r="U1647" s="36"/>
      <c r="V1647" s="36"/>
      <c r="W1647" s="36"/>
      <c r="X1647" s="36"/>
      <c r="Y1647" s="36"/>
      <c r="Z1647" s="36"/>
    </row>
    <row r="1648" spans="1:26" x14ac:dyDescent="0.2">
      <c r="A1648" s="36"/>
      <c r="B1648" s="36"/>
      <c r="C1648" s="36"/>
      <c r="D1648" s="36"/>
      <c r="E1648" s="36"/>
      <c r="F1648" s="36"/>
      <c r="G1648" s="36"/>
      <c r="H1648" s="36"/>
      <c r="I1648" s="36"/>
      <c r="J1648" s="36"/>
      <c r="K1648" s="36"/>
      <c r="L1648" s="36"/>
      <c r="M1648" s="36"/>
      <c r="N1648" s="36"/>
      <c r="O1648" s="36"/>
      <c r="P1648" s="36"/>
      <c r="Q1648" s="36"/>
      <c r="R1648" s="36"/>
      <c r="S1648" s="36"/>
      <c r="T1648" s="36"/>
      <c r="U1648" s="36"/>
      <c r="V1648" s="36"/>
      <c r="W1648" s="36"/>
      <c r="X1648" s="36"/>
      <c r="Y1648" s="36"/>
      <c r="Z1648" s="36"/>
    </row>
    <row r="1649" spans="1:26" x14ac:dyDescent="0.2">
      <c r="A1649" s="36"/>
      <c r="B1649" s="36"/>
      <c r="C1649" s="36"/>
      <c r="D1649" s="36"/>
      <c r="E1649" s="36"/>
      <c r="F1649" s="36"/>
      <c r="G1649" s="36"/>
      <c r="H1649" s="36"/>
      <c r="I1649" s="36"/>
      <c r="J1649" s="36"/>
      <c r="K1649" s="36"/>
      <c r="L1649" s="36"/>
      <c r="M1649" s="36"/>
      <c r="N1649" s="36"/>
      <c r="O1649" s="36"/>
      <c r="P1649" s="36"/>
      <c r="Q1649" s="36"/>
      <c r="R1649" s="36"/>
      <c r="S1649" s="36"/>
      <c r="T1649" s="36"/>
      <c r="U1649" s="36"/>
      <c r="V1649" s="36"/>
      <c r="W1649" s="36"/>
      <c r="X1649" s="36"/>
      <c r="Y1649" s="36"/>
      <c r="Z1649" s="36"/>
    </row>
    <row r="1650" spans="1:26" x14ac:dyDescent="0.2">
      <c r="A1650" s="36"/>
      <c r="B1650" s="36"/>
      <c r="C1650" s="36"/>
      <c r="D1650" s="36"/>
      <c r="E1650" s="36"/>
      <c r="F1650" s="36"/>
      <c r="G1650" s="36"/>
      <c r="H1650" s="36"/>
      <c r="I1650" s="36"/>
      <c r="J1650" s="36"/>
      <c r="K1650" s="36"/>
      <c r="L1650" s="36"/>
      <c r="M1650" s="36"/>
      <c r="N1650" s="36"/>
      <c r="O1650" s="36"/>
      <c r="P1650" s="36"/>
      <c r="Q1650" s="36"/>
      <c r="R1650" s="36"/>
      <c r="S1650" s="36"/>
      <c r="T1650" s="36"/>
      <c r="U1650" s="36"/>
      <c r="V1650" s="36"/>
      <c r="W1650" s="36"/>
      <c r="X1650" s="36"/>
      <c r="Y1650" s="36"/>
      <c r="Z1650" s="36"/>
    </row>
    <row r="1651" spans="1:26" x14ac:dyDescent="0.2">
      <c r="A1651" s="36"/>
      <c r="B1651" s="36"/>
      <c r="C1651" s="36"/>
      <c r="D1651" s="36"/>
      <c r="E1651" s="36"/>
      <c r="F1651" s="36"/>
      <c r="G1651" s="36"/>
      <c r="H1651" s="36"/>
      <c r="I1651" s="36"/>
      <c r="J1651" s="36"/>
      <c r="K1651" s="36"/>
      <c r="L1651" s="36"/>
      <c r="M1651" s="36"/>
      <c r="N1651" s="36"/>
      <c r="O1651" s="36"/>
      <c r="P1651" s="36"/>
      <c r="Q1651" s="36"/>
      <c r="R1651" s="36"/>
      <c r="S1651" s="36"/>
      <c r="T1651" s="36"/>
      <c r="U1651" s="36"/>
      <c r="V1651" s="36"/>
      <c r="W1651" s="36"/>
      <c r="X1651" s="36"/>
      <c r="Y1651" s="36"/>
      <c r="Z1651" s="36"/>
    </row>
    <row r="1652" spans="1:26" x14ac:dyDescent="0.2">
      <c r="A1652" s="36"/>
      <c r="B1652" s="36"/>
      <c r="C1652" s="36"/>
      <c r="D1652" s="36"/>
      <c r="E1652" s="36"/>
      <c r="F1652" s="36"/>
      <c r="G1652" s="36"/>
      <c r="H1652" s="36"/>
      <c r="I1652" s="36"/>
      <c r="J1652" s="36"/>
      <c r="K1652" s="36"/>
      <c r="L1652" s="36"/>
      <c r="M1652" s="36"/>
      <c r="N1652" s="36"/>
      <c r="O1652" s="36"/>
      <c r="P1652" s="36"/>
      <c r="Q1652" s="36"/>
      <c r="R1652" s="36"/>
      <c r="S1652" s="36"/>
      <c r="T1652" s="36"/>
      <c r="U1652" s="36"/>
      <c r="V1652" s="36"/>
      <c r="W1652" s="36"/>
      <c r="X1652" s="36"/>
      <c r="Y1652" s="36"/>
      <c r="Z1652" s="36"/>
    </row>
    <row r="1653" spans="1:26" x14ac:dyDescent="0.2">
      <c r="A1653" s="36"/>
      <c r="B1653" s="36"/>
      <c r="C1653" s="36"/>
      <c r="D1653" s="36"/>
      <c r="E1653" s="36"/>
      <c r="F1653" s="36"/>
      <c r="G1653" s="36"/>
      <c r="H1653" s="36"/>
      <c r="I1653" s="36"/>
      <c r="J1653" s="36"/>
      <c r="K1653" s="36"/>
      <c r="L1653" s="36"/>
      <c r="M1653" s="36"/>
      <c r="N1653" s="36"/>
      <c r="O1653" s="36"/>
      <c r="P1653" s="36"/>
      <c r="Q1653" s="36"/>
      <c r="R1653" s="36"/>
      <c r="S1653" s="36"/>
      <c r="T1653" s="36"/>
      <c r="U1653" s="36"/>
      <c r="V1653" s="36"/>
      <c r="W1653" s="36"/>
      <c r="X1653" s="36"/>
      <c r="Y1653" s="36"/>
      <c r="Z1653" s="36"/>
    </row>
    <row r="1654" spans="1:26" x14ac:dyDescent="0.2">
      <c r="A1654" s="36"/>
      <c r="B1654" s="36"/>
      <c r="C1654" s="36"/>
      <c r="D1654" s="36"/>
      <c r="E1654" s="36"/>
      <c r="F1654" s="36"/>
      <c r="G1654" s="36"/>
      <c r="H1654" s="36"/>
      <c r="I1654" s="36"/>
      <c r="J1654" s="36"/>
      <c r="K1654" s="36"/>
      <c r="L1654" s="36"/>
      <c r="M1654" s="36"/>
      <c r="N1654" s="36"/>
      <c r="O1654" s="36"/>
      <c r="P1654" s="36"/>
      <c r="Q1654" s="36"/>
      <c r="R1654" s="36"/>
      <c r="S1654" s="36"/>
      <c r="T1654" s="36"/>
      <c r="U1654" s="36"/>
      <c r="V1654" s="36"/>
      <c r="W1654" s="36"/>
      <c r="X1654" s="36"/>
      <c r="Y1654" s="36"/>
      <c r="Z1654" s="36"/>
    </row>
    <row r="1655" spans="1:26" x14ac:dyDescent="0.2">
      <c r="A1655" s="36"/>
      <c r="B1655" s="36"/>
      <c r="C1655" s="36"/>
      <c r="D1655" s="36"/>
      <c r="E1655" s="36"/>
      <c r="F1655" s="36"/>
      <c r="G1655" s="36"/>
      <c r="H1655" s="36"/>
      <c r="I1655" s="36"/>
      <c r="J1655" s="36"/>
      <c r="K1655" s="36"/>
      <c r="L1655" s="36"/>
      <c r="M1655" s="36"/>
      <c r="N1655" s="36"/>
      <c r="O1655" s="36"/>
      <c r="P1655" s="36"/>
      <c r="Q1655" s="36"/>
      <c r="R1655" s="36"/>
      <c r="S1655" s="36"/>
      <c r="T1655" s="36"/>
      <c r="U1655" s="36"/>
      <c r="V1655" s="36"/>
      <c r="W1655" s="36"/>
      <c r="X1655" s="36"/>
      <c r="Y1655" s="36"/>
      <c r="Z1655" s="36"/>
    </row>
    <row r="1656" spans="1:26" x14ac:dyDescent="0.2">
      <c r="A1656" s="36"/>
      <c r="B1656" s="36"/>
      <c r="C1656" s="36"/>
      <c r="D1656" s="36"/>
      <c r="E1656" s="36"/>
      <c r="F1656" s="36"/>
      <c r="G1656" s="36"/>
      <c r="H1656" s="36"/>
      <c r="I1656" s="36"/>
      <c r="J1656" s="36"/>
      <c r="K1656" s="36"/>
      <c r="L1656" s="36"/>
      <c r="M1656" s="36"/>
      <c r="N1656" s="36"/>
      <c r="O1656" s="36"/>
      <c r="P1656" s="36"/>
      <c r="Q1656" s="36"/>
      <c r="R1656" s="36"/>
      <c r="S1656" s="36"/>
      <c r="T1656" s="36"/>
      <c r="U1656" s="36"/>
      <c r="V1656" s="36"/>
      <c r="W1656" s="36"/>
      <c r="X1656" s="36"/>
      <c r="Y1656" s="36"/>
      <c r="Z1656" s="36"/>
    </row>
    <row r="1657" spans="1:26" x14ac:dyDescent="0.2">
      <c r="A1657" s="36"/>
      <c r="B1657" s="36"/>
      <c r="C1657" s="36"/>
      <c r="D1657" s="36"/>
      <c r="E1657" s="36"/>
      <c r="F1657" s="36"/>
      <c r="G1657" s="36"/>
      <c r="H1657" s="36"/>
      <c r="I1657" s="36"/>
      <c r="J1657" s="36"/>
      <c r="K1657" s="36"/>
      <c r="L1657" s="36"/>
      <c r="M1657" s="36"/>
      <c r="N1657" s="36"/>
      <c r="O1657" s="36"/>
      <c r="P1657" s="36"/>
      <c r="Q1657" s="36"/>
      <c r="R1657" s="36"/>
      <c r="S1657" s="36"/>
      <c r="T1657" s="36"/>
      <c r="U1657" s="36"/>
      <c r="V1657" s="36"/>
      <c r="W1657" s="36"/>
      <c r="X1657" s="36"/>
      <c r="Y1657" s="36"/>
      <c r="Z1657" s="36"/>
    </row>
    <row r="1658" spans="1:26" x14ac:dyDescent="0.2">
      <c r="A1658" s="36"/>
      <c r="B1658" s="36"/>
      <c r="C1658" s="36"/>
      <c r="D1658" s="36"/>
      <c r="E1658" s="36"/>
      <c r="F1658" s="36"/>
      <c r="G1658" s="36"/>
      <c r="H1658" s="36"/>
      <c r="I1658" s="36"/>
      <c r="J1658" s="36"/>
      <c r="K1658" s="36"/>
      <c r="L1658" s="36"/>
      <c r="M1658" s="36"/>
      <c r="N1658" s="36"/>
      <c r="O1658" s="36"/>
      <c r="P1658" s="36"/>
      <c r="Q1658" s="36"/>
      <c r="R1658" s="36"/>
      <c r="S1658" s="36"/>
      <c r="T1658" s="36"/>
      <c r="U1658" s="36"/>
      <c r="V1658" s="36"/>
      <c r="W1658" s="36"/>
      <c r="X1658" s="36"/>
      <c r="Y1658" s="36"/>
      <c r="Z1658" s="36"/>
    </row>
    <row r="1659" spans="1:26" x14ac:dyDescent="0.2">
      <c r="A1659" s="36"/>
      <c r="B1659" s="36"/>
      <c r="C1659" s="36"/>
      <c r="D1659" s="36"/>
      <c r="E1659" s="36"/>
      <c r="F1659" s="36"/>
      <c r="G1659" s="36"/>
      <c r="H1659" s="36"/>
      <c r="I1659" s="36"/>
      <c r="J1659" s="36"/>
      <c r="K1659" s="36"/>
      <c r="L1659" s="36"/>
      <c r="M1659" s="36"/>
      <c r="N1659" s="36"/>
      <c r="O1659" s="36"/>
      <c r="P1659" s="36"/>
      <c r="Q1659" s="36"/>
      <c r="R1659" s="36"/>
      <c r="S1659" s="36"/>
      <c r="T1659" s="36"/>
      <c r="U1659" s="36"/>
      <c r="V1659" s="36"/>
      <c r="W1659" s="36"/>
      <c r="X1659" s="36"/>
      <c r="Y1659" s="36"/>
      <c r="Z1659" s="36"/>
    </row>
    <row r="1660" spans="1:26" x14ac:dyDescent="0.2">
      <c r="N1660" s="36"/>
      <c r="O1660" s="36"/>
      <c r="P1660" s="36"/>
      <c r="Q1660" s="36"/>
      <c r="R1660" s="36"/>
      <c r="S1660" s="36"/>
      <c r="T1660" s="36"/>
      <c r="U1660" s="36"/>
      <c r="V1660" s="36"/>
      <c r="W1660" s="36"/>
      <c r="X1660" s="36"/>
      <c r="Y1660" s="36"/>
      <c r="Z1660" s="36"/>
    </row>
    <row r="1661" spans="1:26" x14ac:dyDescent="0.2">
      <c r="N1661" s="36"/>
      <c r="O1661" s="36"/>
      <c r="P1661" s="36"/>
      <c r="Q1661" s="36"/>
      <c r="R1661" s="36"/>
      <c r="S1661" s="36"/>
      <c r="T1661" s="36"/>
      <c r="U1661" s="36"/>
      <c r="V1661" s="36"/>
      <c r="W1661" s="36"/>
      <c r="X1661" s="36"/>
      <c r="Y1661" s="36"/>
      <c r="Z1661" s="36"/>
    </row>
    <row r="1662" spans="1:26" x14ac:dyDescent="0.2">
      <c r="N1662" s="36"/>
      <c r="O1662" s="36"/>
      <c r="P1662" s="36"/>
      <c r="Q1662" s="36"/>
      <c r="R1662" s="36"/>
      <c r="S1662" s="36"/>
      <c r="T1662" s="36"/>
      <c r="U1662" s="36"/>
      <c r="V1662" s="36"/>
      <c r="W1662" s="36"/>
      <c r="X1662" s="36"/>
      <c r="Y1662" s="36"/>
      <c r="Z1662" s="36"/>
    </row>
    <row r="1663" spans="1:26" x14ac:dyDescent="0.2">
      <c r="N1663" s="36"/>
      <c r="O1663" s="36"/>
      <c r="P1663" s="36"/>
      <c r="Q1663" s="36"/>
      <c r="R1663" s="36"/>
      <c r="S1663" s="36"/>
      <c r="T1663" s="36"/>
      <c r="U1663" s="36"/>
      <c r="V1663" s="36"/>
      <c r="W1663" s="36"/>
      <c r="X1663" s="36"/>
      <c r="Y1663" s="36"/>
      <c r="Z1663" s="36"/>
    </row>
    <row r="1664" spans="1:26" x14ac:dyDescent="0.2">
      <c r="N1664" s="36"/>
      <c r="O1664" s="36"/>
      <c r="P1664" s="36"/>
      <c r="Q1664" s="36"/>
      <c r="R1664" s="36"/>
      <c r="S1664" s="36"/>
      <c r="T1664" s="36"/>
      <c r="U1664" s="36"/>
      <c r="V1664" s="36"/>
      <c r="W1664" s="36"/>
      <c r="X1664" s="36"/>
      <c r="Y1664" s="36"/>
      <c r="Z1664" s="36"/>
    </row>
    <row r="1665" spans="14:26" x14ac:dyDescent="0.2">
      <c r="N1665" s="36"/>
      <c r="O1665" s="36"/>
      <c r="P1665" s="36"/>
      <c r="Q1665" s="36"/>
      <c r="R1665" s="36"/>
      <c r="S1665" s="36"/>
      <c r="T1665" s="36"/>
      <c r="U1665" s="36"/>
      <c r="V1665" s="36"/>
      <c r="W1665" s="36"/>
      <c r="X1665" s="36"/>
      <c r="Y1665" s="36"/>
      <c r="Z1665" s="36"/>
    </row>
    <row r="1666" spans="14:26" x14ac:dyDescent="0.2">
      <c r="N1666" s="36"/>
      <c r="O1666" s="36"/>
      <c r="P1666" s="36"/>
      <c r="Q1666" s="36"/>
      <c r="R1666" s="36"/>
      <c r="S1666" s="36"/>
      <c r="T1666" s="36"/>
      <c r="U1666" s="36"/>
      <c r="V1666" s="36"/>
      <c r="W1666" s="36"/>
      <c r="X1666" s="36"/>
      <c r="Y1666" s="36"/>
      <c r="Z1666" s="36"/>
    </row>
    <row r="1667" spans="14:26" x14ac:dyDescent="0.2">
      <c r="N1667" s="36"/>
      <c r="O1667" s="36"/>
      <c r="P1667" s="36"/>
      <c r="Q1667" s="36"/>
      <c r="R1667" s="36"/>
      <c r="S1667" s="36"/>
      <c r="T1667" s="36"/>
      <c r="U1667" s="36"/>
      <c r="V1667" s="36"/>
      <c r="W1667" s="36"/>
      <c r="X1667" s="36"/>
      <c r="Y1667" s="36"/>
      <c r="Z1667" s="36"/>
    </row>
    <row r="1668" spans="14:26" x14ac:dyDescent="0.2">
      <c r="N1668" s="36"/>
      <c r="O1668" s="36"/>
      <c r="P1668" s="36"/>
      <c r="Q1668" s="36"/>
      <c r="R1668" s="36"/>
      <c r="S1668" s="36"/>
      <c r="T1668" s="36"/>
      <c r="U1668" s="36"/>
      <c r="V1668" s="36"/>
      <c r="W1668" s="36"/>
      <c r="X1668" s="36"/>
      <c r="Y1668" s="36"/>
      <c r="Z1668" s="36"/>
    </row>
    <row r="1669" spans="14:26" x14ac:dyDescent="0.2">
      <c r="N1669" s="36"/>
      <c r="O1669" s="36"/>
      <c r="P1669" s="36"/>
      <c r="Q1669" s="36"/>
      <c r="R1669" s="36"/>
      <c r="S1669" s="36"/>
      <c r="T1669" s="36"/>
      <c r="U1669" s="36"/>
      <c r="V1669" s="36"/>
      <c r="W1669" s="36"/>
      <c r="X1669" s="36"/>
      <c r="Y1669" s="36"/>
      <c r="Z1669" s="36"/>
    </row>
    <row r="1670" spans="14:26" x14ac:dyDescent="0.2">
      <c r="N1670" s="36"/>
      <c r="O1670" s="36"/>
      <c r="P1670" s="36"/>
      <c r="Q1670" s="36"/>
      <c r="R1670" s="36"/>
      <c r="S1670" s="36"/>
      <c r="T1670" s="36"/>
      <c r="U1670" s="36"/>
      <c r="V1670" s="36"/>
      <c r="W1670" s="36"/>
      <c r="X1670" s="36"/>
      <c r="Y1670" s="36"/>
      <c r="Z1670" s="36"/>
    </row>
    <row r="1671" spans="14:26" x14ac:dyDescent="0.2">
      <c r="N1671" s="36"/>
      <c r="O1671" s="36"/>
      <c r="P1671" s="36"/>
      <c r="Q1671" s="36"/>
      <c r="R1671" s="36"/>
      <c r="S1671" s="36"/>
      <c r="T1671" s="36"/>
      <c r="U1671" s="36"/>
      <c r="V1671" s="36"/>
      <c r="W1671" s="36"/>
      <c r="X1671" s="36"/>
      <c r="Y1671" s="36"/>
      <c r="Z1671" s="36"/>
    </row>
    <row r="1672" spans="14:26" x14ac:dyDescent="0.2">
      <c r="N1672" s="36"/>
      <c r="O1672" s="36"/>
      <c r="P1672" s="36"/>
      <c r="Q1672" s="36"/>
      <c r="R1672" s="36"/>
      <c r="S1672" s="36"/>
      <c r="T1672" s="36"/>
      <c r="U1672" s="36"/>
      <c r="V1672" s="36"/>
      <c r="W1672" s="36"/>
      <c r="X1672" s="36"/>
      <c r="Y1672" s="36"/>
      <c r="Z1672" s="36"/>
    </row>
    <row r="1673" spans="14:26" x14ac:dyDescent="0.2">
      <c r="N1673" s="36"/>
      <c r="O1673" s="36"/>
      <c r="P1673" s="36"/>
      <c r="Q1673" s="36"/>
      <c r="R1673" s="36"/>
      <c r="S1673" s="36"/>
      <c r="T1673" s="36"/>
      <c r="U1673" s="36"/>
      <c r="V1673" s="36"/>
      <c r="W1673" s="36"/>
      <c r="X1673" s="36"/>
      <c r="Y1673" s="36"/>
      <c r="Z1673" s="36"/>
    </row>
    <row r="1674" spans="14:26" x14ac:dyDescent="0.2">
      <c r="N1674" s="36"/>
      <c r="O1674" s="36"/>
      <c r="P1674" s="36"/>
      <c r="Q1674" s="36"/>
      <c r="R1674" s="36"/>
      <c r="S1674" s="36"/>
      <c r="T1674" s="36"/>
      <c r="U1674" s="36"/>
      <c r="V1674" s="36"/>
      <c r="W1674" s="36"/>
      <c r="X1674" s="36"/>
      <c r="Y1674" s="36"/>
      <c r="Z1674" s="36"/>
    </row>
    <row r="1675" spans="14:26" x14ac:dyDescent="0.2">
      <c r="N1675" s="36"/>
      <c r="O1675" s="36"/>
      <c r="P1675" s="36"/>
      <c r="Q1675" s="36"/>
      <c r="R1675" s="36"/>
      <c r="S1675" s="36"/>
      <c r="T1675" s="36"/>
      <c r="U1675" s="36"/>
      <c r="V1675" s="36"/>
      <c r="W1675" s="36"/>
      <c r="X1675" s="36"/>
      <c r="Y1675" s="36"/>
      <c r="Z1675" s="36"/>
    </row>
    <row r="1676" spans="14:26" x14ac:dyDescent="0.2">
      <c r="N1676" s="36"/>
      <c r="O1676" s="36"/>
      <c r="P1676" s="36"/>
      <c r="Q1676" s="36"/>
      <c r="R1676" s="36"/>
      <c r="S1676" s="36"/>
      <c r="T1676" s="36"/>
      <c r="U1676" s="36"/>
      <c r="V1676" s="36"/>
      <c r="W1676" s="36"/>
      <c r="X1676" s="36"/>
      <c r="Y1676" s="36"/>
      <c r="Z1676" s="36"/>
    </row>
    <row r="1677" spans="14:26" x14ac:dyDescent="0.2">
      <c r="N1677" s="36"/>
      <c r="O1677" s="36"/>
      <c r="P1677" s="36"/>
      <c r="Q1677" s="36"/>
      <c r="R1677" s="36"/>
      <c r="S1677" s="36"/>
      <c r="T1677" s="36"/>
      <c r="U1677" s="36"/>
      <c r="V1677" s="36"/>
      <c r="W1677" s="36"/>
      <c r="X1677" s="36"/>
      <c r="Y1677" s="36"/>
      <c r="Z1677" s="36"/>
    </row>
    <row r="1678" spans="14:26" x14ac:dyDescent="0.2">
      <c r="N1678" s="36"/>
      <c r="O1678" s="36"/>
      <c r="P1678" s="36"/>
      <c r="Q1678" s="36"/>
      <c r="R1678" s="36"/>
      <c r="S1678" s="36"/>
      <c r="T1678" s="36"/>
      <c r="U1678" s="36"/>
      <c r="V1678" s="36"/>
      <c r="W1678" s="36"/>
      <c r="X1678" s="36"/>
      <c r="Y1678" s="36"/>
      <c r="Z1678" s="36"/>
    </row>
    <row r="1679" spans="14:26" x14ac:dyDescent="0.2">
      <c r="N1679" s="36"/>
      <c r="O1679" s="36"/>
      <c r="P1679" s="36"/>
      <c r="Q1679" s="36"/>
      <c r="R1679" s="36"/>
      <c r="S1679" s="36"/>
      <c r="T1679" s="36"/>
      <c r="U1679" s="36"/>
      <c r="V1679" s="36"/>
      <c r="W1679" s="36"/>
      <c r="X1679" s="36"/>
      <c r="Y1679" s="36"/>
      <c r="Z1679" s="36"/>
    </row>
    <row r="1680" spans="14:26" x14ac:dyDescent="0.2">
      <c r="N1680" s="36"/>
      <c r="O1680" s="36"/>
      <c r="P1680" s="36"/>
      <c r="Q1680" s="36"/>
      <c r="R1680" s="36"/>
      <c r="S1680" s="36"/>
      <c r="T1680" s="36"/>
      <c r="U1680" s="36"/>
      <c r="V1680" s="36"/>
      <c r="W1680" s="36"/>
      <c r="X1680" s="36"/>
      <c r="Y1680" s="36"/>
      <c r="Z1680" s="36"/>
    </row>
    <row r="1681" spans="14:26" x14ac:dyDescent="0.2">
      <c r="N1681" s="36"/>
      <c r="O1681" s="36"/>
      <c r="P1681" s="36"/>
      <c r="Q1681" s="36"/>
      <c r="R1681" s="36"/>
      <c r="S1681" s="36"/>
      <c r="T1681" s="36"/>
      <c r="U1681" s="36"/>
      <c r="V1681" s="36"/>
      <c r="W1681" s="36"/>
      <c r="X1681" s="36"/>
      <c r="Y1681" s="36"/>
      <c r="Z1681" s="36"/>
    </row>
    <row r="1682" spans="14:26" x14ac:dyDescent="0.2">
      <c r="N1682" s="36"/>
      <c r="O1682" s="36"/>
      <c r="P1682" s="36"/>
      <c r="Q1682" s="36"/>
      <c r="R1682" s="36"/>
      <c r="S1682" s="36"/>
      <c r="T1682" s="36"/>
      <c r="U1682" s="36"/>
      <c r="V1682" s="36"/>
      <c r="W1682" s="36"/>
      <c r="X1682" s="36"/>
      <c r="Y1682" s="36"/>
      <c r="Z1682" s="36"/>
    </row>
    <row r="1683" spans="14:26" x14ac:dyDescent="0.2">
      <c r="N1683" s="36"/>
      <c r="O1683" s="36"/>
      <c r="P1683" s="36"/>
      <c r="Q1683" s="36"/>
      <c r="R1683" s="36"/>
      <c r="S1683" s="36"/>
      <c r="T1683" s="36"/>
      <c r="U1683" s="36"/>
      <c r="V1683" s="36"/>
      <c r="W1683" s="36"/>
      <c r="X1683" s="36"/>
      <c r="Y1683" s="36"/>
      <c r="Z1683" s="36"/>
    </row>
    <row r="1684" spans="14:26" x14ac:dyDescent="0.2">
      <c r="N1684" s="36"/>
      <c r="O1684" s="36"/>
      <c r="P1684" s="36"/>
      <c r="Q1684" s="36"/>
      <c r="R1684" s="36"/>
      <c r="S1684" s="36"/>
      <c r="T1684" s="36"/>
      <c r="U1684" s="36"/>
      <c r="V1684" s="36"/>
      <c r="W1684" s="36"/>
      <c r="X1684" s="36"/>
      <c r="Y1684" s="36"/>
      <c r="Z1684" s="36"/>
    </row>
    <row r="1685" spans="14:26" x14ac:dyDescent="0.2">
      <c r="N1685" s="36"/>
      <c r="O1685" s="36"/>
      <c r="P1685" s="36"/>
      <c r="Q1685" s="36"/>
      <c r="R1685" s="36"/>
      <c r="S1685" s="36"/>
      <c r="T1685" s="36"/>
      <c r="U1685" s="36"/>
      <c r="V1685" s="36"/>
      <c r="W1685" s="36"/>
      <c r="X1685" s="36"/>
      <c r="Y1685" s="36"/>
      <c r="Z1685" s="36"/>
    </row>
    <row r="1686" spans="14:26" x14ac:dyDescent="0.2">
      <c r="N1686" s="36"/>
      <c r="O1686" s="36"/>
      <c r="P1686" s="36"/>
      <c r="Q1686" s="36"/>
      <c r="R1686" s="36"/>
      <c r="S1686" s="36"/>
      <c r="T1686" s="36"/>
      <c r="U1686" s="36"/>
      <c r="V1686" s="36"/>
      <c r="W1686" s="36"/>
      <c r="X1686" s="36"/>
      <c r="Y1686" s="36"/>
      <c r="Z1686" s="36"/>
    </row>
    <row r="1687" spans="14:26" x14ac:dyDescent="0.2">
      <c r="N1687" s="36"/>
      <c r="O1687" s="36"/>
      <c r="P1687" s="36"/>
      <c r="Q1687" s="36"/>
      <c r="R1687" s="36"/>
      <c r="S1687" s="36"/>
      <c r="T1687" s="36"/>
      <c r="U1687" s="36"/>
      <c r="V1687" s="36"/>
      <c r="W1687" s="36"/>
      <c r="X1687" s="36"/>
      <c r="Y1687" s="36"/>
      <c r="Z1687" s="36"/>
    </row>
    <row r="1688" spans="14:26" x14ac:dyDescent="0.2">
      <c r="N1688" s="36"/>
      <c r="O1688" s="36"/>
      <c r="P1688" s="36"/>
      <c r="Q1688" s="36"/>
      <c r="R1688" s="36"/>
      <c r="S1688" s="36"/>
      <c r="T1688" s="36"/>
      <c r="U1688" s="36"/>
      <c r="V1688" s="36"/>
      <c r="W1688" s="36"/>
      <c r="X1688" s="36"/>
      <c r="Y1688" s="36"/>
      <c r="Z1688" s="36"/>
    </row>
    <row r="1689" spans="14:26" x14ac:dyDescent="0.2">
      <c r="N1689" s="36"/>
      <c r="O1689" s="36"/>
      <c r="P1689" s="36"/>
      <c r="Q1689" s="36"/>
      <c r="R1689" s="36"/>
      <c r="S1689" s="36"/>
      <c r="T1689" s="36"/>
      <c r="U1689" s="36"/>
      <c r="V1689" s="36"/>
      <c r="W1689" s="36"/>
      <c r="X1689" s="36"/>
      <c r="Y1689" s="36"/>
      <c r="Z1689" s="36"/>
    </row>
    <row r="1690" spans="14:26" x14ac:dyDescent="0.2">
      <c r="N1690" s="36"/>
      <c r="O1690" s="36"/>
      <c r="P1690" s="36"/>
      <c r="Q1690" s="36"/>
      <c r="R1690" s="36"/>
      <c r="S1690" s="36"/>
      <c r="T1690" s="36"/>
      <c r="U1690" s="36"/>
      <c r="V1690" s="36"/>
      <c r="W1690" s="36"/>
      <c r="X1690" s="36"/>
      <c r="Y1690" s="36"/>
      <c r="Z1690" s="36"/>
    </row>
    <row r="1691" spans="14:26" x14ac:dyDescent="0.2">
      <c r="N1691" s="36"/>
      <c r="O1691" s="36"/>
      <c r="P1691" s="36"/>
      <c r="Q1691" s="36"/>
      <c r="R1691" s="36"/>
      <c r="S1691" s="36"/>
      <c r="T1691" s="36"/>
      <c r="U1691" s="36"/>
      <c r="V1691" s="36"/>
      <c r="W1691" s="36"/>
      <c r="X1691" s="36"/>
      <c r="Y1691" s="36"/>
      <c r="Z1691" s="36"/>
    </row>
    <row r="1692" spans="14:26" x14ac:dyDescent="0.2">
      <c r="N1692" s="36"/>
      <c r="O1692" s="36"/>
      <c r="P1692" s="36"/>
      <c r="Q1692" s="36"/>
      <c r="R1692" s="36"/>
      <c r="S1692" s="36"/>
      <c r="T1692" s="36"/>
      <c r="U1692" s="36"/>
      <c r="V1692" s="36"/>
      <c r="W1692" s="36"/>
      <c r="X1692" s="36"/>
      <c r="Y1692" s="36"/>
      <c r="Z1692" s="36"/>
    </row>
    <row r="1693" spans="14:26" x14ac:dyDescent="0.2">
      <c r="N1693" s="36"/>
      <c r="O1693" s="36"/>
      <c r="P1693" s="36"/>
      <c r="Q1693" s="36"/>
      <c r="R1693" s="36"/>
      <c r="S1693" s="36"/>
      <c r="T1693" s="36"/>
      <c r="U1693" s="36"/>
      <c r="V1693" s="36"/>
      <c r="W1693" s="36"/>
      <c r="X1693" s="36"/>
      <c r="Y1693" s="36"/>
      <c r="Z1693" s="36"/>
    </row>
    <row r="1694" spans="14:26" x14ac:dyDescent="0.2">
      <c r="N1694" s="36"/>
      <c r="O1694" s="36"/>
      <c r="P1694" s="36"/>
      <c r="Q1694" s="36"/>
      <c r="R1694" s="36"/>
      <c r="S1694" s="36"/>
      <c r="T1694" s="36"/>
      <c r="U1694" s="36"/>
      <c r="V1694" s="36"/>
      <c r="W1694" s="36"/>
      <c r="X1694" s="36"/>
      <c r="Y1694" s="36"/>
      <c r="Z1694" s="36"/>
    </row>
    <row r="1695" spans="14:26" x14ac:dyDescent="0.2">
      <c r="N1695" s="36"/>
      <c r="O1695" s="36"/>
      <c r="P1695" s="36"/>
      <c r="Q1695" s="36"/>
      <c r="R1695" s="36"/>
      <c r="S1695" s="36"/>
      <c r="T1695" s="36"/>
      <c r="U1695" s="36"/>
      <c r="V1695" s="36"/>
      <c r="W1695" s="36"/>
      <c r="X1695" s="36"/>
      <c r="Y1695" s="36"/>
      <c r="Z1695" s="36"/>
    </row>
    <row r="1696" spans="14:26" x14ac:dyDescent="0.2">
      <c r="N1696" s="36"/>
      <c r="O1696" s="36"/>
      <c r="P1696" s="36"/>
      <c r="Q1696" s="36"/>
      <c r="R1696" s="36"/>
      <c r="S1696" s="36"/>
      <c r="T1696" s="36"/>
      <c r="U1696" s="36"/>
      <c r="V1696" s="36"/>
      <c r="W1696" s="36"/>
      <c r="X1696" s="36"/>
      <c r="Y1696" s="36"/>
      <c r="Z1696" s="36"/>
    </row>
    <row r="1697" spans="14:26" x14ac:dyDescent="0.2">
      <c r="N1697" s="36"/>
      <c r="O1697" s="36"/>
      <c r="P1697" s="36"/>
      <c r="Q1697" s="36"/>
      <c r="R1697" s="36"/>
      <c r="S1697" s="36"/>
      <c r="T1697" s="36"/>
      <c r="U1697" s="36"/>
      <c r="V1697" s="36"/>
      <c r="W1697" s="36"/>
      <c r="X1697" s="36"/>
      <c r="Y1697" s="36"/>
      <c r="Z1697" s="36"/>
    </row>
    <row r="1698" spans="14:26" x14ac:dyDescent="0.2">
      <c r="N1698" s="36"/>
      <c r="O1698" s="36"/>
      <c r="P1698" s="36"/>
      <c r="Q1698" s="36"/>
      <c r="R1698" s="36"/>
      <c r="S1698" s="36"/>
      <c r="T1698" s="36"/>
      <c r="U1698" s="36"/>
      <c r="V1698" s="36"/>
      <c r="W1698" s="36"/>
      <c r="X1698" s="36"/>
      <c r="Y1698" s="36"/>
      <c r="Z1698" s="36"/>
    </row>
    <row r="1699" spans="14:26" x14ac:dyDescent="0.2">
      <c r="N1699" s="36"/>
      <c r="O1699" s="36"/>
      <c r="P1699" s="36"/>
      <c r="Q1699" s="36"/>
      <c r="R1699" s="36"/>
      <c r="S1699" s="36"/>
      <c r="T1699" s="36"/>
      <c r="U1699" s="36"/>
      <c r="V1699" s="36"/>
      <c r="W1699" s="36"/>
      <c r="X1699" s="36"/>
      <c r="Y1699" s="36"/>
      <c r="Z1699" s="36"/>
    </row>
    <row r="1700" spans="14:26" x14ac:dyDescent="0.2">
      <c r="N1700" s="36"/>
      <c r="O1700" s="36"/>
      <c r="P1700" s="36"/>
      <c r="Q1700" s="36"/>
      <c r="R1700" s="36"/>
      <c r="S1700" s="36"/>
      <c r="T1700" s="36"/>
      <c r="U1700" s="36"/>
      <c r="V1700" s="36"/>
      <c r="W1700" s="36"/>
      <c r="X1700" s="36"/>
      <c r="Y1700" s="36"/>
      <c r="Z1700" s="36"/>
    </row>
    <row r="1701" spans="14:26" x14ac:dyDescent="0.2">
      <c r="N1701" s="36"/>
      <c r="O1701" s="36"/>
      <c r="P1701" s="36"/>
      <c r="Q1701" s="36"/>
      <c r="R1701" s="36"/>
      <c r="S1701" s="36"/>
      <c r="T1701" s="36"/>
      <c r="U1701" s="36"/>
      <c r="V1701" s="36"/>
      <c r="W1701" s="36"/>
      <c r="X1701" s="36"/>
      <c r="Y1701" s="36"/>
      <c r="Z1701" s="36"/>
    </row>
    <row r="1702" spans="14:26" x14ac:dyDescent="0.2">
      <c r="N1702" s="36"/>
      <c r="O1702" s="36"/>
      <c r="P1702" s="36"/>
      <c r="Q1702" s="36"/>
      <c r="R1702" s="36"/>
      <c r="S1702" s="36"/>
      <c r="T1702" s="36"/>
      <c r="U1702" s="36"/>
      <c r="V1702" s="36"/>
      <c r="W1702" s="36"/>
      <c r="X1702" s="36"/>
      <c r="Y1702" s="36"/>
      <c r="Z1702" s="36"/>
    </row>
    <row r="1703" spans="14:26" x14ac:dyDescent="0.2">
      <c r="N1703" s="36"/>
      <c r="O1703" s="36"/>
      <c r="P1703" s="36"/>
      <c r="Q1703" s="36"/>
      <c r="R1703" s="36"/>
      <c r="S1703" s="36"/>
      <c r="T1703" s="36"/>
      <c r="U1703" s="36"/>
      <c r="V1703" s="36"/>
      <c r="W1703" s="36"/>
      <c r="X1703" s="36"/>
      <c r="Y1703" s="36"/>
      <c r="Z1703" s="36"/>
    </row>
    <row r="1704" spans="14:26" x14ac:dyDescent="0.2">
      <c r="N1704" s="36"/>
      <c r="O1704" s="36"/>
      <c r="P1704" s="36"/>
      <c r="Q1704" s="36"/>
      <c r="R1704" s="36"/>
      <c r="S1704" s="36"/>
      <c r="T1704" s="36"/>
      <c r="U1704" s="36"/>
      <c r="V1704" s="36"/>
      <c r="W1704" s="36"/>
      <c r="X1704" s="36"/>
      <c r="Y1704" s="36"/>
      <c r="Z1704" s="36"/>
    </row>
    <row r="1705" spans="14:26" x14ac:dyDescent="0.2">
      <c r="N1705" s="36"/>
      <c r="O1705" s="36"/>
      <c r="P1705" s="36"/>
      <c r="Q1705" s="36"/>
      <c r="R1705" s="36"/>
      <c r="S1705" s="36"/>
      <c r="T1705" s="36"/>
      <c r="U1705" s="36"/>
      <c r="V1705" s="36"/>
      <c r="W1705" s="36"/>
      <c r="X1705" s="36"/>
      <c r="Y1705" s="36"/>
      <c r="Z1705" s="36"/>
    </row>
    <row r="1706" spans="14:26" x14ac:dyDescent="0.2">
      <c r="N1706" s="36"/>
      <c r="O1706" s="36"/>
      <c r="P1706" s="36"/>
      <c r="Q1706" s="36"/>
      <c r="R1706" s="36"/>
      <c r="S1706" s="36"/>
      <c r="T1706" s="36"/>
      <c r="U1706" s="36"/>
      <c r="V1706" s="36"/>
      <c r="W1706" s="36"/>
      <c r="X1706" s="36"/>
      <c r="Y1706" s="36"/>
      <c r="Z1706" s="36"/>
    </row>
    <row r="1707" spans="14:26" x14ac:dyDescent="0.2">
      <c r="N1707" s="36"/>
      <c r="O1707" s="36"/>
      <c r="P1707" s="36"/>
      <c r="Q1707" s="36"/>
      <c r="R1707" s="36"/>
      <c r="S1707" s="36"/>
      <c r="T1707" s="36"/>
      <c r="U1707" s="36"/>
      <c r="V1707" s="36"/>
      <c r="W1707" s="36"/>
      <c r="X1707" s="36"/>
      <c r="Y1707" s="36"/>
      <c r="Z1707" s="36"/>
    </row>
    <row r="1708" spans="14:26" x14ac:dyDescent="0.2">
      <c r="N1708" s="36"/>
      <c r="O1708" s="36"/>
      <c r="P1708" s="36"/>
      <c r="Q1708" s="36"/>
      <c r="R1708" s="36"/>
      <c r="S1708" s="36"/>
      <c r="T1708" s="36"/>
      <c r="U1708" s="36"/>
      <c r="V1708" s="36"/>
      <c r="W1708" s="36"/>
      <c r="X1708" s="36"/>
      <c r="Y1708" s="36"/>
      <c r="Z1708" s="36"/>
    </row>
    <row r="1709" spans="14:26" x14ac:dyDescent="0.2">
      <c r="N1709" s="36"/>
      <c r="O1709" s="36"/>
      <c r="P1709" s="36"/>
      <c r="Q1709" s="36"/>
      <c r="R1709" s="36"/>
      <c r="S1709" s="36"/>
      <c r="T1709" s="36"/>
      <c r="U1709" s="36"/>
      <c r="V1709" s="36"/>
      <c r="W1709" s="36"/>
      <c r="X1709" s="36"/>
      <c r="Y1709" s="36"/>
      <c r="Z1709" s="36"/>
    </row>
    <row r="1710" spans="14:26" x14ac:dyDescent="0.2">
      <c r="N1710" s="36"/>
      <c r="O1710" s="36"/>
      <c r="P1710" s="36"/>
      <c r="Q1710" s="36"/>
      <c r="R1710" s="36"/>
      <c r="S1710" s="36"/>
      <c r="T1710" s="36"/>
      <c r="U1710" s="36"/>
      <c r="V1710" s="36"/>
      <c r="W1710" s="36"/>
      <c r="X1710" s="36"/>
      <c r="Y1710" s="36"/>
      <c r="Z1710" s="36"/>
    </row>
    <row r="1711" spans="14:26" x14ac:dyDescent="0.2">
      <c r="N1711" s="36"/>
      <c r="O1711" s="36"/>
      <c r="P1711" s="36"/>
      <c r="Q1711" s="36"/>
      <c r="R1711" s="36"/>
      <c r="S1711" s="36"/>
      <c r="T1711" s="36"/>
      <c r="U1711" s="36"/>
      <c r="V1711" s="36"/>
      <c r="W1711" s="36"/>
      <c r="X1711" s="36"/>
      <c r="Y1711" s="36"/>
      <c r="Z1711" s="36"/>
    </row>
    <row r="1712" spans="14:26" x14ac:dyDescent="0.2">
      <c r="N1712" s="36"/>
      <c r="O1712" s="36"/>
      <c r="P1712" s="36"/>
      <c r="Q1712" s="36"/>
      <c r="R1712" s="36"/>
      <c r="S1712" s="36"/>
      <c r="T1712" s="36"/>
      <c r="U1712" s="36"/>
      <c r="V1712" s="36"/>
      <c r="W1712" s="36"/>
      <c r="X1712" s="36"/>
      <c r="Y1712" s="36"/>
      <c r="Z1712" s="36"/>
    </row>
    <row r="1713" spans="14:26" x14ac:dyDescent="0.2">
      <c r="N1713" s="36"/>
      <c r="O1713" s="36"/>
      <c r="P1713" s="36"/>
      <c r="Q1713" s="36"/>
      <c r="R1713" s="36"/>
      <c r="S1713" s="36"/>
      <c r="T1713" s="36"/>
      <c r="U1713" s="36"/>
      <c r="V1713" s="36"/>
      <c r="W1713" s="36"/>
      <c r="X1713" s="36"/>
      <c r="Y1713" s="36"/>
      <c r="Z1713" s="36"/>
    </row>
    <row r="1714" spans="14:26" x14ac:dyDescent="0.2">
      <c r="N1714" s="36"/>
      <c r="O1714" s="36"/>
      <c r="P1714" s="36"/>
      <c r="Q1714" s="36"/>
      <c r="R1714" s="36"/>
      <c r="S1714" s="36"/>
      <c r="T1714" s="36"/>
      <c r="U1714" s="36"/>
      <c r="V1714" s="36"/>
      <c r="W1714" s="36"/>
      <c r="X1714" s="36"/>
      <c r="Y1714" s="36"/>
      <c r="Z1714" s="36"/>
    </row>
    <row r="1715" spans="14:26" x14ac:dyDescent="0.2">
      <c r="N1715" s="36"/>
      <c r="O1715" s="36"/>
      <c r="P1715" s="36"/>
      <c r="Q1715" s="36"/>
      <c r="R1715" s="36"/>
      <c r="S1715" s="36"/>
      <c r="T1715" s="36"/>
      <c r="U1715" s="36"/>
      <c r="V1715" s="36"/>
      <c r="W1715" s="36"/>
      <c r="X1715" s="36"/>
      <c r="Y1715" s="36"/>
      <c r="Z1715" s="36"/>
    </row>
    <row r="1716" spans="14:26" x14ac:dyDescent="0.2">
      <c r="N1716" s="36"/>
      <c r="O1716" s="36"/>
      <c r="P1716" s="36"/>
      <c r="Q1716" s="36"/>
      <c r="R1716" s="36"/>
      <c r="S1716" s="36"/>
      <c r="T1716" s="36"/>
      <c r="U1716" s="36"/>
      <c r="V1716" s="36"/>
      <c r="W1716" s="36"/>
      <c r="X1716" s="36"/>
      <c r="Y1716" s="36"/>
      <c r="Z1716" s="36"/>
    </row>
    <row r="1717" spans="14:26" x14ac:dyDescent="0.2">
      <c r="N1717" s="36"/>
      <c r="O1717" s="36"/>
      <c r="P1717" s="36"/>
      <c r="Q1717" s="36"/>
      <c r="R1717" s="36"/>
      <c r="S1717" s="36"/>
      <c r="T1717" s="36"/>
      <c r="U1717" s="36"/>
      <c r="V1717" s="36"/>
      <c r="W1717" s="36"/>
      <c r="X1717" s="36"/>
      <c r="Y1717" s="36"/>
      <c r="Z1717" s="36"/>
    </row>
    <row r="1718" spans="14:26" x14ac:dyDescent="0.2">
      <c r="N1718" s="36"/>
      <c r="O1718" s="36"/>
      <c r="P1718" s="36"/>
      <c r="Q1718" s="36"/>
      <c r="R1718" s="36"/>
      <c r="S1718" s="36"/>
      <c r="T1718" s="36"/>
      <c r="U1718" s="36"/>
      <c r="V1718" s="36"/>
      <c r="W1718" s="36"/>
      <c r="X1718" s="36"/>
      <c r="Y1718" s="36"/>
      <c r="Z1718" s="36"/>
    </row>
    <row r="1719" spans="14:26" x14ac:dyDescent="0.2">
      <c r="N1719" s="36"/>
      <c r="O1719" s="36"/>
      <c r="P1719" s="36"/>
      <c r="Q1719" s="36"/>
      <c r="R1719" s="36"/>
      <c r="S1719" s="36"/>
      <c r="T1719" s="36"/>
      <c r="U1719" s="36"/>
      <c r="V1719" s="36"/>
      <c r="W1719" s="36"/>
      <c r="X1719" s="36"/>
      <c r="Y1719" s="36"/>
      <c r="Z1719" s="36"/>
    </row>
    <row r="1720" spans="14:26" x14ac:dyDescent="0.2">
      <c r="N1720" s="36"/>
      <c r="O1720" s="36"/>
      <c r="P1720" s="36"/>
      <c r="Q1720" s="36"/>
      <c r="R1720" s="36"/>
      <c r="S1720" s="36"/>
      <c r="T1720" s="36"/>
      <c r="U1720" s="36"/>
      <c r="V1720" s="36"/>
      <c r="W1720" s="36"/>
      <c r="X1720" s="36"/>
      <c r="Y1720" s="36"/>
      <c r="Z1720" s="36"/>
    </row>
    <row r="1721" spans="14:26" x14ac:dyDescent="0.2">
      <c r="N1721" s="36"/>
      <c r="O1721" s="36"/>
      <c r="P1721" s="36"/>
      <c r="Q1721" s="36"/>
      <c r="R1721" s="36"/>
      <c r="S1721" s="36"/>
      <c r="T1721" s="36"/>
      <c r="U1721" s="36"/>
      <c r="V1721" s="36"/>
      <c r="W1721" s="36"/>
      <c r="X1721" s="36"/>
      <c r="Y1721" s="36"/>
      <c r="Z1721" s="36"/>
    </row>
    <row r="1722" spans="14:26" x14ac:dyDescent="0.2">
      <c r="N1722" s="36"/>
      <c r="O1722" s="36"/>
      <c r="P1722" s="36"/>
      <c r="Q1722" s="36"/>
      <c r="R1722" s="36"/>
      <c r="S1722" s="36"/>
      <c r="T1722" s="36"/>
      <c r="U1722" s="36"/>
      <c r="V1722" s="36"/>
      <c r="W1722" s="36"/>
      <c r="X1722" s="36"/>
      <c r="Y1722" s="36"/>
      <c r="Z1722" s="36"/>
    </row>
    <row r="1723" spans="14:26" x14ac:dyDescent="0.2">
      <c r="N1723" s="36"/>
      <c r="O1723" s="36"/>
      <c r="P1723" s="36"/>
      <c r="Q1723" s="36"/>
      <c r="R1723" s="36"/>
      <c r="S1723" s="36"/>
      <c r="T1723" s="36"/>
      <c r="U1723" s="36"/>
      <c r="V1723" s="36"/>
      <c r="W1723" s="36"/>
      <c r="X1723" s="36"/>
      <c r="Y1723" s="36"/>
      <c r="Z1723" s="36"/>
    </row>
    <row r="1724" spans="14:26" x14ac:dyDescent="0.2">
      <c r="N1724" s="36"/>
      <c r="O1724" s="36"/>
      <c r="P1724" s="36"/>
      <c r="Q1724" s="36"/>
      <c r="R1724" s="36"/>
      <c r="S1724" s="36"/>
      <c r="T1724" s="36"/>
      <c r="U1724" s="36"/>
      <c r="V1724" s="36"/>
      <c r="W1724" s="36"/>
      <c r="X1724" s="36"/>
      <c r="Y1724" s="36"/>
      <c r="Z1724" s="36"/>
    </row>
    <row r="1725" spans="14:26" x14ac:dyDescent="0.2">
      <c r="N1725" s="36"/>
      <c r="O1725" s="36"/>
      <c r="P1725" s="36"/>
      <c r="Q1725" s="36"/>
      <c r="R1725" s="36"/>
      <c r="S1725" s="36"/>
      <c r="T1725" s="36"/>
      <c r="U1725" s="36"/>
      <c r="V1725" s="36"/>
      <c r="W1725" s="36"/>
      <c r="X1725" s="36"/>
      <c r="Y1725" s="36"/>
      <c r="Z1725" s="36"/>
    </row>
    <row r="1726" spans="14:26" x14ac:dyDescent="0.2">
      <c r="N1726" s="36"/>
      <c r="O1726" s="36"/>
      <c r="P1726" s="36"/>
      <c r="Q1726" s="36"/>
      <c r="R1726" s="36"/>
      <c r="S1726" s="36"/>
      <c r="T1726" s="36"/>
      <c r="U1726" s="36"/>
      <c r="V1726" s="36"/>
      <c r="W1726" s="36"/>
      <c r="X1726" s="36"/>
      <c r="Y1726" s="36"/>
      <c r="Z1726" s="36"/>
    </row>
    <row r="1727" spans="14:26" x14ac:dyDescent="0.2">
      <c r="N1727" s="36"/>
      <c r="O1727" s="36"/>
      <c r="P1727" s="36"/>
      <c r="Q1727" s="36"/>
      <c r="R1727" s="36"/>
      <c r="S1727" s="36"/>
      <c r="T1727" s="36"/>
      <c r="U1727" s="36"/>
      <c r="V1727" s="36"/>
      <c r="W1727" s="36"/>
      <c r="X1727" s="36"/>
      <c r="Y1727" s="36"/>
      <c r="Z1727" s="36"/>
    </row>
    <row r="1728" spans="14:26" x14ac:dyDescent="0.2">
      <c r="N1728" s="36"/>
      <c r="O1728" s="36"/>
      <c r="P1728" s="36"/>
      <c r="Q1728" s="36"/>
      <c r="R1728" s="36"/>
      <c r="S1728" s="36"/>
      <c r="T1728" s="36"/>
      <c r="U1728" s="36"/>
      <c r="V1728" s="36"/>
      <c r="W1728" s="36"/>
      <c r="X1728" s="36"/>
      <c r="Y1728" s="36"/>
      <c r="Z1728" s="36"/>
    </row>
    <row r="1729" spans="14:26" x14ac:dyDescent="0.2">
      <c r="N1729" s="36"/>
      <c r="O1729" s="36"/>
      <c r="P1729" s="36"/>
      <c r="Q1729" s="36"/>
      <c r="R1729" s="36"/>
      <c r="S1729" s="36"/>
      <c r="T1729" s="36"/>
      <c r="U1729" s="36"/>
      <c r="V1729" s="36"/>
      <c r="W1729" s="36"/>
      <c r="X1729" s="36"/>
      <c r="Y1729" s="36"/>
      <c r="Z1729" s="36"/>
    </row>
    <row r="1730" spans="14:26" x14ac:dyDescent="0.2">
      <c r="N1730" s="36"/>
      <c r="O1730" s="36"/>
      <c r="P1730" s="36"/>
      <c r="Q1730" s="36"/>
      <c r="R1730" s="36"/>
      <c r="S1730" s="36"/>
      <c r="T1730" s="36"/>
      <c r="U1730" s="36"/>
      <c r="V1730" s="36"/>
      <c r="W1730" s="36"/>
      <c r="X1730" s="36"/>
      <c r="Y1730" s="36"/>
      <c r="Z1730" s="36"/>
    </row>
    <row r="1731" spans="14:26" x14ac:dyDescent="0.2">
      <c r="N1731" s="36"/>
      <c r="O1731" s="36"/>
      <c r="P1731" s="36"/>
      <c r="Q1731" s="36"/>
      <c r="R1731" s="36"/>
      <c r="S1731" s="36"/>
      <c r="T1731" s="36"/>
      <c r="U1731" s="36"/>
      <c r="V1731" s="36"/>
      <c r="W1731" s="36"/>
      <c r="X1731" s="36"/>
      <c r="Y1731" s="36"/>
      <c r="Z1731" s="36"/>
    </row>
    <row r="1732" spans="14:26" x14ac:dyDescent="0.2">
      <c r="N1732" s="36"/>
      <c r="O1732" s="36"/>
      <c r="P1732" s="36"/>
      <c r="Q1732" s="36"/>
      <c r="R1732" s="36"/>
      <c r="S1732" s="36"/>
      <c r="T1732" s="36"/>
      <c r="U1732" s="36"/>
      <c r="V1732" s="36"/>
      <c r="W1732" s="36"/>
      <c r="X1732" s="36"/>
      <c r="Y1732" s="36"/>
      <c r="Z1732" s="36"/>
    </row>
    <row r="1733" spans="14:26" x14ac:dyDescent="0.2">
      <c r="N1733" s="36"/>
      <c r="O1733" s="36"/>
      <c r="P1733" s="36"/>
      <c r="Q1733" s="36"/>
      <c r="R1733" s="36"/>
      <c r="S1733" s="36"/>
      <c r="T1733" s="36"/>
      <c r="U1733" s="36"/>
      <c r="V1733" s="36"/>
      <c r="W1733" s="36"/>
      <c r="X1733" s="36"/>
      <c r="Y1733" s="36"/>
      <c r="Z1733" s="36"/>
    </row>
    <row r="1734" spans="14:26" x14ac:dyDescent="0.2">
      <c r="N1734" s="36"/>
      <c r="O1734" s="36"/>
      <c r="P1734" s="36"/>
      <c r="Q1734" s="36"/>
      <c r="R1734" s="36"/>
      <c r="S1734" s="36"/>
      <c r="T1734" s="36"/>
      <c r="U1734" s="36"/>
      <c r="V1734" s="36"/>
      <c r="W1734" s="36"/>
      <c r="X1734" s="36"/>
      <c r="Y1734" s="36"/>
      <c r="Z1734" s="36"/>
    </row>
    <row r="1735" spans="14:26" x14ac:dyDescent="0.2">
      <c r="N1735" s="36"/>
      <c r="O1735" s="36"/>
      <c r="P1735" s="36"/>
      <c r="Q1735" s="36"/>
      <c r="R1735" s="36"/>
      <c r="S1735" s="36"/>
      <c r="T1735" s="36"/>
      <c r="U1735" s="36"/>
      <c r="V1735" s="36"/>
      <c r="W1735" s="36"/>
      <c r="X1735" s="36"/>
      <c r="Y1735" s="36"/>
      <c r="Z1735" s="36"/>
    </row>
    <row r="1736" spans="14:26" x14ac:dyDescent="0.2">
      <c r="N1736" s="36"/>
      <c r="O1736" s="36"/>
      <c r="P1736" s="36"/>
      <c r="Q1736" s="36"/>
      <c r="R1736" s="36"/>
      <c r="S1736" s="36"/>
      <c r="T1736" s="36"/>
      <c r="U1736" s="36"/>
      <c r="V1736" s="36"/>
      <c r="W1736" s="36"/>
      <c r="X1736" s="36"/>
      <c r="Y1736" s="36"/>
      <c r="Z1736" s="36"/>
    </row>
    <row r="1737" spans="14:26" x14ac:dyDescent="0.2">
      <c r="N1737" s="36"/>
      <c r="O1737" s="36"/>
      <c r="P1737" s="36"/>
      <c r="Q1737" s="36"/>
      <c r="R1737" s="36"/>
      <c r="S1737" s="36"/>
      <c r="T1737" s="36"/>
      <c r="U1737" s="36"/>
      <c r="V1737" s="36"/>
      <c r="W1737" s="36"/>
      <c r="X1737" s="36"/>
      <c r="Y1737" s="36"/>
      <c r="Z1737" s="36"/>
    </row>
    <row r="1738" spans="14:26" x14ac:dyDescent="0.2">
      <c r="T1738" s="36"/>
      <c r="U1738" s="36"/>
      <c r="V1738" s="36"/>
      <c r="W1738" s="36"/>
      <c r="X1738" s="36"/>
      <c r="Y1738" s="36"/>
      <c r="Z1738" s="36"/>
    </row>
  </sheetData>
  <sheetProtection algorithmName="SHA-512" hashValue="BKkm4fv1ArGUbCAZs7UqnLTm8Uq8Fdu7jHkseALMks/dn8MoT/BaEeh8rBS5h7Depi+B2vYs8/RUChAe0rp30g==" saltValue="LtQ9DeC4tksTKEEe9NJTxw==" spinCount="100000" sheet="1" objects="1" scenarios="1"/>
  <mergeCells count="12">
    <mergeCell ref="Q6:U6"/>
    <mergeCell ref="Q7:U7"/>
    <mergeCell ref="A7:H7"/>
    <mergeCell ref="A1:H1"/>
    <mergeCell ref="A2:H2"/>
    <mergeCell ref="C4:G4"/>
    <mergeCell ref="C5:D5"/>
    <mergeCell ref="Q2:U2"/>
    <mergeCell ref="J3:N3"/>
    <mergeCell ref="Q3:U3"/>
    <mergeCell ref="J4:N4"/>
    <mergeCell ref="Q5:U5"/>
  </mergeCells>
  <conditionalFormatting sqref="R9:R258">
    <cfRule type="notContainsBlanks" dxfId="3" priority="1">
      <formula>LEN(TRIM(R9))&gt;0</formula>
    </cfRule>
  </conditionalFormatting>
  <conditionalFormatting sqref="S9:S258">
    <cfRule type="notContainsBlanks" dxfId="2" priority="2">
      <formula>LEN(TRIM(S9))&gt;0</formula>
    </cfRule>
  </conditionalFormatting>
  <conditionalFormatting sqref="Q9:Q258">
    <cfRule type="expression" dxfId="1" priority="1034">
      <formula>Q9:Q258&gt;25</formula>
    </cfRule>
  </conditionalFormatting>
  <conditionalFormatting sqref="Q9:Q258">
    <cfRule type="expression" dxfId="0" priority="1036">
      <formula>Q9:Q258&lt;25</formula>
    </cfRule>
  </conditionalFormatting>
  <printOptions horizontalCentered="1"/>
  <pageMargins left="0" right="0" top="0.78740157480314965" bottom="0.78740157480314965" header="0" footer="0"/>
  <pageSetup paperSize="9" scale="27" fitToHeight="0" orientation="landscape" r:id="rId1"/>
  <headerFooter>
    <oddFooter>&amp;L&amp;A&amp;CPágina &amp;P de &amp;R&amp;D  &amp;T</oddFooter>
  </headerFooter>
  <rowBreaks count="1" manualBreakCount="1">
    <brk id="3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74"/>
  <sheetViews>
    <sheetView topLeftCell="A7" zoomScale="70" zoomScaleNormal="70" workbookViewId="0">
      <selection activeCell="C51" sqref="C51:M253"/>
    </sheetView>
  </sheetViews>
  <sheetFormatPr defaultColWidth="14.5" defaultRowHeight="15" customHeight="1" x14ac:dyDescent="0.2"/>
  <cols>
    <col min="1" max="1" width="5.83203125" customWidth="1"/>
    <col min="2" max="2" width="64.83203125" customWidth="1"/>
    <col min="3" max="5" width="11" customWidth="1"/>
    <col min="6" max="6" width="8.83203125" customWidth="1"/>
    <col min="7" max="8" width="10" customWidth="1"/>
    <col min="9" max="9" width="14.5" customWidth="1"/>
    <col min="10" max="11" width="10" customWidth="1"/>
    <col min="12" max="12" width="11" customWidth="1"/>
    <col min="13" max="13" width="18.6640625" customWidth="1"/>
    <col min="14" max="33" width="9.33203125" customWidth="1"/>
  </cols>
  <sheetData>
    <row r="1" spans="1:18" ht="22.5" customHeight="1" x14ac:dyDescent="0.2">
      <c r="A1" s="16" t="s">
        <v>18</v>
      </c>
      <c r="C1" s="17" t="s">
        <v>19</v>
      </c>
      <c r="D1" s="159"/>
      <c r="E1" s="160"/>
      <c r="F1" s="18"/>
      <c r="G1" s="19"/>
    </row>
    <row r="2" spans="1:18" ht="9" customHeight="1" x14ac:dyDescent="0.2">
      <c r="A2" s="161"/>
      <c r="B2" s="160"/>
      <c r="C2" s="160"/>
      <c r="D2" s="160"/>
      <c r="E2" s="160"/>
      <c r="F2" s="160"/>
      <c r="G2" s="160"/>
      <c r="H2" s="160"/>
      <c r="I2" s="160"/>
      <c r="J2" s="160"/>
      <c r="K2" s="160"/>
      <c r="L2" s="160"/>
      <c r="M2" s="162"/>
    </row>
    <row r="3" spans="1:18" ht="34.5" customHeight="1" x14ac:dyDescent="0.2">
      <c r="A3" s="20" t="s">
        <v>20</v>
      </c>
      <c r="B3" s="21" t="s">
        <v>21</v>
      </c>
      <c r="C3" s="22" t="s">
        <v>17</v>
      </c>
      <c r="D3" s="23" t="s">
        <v>17</v>
      </c>
      <c r="E3" s="23" t="s">
        <v>17</v>
      </c>
      <c r="F3" s="23" t="s">
        <v>17</v>
      </c>
      <c r="G3" s="21" t="s">
        <v>17</v>
      </c>
      <c r="H3" s="21" t="s">
        <v>17</v>
      </c>
      <c r="I3" s="21" t="s">
        <v>17</v>
      </c>
      <c r="J3" s="21" t="s">
        <v>17</v>
      </c>
      <c r="K3" s="21" t="s">
        <v>17</v>
      </c>
      <c r="L3" s="21" t="s">
        <v>17</v>
      </c>
      <c r="M3" s="7" t="s">
        <v>3</v>
      </c>
    </row>
    <row r="4" spans="1:18" ht="36" customHeight="1" x14ac:dyDescent="0.2">
      <c r="A4" s="6">
        <f>+'Pesquisa de Preços'!A9</f>
        <v>1</v>
      </c>
      <c r="B4" s="24" t="str">
        <f>+'Pesquisa de Preços'!B9</f>
        <v>Esparadrapo impermeável, largura de 10 cm. Rolo c/4,5m</v>
      </c>
      <c r="C4" s="1" t="str">
        <f t="shared" ref="C4:C33" si="0">IF(C263=0,"",((M263-C263)^2))</f>
        <v/>
      </c>
      <c r="D4" s="1">
        <f t="shared" ref="D4:D33" si="1">IF(D263=0,"",((M263-D263)^2))</f>
        <v>0.11833599999999837</v>
      </c>
      <c r="E4" s="1">
        <f t="shared" ref="E4:E33" si="2">IF(E263=0,"",((M263-E263)^2))</f>
        <v>0.22467599999999852</v>
      </c>
      <c r="F4" s="1">
        <f t="shared" ref="F4:F33" si="3">IF(F263=0,"",((M263-F263)^2))</f>
        <v>9.2415999999999082E-2</v>
      </c>
      <c r="G4" s="1">
        <f t="shared" ref="G4:G33" si="4">IF(G263=0,"",((M263-G263)^2))</f>
        <v>0.52707600000000254</v>
      </c>
      <c r="H4" s="1" t="str">
        <f t="shared" ref="H4:H33" si="5">IF(H263=0,"",((M263-H263)^2))</f>
        <v/>
      </c>
      <c r="I4" s="1" t="str">
        <f t="shared" ref="I4:I33" si="6">IF(I263=0,"",((M263-I263)^2))</f>
        <v/>
      </c>
      <c r="J4" s="1" t="str">
        <f t="shared" ref="J4:J33" si="7">IF(J263=0,"",((M263-J263)^2))</f>
        <v/>
      </c>
      <c r="K4" s="1" t="str">
        <f t="shared" ref="K4:K33" si="8">IF(K263=0,"",((M263-K263)^2))</f>
        <v/>
      </c>
      <c r="L4" s="1">
        <f t="shared" ref="L4:L51" si="9">IF(L263=0,"",((M263-L263)^2))</f>
        <v>0.15681600000000062</v>
      </c>
      <c r="M4" s="1">
        <f t="shared" ref="M4" si="10">SUM(C4:L4)</f>
        <v>1.1193199999999992</v>
      </c>
    </row>
    <row r="5" spans="1:18" ht="36" customHeight="1" x14ac:dyDescent="0.2">
      <c r="A5" s="6">
        <f>+'Pesquisa de Preços'!A10</f>
        <v>2</v>
      </c>
      <c r="B5" s="24" t="str">
        <f>+'Pesquisa de Preços'!B10</f>
        <v xml:space="preserve">ESFIGMOMANÔMETRO (OBESO) </v>
      </c>
      <c r="C5" s="1" t="str">
        <f t="shared" si="0"/>
        <v/>
      </c>
      <c r="D5" s="1">
        <f t="shared" si="1"/>
        <v>9.3024999999998954</v>
      </c>
      <c r="E5" s="1">
        <f t="shared" si="2"/>
        <v>19.272099999999881</v>
      </c>
      <c r="F5" s="1">
        <f t="shared" si="3"/>
        <v>27.457599999999797</v>
      </c>
      <c r="G5" s="1">
        <f t="shared" si="4"/>
        <v>146.4100000000002</v>
      </c>
      <c r="H5" s="1" t="str">
        <f t="shared" si="5"/>
        <v/>
      </c>
      <c r="I5" s="1" t="str">
        <f t="shared" si="6"/>
        <v/>
      </c>
      <c r="J5" s="1" t="str">
        <f t="shared" si="7"/>
        <v/>
      </c>
      <c r="K5" s="1" t="str">
        <f t="shared" si="8"/>
        <v/>
      </c>
      <c r="L5" s="1">
        <f t="shared" si="9"/>
        <v>0.33640000000001452</v>
      </c>
      <c r="M5" s="1">
        <f t="shared" ref="M5:M33" si="11">SUM(C5:L5)</f>
        <v>202.77859999999981</v>
      </c>
    </row>
    <row r="6" spans="1:18" ht="36" customHeight="1" x14ac:dyDescent="0.2">
      <c r="A6" s="6">
        <f>+'Pesquisa de Preços'!A11</f>
        <v>3</v>
      </c>
      <c r="B6" s="24" t="str">
        <f>+'Pesquisa de Preços'!B11</f>
        <v>ESFIGMOMANÔMETRO (INFANTIL)</v>
      </c>
      <c r="C6" s="1" t="str">
        <f t="shared" si="0"/>
        <v/>
      </c>
      <c r="D6" s="1">
        <f t="shared" si="1"/>
        <v>14.212899999999969</v>
      </c>
      <c r="E6" s="1">
        <f t="shared" si="2"/>
        <v>24.601600000000079</v>
      </c>
      <c r="F6" s="1">
        <f t="shared" si="3"/>
        <v>32.604100000000088</v>
      </c>
      <c r="G6" s="1">
        <f t="shared" si="4"/>
        <v>48.580899999999986</v>
      </c>
      <c r="H6" s="1" t="str">
        <f t="shared" si="5"/>
        <v/>
      </c>
      <c r="I6" s="1" t="str">
        <f t="shared" si="6"/>
        <v/>
      </c>
      <c r="J6" s="1" t="str">
        <f t="shared" si="7"/>
        <v/>
      </c>
      <c r="K6" s="1" t="str">
        <f t="shared" si="8"/>
        <v/>
      </c>
      <c r="L6" s="1">
        <f t="shared" si="9"/>
        <v>55.800899999999984</v>
      </c>
      <c r="M6" s="1">
        <f t="shared" si="11"/>
        <v>175.80040000000011</v>
      </c>
    </row>
    <row r="7" spans="1:18" ht="36" customHeight="1" x14ac:dyDescent="0.2">
      <c r="A7" s="6">
        <f>+'Pesquisa de Preços'!A12</f>
        <v>4</v>
      </c>
      <c r="B7" s="24" t="str">
        <f>+'Pesquisa de Preços'!B12</f>
        <v xml:space="preserve">ESCOVA ENDOCEVICAL PARA USO GINECOLÓGICO, DESCARTÁVEL,EMBALAGEM PACOTE COM 100 </v>
      </c>
      <c r="C7" s="1">
        <f t="shared" si="0"/>
        <v>303.80489999999998</v>
      </c>
      <c r="D7" s="1">
        <f t="shared" si="1"/>
        <v>0.63999999999999546</v>
      </c>
      <c r="E7" s="1">
        <f t="shared" si="2"/>
        <v>6.7599999999998966E-2</v>
      </c>
      <c r="F7" s="1">
        <f t="shared" si="3"/>
        <v>6.3999999999997271E-3</v>
      </c>
      <c r="G7" s="1">
        <f t="shared" si="4"/>
        <v>222.9049</v>
      </c>
      <c r="H7" s="1" t="str">
        <f t="shared" si="5"/>
        <v/>
      </c>
      <c r="I7" s="1" t="str">
        <f t="shared" si="6"/>
        <v/>
      </c>
      <c r="J7" s="1" t="str">
        <f t="shared" si="7"/>
        <v/>
      </c>
      <c r="K7" s="1" t="str">
        <f t="shared" si="8"/>
        <v/>
      </c>
      <c r="L7" s="1">
        <f t="shared" si="9"/>
        <v>2.310399999999988</v>
      </c>
      <c r="M7" s="1">
        <f t="shared" si="11"/>
        <v>529.73419999999999</v>
      </c>
    </row>
    <row r="8" spans="1:18" ht="36" customHeight="1" x14ac:dyDescent="0.2">
      <c r="A8" s="6">
        <f>+'Pesquisa de Preços'!A13</f>
        <v>5</v>
      </c>
      <c r="B8" s="24" t="str">
        <f>+'Pesquisa de Preços'!B13</f>
        <v>Equipo para soro micro gotas Látex, com roldana, com comprimento de, no mínimo, 1,20m</v>
      </c>
      <c r="C8" s="1" t="str">
        <f t="shared" si="0"/>
        <v/>
      </c>
      <c r="D8" s="1">
        <f t="shared" si="1"/>
        <v>5.5695999999999996E-2</v>
      </c>
      <c r="E8" s="1">
        <f t="shared" si="2"/>
        <v>6.5535999999999997E-2</v>
      </c>
      <c r="F8" s="1">
        <f t="shared" si="3"/>
        <v>7.6176000000000008E-2</v>
      </c>
      <c r="G8" s="1">
        <f t="shared" si="4"/>
        <v>5.4755999999999992E-2</v>
      </c>
      <c r="H8" s="1" t="str">
        <f t="shared" si="5"/>
        <v/>
      </c>
      <c r="I8" s="1" t="str">
        <f t="shared" si="6"/>
        <v/>
      </c>
      <c r="J8" s="1" t="str">
        <f t="shared" si="7"/>
        <v/>
      </c>
      <c r="K8" s="1" t="str">
        <f t="shared" si="8"/>
        <v/>
      </c>
      <c r="L8" s="1">
        <f t="shared" si="9"/>
        <v>0.28515600000000002</v>
      </c>
      <c r="M8" s="1">
        <f t="shared" si="11"/>
        <v>0.53732000000000002</v>
      </c>
      <c r="R8" s="2"/>
    </row>
    <row r="9" spans="1:18" ht="36" customHeight="1" x14ac:dyDescent="0.2">
      <c r="A9" s="6">
        <f>+'Pesquisa de Preços'!A14</f>
        <v>6</v>
      </c>
      <c r="B9" s="24" t="str">
        <f>+'Pesquisa de Preços'!B14</f>
        <v>Equipo para soro macro gotas Látex, com roldana, com comprimento de, no mínimo, 1,20m</v>
      </c>
      <c r="C9" s="1" t="str">
        <f t="shared" si="0"/>
        <v/>
      </c>
      <c r="D9" s="1">
        <f t="shared" si="1"/>
        <v>1.0240000000000019E-3</v>
      </c>
      <c r="E9" s="1">
        <f t="shared" si="2"/>
        <v>4.8400000000000087E-4</v>
      </c>
      <c r="F9" s="1">
        <f t="shared" si="3"/>
        <v>4.8400000000000087E-4</v>
      </c>
      <c r="G9" s="1">
        <f t="shared" si="4"/>
        <v>6.4000000000000119E-5</v>
      </c>
      <c r="H9" s="1" t="str">
        <f t="shared" si="5"/>
        <v/>
      </c>
      <c r="I9" s="1" t="str">
        <f t="shared" si="6"/>
        <v/>
      </c>
      <c r="J9" s="1" t="str">
        <f t="shared" si="7"/>
        <v/>
      </c>
      <c r="K9" s="1" t="str">
        <f t="shared" si="8"/>
        <v/>
      </c>
      <c r="L9" s="1">
        <f t="shared" si="9"/>
        <v>4.6239999999999927E-3</v>
      </c>
      <c r="M9" s="1">
        <f t="shared" si="11"/>
        <v>6.6799999999999967E-3</v>
      </c>
    </row>
    <row r="10" spans="1:18" ht="36" customHeight="1" x14ac:dyDescent="0.2">
      <c r="A10" s="6">
        <f>+'Pesquisa de Preços'!A15</f>
        <v>7</v>
      </c>
      <c r="B10" s="24" t="str">
        <f>+'Pesquisa de Preços'!B15</f>
        <v>Equipo multivia/polifix - Multivia/polifix- Dispositivo para administração de medicamentos/soluções</v>
      </c>
      <c r="C10" s="1" t="str">
        <f t="shared" si="0"/>
        <v/>
      </c>
      <c r="D10" s="1">
        <f t="shared" si="1"/>
        <v>3.1360000000000055E-3</v>
      </c>
      <c r="E10" s="1">
        <f t="shared" si="2"/>
        <v>3.1360000000000055E-3</v>
      </c>
      <c r="F10" s="1">
        <f t="shared" si="3"/>
        <v>2.1160000000000037E-3</v>
      </c>
      <c r="G10" s="1">
        <f t="shared" si="4"/>
        <v>1.7955999999999972E-2</v>
      </c>
      <c r="H10" s="1" t="str">
        <f t="shared" si="5"/>
        <v/>
      </c>
      <c r="I10" s="1" t="str">
        <f t="shared" si="6"/>
        <v/>
      </c>
      <c r="J10" s="1" t="str">
        <f t="shared" si="7"/>
        <v/>
      </c>
      <c r="K10" s="1" t="str">
        <f t="shared" si="8"/>
        <v/>
      </c>
      <c r="L10" s="1">
        <f t="shared" si="9"/>
        <v>5.7599999999999568E-4</v>
      </c>
      <c r="M10" s="1">
        <f t="shared" si="11"/>
        <v>2.6919999999999982E-2</v>
      </c>
    </row>
    <row r="11" spans="1:18" ht="36" customHeight="1" x14ac:dyDescent="0.2">
      <c r="A11" s="6">
        <f>+'Pesquisa de Preços'!A16</f>
        <v>8</v>
      </c>
      <c r="B11" s="24" t="str">
        <f>+'Pesquisa de Preços'!B16</f>
        <v>EQUIPO DE ALIMENTAÇÃO ENTERAL - DESCRIÇÃO: Dispositivo de infusão de solução enteral por gravidade através de sondas</v>
      </c>
      <c r="C11" s="1">
        <f t="shared" si="0"/>
        <v>123.21</v>
      </c>
      <c r="D11" s="1">
        <f t="shared" si="1"/>
        <v>4.243599999999998</v>
      </c>
      <c r="E11" s="1">
        <f t="shared" si="2"/>
        <v>4.1616</v>
      </c>
      <c r="F11" s="1">
        <f t="shared" si="3"/>
        <v>4.1208999999999989</v>
      </c>
      <c r="G11" s="1">
        <f t="shared" si="4"/>
        <v>6.25</v>
      </c>
      <c r="H11" s="1" t="str">
        <f t="shared" si="5"/>
        <v/>
      </c>
      <c r="I11" s="1" t="str">
        <f t="shared" si="6"/>
        <v/>
      </c>
      <c r="J11" s="1" t="str">
        <f t="shared" si="7"/>
        <v/>
      </c>
      <c r="K11" s="1" t="str">
        <f t="shared" si="8"/>
        <v/>
      </c>
      <c r="L11" s="1">
        <f t="shared" si="9"/>
        <v>6.1008999999999984</v>
      </c>
      <c r="M11" s="1">
        <f t="shared" si="11"/>
        <v>148.08699999999999</v>
      </c>
    </row>
    <row r="12" spans="1:18" ht="36" customHeight="1" x14ac:dyDescent="0.2">
      <c r="A12" s="6">
        <f>+'Pesquisa de Preços'!A17</f>
        <v>9</v>
      </c>
      <c r="B12" s="24" t="str">
        <f>+'Pesquisa de Preços'!B17</f>
        <v>ELETRODOS DE SILICONE PARA FISIOTERAPIA.</v>
      </c>
      <c r="C12" s="1" t="str">
        <f t="shared" si="0"/>
        <v/>
      </c>
      <c r="D12" s="1">
        <f t="shared" si="1"/>
        <v>114.96128400000018</v>
      </c>
      <c r="E12" s="1">
        <f t="shared" si="2"/>
        <v>150.60198400000013</v>
      </c>
      <c r="F12" s="1">
        <f t="shared" si="3"/>
        <v>175.35056400000011</v>
      </c>
      <c r="G12" s="1">
        <f t="shared" si="4"/>
        <v>83.942244000000116</v>
      </c>
      <c r="H12" s="1" t="str">
        <f t="shared" si="5"/>
        <v/>
      </c>
      <c r="I12" s="1" t="str">
        <f t="shared" si="6"/>
        <v/>
      </c>
      <c r="J12" s="1" t="str">
        <f t="shared" si="7"/>
        <v/>
      </c>
      <c r="K12" s="1" t="str">
        <f t="shared" si="8"/>
        <v/>
      </c>
      <c r="L12" s="1">
        <f t="shared" si="9"/>
        <v>2060.9784039999995</v>
      </c>
      <c r="M12" s="1">
        <f t="shared" si="11"/>
        <v>2585.83448</v>
      </c>
    </row>
    <row r="13" spans="1:18" ht="36" customHeight="1" x14ac:dyDescent="0.2">
      <c r="A13" s="6">
        <f>+'Pesquisa de Preços'!A18</f>
        <v>10</v>
      </c>
      <c r="B13" s="24" t="str">
        <f>+'Pesquisa de Preços'!B18</f>
        <v>ELETRODOS AUTO ADESIVOS PARA TENS E FENS 5X9 CM.</v>
      </c>
      <c r="C13" s="1">
        <f t="shared" si="0"/>
        <v>2278.3120027777782</v>
      </c>
      <c r="D13" s="1">
        <f t="shared" si="1"/>
        <v>72.221669444444444</v>
      </c>
      <c r="E13" s="1">
        <f t="shared" si="2"/>
        <v>70.029002777777762</v>
      </c>
      <c r="F13" s="1">
        <f t="shared" si="3"/>
        <v>68.696469444444432</v>
      </c>
      <c r="G13" s="1">
        <f t="shared" si="4"/>
        <v>116.60400277777775</v>
      </c>
      <c r="H13" s="1" t="str">
        <f t="shared" si="5"/>
        <v/>
      </c>
      <c r="I13" s="1" t="str">
        <f t="shared" si="6"/>
        <v/>
      </c>
      <c r="J13" s="1" t="str">
        <f t="shared" si="7"/>
        <v/>
      </c>
      <c r="K13" s="1" t="str">
        <f t="shared" si="8"/>
        <v/>
      </c>
      <c r="L13" s="1">
        <f t="shared" si="9"/>
        <v>138.7291361111111</v>
      </c>
      <c r="M13" s="1">
        <f t="shared" si="11"/>
        <v>2744.5922833333339</v>
      </c>
    </row>
    <row r="14" spans="1:18" ht="36" customHeight="1" x14ac:dyDescent="0.2">
      <c r="A14" s="6">
        <f>+'Pesquisa de Preços'!A19</f>
        <v>11</v>
      </c>
      <c r="B14" s="24" t="str">
        <f>+'Pesquisa de Preços'!B19</f>
        <v>Eletrodo descartável tam. adulto para DEA Zoll.</v>
      </c>
      <c r="C14" s="1" t="str">
        <f t="shared" si="0"/>
        <v/>
      </c>
      <c r="D14" s="1">
        <f t="shared" si="1"/>
        <v>3839.7851560000081</v>
      </c>
      <c r="E14" s="1">
        <f t="shared" si="2"/>
        <v>4868.6901760000019</v>
      </c>
      <c r="F14" s="1">
        <f t="shared" si="3"/>
        <v>5580.9864360000111</v>
      </c>
      <c r="G14" s="1">
        <f t="shared" si="4"/>
        <v>8569.9454759999917</v>
      </c>
      <c r="H14" s="1" t="str">
        <f t="shared" si="5"/>
        <v/>
      </c>
      <c r="I14" s="1" t="str">
        <f t="shared" si="6"/>
        <v/>
      </c>
      <c r="J14" s="1" t="str">
        <f t="shared" si="7"/>
        <v/>
      </c>
      <c r="K14" s="1" t="str">
        <f t="shared" si="8"/>
        <v/>
      </c>
      <c r="L14" s="1">
        <f t="shared" si="9"/>
        <v>12967.287875999993</v>
      </c>
      <c r="M14" s="1">
        <f t="shared" si="11"/>
        <v>35826.695120000004</v>
      </c>
    </row>
    <row r="15" spans="1:18" ht="36" customHeight="1" x14ac:dyDescent="0.2">
      <c r="A15" s="25">
        <f>+'Pesquisa de Preços'!A20</f>
        <v>12</v>
      </c>
      <c r="B15" s="24" t="str">
        <f>+'Pesquisa de Preços'!B20</f>
        <v>Eletrodo descartável tam infantil para DEA Zol.</v>
      </c>
      <c r="C15" s="1" t="str">
        <f t="shared" si="0"/>
        <v/>
      </c>
      <c r="D15" s="1">
        <f t="shared" si="1"/>
        <v>1991.1228840000012</v>
      </c>
      <c r="E15" s="1">
        <f t="shared" si="2"/>
        <v>2749.1146239999957</v>
      </c>
      <c r="F15" s="1">
        <f t="shared" si="3"/>
        <v>3290.3990440000025</v>
      </c>
      <c r="G15" s="1">
        <f t="shared" si="4"/>
        <v>12081.966724000002</v>
      </c>
      <c r="H15" s="1" t="str">
        <f t="shared" si="5"/>
        <v/>
      </c>
      <c r="I15" s="1" t="str">
        <f t="shared" si="6"/>
        <v/>
      </c>
      <c r="J15" s="1" t="str">
        <f t="shared" si="7"/>
        <v/>
      </c>
      <c r="K15" s="1" t="str">
        <f t="shared" si="8"/>
        <v/>
      </c>
      <c r="L15" s="1">
        <f t="shared" si="9"/>
        <v>1980.0720039999992</v>
      </c>
      <c r="M15" s="1">
        <f t="shared" si="11"/>
        <v>22092.675279999999</v>
      </c>
    </row>
    <row r="16" spans="1:18" ht="36" customHeight="1" x14ac:dyDescent="0.2">
      <c r="A16" s="6">
        <f>+'Pesquisa de Preços'!A21</f>
        <v>13</v>
      </c>
      <c r="B16" s="24" t="str">
        <f>+'Pesquisa de Preços'!B21</f>
        <v>DISPOSITIVO PARA INCONTINENCIA URINARIA Nº 06 - COLETOR DE URINA MASCULINO COM EXTENSAO</v>
      </c>
      <c r="C16" s="1">
        <f t="shared" si="0"/>
        <v>31.584400000000013</v>
      </c>
      <c r="D16" s="1">
        <f t="shared" si="1"/>
        <v>1.4640999999999988</v>
      </c>
      <c r="E16" s="1">
        <f t="shared" si="2"/>
        <v>1.3923999999999987</v>
      </c>
      <c r="F16" s="1">
        <f t="shared" si="3"/>
        <v>1.3688999999999989</v>
      </c>
      <c r="G16" s="1">
        <f t="shared" si="4"/>
        <v>1.9043999999999985</v>
      </c>
      <c r="H16" s="1" t="str">
        <f t="shared" si="5"/>
        <v/>
      </c>
      <c r="I16" s="1" t="str">
        <f t="shared" si="6"/>
        <v/>
      </c>
      <c r="J16" s="1" t="str">
        <f t="shared" si="7"/>
        <v/>
      </c>
      <c r="K16" s="1" t="str">
        <f t="shared" si="8"/>
        <v/>
      </c>
      <c r="L16" s="1">
        <f t="shared" si="9"/>
        <v>0.46239999999999903</v>
      </c>
      <c r="M16" s="1">
        <f t="shared" si="11"/>
        <v>38.176600000000008</v>
      </c>
    </row>
    <row r="17" spans="1:13" ht="36" customHeight="1" x14ac:dyDescent="0.2">
      <c r="A17" s="25">
        <f>+'Pesquisa de Preços'!A22</f>
        <v>14</v>
      </c>
      <c r="B17" s="24" t="str">
        <f>+'Pesquisa de Preços'!B22</f>
        <v xml:space="preserve">DIAFRAGMA/MEMBRANA P/ VENTILADOR PULMONAR </v>
      </c>
      <c r="C17" s="1" t="str">
        <f t="shared" si="0"/>
        <v/>
      </c>
      <c r="D17" s="1">
        <f t="shared" si="1"/>
        <v>171.76723599999985</v>
      </c>
      <c r="E17" s="1">
        <f t="shared" si="2"/>
        <v>209.8441959999997</v>
      </c>
      <c r="F17" s="1">
        <f t="shared" si="3"/>
        <v>236.11395599999955</v>
      </c>
      <c r="G17" s="1">
        <f t="shared" si="4"/>
        <v>61.528336000000131</v>
      </c>
      <c r="H17" s="1" t="str">
        <f t="shared" si="5"/>
        <v/>
      </c>
      <c r="I17" s="1" t="str">
        <f t="shared" si="6"/>
        <v/>
      </c>
      <c r="J17" s="1" t="str">
        <f t="shared" si="7"/>
        <v/>
      </c>
      <c r="K17" s="1" t="str">
        <f t="shared" si="8"/>
        <v/>
      </c>
      <c r="L17" s="1">
        <f t="shared" si="9"/>
        <v>1232.9929960000009</v>
      </c>
      <c r="M17" s="1">
        <f t="shared" si="11"/>
        <v>1912.2467200000001</v>
      </c>
    </row>
    <row r="18" spans="1:13" ht="36" customHeight="1" x14ac:dyDescent="0.2">
      <c r="A18" s="6">
        <f>+'Pesquisa de Preços'!A23</f>
        <v>15</v>
      </c>
      <c r="B18" s="24" t="str">
        <f>+'Pesquisa de Preços'!B23</f>
        <v>DETERGENTE ENZIMATICO - EM EMBALAGEM DE 5000 ML</v>
      </c>
      <c r="C18" s="1" t="str">
        <f t="shared" si="0"/>
        <v/>
      </c>
      <c r="D18" s="1">
        <f t="shared" si="1"/>
        <v>3.4225000000000314</v>
      </c>
      <c r="E18" s="1">
        <f t="shared" si="2"/>
        <v>0.42250000000000737</v>
      </c>
      <c r="F18" s="1">
        <f t="shared" si="3"/>
        <v>1.2099999999996749E-2</v>
      </c>
      <c r="G18" s="1">
        <f t="shared" si="4"/>
        <v>442.26090000000062</v>
      </c>
      <c r="H18" s="1" t="str">
        <f t="shared" si="5"/>
        <v/>
      </c>
      <c r="I18" s="1" t="str">
        <f t="shared" si="6"/>
        <v/>
      </c>
      <c r="J18" s="1" t="str">
        <f t="shared" si="7"/>
        <v/>
      </c>
      <c r="K18" s="1" t="str">
        <f t="shared" si="8"/>
        <v/>
      </c>
      <c r="L18" s="1">
        <f t="shared" si="9"/>
        <v>548.49639999999943</v>
      </c>
      <c r="M18" s="1">
        <f t="shared" si="11"/>
        <v>994.61440000000016</v>
      </c>
    </row>
    <row r="19" spans="1:13" ht="36" customHeight="1" x14ac:dyDescent="0.2">
      <c r="A19" s="6">
        <f>+'Pesquisa de Preços'!A24</f>
        <v>16</v>
      </c>
      <c r="B19" s="24" t="str">
        <f>+'Pesquisa de Preços'!B24</f>
        <v>COMPRESSA DE GAZE 13FIOS/CM² DE 7,5X7,5CM FECHADO, 15CM X 30CM ABERTO</v>
      </c>
      <c r="C19" s="1">
        <f t="shared" si="0"/>
        <v>102.65066944444439</v>
      </c>
      <c r="D19" s="1">
        <f t="shared" si="1"/>
        <v>10.945069444444458</v>
      </c>
      <c r="E19" s="1">
        <f t="shared" si="2"/>
        <v>9.4761361111111313</v>
      </c>
      <c r="F19" s="1">
        <f t="shared" si="3"/>
        <v>8.6338027777777935</v>
      </c>
      <c r="G19" s="1">
        <f t="shared" si="4"/>
        <v>32.699336111111137</v>
      </c>
      <c r="H19" s="1" t="str">
        <f t="shared" si="5"/>
        <v/>
      </c>
      <c r="I19" s="1" t="str">
        <f t="shared" si="6"/>
        <v/>
      </c>
      <c r="J19" s="1" t="str">
        <f t="shared" si="7"/>
        <v/>
      </c>
      <c r="K19" s="1" t="str">
        <f t="shared" si="8"/>
        <v/>
      </c>
      <c r="L19" s="1">
        <f t="shared" si="9"/>
        <v>24.124469444444429</v>
      </c>
      <c r="M19" s="1">
        <f t="shared" si="11"/>
        <v>188.52948333333333</v>
      </c>
    </row>
    <row r="20" spans="1:13" ht="36" customHeight="1" x14ac:dyDescent="0.2">
      <c r="A20" s="6">
        <f>+'Pesquisa de Preços'!A25</f>
        <v>17</v>
      </c>
      <c r="B20" s="24" t="str">
        <f>+'Pesquisa de Preços'!B25</f>
        <v>Coletor de urina e fezes, estéril, tipo universal. Possuí um reservatório fabricado em plástico PVC transparente</v>
      </c>
      <c r="C20" s="1" t="str">
        <f t="shared" si="0"/>
        <v/>
      </c>
      <c r="D20" s="1">
        <f t="shared" si="1"/>
        <v>1.7639999999999984E-3</v>
      </c>
      <c r="E20" s="1">
        <f t="shared" si="2"/>
        <v>2.7039999999999989E-3</v>
      </c>
      <c r="F20" s="1">
        <f t="shared" si="3"/>
        <v>3.8439999999999998E-3</v>
      </c>
      <c r="G20" s="1">
        <f t="shared" si="4"/>
        <v>7.7440000000000044E-3</v>
      </c>
      <c r="H20" s="1" t="str">
        <f t="shared" si="5"/>
        <v/>
      </c>
      <c r="I20" s="1" t="str">
        <f t="shared" si="6"/>
        <v/>
      </c>
      <c r="J20" s="1" t="str">
        <f t="shared" si="7"/>
        <v/>
      </c>
      <c r="K20" s="1" t="str">
        <f t="shared" si="8"/>
        <v/>
      </c>
      <c r="L20" s="1">
        <f t="shared" si="9"/>
        <v>4.6240000000000005E-3</v>
      </c>
      <c r="M20" s="1">
        <f t="shared" si="11"/>
        <v>2.068E-2</v>
      </c>
    </row>
    <row r="21" spans="1:13" ht="36" customHeight="1" x14ac:dyDescent="0.2">
      <c r="A21" s="6">
        <f>+'Pesquisa de Preços'!A26</f>
        <v>18</v>
      </c>
      <c r="B21" s="24" t="str">
        <f>+'Pesquisa de Preços'!B26</f>
        <v>Coletores para materiais perfuro-cortantes. O coletor em papelão é utilizado para o descarte de materiais perfuro cortantes como agulhas, lancetas, vidros em geral, lâminas de bisturi, ampolas e cateter 13L</v>
      </c>
      <c r="C21" s="1" t="str">
        <f t="shared" si="0"/>
        <v/>
      </c>
      <c r="D21" s="1">
        <f t="shared" si="1"/>
        <v>2.303999999999919E-3</v>
      </c>
      <c r="E21" s="1">
        <f t="shared" si="2"/>
        <v>1.4400000000001093E-4</v>
      </c>
      <c r="F21" s="1">
        <f t="shared" si="3"/>
        <v>2.704000000000051E-3</v>
      </c>
      <c r="G21" s="1">
        <f t="shared" si="4"/>
        <v>7.7439999999998578E-3</v>
      </c>
      <c r="H21" s="1" t="str">
        <f t="shared" si="5"/>
        <v/>
      </c>
      <c r="I21" s="1" t="str">
        <f t="shared" si="6"/>
        <v/>
      </c>
      <c r="J21" s="1" t="str">
        <f t="shared" si="7"/>
        <v/>
      </c>
      <c r="K21" s="1" t="str">
        <f t="shared" si="8"/>
        <v/>
      </c>
      <c r="L21" s="1">
        <f t="shared" si="9"/>
        <v>5.1840000000001373E-3</v>
      </c>
      <c r="M21" s="1">
        <f t="shared" si="11"/>
        <v>1.8079999999999975E-2</v>
      </c>
    </row>
    <row r="22" spans="1:13" ht="36" customHeight="1" x14ac:dyDescent="0.2">
      <c r="A22" s="6">
        <f>+'Pesquisa de Preços'!A27</f>
        <v>19</v>
      </c>
      <c r="B22" s="24" t="str">
        <f>+'Pesquisa de Preços'!B27</f>
        <v>COLETE IMOBILIZADOR DORSAL KED INFANTIL</v>
      </c>
      <c r="C22" s="1">
        <f t="shared" si="0"/>
        <v>4050.2617361111129</v>
      </c>
      <c r="D22" s="1">
        <f t="shared" si="1"/>
        <v>4566.8311361111091</v>
      </c>
      <c r="E22" s="1">
        <f t="shared" si="2"/>
        <v>5245.8634694444454</v>
      </c>
      <c r="F22" s="1">
        <f t="shared" si="3"/>
        <v>5698.4884694444372</v>
      </c>
      <c r="G22" s="1">
        <f t="shared" si="4"/>
        <v>4243.4367361111126</v>
      </c>
      <c r="H22" s="1" t="str">
        <f t="shared" si="5"/>
        <v/>
      </c>
      <c r="I22" s="1" t="str">
        <f t="shared" si="6"/>
        <v/>
      </c>
      <c r="J22" s="1" t="str">
        <f t="shared" si="7"/>
        <v/>
      </c>
      <c r="K22" s="1" t="str">
        <f t="shared" si="8"/>
        <v/>
      </c>
      <c r="L22" s="1">
        <f t="shared" si="9"/>
        <v>7518.9131361111122</v>
      </c>
      <c r="M22" s="1">
        <f t="shared" si="11"/>
        <v>31323.794683333334</v>
      </c>
    </row>
    <row r="23" spans="1:13" ht="36" customHeight="1" x14ac:dyDescent="0.2">
      <c r="A23" s="6">
        <f>+'Pesquisa de Preços'!A28</f>
        <v>20</v>
      </c>
      <c r="B23" s="24" t="str">
        <f>+'Pesquisa de Preços'!B28</f>
        <v>COLETE IMOBILIZADOR DORSAL KED ADULTO</v>
      </c>
      <c r="C23" s="1">
        <f t="shared" si="0"/>
        <v>4231.2856694444426</v>
      </c>
      <c r="D23" s="1">
        <f t="shared" si="1"/>
        <v>4378.6894694444463</v>
      </c>
      <c r="E23" s="1">
        <f t="shared" si="2"/>
        <v>5044.0771361111165</v>
      </c>
      <c r="F23" s="1">
        <f t="shared" si="3"/>
        <v>5488.0933361111083</v>
      </c>
      <c r="G23" s="1">
        <f t="shared" si="4"/>
        <v>6296.1580027777773</v>
      </c>
      <c r="H23" s="1" t="str">
        <f t="shared" si="5"/>
        <v/>
      </c>
      <c r="I23" s="1" t="str">
        <f t="shared" si="6"/>
        <v/>
      </c>
      <c r="J23" s="1" t="str">
        <f t="shared" si="7"/>
        <v/>
      </c>
      <c r="K23" s="1" t="str">
        <f t="shared" si="8"/>
        <v/>
      </c>
      <c r="L23" s="1">
        <f t="shared" si="9"/>
        <v>4472.7114694444444</v>
      </c>
      <c r="M23" s="1">
        <f t="shared" si="11"/>
        <v>29911.015083333339</v>
      </c>
    </row>
    <row r="24" spans="1:13" ht="36" customHeight="1" x14ac:dyDescent="0.2">
      <c r="A24" s="6">
        <f>+'Pesquisa de Preços'!A29</f>
        <v>21</v>
      </c>
      <c r="B24" s="24" t="str">
        <f>+'Pesquisa de Preços'!B29</f>
        <v>Colar cervical tam PP Revestido com uma espuma macia tipo EVA (Etil Vinil Acetado) especial</v>
      </c>
      <c r="C24" s="1">
        <f t="shared" si="0"/>
        <v>1371.0974694444446</v>
      </c>
      <c r="D24" s="1">
        <f t="shared" si="1"/>
        <v>60.088336111111118</v>
      </c>
      <c r="E24" s="1">
        <f t="shared" si="2"/>
        <v>57.633402777777782</v>
      </c>
      <c r="F24" s="1">
        <f t="shared" si="3"/>
        <v>56.125069444444428</v>
      </c>
      <c r="G24" s="1">
        <f t="shared" si="4"/>
        <v>55.229669444444447</v>
      </c>
      <c r="H24" s="1" t="str">
        <f t="shared" si="5"/>
        <v/>
      </c>
      <c r="I24" s="1" t="str">
        <f t="shared" si="6"/>
        <v/>
      </c>
      <c r="J24" s="1" t="str">
        <f t="shared" si="7"/>
        <v/>
      </c>
      <c r="K24" s="1" t="str">
        <f t="shared" si="8"/>
        <v/>
      </c>
      <c r="L24" s="1">
        <f t="shared" si="9"/>
        <v>45.72013611111111</v>
      </c>
      <c r="M24" s="1">
        <f t="shared" si="11"/>
        <v>1645.8940833333336</v>
      </c>
    </row>
    <row r="25" spans="1:13" ht="36" customHeight="1" x14ac:dyDescent="0.2">
      <c r="A25" s="6">
        <f>+'Pesquisa de Preços'!A30</f>
        <v>22</v>
      </c>
      <c r="B25" s="24" t="str">
        <f>+'Pesquisa de Preços'!B30</f>
        <v>Colar cervical tam P Revestido com uma espuma macia tipo EVA (Etil Vinil Acetado) especial</v>
      </c>
      <c r="C25" s="1">
        <f t="shared" si="0"/>
        <v>721.9969000000001</v>
      </c>
      <c r="D25" s="1">
        <f t="shared" si="1"/>
        <v>36.120100000000001</v>
      </c>
      <c r="E25" s="1">
        <f t="shared" si="2"/>
        <v>34.222499999999997</v>
      </c>
      <c r="F25" s="1">
        <f t="shared" si="3"/>
        <v>33.062499999999979</v>
      </c>
      <c r="G25" s="1">
        <f t="shared" si="4"/>
        <v>24.800399999999986</v>
      </c>
      <c r="H25" s="1" t="str">
        <f t="shared" si="5"/>
        <v/>
      </c>
      <c r="I25" s="1" t="str">
        <f t="shared" si="6"/>
        <v/>
      </c>
      <c r="J25" s="1" t="str">
        <f t="shared" si="7"/>
        <v/>
      </c>
      <c r="K25" s="1" t="str">
        <f t="shared" si="8"/>
        <v/>
      </c>
      <c r="L25" s="1">
        <f t="shared" si="9"/>
        <v>18.318399999999993</v>
      </c>
      <c r="M25" s="1">
        <f t="shared" si="11"/>
        <v>868.52080000000001</v>
      </c>
    </row>
    <row r="26" spans="1:13" ht="36" customHeight="1" x14ac:dyDescent="0.2">
      <c r="A26" s="6">
        <f>+'Pesquisa de Preços'!A31</f>
        <v>23</v>
      </c>
      <c r="B26" s="24" t="str">
        <f>+'Pesquisa de Preços'!B31</f>
        <v>Colar cervical tam M Revestido com uma espuma macia tipo EVA (Etil Vinil Acetado) especial</v>
      </c>
      <c r="C26" s="1">
        <f t="shared" si="0"/>
        <v>1342.978177777778</v>
      </c>
      <c r="D26" s="1">
        <f t="shared" si="1"/>
        <v>66.151111111111078</v>
      </c>
      <c r="E26" s="1">
        <f t="shared" si="2"/>
        <v>63.574044444444404</v>
      </c>
      <c r="F26" s="1">
        <f t="shared" si="3"/>
        <v>61.989377777777719</v>
      </c>
      <c r="G26" s="1">
        <f t="shared" si="4"/>
        <v>36.16017777777774</v>
      </c>
      <c r="H26" s="1" t="str">
        <f t="shared" si="5"/>
        <v/>
      </c>
      <c r="I26" s="1" t="str">
        <f t="shared" si="6"/>
        <v/>
      </c>
      <c r="J26" s="1" t="str">
        <f t="shared" si="7"/>
        <v/>
      </c>
      <c r="K26" s="1" t="str">
        <f t="shared" si="8"/>
        <v/>
      </c>
      <c r="L26" s="1">
        <f t="shared" si="9"/>
        <v>44.266844444444409</v>
      </c>
      <c r="M26" s="1">
        <f t="shared" si="11"/>
        <v>1615.1197333333332</v>
      </c>
    </row>
    <row r="27" spans="1:13" ht="36" customHeight="1" x14ac:dyDescent="0.2">
      <c r="A27" s="6">
        <f>+'Pesquisa de Preços'!A32</f>
        <v>24</v>
      </c>
      <c r="B27" s="24" t="str">
        <f>+'Pesquisa de Preços'!B32</f>
        <v>Colar cervical tam G Revestido com uma espuma macia tipo EVA (Etil Vinil Acetado) especial</v>
      </c>
      <c r="C27" s="1">
        <f t="shared" si="0"/>
        <v>702.8684694444446</v>
      </c>
      <c r="D27" s="1">
        <f t="shared" si="1"/>
        <v>40.555669444444412</v>
      </c>
      <c r="E27" s="1">
        <f t="shared" si="2"/>
        <v>38.543402777777743</v>
      </c>
      <c r="F27" s="1">
        <f t="shared" si="3"/>
        <v>37.31173611111106</v>
      </c>
      <c r="G27" s="1">
        <f t="shared" si="4"/>
        <v>19.257469444444418</v>
      </c>
      <c r="H27" s="1" t="str">
        <f t="shared" si="5"/>
        <v/>
      </c>
      <c r="I27" s="1" t="str">
        <f t="shared" si="6"/>
        <v/>
      </c>
      <c r="J27" s="1" t="str">
        <f t="shared" si="7"/>
        <v/>
      </c>
      <c r="K27" s="1" t="str">
        <f t="shared" si="8"/>
        <v/>
      </c>
      <c r="L27" s="1">
        <f t="shared" si="9"/>
        <v>11.822136111111082</v>
      </c>
      <c r="M27" s="1">
        <f t="shared" si="11"/>
        <v>850.35888333333321</v>
      </c>
    </row>
    <row r="28" spans="1:13" ht="36" customHeight="1" x14ac:dyDescent="0.2">
      <c r="A28" s="6">
        <f>+'Pesquisa de Preços'!A33</f>
        <v>25</v>
      </c>
      <c r="B28" s="24" t="str">
        <f>+'Pesquisa de Preços'!B33</f>
        <v>COLAR CERVICAL NEONATAL</v>
      </c>
      <c r="C28" s="1">
        <f t="shared" si="0"/>
        <v>81.450625000000002</v>
      </c>
      <c r="D28" s="1">
        <f t="shared" si="1"/>
        <v>9.0249999999997832E-3</v>
      </c>
      <c r="E28" s="1">
        <f t="shared" si="2"/>
        <v>6.5024999999999486E-2</v>
      </c>
      <c r="F28" s="1">
        <f t="shared" si="3"/>
        <v>0.1260250000000003</v>
      </c>
      <c r="G28" s="1">
        <f t="shared" si="4"/>
        <v>26.574024999999992</v>
      </c>
      <c r="H28" s="1" t="str">
        <f t="shared" si="5"/>
        <v/>
      </c>
      <c r="I28" s="1" t="str">
        <f t="shared" si="6"/>
        <v/>
      </c>
      <c r="J28" s="1" t="str">
        <f t="shared" si="7"/>
        <v/>
      </c>
      <c r="K28" s="1" t="str">
        <f t="shared" si="8"/>
        <v/>
      </c>
      <c r="L28" s="1">
        <f t="shared" si="9"/>
        <v>10.017224999999994</v>
      </c>
      <c r="M28" s="1">
        <f t="shared" si="11"/>
        <v>118.24194999999999</v>
      </c>
    </row>
    <row r="29" spans="1:13" ht="36" customHeight="1" x14ac:dyDescent="0.2">
      <c r="A29" s="6">
        <f>+'Pesquisa de Preços'!A34</f>
        <v>26</v>
      </c>
      <c r="B29" s="24" t="str">
        <f>+'Pesquisa de Preços'!B34</f>
        <v>Cateter Nasal para Oxigênio tipo óculos</v>
      </c>
      <c r="C29" s="1" t="str">
        <f t="shared" si="0"/>
        <v/>
      </c>
      <c r="D29" s="1">
        <f t="shared" si="1"/>
        <v>1.081600000000002E-2</v>
      </c>
      <c r="E29" s="1">
        <f t="shared" si="2"/>
        <v>1.5376000000000027E-2</v>
      </c>
      <c r="F29" s="1">
        <f t="shared" si="3"/>
        <v>2.0736000000000036E-2</v>
      </c>
      <c r="G29" s="1">
        <f t="shared" si="4"/>
        <v>5.5695999999999891E-2</v>
      </c>
      <c r="H29" s="1" t="str">
        <f t="shared" si="5"/>
        <v/>
      </c>
      <c r="I29" s="1" t="str">
        <f t="shared" si="6"/>
        <v/>
      </c>
      <c r="J29" s="1" t="str">
        <f t="shared" si="7"/>
        <v/>
      </c>
      <c r="K29" s="1" t="str">
        <f t="shared" si="8"/>
        <v/>
      </c>
      <c r="L29" s="1">
        <f t="shared" si="9"/>
        <v>1.8495999999999971E-2</v>
      </c>
      <c r="M29" s="1">
        <f t="shared" si="11"/>
        <v>0.12111999999999994</v>
      </c>
    </row>
    <row r="30" spans="1:13" ht="36" customHeight="1" x14ac:dyDescent="0.2">
      <c r="A30" s="6">
        <f>+'Pesquisa de Preços'!A35</f>
        <v>27</v>
      </c>
      <c r="B30" s="24" t="str">
        <f>+'Pesquisa de Preços'!B35</f>
        <v xml:space="preserve">Cateter de oxigênio nasal Circuito de tubos de PVC. </v>
      </c>
      <c r="C30" s="1" t="str">
        <f t="shared" si="0"/>
        <v/>
      </c>
      <c r="D30" s="1">
        <f t="shared" si="1"/>
        <v>4.0000000000000074E-6</v>
      </c>
      <c r="E30" s="1">
        <f t="shared" si="2"/>
        <v>4.8400000000000087E-4</v>
      </c>
      <c r="F30" s="1">
        <f t="shared" si="3"/>
        <v>1.0240000000000019E-3</v>
      </c>
      <c r="G30" s="1">
        <f t="shared" si="4"/>
        <v>6.4000000000000119E-5</v>
      </c>
      <c r="H30" s="1" t="str">
        <f t="shared" si="5"/>
        <v/>
      </c>
      <c r="I30" s="1" t="str">
        <f t="shared" si="6"/>
        <v/>
      </c>
      <c r="J30" s="1" t="str">
        <f t="shared" si="7"/>
        <v/>
      </c>
      <c r="K30" s="1" t="str">
        <f t="shared" si="8"/>
        <v/>
      </c>
      <c r="L30" s="1">
        <f t="shared" si="9"/>
        <v>2.304000000000004E-3</v>
      </c>
      <c r="M30" s="1">
        <f t="shared" si="11"/>
        <v>3.8800000000000067E-3</v>
      </c>
    </row>
    <row r="31" spans="1:13" ht="36" customHeight="1" x14ac:dyDescent="0.2">
      <c r="A31" s="6">
        <f>+'Pesquisa de Preços'!A36</f>
        <v>28</v>
      </c>
      <c r="B31" s="24" t="str">
        <f>+'Pesquisa de Preços'!B36</f>
        <v>CARDIOCLIPS COLORIDOS PARA ECG CONJ. COM 04 UNIDADES</v>
      </c>
      <c r="C31" s="1">
        <f t="shared" si="0"/>
        <v>11310.747904000002</v>
      </c>
      <c r="D31" s="1">
        <f t="shared" si="1"/>
        <v>4712.5479039999991</v>
      </c>
      <c r="E31" s="1">
        <f t="shared" si="2"/>
        <v>5336.0103039999958</v>
      </c>
      <c r="F31" s="1">
        <f t="shared" si="3"/>
        <v>5748.3691240000016</v>
      </c>
      <c r="G31" s="1" t="str">
        <f t="shared" si="4"/>
        <v/>
      </c>
      <c r="H31" s="1" t="str">
        <f t="shared" si="5"/>
        <v/>
      </c>
      <c r="I31" s="1" t="str">
        <f t="shared" si="6"/>
        <v/>
      </c>
      <c r="J31" s="1" t="str">
        <f t="shared" si="7"/>
        <v/>
      </c>
      <c r="K31" s="1" t="str">
        <f t="shared" si="8"/>
        <v/>
      </c>
      <c r="L31" s="1">
        <f t="shared" si="9"/>
        <v>12356.990244000001</v>
      </c>
      <c r="M31" s="1">
        <f t="shared" si="11"/>
        <v>39464.665479999996</v>
      </c>
    </row>
    <row r="32" spans="1:13" ht="36" customHeight="1" x14ac:dyDescent="0.2">
      <c r="A32" s="6">
        <f>+'Pesquisa de Preços'!A37</f>
        <v>29</v>
      </c>
      <c r="B32" s="24" t="str">
        <f>+'Pesquisa de Preços'!B37</f>
        <v xml:space="preserve">CAIXA TERMICA DE 32 LITROS - CAIXA TERMICA NA COR AZUL </v>
      </c>
      <c r="C32" s="1" t="str">
        <f t="shared" si="0"/>
        <v/>
      </c>
      <c r="D32" s="1">
        <f t="shared" si="1"/>
        <v>25.542916000000019</v>
      </c>
      <c r="E32" s="1">
        <f t="shared" si="2"/>
        <v>49.056015999999872</v>
      </c>
      <c r="F32" s="1">
        <f t="shared" si="3"/>
        <v>67.798756000000139</v>
      </c>
      <c r="G32" s="1">
        <f t="shared" si="4"/>
        <v>1508.2348959999999</v>
      </c>
      <c r="H32" s="1" t="str">
        <f t="shared" si="5"/>
        <v/>
      </c>
      <c r="I32" s="1" t="str">
        <f t="shared" si="6"/>
        <v/>
      </c>
      <c r="J32" s="1" t="str">
        <f t="shared" si="7"/>
        <v/>
      </c>
      <c r="K32" s="1" t="str">
        <f t="shared" si="8"/>
        <v/>
      </c>
      <c r="L32" s="1">
        <f t="shared" si="9"/>
        <v>343.87993600000044</v>
      </c>
      <c r="M32" s="1">
        <f t="shared" si="11"/>
        <v>1994.5125200000004</v>
      </c>
    </row>
    <row r="33" spans="1:13" ht="36" customHeight="1" x14ac:dyDescent="0.2">
      <c r="A33" s="6">
        <f>+'Pesquisa de Preços'!A38</f>
        <v>30</v>
      </c>
      <c r="B33" s="24" t="str">
        <f>+'Pesquisa de Preços'!B38</f>
        <v>Caixa de inox de 20 cm Estojo Liso em Aço Inoxidável; Dimensões: 20 x 10 x 5 cm</v>
      </c>
      <c r="C33" s="1" t="str">
        <f t="shared" si="0"/>
        <v/>
      </c>
      <c r="D33" s="1">
        <f t="shared" si="1"/>
        <v>1635.878916000001</v>
      </c>
      <c r="E33" s="1">
        <f t="shared" si="2"/>
        <v>1524.5901160000017</v>
      </c>
      <c r="F33" s="1">
        <f t="shared" si="3"/>
        <v>1456.6435560000009</v>
      </c>
      <c r="G33" s="1">
        <f t="shared" si="4"/>
        <v>2157.2309160000013</v>
      </c>
      <c r="H33" s="1" t="str">
        <f t="shared" si="5"/>
        <v/>
      </c>
      <c r="I33" s="1" t="str">
        <f t="shared" si="6"/>
        <v/>
      </c>
      <c r="J33" s="1" t="str">
        <f t="shared" si="7"/>
        <v/>
      </c>
      <c r="K33" s="1" t="str">
        <f t="shared" si="8"/>
        <v/>
      </c>
      <c r="L33" s="1">
        <f t="shared" si="9"/>
        <v>26930.122815999996</v>
      </c>
      <c r="M33" s="1">
        <f t="shared" si="11"/>
        <v>33704.46632</v>
      </c>
    </row>
    <row r="34" spans="1:13" ht="36" customHeight="1" x14ac:dyDescent="0.2">
      <c r="A34" s="6">
        <f>+'Pesquisa de Preços'!A39</f>
        <v>31</v>
      </c>
      <c r="B34" s="24" t="str">
        <f>+'Pesquisa de Preços'!B39</f>
        <v>Caixa coletora 7 litros com divisões internas, bandeja articulada, fecho frontal (para descarte de perfuro- cortantes) na cor branca</v>
      </c>
      <c r="C34" s="1" t="str">
        <f t="shared" ref="C34:C35" si="12">IF(C293=0,"",((M293-C293)^2))</f>
        <v/>
      </c>
      <c r="D34" s="1">
        <f t="shared" ref="D34:D35" si="13">IF(D293=0,"",((M293-D293)^2))</f>
        <v>0.13104399999999974</v>
      </c>
      <c r="E34" s="1">
        <f t="shared" ref="E34:E35" si="14">IF(E293=0,"",((M293-E293)^2))</f>
        <v>0.10368400000000004</v>
      </c>
      <c r="F34" s="1">
        <f t="shared" ref="F34:F35" si="15">IF(F293=0,"",((M293-F293)^2))</f>
        <v>8.5263999999999895E-2</v>
      </c>
      <c r="G34" s="1">
        <f t="shared" ref="G34:G35" si="16">IF(G293=0,"",((M293-G293)^2))</f>
        <v>0.14592399999999975</v>
      </c>
      <c r="H34" s="1" t="str">
        <f t="shared" ref="H34:H35" si="17">IF(H293=0,"",((M293-H293)^2))</f>
        <v/>
      </c>
      <c r="I34" s="1" t="str">
        <f t="shared" ref="I34:I35" si="18">IF(I293=0,"",((M293-I293)^2))</f>
        <v/>
      </c>
      <c r="J34" s="1" t="str">
        <f t="shared" ref="J34:J35" si="19">IF(J293=0,"",((M293-J293)^2))</f>
        <v/>
      </c>
      <c r="K34" s="1" t="str">
        <f t="shared" ref="K34:K35" si="20">IF(K293=0,"",((M293-K293)^2))</f>
        <v/>
      </c>
      <c r="L34" s="1">
        <f t="shared" si="9"/>
        <v>1.8441640000000015</v>
      </c>
      <c r="M34" s="1">
        <f t="shared" ref="M34:M35" si="21">SUM(C34:L34)</f>
        <v>2.310080000000001</v>
      </c>
    </row>
    <row r="35" spans="1:13" ht="36" customHeight="1" x14ac:dyDescent="0.2">
      <c r="A35" s="6">
        <f>+'Pesquisa de Preços'!A40</f>
        <v>32</v>
      </c>
      <c r="B35" s="24" t="str">
        <f>+'Pesquisa de Preços'!B40</f>
        <v>BRAÇADEIRA APARELHO PRESSÃO OBESO, COM FECHE EM METAL.</v>
      </c>
      <c r="C35" s="1" t="str">
        <f t="shared" si="12"/>
        <v/>
      </c>
      <c r="D35" s="1">
        <f t="shared" si="13"/>
        <v>0.13104400000000649</v>
      </c>
      <c r="E35" s="1">
        <f t="shared" si="14"/>
        <v>0.52998399999999191</v>
      </c>
      <c r="F35" s="1">
        <f t="shared" si="15"/>
        <v>2.010723999999978</v>
      </c>
      <c r="G35" s="1">
        <f t="shared" si="16"/>
        <v>288.0487840000003</v>
      </c>
      <c r="H35" s="1" t="str">
        <f t="shared" si="17"/>
        <v/>
      </c>
      <c r="I35" s="1" t="str">
        <f t="shared" si="18"/>
        <v/>
      </c>
      <c r="J35" s="1" t="str">
        <f t="shared" si="19"/>
        <v/>
      </c>
      <c r="K35" s="1" t="str">
        <f t="shared" si="20"/>
        <v/>
      </c>
      <c r="L35" s="1">
        <f t="shared" si="9"/>
        <v>230.67534399999965</v>
      </c>
      <c r="M35" s="1">
        <f t="shared" si="21"/>
        <v>521.39587999999992</v>
      </c>
    </row>
    <row r="36" spans="1:13" ht="36" customHeight="1" x14ac:dyDescent="0.2">
      <c r="A36" s="6">
        <f>+'Pesquisa de Preços'!A41</f>
        <v>33</v>
      </c>
      <c r="B36" s="24" t="str">
        <f>+'Pesquisa de Preços'!B41</f>
        <v>BRAÇADEIRA APARELHO PRESSÃO INFANTIL, COM FECHE EM METAL</v>
      </c>
      <c r="C36" s="1" t="str">
        <f t="shared" ref="C36:C51" si="22">IF(C295=0,"",((M295-C295)^2))</f>
        <v/>
      </c>
      <c r="D36" s="1">
        <f t="shared" ref="D36:D51" si="23">IF(D295=0,"",((M295-D295)^2))</f>
        <v>51.782415999999969</v>
      </c>
      <c r="E36" s="1">
        <f t="shared" ref="E36:E51" si="24">IF(E295=0,"",((M295-E295)^2))</f>
        <v>68.657796000000019</v>
      </c>
      <c r="F36" s="1">
        <f t="shared" ref="F36:F51" si="25">IF(F295=0,"",((M295-F295)^2))</f>
        <v>80.568575999999979</v>
      </c>
      <c r="G36" s="1">
        <f t="shared" ref="G36:G51" si="26">IF(G295=0,"",((M295-G295)^2))</f>
        <v>635.24161600000036</v>
      </c>
      <c r="H36" s="1" t="str">
        <f t="shared" ref="H36:H51" si="27">IF(H295=0,"",((M295-H295)^2))</f>
        <v/>
      </c>
      <c r="I36" s="1" t="str">
        <f t="shared" ref="I36:I51" si="28">IF(I295=0,"",((M295-I295)^2))</f>
        <v/>
      </c>
      <c r="J36" s="1" t="str">
        <f t="shared" ref="J36:J51" si="29">IF(J295=0,"",((M295-J295)^2))</f>
        <v/>
      </c>
      <c r="K36" s="1" t="str">
        <f t="shared" ref="K36:K51" si="30">IF(K295=0,"",((M295-K295)^2))</f>
        <v/>
      </c>
      <c r="L36" s="1">
        <f t="shared" si="9"/>
        <v>0.55651599999999268</v>
      </c>
      <c r="M36" s="1">
        <f t="shared" ref="M36:M51" si="31">SUM(C36:L36)</f>
        <v>836.80692000000033</v>
      </c>
    </row>
    <row r="37" spans="1:13" ht="36" customHeight="1" x14ac:dyDescent="0.2">
      <c r="A37" s="6">
        <f>+'Pesquisa de Preços'!A42</f>
        <v>34</v>
      </c>
      <c r="B37" s="24" t="str">
        <f>+'Pesquisa de Preços'!B42</f>
        <v>BRAÇADEIRA APARELHO PRESSÃO ADULTO, COM FECHE EM METAL..</v>
      </c>
      <c r="C37" s="1" t="str">
        <f t="shared" si="22"/>
        <v/>
      </c>
      <c r="D37" s="1">
        <f t="shared" si="23"/>
        <v>112.9968999999999</v>
      </c>
      <c r="E37" s="1">
        <f t="shared" si="24"/>
        <v>137.35839999999996</v>
      </c>
      <c r="F37" s="1">
        <f t="shared" si="25"/>
        <v>154.00809999999993</v>
      </c>
      <c r="G37" s="1">
        <f t="shared" si="26"/>
        <v>1843.8436000000011</v>
      </c>
      <c r="H37" s="1" t="str">
        <f t="shared" si="27"/>
        <v/>
      </c>
      <c r="I37" s="1" t="str">
        <f t="shared" si="28"/>
        <v/>
      </c>
      <c r="J37" s="1" t="str">
        <f t="shared" si="29"/>
        <v/>
      </c>
      <c r="K37" s="1" t="str">
        <f t="shared" si="30"/>
        <v/>
      </c>
      <c r="L37" s="1">
        <f t="shared" si="9"/>
        <v>66.912399999999877</v>
      </c>
      <c r="M37" s="1">
        <f t="shared" si="31"/>
        <v>2315.1194000000005</v>
      </c>
    </row>
    <row r="38" spans="1:13" ht="36" customHeight="1" x14ac:dyDescent="0.2">
      <c r="A38" s="6">
        <f>+'Pesquisa de Preços'!A43</f>
        <v>35</v>
      </c>
      <c r="B38" s="24" t="str">
        <f>+'Pesquisa de Preços'!B43</f>
        <v>BOLSA COLETORA DE URINA, Sistema fechado, com válvula anti-refluxo. Coletor com graduação até 2000ml</v>
      </c>
      <c r="C38" s="1" t="str">
        <f t="shared" si="22"/>
        <v/>
      </c>
      <c r="D38" s="1">
        <f t="shared" si="23"/>
        <v>5.2899999999999989E-2</v>
      </c>
      <c r="E38" s="1">
        <f t="shared" si="24"/>
        <v>3.6099999999999979E-2</v>
      </c>
      <c r="F38" s="1">
        <f t="shared" si="25"/>
        <v>2.5600000000000046E-2</v>
      </c>
      <c r="G38" s="1">
        <f t="shared" si="26"/>
        <v>4.8400000000000089E-2</v>
      </c>
      <c r="H38" s="1" t="str">
        <f t="shared" si="27"/>
        <v/>
      </c>
      <c r="I38" s="1" t="str">
        <f t="shared" si="28"/>
        <v/>
      </c>
      <c r="J38" s="1" t="str">
        <f t="shared" si="29"/>
        <v/>
      </c>
      <c r="K38" s="1" t="str">
        <f t="shared" si="30"/>
        <v/>
      </c>
      <c r="L38" s="1">
        <f t="shared" si="9"/>
        <v>0.12959999999999991</v>
      </c>
      <c r="M38" s="1">
        <f t="shared" si="31"/>
        <v>0.29259999999999997</v>
      </c>
    </row>
    <row r="39" spans="1:13" ht="36" customHeight="1" x14ac:dyDescent="0.2">
      <c r="A39" s="6">
        <f>+'Pesquisa de Preços'!A44</f>
        <v>36</v>
      </c>
      <c r="B39" s="24" t="str">
        <f>+'Pesquisa de Preços'!B44</f>
        <v>BOLSA COLETORA DE URINA SISTEMA ABERTO 2000ML, GRADUADO COM CORDÃO, PACOTE COM 100 UNIDADES.</v>
      </c>
      <c r="C39" s="1" t="str">
        <f t="shared" si="22"/>
        <v/>
      </c>
      <c r="D39" s="1">
        <f t="shared" si="23"/>
        <v>38.638655999999926</v>
      </c>
      <c r="E39" s="1">
        <f t="shared" si="24"/>
        <v>48.804195999999962</v>
      </c>
      <c r="F39" s="1">
        <f t="shared" si="25"/>
        <v>53.963715999999948</v>
      </c>
      <c r="G39" s="1">
        <f t="shared" si="26"/>
        <v>47.251876000000031</v>
      </c>
      <c r="H39" s="1" t="str">
        <f t="shared" si="27"/>
        <v/>
      </c>
      <c r="I39" s="1" t="str">
        <f t="shared" si="28"/>
        <v/>
      </c>
      <c r="J39" s="1" t="str">
        <f t="shared" si="29"/>
        <v/>
      </c>
      <c r="K39" s="1" t="str">
        <f t="shared" si="30"/>
        <v/>
      </c>
      <c r="L39" s="1">
        <f t="shared" si="9"/>
        <v>186.97827600000008</v>
      </c>
      <c r="M39" s="1">
        <f t="shared" si="31"/>
        <v>375.63671999999997</v>
      </c>
    </row>
    <row r="40" spans="1:13" ht="36" customHeight="1" x14ac:dyDescent="0.2">
      <c r="A40" s="6">
        <f>+'Pesquisa de Preços'!A45</f>
        <v>37</v>
      </c>
      <c r="B40" s="24" t="str">
        <f>+'Pesquisa de Preços'!B45</f>
        <v>BOBINA DE PAPEL TERMO SENSIVEL PARA ULTRASSON UPP-110HG, MEDINDO 110MMX18 METROS</v>
      </c>
      <c r="C40" s="1" t="str">
        <f t="shared" si="22"/>
        <v/>
      </c>
      <c r="D40" s="1">
        <f t="shared" si="23"/>
        <v>837.29209600000036</v>
      </c>
      <c r="E40" s="1">
        <f t="shared" si="24"/>
        <v>969.4504959999997</v>
      </c>
      <c r="F40" s="1">
        <f t="shared" si="25"/>
        <v>1057.9406760000006</v>
      </c>
      <c r="G40" s="1">
        <f t="shared" si="26"/>
        <v>2248.087395999999</v>
      </c>
      <c r="H40" s="1" t="str">
        <f t="shared" si="27"/>
        <v/>
      </c>
      <c r="I40" s="1" t="str">
        <f t="shared" si="28"/>
        <v/>
      </c>
      <c r="J40" s="1" t="str">
        <f t="shared" si="29"/>
        <v/>
      </c>
      <c r="K40" s="1" t="str">
        <f t="shared" si="30"/>
        <v/>
      </c>
      <c r="L40" s="1">
        <f t="shared" si="9"/>
        <v>2041.5938559999997</v>
      </c>
      <c r="M40" s="1">
        <f t="shared" si="31"/>
        <v>7154.3645199999992</v>
      </c>
    </row>
    <row r="41" spans="1:13" ht="36" customHeight="1" x14ac:dyDescent="0.2">
      <c r="A41" s="6">
        <f>+'Pesquisa de Preços'!A46</f>
        <v>38</v>
      </c>
      <c r="B41" s="24" t="str">
        <f>+'Pesquisa de Preços'!B46</f>
        <v>BOBINA DE PAPEL GRAU CIRURGICO 300MMX100M</v>
      </c>
      <c r="C41" s="1" t="str">
        <f t="shared" si="22"/>
        <v/>
      </c>
      <c r="D41" s="1">
        <f t="shared" si="23"/>
        <v>499.16496399999994</v>
      </c>
      <c r="E41" s="1">
        <f t="shared" si="24"/>
        <v>579.94272400000034</v>
      </c>
      <c r="F41" s="1">
        <f t="shared" si="25"/>
        <v>633.6295839999998</v>
      </c>
      <c r="G41" s="1">
        <f t="shared" si="26"/>
        <v>7216.1627039999985</v>
      </c>
      <c r="H41" s="1" t="str">
        <f t="shared" si="27"/>
        <v/>
      </c>
      <c r="I41" s="1" t="str">
        <f t="shared" si="28"/>
        <v/>
      </c>
      <c r="J41" s="1" t="str">
        <f t="shared" si="29"/>
        <v/>
      </c>
      <c r="K41" s="1" t="str">
        <f t="shared" si="30"/>
        <v/>
      </c>
      <c r="L41" s="1">
        <f t="shared" si="9"/>
        <v>178.27590400000011</v>
      </c>
      <c r="M41" s="1">
        <f t="shared" si="31"/>
        <v>9107.1758799999989</v>
      </c>
    </row>
    <row r="42" spans="1:13" ht="36" customHeight="1" x14ac:dyDescent="0.2">
      <c r="A42" s="6">
        <f>+'Pesquisa de Preços'!A47</f>
        <v>39</v>
      </c>
      <c r="B42" s="24" t="str">
        <f>+'Pesquisa de Preços'!B47</f>
        <v>BOBINA DE PAPEL GRAU CIRURGICO 200MMX100M</v>
      </c>
      <c r="C42" s="1" t="str">
        <f t="shared" si="22"/>
        <v/>
      </c>
      <c r="D42" s="1">
        <f t="shared" si="23"/>
        <v>6.8853759999999751</v>
      </c>
      <c r="E42" s="1">
        <f t="shared" si="24"/>
        <v>2.1432959999999959</v>
      </c>
      <c r="F42" s="1">
        <f t="shared" si="25"/>
        <v>0.53875599999999213</v>
      </c>
      <c r="G42" s="1">
        <f t="shared" si="26"/>
        <v>46.70355599999985</v>
      </c>
      <c r="H42" s="1" t="str">
        <f t="shared" si="27"/>
        <v/>
      </c>
      <c r="I42" s="1" t="str">
        <f t="shared" si="28"/>
        <v/>
      </c>
      <c r="J42" s="1" t="str">
        <f t="shared" si="29"/>
        <v/>
      </c>
      <c r="K42" s="1" t="str">
        <f t="shared" si="30"/>
        <v/>
      </c>
      <c r="L42" s="1">
        <f t="shared" si="9"/>
        <v>135.86233600000014</v>
      </c>
      <c r="M42" s="1">
        <f t="shared" si="31"/>
        <v>192.13331999999997</v>
      </c>
    </row>
    <row r="43" spans="1:13" ht="36" customHeight="1" x14ac:dyDescent="0.2">
      <c r="A43" s="6">
        <f>+'Pesquisa de Preços'!A48</f>
        <v>40</v>
      </c>
      <c r="B43" s="24" t="str">
        <f>+'Pesquisa de Preços'!B48</f>
        <v>BOBINA DE PAPEL GRAU CIRURGICO 120MMX100M</v>
      </c>
      <c r="C43" s="1" t="str">
        <f t="shared" si="22"/>
        <v/>
      </c>
      <c r="D43" s="1">
        <f t="shared" si="23"/>
        <v>1.0403999999999339E-2</v>
      </c>
      <c r="E43" s="1">
        <f t="shared" si="24"/>
        <v>0.40704400000000668</v>
      </c>
      <c r="F43" s="1">
        <f t="shared" si="25"/>
        <v>1.2056040000000134</v>
      </c>
      <c r="G43" s="1">
        <f t="shared" si="26"/>
        <v>7.573503999999974</v>
      </c>
      <c r="H43" s="1" t="str">
        <f t="shared" si="27"/>
        <v/>
      </c>
      <c r="I43" s="1" t="str">
        <f t="shared" si="28"/>
        <v/>
      </c>
      <c r="J43" s="1" t="str">
        <f t="shared" si="29"/>
        <v/>
      </c>
      <c r="K43" s="1" t="str">
        <f t="shared" si="30"/>
        <v/>
      </c>
      <c r="L43" s="1">
        <f t="shared" si="9"/>
        <v>1.2499240000000047</v>
      </c>
      <c r="M43" s="1">
        <f t="shared" si="31"/>
        <v>10.446479999999999</v>
      </c>
    </row>
    <row r="44" spans="1:13" ht="36" customHeight="1" x14ac:dyDescent="0.2">
      <c r="A44" s="6">
        <f>+'Pesquisa de Preços'!A49</f>
        <v>41</v>
      </c>
      <c r="B44" s="24" t="str">
        <f>+'Pesquisa de Preços'!B49</f>
        <v>BOBINA DE PAPEL GRAU CIRURGICO 10CMX100M PRODUZIDO EM GRAU CIRURGICO E FILME LAMINADO POLIESTER/POLIPROPILENO, COM INDICADOR QUIMICO DE CICLO.</v>
      </c>
      <c r="C44" s="1" t="str">
        <f t="shared" si="22"/>
        <v/>
      </c>
      <c r="D44" s="1">
        <f t="shared" si="23"/>
        <v>7.0649640000000069</v>
      </c>
      <c r="E44" s="1">
        <f t="shared" si="24"/>
        <v>4.2766239999999911</v>
      </c>
      <c r="F44" s="1">
        <f t="shared" si="25"/>
        <v>2.8832040000000014</v>
      </c>
      <c r="G44" s="1">
        <f t="shared" si="26"/>
        <v>27.123263999999985</v>
      </c>
      <c r="H44" s="1" t="str">
        <f t="shared" si="27"/>
        <v/>
      </c>
      <c r="I44" s="1" t="str">
        <f t="shared" si="28"/>
        <v/>
      </c>
      <c r="J44" s="1" t="str">
        <f t="shared" si="29"/>
        <v/>
      </c>
      <c r="K44" s="1" t="str">
        <f t="shared" si="30"/>
        <v/>
      </c>
      <c r="L44" s="1">
        <f t="shared" si="9"/>
        <v>135.30342399999995</v>
      </c>
      <c r="M44" s="1">
        <f t="shared" si="31"/>
        <v>176.65147999999994</v>
      </c>
    </row>
    <row r="45" spans="1:13" ht="36" customHeight="1" x14ac:dyDescent="0.2">
      <c r="A45" s="6">
        <f>+'Pesquisa de Preços'!A50</f>
        <v>42</v>
      </c>
      <c r="B45" s="24" t="str">
        <f>+'Pesquisa de Preços'!B50</f>
        <v xml:space="preserve">Bisturi descartável nº. 22 Lâminas fabricadas em Aço Carbono e cabos em plástico atóxico Caixa com 100 unidades. </v>
      </c>
      <c r="C45" s="1" t="str">
        <f t="shared" si="22"/>
        <v/>
      </c>
      <c r="D45" s="1">
        <f t="shared" si="23"/>
        <v>13918.336576000012</v>
      </c>
      <c r="E45" s="1">
        <f t="shared" si="24"/>
        <v>15108.343056000012</v>
      </c>
      <c r="F45" s="1">
        <f t="shared" si="25"/>
        <v>15880.032256000004</v>
      </c>
      <c r="G45" s="1">
        <f t="shared" si="26"/>
        <v>29355.339555999981</v>
      </c>
      <c r="H45" s="1" t="str">
        <f t="shared" si="27"/>
        <v/>
      </c>
      <c r="I45" s="1" t="str">
        <f t="shared" si="28"/>
        <v/>
      </c>
      <c r="J45" s="1" t="str">
        <f t="shared" si="29"/>
        <v/>
      </c>
      <c r="K45" s="1" t="str">
        <f t="shared" si="30"/>
        <v/>
      </c>
      <c r="L45" s="1">
        <f t="shared" si="9"/>
        <v>38249.189475999985</v>
      </c>
      <c r="M45" s="1">
        <f t="shared" si="31"/>
        <v>112511.24092</v>
      </c>
    </row>
    <row r="46" spans="1:13" ht="36" customHeight="1" x14ac:dyDescent="0.2">
      <c r="A46" s="6">
        <f>+'Pesquisa de Preços'!A51</f>
        <v>43</v>
      </c>
      <c r="B46" s="24" t="str">
        <f>+'Pesquisa de Preços'!B51</f>
        <v xml:space="preserve">Bisturi descartável nº. 15 Lâminas fabricadas em Aço Carbono e cabos em plástico atóxico Caixa com 100 unidades. </v>
      </c>
      <c r="C46" s="1">
        <f t="shared" si="22"/>
        <v>25693.418402777785</v>
      </c>
      <c r="D46" s="1">
        <f t="shared" si="23"/>
        <v>22478.505136111115</v>
      </c>
      <c r="E46" s="1">
        <f t="shared" si="24"/>
        <v>23984.200669444446</v>
      </c>
      <c r="F46" s="1">
        <f t="shared" si="25"/>
        <v>24953.994336111104</v>
      </c>
      <c r="G46" s="1">
        <f t="shared" si="26"/>
        <v>19427.249002777775</v>
      </c>
      <c r="H46" s="1" t="str">
        <f t="shared" si="27"/>
        <v/>
      </c>
      <c r="I46" s="1" t="str">
        <f t="shared" si="28"/>
        <v/>
      </c>
      <c r="J46" s="1" t="str">
        <f t="shared" si="29"/>
        <v/>
      </c>
      <c r="K46" s="1" t="str">
        <f t="shared" si="30"/>
        <v/>
      </c>
      <c r="L46" s="1">
        <f t="shared" si="9"/>
        <v>26598.891736111113</v>
      </c>
      <c r="M46" s="1">
        <f t="shared" si="31"/>
        <v>143136.25928333335</v>
      </c>
    </row>
    <row r="47" spans="1:13" ht="36" customHeight="1" x14ac:dyDescent="0.2">
      <c r="A47" s="6">
        <f>+'Pesquisa de Preços'!A52</f>
        <v>44</v>
      </c>
      <c r="B47" s="24" t="str">
        <f>+'Pesquisa de Preços'!B52</f>
        <v>AVENTAL DESCARTAVEL EM MATERIAL TECIDO-NÃO-TECIDO OU TNT</v>
      </c>
      <c r="C47" s="1" t="str">
        <f t="shared" si="22"/>
        <v/>
      </c>
      <c r="D47" s="1">
        <f t="shared" si="23"/>
        <v>0.97614399999999912</v>
      </c>
      <c r="E47" s="1">
        <f t="shared" si="24"/>
        <v>0.75342399999999743</v>
      </c>
      <c r="F47" s="1">
        <f t="shared" si="25"/>
        <v>0.62094400000000038</v>
      </c>
      <c r="G47" s="1">
        <f t="shared" si="26"/>
        <v>0.68558399999999897</v>
      </c>
      <c r="H47" s="1" t="str">
        <f t="shared" si="27"/>
        <v/>
      </c>
      <c r="I47" s="1" t="str">
        <f t="shared" si="28"/>
        <v/>
      </c>
      <c r="J47" s="1" t="str">
        <f t="shared" si="29"/>
        <v/>
      </c>
      <c r="K47" s="1" t="str">
        <f t="shared" si="30"/>
        <v/>
      </c>
      <c r="L47" s="1">
        <f t="shared" si="9"/>
        <v>12.054784000000009</v>
      </c>
      <c r="M47" s="1">
        <f t="shared" si="31"/>
        <v>15.090880000000004</v>
      </c>
    </row>
    <row r="48" spans="1:13" ht="36" customHeight="1" x14ac:dyDescent="0.2">
      <c r="A48" s="6">
        <f>+'Pesquisa de Preços'!A53</f>
        <v>45</v>
      </c>
      <c r="B48" s="24" t="str">
        <f>+'Pesquisa de Preços'!B53</f>
        <v>Atadura de crepe, medindo aproximadamente 25 cm de largura x 1,80m (repouso) sendo 4,50 m de comprimento (esticada) cor natural, com 13 fios/cm², 12 unidades</v>
      </c>
      <c r="C48" s="1" t="str">
        <f t="shared" si="22"/>
        <v/>
      </c>
      <c r="D48" s="1">
        <f t="shared" si="23"/>
        <v>5.5979559999999982</v>
      </c>
      <c r="E48" s="1">
        <f t="shared" si="24"/>
        <v>6.6873960000000015</v>
      </c>
      <c r="F48" s="1">
        <f t="shared" si="25"/>
        <v>7.4310759999999947</v>
      </c>
      <c r="G48" s="1">
        <f t="shared" si="26"/>
        <v>35.928036000000006</v>
      </c>
      <c r="H48" s="1" t="str">
        <f t="shared" si="27"/>
        <v/>
      </c>
      <c r="I48" s="1" t="str">
        <f t="shared" si="28"/>
        <v/>
      </c>
      <c r="J48" s="1" t="str">
        <f t="shared" si="29"/>
        <v/>
      </c>
      <c r="K48" s="1" t="str">
        <f t="shared" si="30"/>
        <v/>
      </c>
      <c r="L48" s="1">
        <f t="shared" si="9"/>
        <v>2.8358560000000037</v>
      </c>
      <c r="M48" s="1">
        <f t="shared" si="31"/>
        <v>58.480320000000006</v>
      </c>
    </row>
    <row r="49" spans="1:13" ht="36" customHeight="1" x14ac:dyDescent="0.2">
      <c r="A49" s="6">
        <f>+'Pesquisa de Preços'!A54</f>
        <v>46</v>
      </c>
      <c r="B49" s="24" t="str">
        <f>+'Pesquisa de Preços'!B54</f>
        <v>Atadura de crepe, medindo aproximadamente 20 cm de largura x 1,80m (repouso) sendo 4,50 m de comprimento (esticada) cor natural, com 13 fios/cm², 12 unidades</v>
      </c>
      <c r="C49" s="1" t="str">
        <f t="shared" si="22"/>
        <v/>
      </c>
      <c r="D49" s="1">
        <f t="shared" si="23"/>
        <v>4.3932159999999927</v>
      </c>
      <c r="E49" s="1">
        <f t="shared" si="24"/>
        <v>5.1801759999999994</v>
      </c>
      <c r="F49" s="1">
        <f t="shared" si="25"/>
        <v>5.6453759999999971</v>
      </c>
      <c r="G49" s="1">
        <f t="shared" si="26"/>
        <v>19.219456000000012</v>
      </c>
      <c r="H49" s="1" t="str">
        <f t="shared" si="27"/>
        <v/>
      </c>
      <c r="I49" s="1" t="str">
        <f t="shared" si="28"/>
        <v/>
      </c>
      <c r="J49" s="1" t="str">
        <f t="shared" si="29"/>
        <v/>
      </c>
      <c r="K49" s="1" t="str">
        <f t="shared" si="30"/>
        <v/>
      </c>
      <c r="L49" s="1">
        <f t="shared" si="9"/>
        <v>5.5884960000000037</v>
      </c>
      <c r="M49" s="1">
        <f t="shared" si="31"/>
        <v>40.026720000000005</v>
      </c>
    </row>
    <row r="50" spans="1:13" ht="36" customHeight="1" x14ac:dyDescent="0.2">
      <c r="A50" s="6">
        <f>+'Pesquisa de Preços'!A55</f>
        <v>47</v>
      </c>
      <c r="B50" s="24" t="str">
        <f>+'Pesquisa de Preços'!B55</f>
        <v>Atadura de crepe, medindo aproximadamente 15 cm de largura x 1,80m (repouso) sendo 4,50 m de comprimento (esticada) cor natural, com 13 fios/cm², 12 UNIDADES</v>
      </c>
      <c r="C50" s="1" t="str">
        <f t="shared" si="22"/>
        <v/>
      </c>
      <c r="D50" s="1">
        <f t="shared" si="23"/>
        <v>1.7688999999999979</v>
      </c>
      <c r="E50" s="1">
        <f t="shared" si="24"/>
        <v>2.1315999999999997</v>
      </c>
      <c r="F50" s="1">
        <f t="shared" si="25"/>
        <v>2.3715999999999999</v>
      </c>
      <c r="G50" s="1">
        <f t="shared" si="26"/>
        <v>14.899600000000007</v>
      </c>
      <c r="H50" s="1" t="str">
        <f t="shared" si="27"/>
        <v/>
      </c>
      <c r="I50" s="1" t="str">
        <f t="shared" si="28"/>
        <v/>
      </c>
      <c r="J50" s="1" t="str">
        <f t="shared" si="29"/>
        <v/>
      </c>
      <c r="K50" s="1" t="str">
        <f t="shared" si="30"/>
        <v/>
      </c>
      <c r="L50" s="1">
        <f t="shared" si="9"/>
        <v>0.2209000000000006</v>
      </c>
      <c r="M50" s="1">
        <f t="shared" si="31"/>
        <v>21.392600000000005</v>
      </c>
    </row>
    <row r="51" spans="1:13" ht="36" customHeight="1" x14ac:dyDescent="0.2">
      <c r="A51" s="6">
        <f>+'Pesquisa de Preços'!A56</f>
        <v>48</v>
      </c>
      <c r="B51" s="24" t="str">
        <f>+'Pesquisa de Preços'!B56</f>
        <v>Atadura de crepe, medindo aproximadamente 10 cm de largura x 1,80m (repouso) sendo 4,50 m de comprimento (esticada) cor natural, com 13 fios/cm², 12 UNIDADES</v>
      </c>
      <c r="C51" s="1" t="str">
        <f t="shared" si="22"/>
        <v/>
      </c>
      <c r="D51" s="1">
        <f t="shared" si="23"/>
        <v>0.13104399999999944</v>
      </c>
      <c r="E51" s="1">
        <f t="shared" si="24"/>
        <v>0.19536399999999937</v>
      </c>
      <c r="F51" s="1">
        <f t="shared" si="25"/>
        <v>0.25200399999999978</v>
      </c>
      <c r="G51" s="1">
        <f t="shared" si="26"/>
        <v>1.2723840000000022</v>
      </c>
      <c r="H51" s="1" t="str">
        <f t="shared" si="27"/>
        <v/>
      </c>
      <c r="I51" s="1" t="str">
        <f t="shared" si="28"/>
        <v/>
      </c>
      <c r="J51" s="1" t="str">
        <f t="shared" si="29"/>
        <v/>
      </c>
      <c r="K51" s="1" t="str">
        <f t="shared" si="30"/>
        <v/>
      </c>
      <c r="L51" s="1">
        <f t="shared" si="9"/>
        <v>3.1684000000000295E-2</v>
      </c>
      <c r="M51" s="1">
        <f t="shared" si="31"/>
        <v>1.882480000000001</v>
      </c>
    </row>
    <row r="52" spans="1:13" ht="36" customHeight="1" x14ac:dyDescent="0.2">
      <c r="A52" s="6">
        <f>+'Pesquisa de Preços'!A57</f>
        <v>49</v>
      </c>
      <c r="B52" s="24" t="str">
        <f>+'Pesquisa de Preços'!B57</f>
        <v>Ataduras de crepom 13 fios/cm² 12X4,5m Atadura de crepe, medindo aproximadamente 12 cm de largura x  1,80m(repouso) sendo 4,50 m de comprimento (esticada) cor natural, com 13 fios/cm², 12 UNIDADES</v>
      </c>
      <c r="C52" s="1" t="str">
        <f t="shared" ref="C52:C115" si="32">IF(C311=0,"",((M311-C311)^2))</f>
        <v/>
      </c>
      <c r="D52" s="1">
        <f t="shared" ref="D52:D115" si="33">IF(D311=0,"",((M311-D311)^2))</f>
        <v>0.46239999999999959</v>
      </c>
      <c r="E52" s="1">
        <f t="shared" ref="E52:E115" si="34">IF(E311=0,"",((M311-E311)^2))</f>
        <v>0.62409999999999866</v>
      </c>
      <c r="F52" s="1">
        <f t="shared" ref="F52:F115" si="35">IF(F311=0,"",((M311-F311)^2))</f>
        <v>0.72249999999999936</v>
      </c>
      <c r="G52" s="1">
        <f t="shared" ref="G52:G115" si="36">IF(G311=0,"",((M311-G311)^2))</f>
        <v>4.1616000000000035</v>
      </c>
      <c r="H52" s="1" t="str">
        <f t="shared" ref="H52:H115" si="37">IF(H311=0,"",((M311-H311)^2))</f>
        <v/>
      </c>
      <c r="I52" s="1" t="str">
        <f t="shared" ref="I52:I115" si="38">IF(I311=0,"",((M311-I311)^2))</f>
        <v/>
      </c>
      <c r="J52" s="1" t="str">
        <f t="shared" ref="J52:J115" si="39">IF(J311=0,"",((M311-J311)^2))</f>
        <v/>
      </c>
      <c r="K52" s="1" t="str">
        <f t="shared" ref="K52:K115" si="40">IF(K311=0,"",((M311-K311)^2))</f>
        <v/>
      </c>
      <c r="L52" s="1">
        <f t="shared" ref="L52:L115" si="41">IF(L311=0,"",((M311-L311)^2))</f>
        <v>7.8400000000000136E-2</v>
      </c>
      <c r="M52" s="1">
        <f t="shared" ref="M52:M115" si="42">SUM(C52:L52)</f>
        <v>6.0490000000000013</v>
      </c>
    </row>
    <row r="53" spans="1:13" ht="36" customHeight="1" x14ac:dyDescent="0.2">
      <c r="A53" s="6">
        <f>+'Pesquisa de Preços'!A58</f>
        <v>50</v>
      </c>
      <c r="B53" s="24" t="str">
        <f>+'Pesquisa de Preços'!B58</f>
        <v>AMOTOLIA DE 250ML BRANCA, CONFECCIONADO EM POLIETILENO</v>
      </c>
      <c r="C53" s="1">
        <f t="shared" si="32"/>
        <v>8.8110027777777766</v>
      </c>
      <c r="D53" s="1">
        <f t="shared" si="33"/>
        <v>0.21313611111111133</v>
      </c>
      <c r="E53" s="1">
        <f t="shared" si="34"/>
        <v>0.17780277777777795</v>
      </c>
      <c r="F53" s="1">
        <f t="shared" si="35"/>
        <v>0.14566944444444457</v>
      </c>
      <c r="G53" s="1">
        <f t="shared" si="36"/>
        <v>0.62673611111111083</v>
      </c>
      <c r="H53" s="1" t="str">
        <f t="shared" si="37"/>
        <v/>
      </c>
      <c r="I53" s="1" t="str">
        <f t="shared" si="38"/>
        <v/>
      </c>
      <c r="J53" s="1" t="str">
        <f t="shared" si="39"/>
        <v/>
      </c>
      <c r="K53" s="1" t="str">
        <f t="shared" si="40"/>
        <v/>
      </c>
      <c r="L53" s="1">
        <f t="shared" si="41"/>
        <v>0.83113611111111108</v>
      </c>
      <c r="M53" s="1">
        <f t="shared" si="42"/>
        <v>10.805483333333331</v>
      </c>
    </row>
    <row r="54" spans="1:13" ht="36" customHeight="1" x14ac:dyDescent="0.2">
      <c r="A54" s="6">
        <f>+'Pesquisa de Preços'!A59</f>
        <v>51</v>
      </c>
      <c r="B54" s="24" t="str">
        <f>+'Pesquisa de Preços'!B59</f>
        <v>ALGODÃO HIDRÓFILO, 100% ALGODÃO, ROLO NA COR BRANCO COM 500G</v>
      </c>
      <c r="C54" s="1">
        <f t="shared" si="32"/>
        <v>66.748899999999963</v>
      </c>
      <c r="D54" s="1">
        <f t="shared" si="33"/>
        <v>2.0736000000000039</v>
      </c>
      <c r="E54" s="1">
        <f t="shared" si="34"/>
        <v>1.512900000000001</v>
      </c>
      <c r="F54" s="1">
        <f t="shared" si="35"/>
        <v>1.2100000000000031</v>
      </c>
      <c r="G54" s="1">
        <f t="shared" si="36"/>
        <v>26.214400000000012</v>
      </c>
      <c r="H54" s="1" t="str">
        <f t="shared" si="37"/>
        <v/>
      </c>
      <c r="I54" s="1" t="str">
        <f t="shared" si="38"/>
        <v/>
      </c>
      <c r="J54" s="1" t="str">
        <f t="shared" si="39"/>
        <v/>
      </c>
      <c r="K54" s="1" t="str">
        <f t="shared" si="40"/>
        <v/>
      </c>
      <c r="L54" s="1">
        <f t="shared" si="41"/>
        <v>0.51839999999999842</v>
      </c>
      <c r="M54" s="1">
        <f t="shared" si="42"/>
        <v>98.278199999999984</v>
      </c>
    </row>
    <row r="55" spans="1:13" ht="36" customHeight="1" x14ac:dyDescent="0.2">
      <c r="A55" s="6">
        <f>+'Pesquisa de Preços'!A60</f>
        <v>52</v>
      </c>
      <c r="B55" s="24" t="str">
        <f>+'Pesquisa de Preços'!B60</f>
        <v>ALCOOL GEL HIDRATANTE 70º + GLICERINA FR. 250ML</v>
      </c>
      <c r="C55" s="1" t="str">
        <f t="shared" si="32"/>
        <v/>
      </c>
      <c r="D55" s="1">
        <f t="shared" si="33"/>
        <v>7.2684159999999887</v>
      </c>
      <c r="E55" s="1">
        <f t="shared" si="34"/>
        <v>8.3289959999999947</v>
      </c>
      <c r="F55" s="1">
        <f t="shared" si="35"/>
        <v>9.0360359999999904</v>
      </c>
      <c r="G55" s="1">
        <f t="shared" si="36"/>
        <v>17.926756000000015</v>
      </c>
      <c r="H55" s="1" t="str">
        <f t="shared" si="37"/>
        <v/>
      </c>
      <c r="I55" s="1" t="str">
        <f t="shared" si="38"/>
        <v/>
      </c>
      <c r="J55" s="1" t="str">
        <f t="shared" si="39"/>
        <v/>
      </c>
      <c r="K55" s="1" t="str">
        <f t="shared" si="40"/>
        <v/>
      </c>
      <c r="L55" s="1">
        <f t="shared" si="41"/>
        <v>18.957316000000009</v>
      </c>
      <c r="M55" s="1">
        <f t="shared" si="42"/>
        <v>61.51751999999999</v>
      </c>
    </row>
    <row r="56" spans="1:13" ht="36" customHeight="1" x14ac:dyDescent="0.2">
      <c r="A56" s="6">
        <f>+'Pesquisa de Preços'!A61</f>
        <v>53</v>
      </c>
      <c r="B56" s="24" t="str">
        <f>+'Pesquisa de Preços'!B61</f>
        <v>ÁLCOOL COMUM 96%, EMBALAGEM EM PVC, CAPACIDADE DE 01 LITRO</v>
      </c>
      <c r="C56" s="1" t="str">
        <f t="shared" si="32"/>
        <v/>
      </c>
      <c r="D56" s="1">
        <f t="shared" si="33"/>
        <v>8.5264000000000409E-2</v>
      </c>
      <c r="E56" s="1">
        <f t="shared" si="34"/>
        <v>0.16160400000000011</v>
      </c>
      <c r="F56" s="1">
        <f t="shared" si="35"/>
        <v>0.2227840000000004</v>
      </c>
      <c r="G56" s="1">
        <f t="shared" si="36"/>
        <v>3.6404639999999979</v>
      </c>
      <c r="H56" s="1" t="str">
        <f t="shared" si="37"/>
        <v/>
      </c>
      <c r="I56" s="1" t="str">
        <f t="shared" si="38"/>
        <v/>
      </c>
      <c r="J56" s="1" t="str">
        <f t="shared" si="39"/>
        <v/>
      </c>
      <c r="K56" s="1" t="str">
        <f t="shared" si="40"/>
        <v/>
      </c>
      <c r="L56" s="1">
        <f t="shared" si="41"/>
        <v>0.55056400000000127</v>
      </c>
      <c r="M56" s="1">
        <f t="shared" si="42"/>
        <v>4.6606800000000002</v>
      </c>
    </row>
    <row r="57" spans="1:13" ht="36" customHeight="1" x14ac:dyDescent="0.2">
      <c r="A57" s="6">
        <f>+'Pesquisa de Preços'!A62</f>
        <v>54</v>
      </c>
      <c r="B57" s="24" t="str">
        <f>+'Pesquisa de Preços'!B62</f>
        <v>ÁLCOOL 70%, frasco com 1.000ml</v>
      </c>
      <c r="C57" s="1" t="str">
        <f t="shared" si="32"/>
        <v/>
      </c>
      <c r="D57" s="1">
        <f t="shared" si="33"/>
        <v>6.150399999999967E-2</v>
      </c>
      <c r="E57" s="1">
        <f t="shared" si="34"/>
        <v>0.10758399999999961</v>
      </c>
      <c r="F57" s="1">
        <f t="shared" si="35"/>
        <v>0.14288399999999943</v>
      </c>
      <c r="G57" s="1">
        <f t="shared" si="36"/>
        <v>0.79566400000000059</v>
      </c>
      <c r="H57" s="1" t="str">
        <f t="shared" si="37"/>
        <v/>
      </c>
      <c r="I57" s="1" t="str">
        <f t="shared" si="38"/>
        <v/>
      </c>
      <c r="J57" s="1" t="str">
        <f t="shared" si="39"/>
        <v/>
      </c>
      <c r="K57" s="1" t="str">
        <f t="shared" si="40"/>
        <v/>
      </c>
      <c r="L57" s="1">
        <f t="shared" si="41"/>
        <v>3.8440000000000345E-3</v>
      </c>
      <c r="M57" s="1">
        <f t="shared" si="42"/>
        <v>1.1114799999999994</v>
      </c>
    </row>
    <row r="58" spans="1:13" ht="36" customHeight="1" x14ac:dyDescent="0.2">
      <c r="A58" s="6">
        <f>+'Pesquisa de Preços'!A63</f>
        <v>55</v>
      </c>
      <c r="B58" s="24" t="str">
        <f>+'Pesquisa de Preços'!B63</f>
        <v>AGULHA MULTIPLA PARA COLETA DE SANGUE 25X0,80MM CX C/ 100 UNIDADES</v>
      </c>
      <c r="C58" s="1">
        <f t="shared" si="32"/>
        <v>534.30322500000011</v>
      </c>
      <c r="D58" s="1">
        <f t="shared" si="33"/>
        <v>44.422224999999941</v>
      </c>
      <c r="E58" s="1">
        <f t="shared" si="34"/>
        <v>40.640624999999957</v>
      </c>
      <c r="F58" s="1">
        <f t="shared" si="35"/>
        <v>38.254224999999941</v>
      </c>
      <c r="G58" s="1">
        <f t="shared" si="36"/>
        <v>1.4042249999999885</v>
      </c>
      <c r="H58" s="1" t="str">
        <f t="shared" si="37"/>
        <v/>
      </c>
      <c r="I58" s="1" t="str">
        <f t="shared" si="38"/>
        <v/>
      </c>
      <c r="J58" s="1" t="str">
        <f t="shared" si="39"/>
        <v/>
      </c>
      <c r="K58" s="1" t="str">
        <f t="shared" si="40"/>
        <v/>
      </c>
      <c r="L58" s="1">
        <f t="shared" si="41"/>
        <v>7.3170249999999903</v>
      </c>
      <c r="M58" s="1">
        <f t="shared" si="42"/>
        <v>666.34154999999987</v>
      </c>
    </row>
    <row r="59" spans="1:13" ht="36" customHeight="1" x14ac:dyDescent="0.2">
      <c r="A59" s="6">
        <f>+'Pesquisa de Preços'!A64</f>
        <v>56</v>
      </c>
      <c r="B59" s="24" t="str">
        <f>+'Pesquisa de Preços'!B64</f>
        <v>AGULHA HIPODÉRMICA DESCARTÁVEL, MATERIAL DE USO ÚNICO, TAMANHO CALIBRE 40 X 12, CX C/ 100 UND</v>
      </c>
      <c r="C59" s="1">
        <f t="shared" si="32"/>
        <v>168.2641361111111</v>
      </c>
      <c r="D59" s="1">
        <f t="shared" si="33"/>
        <v>7.9430027777777878</v>
      </c>
      <c r="E59" s="1">
        <f t="shared" si="34"/>
        <v>7.3893361111111178</v>
      </c>
      <c r="F59" s="1">
        <f t="shared" si="35"/>
        <v>7.06673611111112</v>
      </c>
      <c r="G59" s="1">
        <f t="shared" si="36"/>
        <v>6.5963361111111203</v>
      </c>
      <c r="H59" s="1" t="str">
        <f t="shared" si="37"/>
        <v/>
      </c>
      <c r="I59" s="1" t="str">
        <f t="shared" si="38"/>
        <v/>
      </c>
      <c r="J59" s="1" t="str">
        <f t="shared" si="39"/>
        <v/>
      </c>
      <c r="K59" s="1" t="str">
        <f t="shared" si="40"/>
        <v/>
      </c>
      <c r="L59" s="1">
        <f t="shared" si="41"/>
        <v>4.8767361111111178</v>
      </c>
      <c r="M59" s="1">
        <f t="shared" si="42"/>
        <v>202.13628333333335</v>
      </c>
    </row>
    <row r="60" spans="1:13" ht="36" customHeight="1" x14ac:dyDescent="0.2">
      <c r="A60" s="6">
        <f>+'Pesquisa de Preços'!A65</f>
        <v>57</v>
      </c>
      <c r="B60" s="24" t="str">
        <f>+'Pesquisa de Preços'!B65</f>
        <v xml:space="preserve">AGULHA HIPODÉRMICA DESCARTÁVEL, TAMANHO CALIBRE 30 X 8, CX C/ 100 UND </v>
      </c>
      <c r="C60" s="1">
        <f t="shared" si="32"/>
        <v>25.874177777777771</v>
      </c>
      <c r="D60" s="1">
        <f t="shared" si="33"/>
        <v>0.66151111111111272</v>
      </c>
      <c r="E60" s="1">
        <f t="shared" si="34"/>
        <v>0.5088444444444451</v>
      </c>
      <c r="F60" s="1">
        <f t="shared" si="35"/>
        <v>0.42684444444444558</v>
      </c>
      <c r="G60" s="1">
        <f t="shared" si="36"/>
        <v>1.4721777777777789</v>
      </c>
      <c r="H60" s="1" t="str">
        <f t="shared" si="37"/>
        <v/>
      </c>
      <c r="I60" s="1" t="str">
        <f t="shared" si="38"/>
        <v/>
      </c>
      <c r="J60" s="1" t="str">
        <f t="shared" si="39"/>
        <v/>
      </c>
      <c r="K60" s="1" t="str">
        <f t="shared" si="40"/>
        <v/>
      </c>
      <c r="L60" s="1">
        <f t="shared" si="41"/>
        <v>2.8673777777777807</v>
      </c>
      <c r="M60" s="1">
        <f t="shared" si="42"/>
        <v>31.810933333333335</v>
      </c>
    </row>
    <row r="61" spans="1:13" ht="36" customHeight="1" x14ac:dyDescent="0.2">
      <c r="A61" s="6">
        <f>+'Pesquisa de Preços'!A66</f>
        <v>58</v>
      </c>
      <c r="B61" s="24" t="str">
        <f>+'Pesquisa de Preços'!B66</f>
        <v>AGULHA HIPODÉRMICA DESCARTÁVEL, TAMANHO CALIBRE 30 X 7, CX C/ 100 UND</v>
      </c>
      <c r="C61" s="1">
        <f t="shared" si="32"/>
        <v>186.3680027777778</v>
      </c>
      <c r="D61" s="1">
        <f t="shared" si="33"/>
        <v>6.49400277777778</v>
      </c>
      <c r="E61" s="1">
        <f t="shared" si="34"/>
        <v>5.9943361111111111</v>
      </c>
      <c r="F61" s="1">
        <f t="shared" si="35"/>
        <v>5.7041361111111124</v>
      </c>
      <c r="G61" s="1">
        <f t="shared" si="36"/>
        <v>8.6926694444444443</v>
      </c>
      <c r="H61" s="1" t="str">
        <f t="shared" si="37"/>
        <v/>
      </c>
      <c r="I61" s="1" t="str">
        <f t="shared" si="38"/>
        <v/>
      </c>
      <c r="J61" s="1" t="str">
        <f t="shared" si="39"/>
        <v/>
      </c>
      <c r="K61" s="1" t="str">
        <f t="shared" si="40"/>
        <v/>
      </c>
      <c r="L61" s="1">
        <f t="shared" si="41"/>
        <v>11.011336111111111</v>
      </c>
      <c r="M61" s="1">
        <f t="shared" si="42"/>
        <v>224.2644833333334</v>
      </c>
    </row>
    <row r="62" spans="1:13" ht="36" customHeight="1" x14ac:dyDescent="0.2">
      <c r="A62" s="6">
        <f>+'Pesquisa de Preços'!A67</f>
        <v>59</v>
      </c>
      <c r="B62" s="24" t="str">
        <f>+'Pesquisa de Preços'!B67</f>
        <v>AGULHA HIPODÉRMICA DESCARTÁVEL, TAMANHO CALIBRE 25 X 7, CX C/ 100 UND</v>
      </c>
      <c r="C62" s="1">
        <f t="shared" si="32"/>
        <v>233.98801111111106</v>
      </c>
      <c r="D62" s="1">
        <f t="shared" si="33"/>
        <v>9.0200111111111134</v>
      </c>
      <c r="E62" s="1">
        <f t="shared" si="34"/>
        <v>8.4293444444444443</v>
      </c>
      <c r="F62" s="1">
        <f t="shared" si="35"/>
        <v>8.0845444444444468</v>
      </c>
      <c r="G62" s="1">
        <f t="shared" si="36"/>
        <v>11.582677777777779</v>
      </c>
      <c r="H62" s="1" t="str">
        <f t="shared" si="37"/>
        <v/>
      </c>
      <c r="I62" s="1" t="str">
        <f t="shared" si="38"/>
        <v/>
      </c>
      <c r="J62" s="1" t="str">
        <f t="shared" si="39"/>
        <v/>
      </c>
      <c r="K62" s="1" t="str">
        <f t="shared" si="40"/>
        <v/>
      </c>
      <c r="L62" s="1">
        <f t="shared" si="41"/>
        <v>9.8805444444444461</v>
      </c>
      <c r="M62" s="1">
        <f t="shared" si="42"/>
        <v>280.98513333333335</v>
      </c>
    </row>
    <row r="63" spans="1:13" ht="36" customHeight="1" x14ac:dyDescent="0.2">
      <c r="A63" s="6">
        <f>+'Pesquisa de Preços'!A68</f>
        <v>60</v>
      </c>
      <c r="B63" s="24" t="str">
        <f>+'Pesquisa de Preços'!B68</f>
        <v>AGULHA HIPODERMICA DESCARTAVEL, TAMANHO CALIBRE 25X06 CX C/ 100 UND</v>
      </c>
      <c r="C63" s="1">
        <f t="shared" si="32"/>
        <v>517.18340277777781</v>
      </c>
      <c r="D63" s="1">
        <f t="shared" si="33"/>
        <v>20.778402777777782</v>
      </c>
      <c r="E63" s="1">
        <f t="shared" si="34"/>
        <v>19.876736111111107</v>
      </c>
      <c r="F63" s="1">
        <f t="shared" si="35"/>
        <v>19.345336111111113</v>
      </c>
      <c r="G63" s="1">
        <f t="shared" si="36"/>
        <v>24.585069444444443</v>
      </c>
      <c r="H63" s="1" t="str">
        <f t="shared" si="37"/>
        <v/>
      </c>
      <c r="I63" s="1" t="str">
        <f t="shared" si="38"/>
        <v/>
      </c>
      <c r="J63" s="1" t="str">
        <f t="shared" si="39"/>
        <v/>
      </c>
      <c r="K63" s="1" t="str">
        <f t="shared" si="40"/>
        <v/>
      </c>
      <c r="L63" s="1">
        <f t="shared" si="41"/>
        <v>19.082336111111111</v>
      </c>
      <c r="M63" s="1">
        <f t="shared" si="42"/>
        <v>620.8512833333333</v>
      </c>
    </row>
    <row r="64" spans="1:13" ht="36" customHeight="1" x14ac:dyDescent="0.2">
      <c r="A64" s="6">
        <f>+'Pesquisa de Preços'!A69</f>
        <v>61</v>
      </c>
      <c r="B64" s="24" t="str">
        <f>+'Pesquisa de Preços'!B69</f>
        <v>AGULHA HIPODÉRMICA DESCARTÁVEL, TAMANHO CALIBRE 20X5.5 3/4, CX C/ 100 UND</v>
      </c>
      <c r="C64" s="1">
        <f t="shared" si="32"/>
        <v>168.61022499999999</v>
      </c>
      <c r="D64" s="1">
        <f t="shared" si="33"/>
        <v>5.8322250000000047</v>
      </c>
      <c r="E64" s="1">
        <f t="shared" si="34"/>
        <v>5.3592250000000021</v>
      </c>
      <c r="F64" s="1">
        <f t="shared" si="35"/>
        <v>5.0850250000000035</v>
      </c>
      <c r="G64" s="1">
        <f t="shared" si="36"/>
        <v>7.9242250000000025</v>
      </c>
      <c r="H64" s="1" t="str">
        <f t="shared" si="37"/>
        <v/>
      </c>
      <c r="I64" s="1" t="str">
        <f t="shared" si="38"/>
        <v/>
      </c>
      <c r="J64" s="1" t="str">
        <f t="shared" si="39"/>
        <v/>
      </c>
      <c r="K64" s="1" t="str">
        <f t="shared" si="40"/>
        <v/>
      </c>
      <c r="L64" s="1">
        <f t="shared" si="41"/>
        <v>10.144225000000004</v>
      </c>
      <c r="M64" s="1">
        <f t="shared" si="42"/>
        <v>202.95515</v>
      </c>
    </row>
    <row r="65" spans="1:13" ht="36" customHeight="1" x14ac:dyDescent="0.2">
      <c r="A65" s="6">
        <f>+'Pesquisa de Preços'!A70</f>
        <v>62</v>
      </c>
      <c r="B65" s="24" t="str">
        <f>+'Pesquisa de Preços'!B70</f>
        <v>AGULHA HIPODÉRMICA DESCARTÁVEL, TAMANHO CALIBRE 13 X 4,5, CX C/ 100 UND</v>
      </c>
      <c r="C65" s="1">
        <f t="shared" si="32"/>
        <v>61.517877777777798</v>
      </c>
      <c r="D65" s="1">
        <f t="shared" si="33"/>
        <v>1.4081777777777775</v>
      </c>
      <c r="E65" s="1">
        <f t="shared" si="34"/>
        <v>1.180844444444443</v>
      </c>
      <c r="F65" s="1">
        <f t="shared" si="35"/>
        <v>1.0540444444444439</v>
      </c>
      <c r="G65" s="1">
        <f t="shared" si="36"/>
        <v>7.7655111111111088</v>
      </c>
      <c r="H65" s="1" t="str">
        <f t="shared" si="37"/>
        <v/>
      </c>
      <c r="I65" s="1" t="str">
        <f t="shared" si="38"/>
        <v/>
      </c>
      <c r="J65" s="1" t="str">
        <f t="shared" si="39"/>
        <v/>
      </c>
      <c r="K65" s="1" t="str">
        <f t="shared" si="40"/>
        <v/>
      </c>
      <c r="L65" s="1">
        <f t="shared" si="41"/>
        <v>3.0858777777777751</v>
      </c>
      <c r="M65" s="1">
        <f t="shared" si="42"/>
        <v>76.012333333333359</v>
      </c>
    </row>
    <row r="66" spans="1:13" ht="36" customHeight="1" x14ac:dyDescent="0.2">
      <c r="A66" s="6">
        <f>+'Pesquisa de Preços'!A71</f>
        <v>63</v>
      </c>
      <c r="B66" s="24" t="str">
        <f>+'Pesquisa de Preços'!B71</f>
        <v xml:space="preserve">ÁGUA OXIGENADA 10 VOLUMES, FRASCO CONTENDO 1000 ML </v>
      </c>
      <c r="C66" s="1">
        <f t="shared" si="32"/>
        <v>174.46006944444437</v>
      </c>
      <c r="D66" s="1">
        <f t="shared" si="33"/>
        <v>5.5303361111111187</v>
      </c>
      <c r="E66" s="1">
        <f t="shared" si="34"/>
        <v>5.1151361111111191</v>
      </c>
      <c r="F66" s="1">
        <f t="shared" si="35"/>
        <v>4.8473361111111171</v>
      </c>
      <c r="G66" s="1">
        <f t="shared" si="36"/>
        <v>11.845069444444455</v>
      </c>
      <c r="H66" s="1" t="str">
        <f t="shared" si="37"/>
        <v/>
      </c>
      <c r="I66" s="1" t="str">
        <f t="shared" si="38"/>
        <v/>
      </c>
      <c r="J66" s="1" t="str">
        <f t="shared" si="39"/>
        <v/>
      </c>
      <c r="K66" s="1" t="str">
        <f t="shared" si="40"/>
        <v/>
      </c>
      <c r="L66" s="1">
        <f t="shared" si="41"/>
        <v>8.7123361111111191</v>
      </c>
      <c r="M66" s="1">
        <f t="shared" si="42"/>
        <v>210.51028333333329</v>
      </c>
    </row>
    <row r="67" spans="1:13" ht="36" customHeight="1" x14ac:dyDescent="0.2">
      <c r="A67" s="6">
        <f>+'Pesquisa de Preços'!A72</f>
        <v>64</v>
      </c>
      <c r="B67" s="24" t="str">
        <f>+'Pesquisa de Preços'!B72</f>
        <v>ABAIXADOR DE LÍNGUA (ESPÁTULA BUCAL), CONFECCIONADO EM MADEIRA LISA</v>
      </c>
      <c r="C67" s="1">
        <f t="shared" si="32"/>
        <v>4.958044444444444</v>
      </c>
      <c r="D67" s="1">
        <f t="shared" si="33"/>
        <v>8.801111111111122E-2</v>
      </c>
      <c r="E67" s="1">
        <f t="shared" si="34"/>
        <v>0.15734444444444431</v>
      </c>
      <c r="F67" s="1">
        <f t="shared" si="35"/>
        <v>0.20854444444444475</v>
      </c>
      <c r="G67" s="1">
        <f t="shared" si="36"/>
        <v>3.8546777777777796</v>
      </c>
      <c r="H67" s="1" t="str">
        <f t="shared" si="37"/>
        <v/>
      </c>
      <c r="I67" s="1" t="str">
        <f t="shared" si="38"/>
        <v/>
      </c>
      <c r="J67" s="1" t="str">
        <f t="shared" si="39"/>
        <v/>
      </c>
      <c r="K67" s="1" t="str">
        <f t="shared" si="40"/>
        <v/>
      </c>
      <c r="L67" s="1">
        <f t="shared" si="41"/>
        <v>1.9975111111111106</v>
      </c>
      <c r="M67" s="1">
        <f t="shared" si="42"/>
        <v>11.264133333333335</v>
      </c>
    </row>
    <row r="68" spans="1:13" ht="36" customHeight="1" x14ac:dyDescent="0.2">
      <c r="A68" s="6">
        <f>+'Pesquisa de Preços'!A73</f>
        <v>65</v>
      </c>
      <c r="B68" s="24" t="str">
        <f>+'Pesquisa de Preços'!B73</f>
        <v>ESPARADRAPO MICROPORE, CONFCCIONADO EM NAYLON VISCOSE, TAMANHO 10CM X 4,5M.</v>
      </c>
      <c r="C68" s="1">
        <f t="shared" si="32"/>
        <v>119.39204444444439</v>
      </c>
      <c r="D68" s="1">
        <f t="shared" si="33"/>
        <v>6.367211111111116</v>
      </c>
      <c r="E68" s="1">
        <f t="shared" si="34"/>
        <v>5.9211111111111165</v>
      </c>
      <c r="F68" s="1">
        <f t="shared" si="35"/>
        <v>5.6327111111111181</v>
      </c>
      <c r="G68" s="1">
        <f t="shared" si="36"/>
        <v>15.787377777777786</v>
      </c>
      <c r="H68" s="1" t="str">
        <f t="shared" si="37"/>
        <v/>
      </c>
      <c r="I68" s="1" t="str">
        <f t="shared" si="38"/>
        <v/>
      </c>
      <c r="J68" s="1" t="str">
        <f t="shared" si="39"/>
        <v/>
      </c>
      <c r="K68" s="1" t="str">
        <f t="shared" si="40"/>
        <v/>
      </c>
      <c r="L68" s="1">
        <f t="shared" si="41"/>
        <v>0.14187777777777663</v>
      </c>
      <c r="M68" s="1">
        <f t="shared" si="42"/>
        <v>153.24233333333331</v>
      </c>
    </row>
    <row r="69" spans="1:13" ht="36" customHeight="1" x14ac:dyDescent="0.2">
      <c r="A69" s="6">
        <f>+'Pesquisa de Preços'!A74</f>
        <v>66</v>
      </c>
      <c r="B69" s="24" t="str">
        <f>+'Pesquisa de Preços'!B74</f>
        <v>ESPÁTULA DE AIRES, CONFECCIONADO EM MADEIRA LISA, AUSÊNCIA DE FARPAS, DESCARTÁVEL, FORMATO CONVENCIONAL, RESISTENTE A ESTERILIZAÇÃO, EMBALAGEM PACOTE COM 100 UNIDADES</v>
      </c>
      <c r="C69" s="1">
        <f t="shared" si="32"/>
        <v>9.4249000000000009</v>
      </c>
      <c r="D69" s="1">
        <f t="shared" si="33"/>
        <v>1.5999999999999318E-3</v>
      </c>
      <c r="E69" s="1">
        <f t="shared" si="34"/>
        <v>3.9999999999999716E-2</v>
      </c>
      <c r="F69" s="1">
        <f t="shared" si="35"/>
        <v>9.6099999999999214E-2</v>
      </c>
      <c r="G69" s="1">
        <f t="shared" si="36"/>
        <v>9.3025000000000038</v>
      </c>
      <c r="H69" s="1" t="str">
        <f t="shared" si="37"/>
        <v/>
      </c>
      <c r="I69" s="1" t="str">
        <f t="shared" si="38"/>
        <v/>
      </c>
      <c r="J69" s="1" t="str">
        <f t="shared" si="39"/>
        <v/>
      </c>
      <c r="K69" s="1" t="str">
        <f t="shared" si="40"/>
        <v/>
      </c>
      <c r="L69" s="1">
        <f t="shared" si="41"/>
        <v>0.3249000000000003</v>
      </c>
      <c r="M69" s="1">
        <f t="shared" si="42"/>
        <v>19.190000000000005</v>
      </c>
    </row>
    <row r="70" spans="1:13" ht="36" customHeight="1" x14ac:dyDescent="0.2">
      <c r="A70" s="6">
        <f>+'Pesquisa de Preços'!A75</f>
        <v>67</v>
      </c>
      <c r="B70" s="24" t="str">
        <f>+'Pesquisa de Preços'!B75</f>
        <v>ESPECULO VAGINAL GRANDE, Eixo longitudinal da valva: 110mm; Largura perpendicular proximal de 29mm e distal de 32mm; Comprimento total: 170mm</v>
      </c>
      <c r="C70" s="1" t="str">
        <f t="shared" si="32"/>
        <v/>
      </c>
      <c r="D70" s="1">
        <f t="shared" si="33"/>
        <v>8.9999999999998827E-4</v>
      </c>
      <c r="E70" s="1">
        <f t="shared" si="34"/>
        <v>3.59999999999998E-3</v>
      </c>
      <c r="F70" s="1">
        <f t="shared" si="35"/>
        <v>4.8999999999999773E-3</v>
      </c>
      <c r="G70" s="1">
        <f t="shared" si="36"/>
        <v>0.15210000000000026</v>
      </c>
      <c r="H70" s="1" t="str">
        <f t="shared" si="37"/>
        <v/>
      </c>
      <c r="I70" s="1" t="str">
        <f t="shared" si="38"/>
        <v/>
      </c>
      <c r="J70" s="1" t="str">
        <f t="shared" si="39"/>
        <v/>
      </c>
      <c r="K70" s="1" t="str">
        <f t="shared" si="40"/>
        <v/>
      </c>
      <c r="L70" s="1">
        <f t="shared" si="41"/>
        <v>5.2899999999999892E-2</v>
      </c>
      <c r="M70" s="1">
        <f t="shared" si="42"/>
        <v>0.21440000000000009</v>
      </c>
    </row>
    <row r="71" spans="1:13" ht="36" customHeight="1" x14ac:dyDescent="0.2">
      <c r="A71" s="6">
        <f>+'Pesquisa de Preços'!A76</f>
        <v>68</v>
      </c>
      <c r="B71" s="24" t="str">
        <f>+'Pesquisa de Preços'!B76</f>
        <v>ESPECULO VAGINAL MEDIO, Eixo longitudinal da valva: 95mm; Largura perpendicular proximal de 25mm e distal de 28mm</v>
      </c>
      <c r="C71" s="1">
        <f t="shared" si="32"/>
        <v>0.21313611111111111</v>
      </c>
      <c r="D71" s="1">
        <f t="shared" si="33"/>
        <v>1.4694444444444442E-3</v>
      </c>
      <c r="E71" s="1">
        <f t="shared" si="34"/>
        <v>6.9444444444443956E-5</v>
      </c>
      <c r="F71" s="1">
        <f t="shared" si="35"/>
        <v>2.7777777777779062E-6</v>
      </c>
      <c r="G71" s="1">
        <f t="shared" si="36"/>
        <v>0.33446944444444449</v>
      </c>
      <c r="H71" s="1" t="str">
        <f t="shared" si="37"/>
        <v/>
      </c>
      <c r="I71" s="1" t="str">
        <f t="shared" si="38"/>
        <v/>
      </c>
      <c r="J71" s="1" t="str">
        <f t="shared" si="39"/>
        <v/>
      </c>
      <c r="K71" s="1" t="str">
        <f t="shared" si="40"/>
        <v/>
      </c>
      <c r="L71" s="1">
        <f t="shared" si="41"/>
        <v>2.6136111111111096E-2</v>
      </c>
      <c r="M71" s="1">
        <f t="shared" si="42"/>
        <v>0.57528333333333337</v>
      </c>
    </row>
    <row r="72" spans="1:13" ht="36" customHeight="1" x14ac:dyDescent="0.2">
      <c r="A72" s="6">
        <f>+'Pesquisa de Preços'!A77</f>
        <v>69</v>
      </c>
      <c r="B72" s="24" t="str">
        <f>+'Pesquisa de Preços'!B77</f>
        <v>ESPECULO VAGINAL PEQUENO, 80mm; Largura perpendicular proximal e distal de 22mm; Comprimento total: 143mm.</v>
      </c>
      <c r="C72" s="1">
        <f t="shared" si="32"/>
        <v>0.30617777777777794</v>
      </c>
      <c r="D72" s="1">
        <f t="shared" si="33"/>
        <v>3.2111111111111086E-3</v>
      </c>
      <c r="E72" s="1">
        <f t="shared" si="34"/>
        <v>1.3444444444444413E-3</v>
      </c>
      <c r="F72" s="1">
        <f t="shared" si="35"/>
        <v>2.7777777777777583E-4</v>
      </c>
      <c r="G72" s="1">
        <f t="shared" si="36"/>
        <v>0.2988444444444443</v>
      </c>
      <c r="H72" s="1" t="str">
        <f t="shared" si="37"/>
        <v/>
      </c>
      <c r="I72" s="1" t="str">
        <f t="shared" si="38"/>
        <v/>
      </c>
      <c r="J72" s="1" t="str">
        <f t="shared" si="39"/>
        <v/>
      </c>
      <c r="K72" s="1" t="str">
        <f t="shared" si="40"/>
        <v/>
      </c>
      <c r="L72" s="1">
        <f t="shared" si="41"/>
        <v>1.0677777777777812E-2</v>
      </c>
      <c r="M72" s="1">
        <f t="shared" si="42"/>
        <v>0.62053333333333338</v>
      </c>
    </row>
    <row r="73" spans="1:13" ht="36" customHeight="1" x14ac:dyDescent="0.2">
      <c r="A73" s="6">
        <f>+'Pesquisa de Preços'!A78</f>
        <v>70</v>
      </c>
      <c r="B73" s="24" t="str">
        <f>+'Pesquisa de Preços'!B78</f>
        <v>Estantes para tubos de ensaio, tipo grade, Fabricada em polipropileno (PP); Alfa numérica; Permite uso em conjunto com banho-maria, estufas e freezer; Capacidade: 40 Tubos de 20-21mm</v>
      </c>
      <c r="C73" s="1">
        <f t="shared" si="32"/>
        <v>102.65066944444439</v>
      </c>
      <c r="D73" s="1">
        <f t="shared" si="33"/>
        <v>24.883469444444444</v>
      </c>
      <c r="E73" s="1">
        <f t="shared" si="34"/>
        <v>29.793402777777843</v>
      </c>
      <c r="F73" s="1">
        <f t="shared" si="35"/>
        <v>33.043336111111167</v>
      </c>
      <c r="G73" s="1">
        <f t="shared" si="36"/>
        <v>3.7313361111111041</v>
      </c>
      <c r="H73" s="1" t="str">
        <f t="shared" si="37"/>
        <v/>
      </c>
      <c r="I73" s="1" t="str">
        <f t="shared" si="38"/>
        <v/>
      </c>
      <c r="J73" s="1" t="str">
        <f t="shared" si="39"/>
        <v/>
      </c>
      <c r="K73" s="1" t="str">
        <f t="shared" si="40"/>
        <v/>
      </c>
      <c r="L73" s="1">
        <f t="shared" si="41"/>
        <v>17.070669444444423</v>
      </c>
      <c r="M73" s="1">
        <f t="shared" si="42"/>
        <v>211.17288333333335</v>
      </c>
    </row>
    <row r="74" spans="1:13" ht="36" customHeight="1" x14ac:dyDescent="0.2">
      <c r="A74" s="6">
        <f>+'Pesquisa de Preços'!A79</f>
        <v>71</v>
      </c>
      <c r="B74" s="24" t="str">
        <f>+'Pesquisa de Preços'!B79</f>
        <v>EXERCITADOR RESPIRATÓRIO, INDICADO PARA PRÉ E PÓS  RESPIRATORIO, ATELECTASIAS POLMONARES, ETC. (IGUAL OU SIMILAR AO RESPIRON CLASSIC NC3</v>
      </c>
      <c r="C74" s="1">
        <f t="shared" si="32"/>
        <v>60.347002777777853</v>
      </c>
      <c r="D74" s="1">
        <f t="shared" si="33"/>
        <v>111.76013611111101</v>
      </c>
      <c r="E74" s="1">
        <f t="shared" si="34"/>
        <v>103.66633611111101</v>
      </c>
      <c r="F74" s="1">
        <f t="shared" si="35"/>
        <v>98.638002777777672</v>
      </c>
      <c r="G74" s="1">
        <f t="shared" si="36"/>
        <v>48.557669444444549</v>
      </c>
      <c r="H74" s="1" t="str">
        <f t="shared" si="37"/>
        <v/>
      </c>
      <c r="I74" s="1" t="str">
        <f t="shared" si="38"/>
        <v/>
      </c>
      <c r="J74" s="1" t="str">
        <f t="shared" si="39"/>
        <v/>
      </c>
      <c r="K74" s="1" t="str">
        <f t="shared" si="40"/>
        <v/>
      </c>
      <c r="L74" s="1">
        <f t="shared" si="41"/>
        <v>254.34933611111126</v>
      </c>
      <c r="M74" s="1">
        <f t="shared" si="42"/>
        <v>677.31848333333335</v>
      </c>
    </row>
    <row r="75" spans="1:13" ht="36" customHeight="1" x14ac:dyDescent="0.2">
      <c r="A75" s="6">
        <f>+'Pesquisa de Preços'!A80</f>
        <v>72</v>
      </c>
      <c r="B75" s="24" t="str">
        <f>+'Pesquisa de Preços'!B80</f>
        <v>Fio cirúrgico - catgut simples - 3-0 Sutura catgut simples com agulha 3cm 3/8 de círculo com 75cm de comprimento</v>
      </c>
      <c r="C75" s="1" t="str">
        <f t="shared" si="32"/>
        <v/>
      </c>
      <c r="D75" s="1">
        <f t="shared" si="33"/>
        <v>1.5875999999999973E-2</v>
      </c>
      <c r="E75" s="1">
        <f t="shared" si="34"/>
        <v>3.0976000000000056E-2</v>
      </c>
      <c r="F75" s="1">
        <f t="shared" si="35"/>
        <v>4.2435999999999981E-2</v>
      </c>
      <c r="G75" s="1">
        <f t="shared" si="36"/>
        <v>0.24403599999999978</v>
      </c>
      <c r="H75" s="1" t="str">
        <f t="shared" si="37"/>
        <v/>
      </c>
      <c r="I75" s="1" t="str">
        <f t="shared" si="38"/>
        <v/>
      </c>
      <c r="J75" s="1" t="str">
        <f t="shared" si="39"/>
        <v/>
      </c>
      <c r="K75" s="1" t="str">
        <f t="shared" si="40"/>
        <v/>
      </c>
      <c r="L75" s="1">
        <f t="shared" si="41"/>
        <v>1.9599999999999414E-4</v>
      </c>
      <c r="M75" s="1">
        <f t="shared" si="42"/>
        <v>0.33351999999999976</v>
      </c>
    </row>
    <row r="76" spans="1:13" ht="36" customHeight="1" x14ac:dyDescent="0.2">
      <c r="A76" s="6">
        <f>+'Pesquisa de Preços'!A81</f>
        <v>73</v>
      </c>
      <c r="B76" s="24" t="str">
        <f>+'Pesquisa de Preços'!B81</f>
        <v>Fio cirúrgico - catgut simples - 4-0 Sutura catgut simples com agulha 3cm 3/8 de círculo com 75cm</v>
      </c>
      <c r="C76" s="1" t="str">
        <f t="shared" si="32"/>
        <v/>
      </c>
      <c r="D76" s="1">
        <f t="shared" si="33"/>
        <v>5.1839999999999456E-3</v>
      </c>
      <c r="E76" s="1">
        <f t="shared" si="34"/>
        <v>1.4883999999999972E-2</v>
      </c>
      <c r="F76" s="1">
        <f t="shared" si="35"/>
        <v>2.3103999999999906E-2</v>
      </c>
      <c r="G76" s="1">
        <f t="shared" si="36"/>
        <v>0.26832400000000023</v>
      </c>
      <c r="H76" s="1" t="str">
        <f t="shared" si="37"/>
        <v/>
      </c>
      <c r="I76" s="1" t="str">
        <f t="shared" si="38"/>
        <v/>
      </c>
      <c r="J76" s="1" t="str">
        <f t="shared" si="39"/>
        <v/>
      </c>
      <c r="K76" s="1" t="str">
        <f t="shared" si="40"/>
        <v/>
      </c>
      <c r="L76" s="1">
        <f t="shared" si="41"/>
        <v>2.9583999999999899E-2</v>
      </c>
      <c r="M76" s="1">
        <f t="shared" si="42"/>
        <v>0.34107999999999994</v>
      </c>
    </row>
    <row r="77" spans="1:13" ht="36" customHeight="1" x14ac:dyDescent="0.2">
      <c r="A77" s="6">
        <f>+'Pesquisa de Preços'!A82</f>
        <v>74</v>
      </c>
      <c r="B77" s="24" t="str">
        <f>+'Pesquisa de Preços'!B82</f>
        <v>FIO CIRÚRGICO MONONYLON 2-0, COM AGULHA DE 4,0CM E 3/8 CÍRCULO, CILÍNDRICA, CAIXA COM 24 UNIDADES.</v>
      </c>
      <c r="C77" s="1" t="str">
        <f t="shared" si="32"/>
        <v/>
      </c>
      <c r="D77" s="1">
        <f t="shared" si="33"/>
        <v>41.036835999999987</v>
      </c>
      <c r="E77" s="1">
        <f t="shared" si="34"/>
        <v>50.49523599999992</v>
      </c>
      <c r="F77" s="1">
        <f t="shared" si="35"/>
        <v>56.942115999999992</v>
      </c>
      <c r="G77" s="1">
        <f t="shared" si="36"/>
        <v>143.37667600000009</v>
      </c>
      <c r="H77" s="1" t="str">
        <f t="shared" si="37"/>
        <v/>
      </c>
      <c r="I77" s="1" t="str">
        <f t="shared" si="38"/>
        <v/>
      </c>
      <c r="J77" s="1" t="str">
        <f t="shared" si="39"/>
        <v/>
      </c>
      <c r="K77" s="1" t="str">
        <f t="shared" si="40"/>
        <v/>
      </c>
      <c r="L77" s="1">
        <f t="shared" si="41"/>
        <v>82.519056000000063</v>
      </c>
      <c r="M77" s="1">
        <f t="shared" si="42"/>
        <v>374.36992000000009</v>
      </c>
    </row>
    <row r="78" spans="1:13" ht="36" customHeight="1" x14ac:dyDescent="0.2">
      <c r="A78" s="6">
        <f>+'Pesquisa de Preços'!A83</f>
        <v>75</v>
      </c>
      <c r="B78" s="24" t="str">
        <f>+'Pesquisa de Preços'!B83</f>
        <v>FIO CIRÚRGICO MONONYLON 3-0, COM AGULHA DE 4,0CM E 3/8 CÍRCULO, CILÍNDRICA, CAIXA COM 24 UNIDADES.</v>
      </c>
      <c r="C78" s="1" t="str">
        <f t="shared" si="32"/>
        <v/>
      </c>
      <c r="D78" s="1">
        <f t="shared" si="33"/>
        <v>47.389456000000003</v>
      </c>
      <c r="E78" s="1">
        <f t="shared" si="34"/>
        <v>57.51705599999994</v>
      </c>
      <c r="F78" s="1">
        <f t="shared" si="35"/>
        <v>64.38457600000001</v>
      </c>
      <c r="G78" s="1">
        <f t="shared" si="36"/>
        <v>132.15801600000006</v>
      </c>
      <c r="H78" s="1" t="str">
        <f t="shared" si="37"/>
        <v/>
      </c>
      <c r="I78" s="1" t="str">
        <f t="shared" si="38"/>
        <v/>
      </c>
      <c r="J78" s="1" t="str">
        <f t="shared" si="39"/>
        <v/>
      </c>
      <c r="K78" s="1" t="str">
        <f t="shared" si="40"/>
        <v/>
      </c>
      <c r="L78" s="1">
        <f t="shared" si="41"/>
        <v>120.91201600000005</v>
      </c>
      <c r="M78" s="1">
        <f t="shared" si="42"/>
        <v>422.36112000000008</v>
      </c>
    </row>
    <row r="79" spans="1:13" ht="36" customHeight="1" x14ac:dyDescent="0.2">
      <c r="A79" s="6">
        <f>+'Pesquisa de Preços'!A84</f>
        <v>76</v>
      </c>
      <c r="B79" s="24" t="str">
        <f>+'Pesquisa de Preços'!B84</f>
        <v>FIO CIRÚRGICO MONONYLON 4-0, COM AGULHA DE 3,5CM E 3/8 CÍRCULO, CILÍNDRICA, CAIXA COM 24 UNIDADES.</v>
      </c>
      <c r="C79" s="1" t="str">
        <f t="shared" si="32"/>
        <v/>
      </c>
      <c r="D79" s="1">
        <f t="shared" si="33"/>
        <v>60.715264000000026</v>
      </c>
      <c r="E79" s="1">
        <f t="shared" si="34"/>
        <v>72.114063999999956</v>
      </c>
      <c r="F79" s="1">
        <f t="shared" si="35"/>
        <v>79.780624000000032</v>
      </c>
      <c r="G79" s="1">
        <f t="shared" si="36"/>
        <v>112.10574400000002</v>
      </c>
      <c r="H79" s="1" t="str">
        <f t="shared" si="37"/>
        <v/>
      </c>
      <c r="I79" s="1" t="str">
        <f t="shared" si="38"/>
        <v/>
      </c>
      <c r="J79" s="1" t="str">
        <f t="shared" si="39"/>
        <v/>
      </c>
      <c r="K79" s="1" t="str">
        <f t="shared" si="40"/>
        <v/>
      </c>
      <c r="L79" s="1">
        <f t="shared" si="41"/>
        <v>213.97838400000001</v>
      </c>
      <c r="M79" s="1">
        <f t="shared" si="42"/>
        <v>538.69407999999999</v>
      </c>
    </row>
    <row r="80" spans="1:13" ht="36" customHeight="1" x14ac:dyDescent="0.2">
      <c r="A80" s="6">
        <f>+'Pesquisa de Preços'!A85</f>
        <v>77</v>
      </c>
      <c r="B80" s="24" t="str">
        <f>+'Pesquisa de Preços'!B85</f>
        <v>FIO CIRÚRGICO MONONYLON 5-0, COM AGULHA DE 4,0CM E 3/8 CÍRCULO, CILÍNDRICA, CAIXA COM 24 UNIDADES.</v>
      </c>
      <c r="C80" s="1" t="str">
        <f t="shared" si="32"/>
        <v/>
      </c>
      <c r="D80" s="1">
        <f t="shared" si="33"/>
        <v>52.157283999999919</v>
      </c>
      <c r="E80" s="1">
        <f t="shared" si="34"/>
        <v>62.75808399999984</v>
      </c>
      <c r="F80" s="1">
        <f t="shared" si="35"/>
        <v>69.923043999999919</v>
      </c>
      <c r="G80" s="1">
        <f t="shared" si="36"/>
        <v>124.50096400000018</v>
      </c>
      <c r="H80" s="1" t="str">
        <f t="shared" si="37"/>
        <v/>
      </c>
      <c r="I80" s="1" t="str">
        <f t="shared" si="38"/>
        <v/>
      </c>
      <c r="J80" s="1" t="str">
        <f t="shared" si="39"/>
        <v/>
      </c>
      <c r="K80" s="1" t="str">
        <f t="shared" si="40"/>
        <v/>
      </c>
      <c r="L80" s="1">
        <f t="shared" si="41"/>
        <v>152.47310400000015</v>
      </c>
      <c r="M80" s="1">
        <f t="shared" si="42"/>
        <v>461.81247999999999</v>
      </c>
    </row>
    <row r="81" spans="1:13" ht="36" customHeight="1" x14ac:dyDescent="0.2">
      <c r="A81" s="6">
        <f>+'Pesquisa de Preços'!A86</f>
        <v>78</v>
      </c>
      <c r="B81" s="24" t="str">
        <f>+'Pesquisa de Preços'!B86</f>
        <v>Fio guia para intubação adulto 400mm - Haste flexível com uma esfera na extremidade. Mandris de intubação para adulto de 400 mm de comprimento</v>
      </c>
      <c r="C81" s="1" t="str">
        <f t="shared" si="32"/>
        <v/>
      </c>
      <c r="D81" s="1">
        <f t="shared" si="33"/>
        <v>154.90291600000003</v>
      </c>
      <c r="E81" s="1">
        <f t="shared" si="34"/>
        <v>146.07139600000005</v>
      </c>
      <c r="F81" s="1">
        <f t="shared" si="35"/>
        <v>140.80195599999999</v>
      </c>
      <c r="G81" s="1">
        <f t="shared" si="36"/>
        <v>204.31843599999991</v>
      </c>
      <c r="H81" s="1" t="str">
        <f t="shared" si="37"/>
        <v/>
      </c>
      <c r="I81" s="1" t="str">
        <f t="shared" si="38"/>
        <v/>
      </c>
      <c r="J81" s="1" t="str">
        <f t="shared" si="39"/>
        <v/>
      </c>
      <c r="K81" s="1" t="str">
        <f t="shared" si="40"/>
        <v/>
      </c>
      <c r="L81" s="1">
        <f t="shared" si="41"/>
        <v>488.58681599999994</v>
      </c>
      <c r="M81" s="1">
        <f t="shared" si="42"/>
        <v>1134.6815199999999</v>
      </c>
    </row>
    <row r="82" spans="1:13" ht="36" customHeight="1" x14ac:dyDescent="0.2">
      <c r="A82" s="6">
        <f>+'Pesquisa de Preços'!A87</f>
        <v>79</v>
      </c>
      <c r="B82" s="24" t="str">
        <f>+'Pesquisa de Preços'!B87</f>
        <v xml:space="preserve">Fio guia para intubação infantil 300mm - Haste flexível com uma esfera na extremidade. Mandris de intubação para adulto de 300 mm de comprimento, </v>
      </c>
      <c r="C82" s="1" t="str">
        <f t="shared" si="32"/>
        <v/>
      </c>
      <c r="D82" s="1">
        <f t="shared" si="33"/>
        <v>184.63374399999992</v>
      </c>
      <c r="E82" s="1">
        <f t="shared" si="34"/>
        <v>174.97998399999994</v>
      </c>
      <c r="F82" s="1">
        <f t="shared" si="35"/>
        <v>169.20806399999989</v>
      </c>
      <c r="G82" s="1">
        <f t="shared" si="36"/>
        <v>287.70944400000013</v>
      </c>
      <c r="H82" s="1" t="str">
        <f t="shared" si="37"/>
        <v/>
      </c>
      <c r="I82" s="1" t="str">
        <f t="shared" si="38"/>
        <v/>
      </c>
      <c r="J82" s="1" t="str">
        <f t="shared" si="39"/>
        <v/>
      </c>
      <c r="K82" s="1" t="str">
        <f t="shared" si="40"/>
        <v/>
      </c>
      <c r="L82" s="1">
        <f t="shared" si="41"/>
        <v>522.67104400000005</v>
      </c>
      <c r="M82" s="1">
        <f t="shared" si="42"/>
        <v>1339.20228</v>
      </c>
    </row>
    <row r="83" spans="1:13" ht="36" customHeight="1" x14ac:dyDescent="0.2">
      <c r="A83" s="6">
        <f>+'Pesquisa de Preços'!A88</f>
        <v>80</v>
      </c>
      <c r="B83" s="24" t="str">
        <f>+'Pesquisa de Preços'!B88</f>
        <v>FITA CREPE 18X50 MM</v>
      </c>
      <c r="C83" s="1">
        <f t="shared" si="32"/>
        <v>9.4966694444444411</v>
      </c>
      <c r="D83" s="1">
        <f t="shared" si="33"/>
        <v>3.5469444444444491E-2</v>
      </c>
      <c r="E83" s="1">
        <f t="shared" si="34"/>
        <v>1.6469444444444578E-2</v>
      </c>
      <c r="F83" s="1">
        <f t="shared" si="35"/>
        <v>7.8027777777778633E-3</v>
      </c>
      <c r="G83" s="1">
        <f t="shared" si="36"/>
        <v>1.4121361111111124</v>
      </c>
      <c r="H83" s="1" t="str">
        <f t="shared" si="37"/>
        <v/>
      </c>
      <c r="I83" s="1" t="str">
        <f t="shared" si="38"/>
        <v/>
      </c>
      <c r="J83" s="1" t="str">
        <f t="shared" si="39"/>
        <v/>
      </c>
      <c r="K83" s="1" t="str">
        <f t="shared" si="40"/>
        <v/>
      </c>
      <c r="L83" s="1">
        <f t="shared" si="41"/>
        <v>2.2151361111111121</v>
      </c>
      <c r="M83" s="1">
        <f t="shared" si="42"/>
        <v>13.183683333333333</v>
      </c>
    </row>
    <row r="84" spans="1:13" ht="36" customHeight="1" x14ac:dyDescent="0.2">
      <c r="A84" s="6">
        <f>+'Pesquisa de Preços'!A89</f>
        <v>81</v>
      </c>
      <c r="B84" s="24" t="str">
        <f>+'Pesquisa de Preços'!B89</f>
        <v>FITA METRICA PARA AVALIAÇÃO DE MEDIDAS DE 1,50M, COMPOSIÇÃO DE 95% POLIESTER E 5% FIBRA DE VIDRO</v>
      </c>
      <c r="C84" s="1" t="str">
        <f t="shared" si="32"/>
        <v/>
      </c>
      <c r="D84" s="1">
        <f t="shared" si="33"/>
        <v>1.1718062499999991</v>
      </c>
      <c r="E84" s="1">
        <f t="shared" si="34"/>
        <v>0.83265624999999932</v>
      </c>
      <c r="F84" s="1">
        <f t="shared" si="35"/>
        <v>0.66015625</v>
      </c>
      <c r="G84" s="1" t="str">
        <f t="shared" si="36"/>
        <v/>
      </c>
      <c r="H84" s="1" t="str">
        <f t="shared" si="37"/>
        <v/>
      </c>
      <c r="I84" s="1" t="str">
        <f t="shared" si="38"/>
        <v/>
      </c>
      <c r="J84" s="1" t="str">
        <f t="shared" si="39"/>
        <v/>
      </c>
      <c r="K84" s="1" t="str">
        <f t="shared" si="40"/>
        <v/>
      </c>
      <c r="L84" s="1">
        <f t="shared" si="41"/>
        <v>7.882056250000006</v>
      </c>
      <c r="M84" s="1">
        <f t="shared" si="42"/>
        <v>10.546675000000004</v>
      </c>
    </row>
    <row r="85" spans="1:13" ht="36" customHeight="1" x14ac:dyDescent="0.2">
      <c r="A85" s="6">
        <f>+'Pesquisa de Preços'!A90</f>
        <v>82</v>
      </c>
      <c r="B85" s="24" t="str">
        <f>+'Pesquisa de Preços'!B90</f>
        <v xml:space="preserve">FITA MICROPORE 25MMX10M C/ CAPA </v>
      </c>
      <c r="C85" s="1" t="str">
        <f t="shared" si="32"/>
        <v/>
      </c>
      <c r="D85" s="1">
        <f t="shared" si="33"/>
        <v>5.6643999999999993E-2</v>
      </c>
      <c r="E85" s="1">
        <f t="shared" si="34"/>
        <v>7.7284000000000019E-2</v>
      </c>
      <c r="F85" s="1">
        <f t="shared" si="35"/>
        <v>9.4863999999999893E-2</v>
      </c>
      <c r="G85" s="1">
        <f t="shared" si="36"/>
        <v>7.9524000000000011E-2</v>
      </c>
      <c r="H85" s="1" t="str">
        <f t="shared" si="37"/>
        <v/>
      </c>
      <c r="I85" s="1" t="str">
        <f t="shared" si="38"/>
        <v/>
      </c>
      <c r="J85" s="1" t="str">
        <f t="shared" si="39"/>
        <v/>
      </c>
      <c r="K85" s="1" t="str">
        <f t="shared" si="40"/>
        <v/>
      </c>
      <c r="L85" s="1">
        <f t="shared" si="41"/>
        <v>0.2937640000000003</v>
      </c>
      <c r="M85" s="1">
        <f t="shared" si="42"/>
        <v>0.60208000000000017</v>
      </c>
    </row>
    <row r="86" spans="1:13" ht="36" customHeight="1" x14ac:dyDescent="0.2">
      <c r="A86" s="6">
        <f>+'Pesquisa de Preços'!A91</f>
        <v>83</v>
      </c>
      <c r="B86" s="24" t="str">
        <f>+'Pesquisa de Preços'!B91</f>
        <v xml:space="preserve">FRASCO DE ALIMENTAÇÃO 500ML </v>
      </c>
      <c r="C86" s="1">
        <f t="shared" si="32"/>
        <v>0.15340277777777772</v>
      </c>
      <c r="D86" s="1">
        <f t="shared" si="33"/>
        <v>5.1361111111110939E-3</v>
      </c>
      <c r="E86" s="1">
        <f t="shared" si="34"/>
        <v>8.402777777777759E-3</v>
      </c>
      <c r="F86" s="1">
        <f t="shared" si="35"/>
        <v>1.2469444444444425E-2</v>
      </c>
      <c r="G86" s="1">
        <f t="shared" si="36"/>
        <v>0.12133611111111114</v>
      </c>
      <c r="H86" s="1" t="str">
        <f t="shared" si="37"/>
        <v/>
      </c>
      <c r="I86" s="1" t="str">
        <f t="shared" si="38"/>
        <v/>
      </c>
      <c r="J86" s="1" t="str">
        <f t="shared" si="39"/>
        <v/>
      </c>
      <c r="K86" s="1" t="str">
        <f t="shared" si="40"/>
        <v/>
      </c>
      <c r="L86" s="1">
        <f t="shared" si="41"/>
        <v>0.10133611111111113</v>
      </c>
      <c r="M86" s="1">
        <f t="shared" si="42"/>
        <v>0.40208333333333329</v>
      </c>
    </row>
    <row r="87" spans="1:13" ht="36" customHeight="1" x14ac:dyDescent="0.2">
      <c r="A87" s="6">
        <f>+'Pesquisa de Preços'!A92</f>
        <v>84</v>
      </c>
      <c r="B87" s="24" t="str">
        <f>+'Pesquisa de Preços'!B92</f>
        <v>Garrote confeccionado em fita em nylon e algodão com trava personalizável injetada em PVC, tamanho adulto</v>
      </c>
      <c r="C87" s="1" t="str">
        <f t="shared" si="32"/>
        <v/>
      </c>
      <c r="D87" s="1">
        <f t="shared" si="33"/>
        <v>5.5037160000000007</v>
      </c>
      <c r="E87" s="1">
        <f t="shared" si="34"/>
        <v>5.1347560000000003</v>
      </c>
      <c r="F87" s="1">
        <f t="shared" si="35"/>
        <v>4.9106560000000012</v>
      </c>
      <c r="G87" s="1">
        <f t="shared" si="36"/>
        <v>2.2081959999999992</v>
      </c>
      <c r="H87" s="1" t="str">
        <f t="shared" si="37"/>
        <v/>
      </c>
      <c r="I87" s="1" t="str">
        <f t="shared" si="38"/>
        <v/>
      </c>
      <c r="J87" s="1" t="str">
        <f t="shared" si="39"/>
        <v/>
      </c>
      <c r="K87" s="1" t="str">
        <f t="shared" si="40"/>
        <v/>
      </c>
      <c r="L87" s="1">
        <f t="shared" si="41"/>
        <v>69.122596000000001</v>
      </c>
      <c r="M87" s="1">
        <f t="shared" si="42"/>
        <v>86.879919999999998</v>
      </c>
    </row>
    <row r="88" spans="1:13" ht="36" customHeight="1" x14ac:dyDescent="0.2">
      <c r="A88" s="6">
        <f>+'Pesquisa de Preços'!A93</f>
        <v>85</v>
      </c>
      <c r="B88" s="24" t="str">
        <f>+'Pesquisa de Preços'!B93</f>
        <v>Garrote confeccionado em fita em nylon e algodão com trava personalizável injetada em PVC, tamanho adulto infantil.</v>
      </c>
      <c r="C88" s="1" t="str">
        <f t="shared" si="32"/>
        <v/>
      </c>
      <c r="D88" s="1">
        <f t="shared" si="33"/>
        <v>1.8768999999999978</v>
      </c>
      <c r="E88" s="1">
        <f t="shared" si="34"/>
        <v>1.6640999999999977</v>
      </c>
      <c r="F88" s="1">
        <f t="shared" si="35"/>
        <v>1.5375999999999983</v>
      </c>
      <c r="G88" s="1">
        <f t="shared" si="36"/>
        <v>0.26009999999999889</v>
      </c>
      <c r="H88" s="1" t="str">
        <f t="shared" si="37"/>
        <v/>
      </c>
      <c r="I88" s="1" t="str">
        <f t="shared" si="38"/>
        <v/>
      </c>
      <c r="J88" s="1" t="str">
        <f t="shared" si="39"/>
        <v/>
      </c>
      <c r="K88" s="1" t="str">
        <f t="shared" si="40"/>
        <v/>
      </c>
      <c r="L88" s="1">
        <f t="shared" si="41"/>
        <v>19.4481</v>
      </c>
      <c r="M88" s="1">
        <f t="shared" si="42"/>
        <v>24.786799999999992</v>
      </c>
    </row>
    <row r="89" spans="1:13" ht="36" customHeight="1" x14ac:dyDescent="0.2">
      <c r="A89" s="6">
        <f>+'Pesquisa de Preços'!A94</f>
        <v>86</v>
      </c>
      <c r="B89" s="24" t="str">
        <f>+'Pesquisa de Preços'!B94</f>
        <v xml:space="preserve">Gaze tipo queijo - 13 fios - 91X91 100% Algodão - Não estéreis cinco dobras oito camadas. Recomenda-se sua esterilização em E.T.O., vapor ou raios Gama. Curativos/compressa-de-gaze-tipo-queijo-91x91-13-fios/cm². </v>
      </c>
      <c r="C89" s="1" t="str">
        <f t="shared" si="32"/>
        <v/>
      </c>
      <c r="D89" s="1">
        <f t="shared" si="33"/>
        <v>720.38560000000098</v>
      </c>
      <c r="E89" s="1">
        <f t="shared" si="34"/>
        <v>801.4561000000009</v>
      </c>
      <c r="F89" s="1">
        <f t="shared" si="35"/>
        <v>854.39290000000108</v>
      </c>
      <c r="G89" s="1">
        <f t="shared" si="36"/>
        <v>1552.3599999999988</v>
      </c>
      <c r="H89" s="1" t="str">
        <f t="shared" si="37"/>
        <v/>
      </c>
      <c r="I89" s="1" t="str">
        <f t="shared" si="38"/>
        <v/>
      </c>
      <c r="J89" s="1" t="str">
        <f t="shared" si="39"/>
        <v/>
      </c>
      <c r="K89" s="1" t="str">
        <f t="shared" si="40"/>
        <v/>
      </c>
      <c r="L89" s="1">
        <f t="shared" si="41"/>
        <v>2023.2003999999984</v>
      </c>
      <c r="M89" s="1">
        <f t="shared" si="42"/>
        <v>5951.7950000000001</v>
      </c>
    </row>
    <row r="90" spans="1:13" ht="36" customHeight="1" x14ac:dyDescent="0.2">
      <c r="A90" s="6">
        <f>+'Pesquisa de Preços'!A95</f>
        <v>87</v>
      </c>
      <c r="B90" s="24" t="str">
        <f>+'Pesquisa de Preços'!B95</f>
        <v>GEL PARA ULTRASONOGRAFIA, INCOLOR, INODORO, NÃO GORDUROSO, UMECTANTE, SOLÚVEL EM ÁGUA E PH NEUTRO, PARA USO COMO MEIO DE CONTATO PARA TRANSMISSÃO ULTRASONICA, ECOGRAFOS E DOPPLERS, EMBALAGEM COM 5KG</v>
      </c>
      <c r="C90" s="1" t="str">
        <f t="shared" si="32"/>
        <v/>
      </c>
      <c r="D90" s="1">
        <f t="shared" si="33"/>
        <v>0.8686239999999974</v>
      </c>
      <c r="E90" s="1">
        <f t="shared" si="34"/>
        <v>0.14592400000000111</v>
      </c>
      <c r="F90" s="1">
        <f t="shared" si="35"/>
        <v>0.45158400000000082</v>
      </c>
      <c r="G90" s="1">
        <f t="shared" si="36"/>
        <v>29.571843999999988</v>
      </c>
      <c r="H90" s="1" t="str">
        <f t="shared" si="37"/>
        <v/>
      </c>
      <c r="I90" s="1" t="str">
        <f t="shared" si="38"/>
        <v/>
      </c>
      <c r="J90" s="1" t="str">
        <f t="shared" si="39"/>
        <v/>
      </c>
      <c r="K90" s="1" t="str">
        <f t="shared" si="40"/>
        <v/>
      </c>
      <c r="L90" s="1">
        <f t="shared" si="41"/>
        <v>11.916304000000013</v>
      </c>
      <c r="M90" s="1">
        <f t="shared" si="42"/>
        <v>42.954279999999997</v>
      </c>
    </row>
    <row r="91" spans="1:13" ht="36" customHeight="1" x14ac:dyDescent="0.2">
      <c r="A91" s="6">
        <f>+'Pesquisa de Preços'!A96</f>
        <v>88</v>
      </c>
      <c r="B91" s="24" t="str">
        <f>+'Pesquisa de Preços'!B96</f>
        <v>GLUTARALDEIDO 2% , FRASCO COM 1 LITRO.</v>
      </c>
      <c r="C91" s="1" t="str">
        <f t="shared" si="32"/>
        <v/>
      </c>
      <c r="D91" s="1">
        <f t="shared" si="33"/>
        <v>6.3302560000000092</v>
      </c>
      <c r="E91" s="1">
        <f t="shared" si="34"/>
        <v>8.2713760000000072</v>
      </c>
      <c r="F91" s="1">
        <f t="shared" si="35"/>
        <v>9.5852160000000222</v>
      </c>
      <c r="G91" s="1">
        <f t="shared" si="36"/>
        <v>52.330755999999973</v>
      </c>
      <c r="H91" s="1" t="str">
        <f t="shared" si="37"/>
        <v/>
      </c>
      <c r="I91" s="1" t="str">
        <f t="shared" si="38"/>
        <v/>
      </c>
      <c r="J91" s="1" t="str">
        <f t="shared" si="39"/>
        <v/>
      </c>
      <c r="K91" s="1" t="str">
        <f t="shared" si="40"/>
        <v/>
      </c>
      <c r="L91" s="1">
        <f t="shared" si="41"/>
        <v>1.5725159999999945</v>
      </c>
      <c r="M91" s="1">
        <f t="shared" si="42"/>
        <v>78.090119999999999</v>
      </c>
    </row>
    <row r="92" spans="1:13" ht="36" customHeight="1" x14ac:dyDescent="0.2">
      <c r="A92" s="6">
        <f>+'Pesquisa de Preços'!A97</f>
        <v>89</v>
      </c>
      <c r="B92" s="24" t="str">
        <f>+'Pesquisa de Preços'!B97</f>
        <v>HISTEROMETRO 28 CM RETO Jogo de cânulas de Guedel (adulto e infantil) tam. 0 - 5 - Fabricadas em  PVC flexível e polipropileno.</v>
      </c>
      <c r="C92" s="1">
        <f t="shared" si="32"/>
        <v>82.870677777777615</v>
      </c>
      <c r="D92" s="1">
        <f t="shared" si="33"/>
        <v>7.4347111111111497</v>
      </c>
      <c r="E92" s="1">
        <f t="shared" si="34"/>
        <v>2.7445444444444904</v>
      </c>
      <c r="F92" s="1">
        <f t="shared" si="35"/>
        <v>0.95387777777779148</v>
      </c>
      <c r="G92" s="1">
        <f t="shared" si="36"/>
        <v>12.437377777777808</v>
      </c>
      <c r="H92" s="1" t="str">
        <f t="shared" si="37"/>
        <v/>
      </c>
      <c r="I92" s="1" t="str">
        <f t="shared" si="38"/>
        <v/>
      </c>
      <c r="J92" s="1" t="str">
        <f t="shared" si="39"/>
        <v/>
      </c>
      <c r="K92" s="1" t="str">
        <f t="shared" si="40"/>
        <v/>
      </c>
      <c r="L92" s="1">
        <f t="shared" si="41"/>
        <v>4.6944444444445267E-2</v>
      </c>
      <c r="M92" s="1">
        <f t="shared" si="42"/>
        <v>106.48813333333331</v>
      </c>
    </row>
    <row r="93" spans="1:13" ht="36" customHeight="1" x14ac:dyDescent="0.2">
      <c r="A93" s="6">
        <f>+'Pesquisa de Preços'!A98</f>
        <v>90</v>
      </c>
      <c r="B93" s="24" t="str">
        <f>+'Pesquisa de Preços'!B98</f>
        <v>Jogo de cânulas de Guedel (adulto e infantil) tam. 0 - 5 - Fabricadas em PVC flexível e polipropileno.
Tamanho: 0; Tamanho Interno do Orifício: 9,6mm x 4,9mm; Comprimento: 6cm. Tamanho: 1; Tamanho Interno do Orifício: 9,8mmX5,1mm; Comprimento: 7cm. Tamanho: 2; Tamanho Interno do Orifício: 10mm x 5,2mm; Comprimento: 8 cm. Tamanho: 3; Tamanho Interno do Orifício: 11,4mmX5,2mm; Comprimento: 9,5cm. Tamanho: 4; Tamanho Interno do Orifício: 11,6mmX6,2mm; Comprimento: 12cm. Tamanho: 5; Tamanho Interno do Orifício: 16mmX8,6mm; Comprimento: 12,5cm.</v>
      </c>
      <c r="C93" s="1">
        <f t="shared" si="32"/>
        <v>11.616736111111146</v>
      </c>
      <c r="D93" s="1">
        <f t="shared" si="33"/>
        <v>10.945069444444469</v>
      </c>
      <c r="E93" s="1">
        <f t="shared" si="34"/>
        <v>9.0500694444444623</v>
      </c>
      <c r="F93" s="1">
        <f t="shared" si="35"/>
        <v>7.9994694444444638</v>
      </c>
      <c r="G93" s="1">
        <f t="shared" si="36"/>
        <v>83.326469444444513</v>
      </c>
      <c r="H93" s="1" t="str">
        <f t="shared" si="37"/>
        <v/>
      </c>
      <c r="I93" s="1" t="str">
        <f t="shared" si="38"/>
        <v/>
      </c>
      <c r="J93" s="1" t="str">
        <f t="shared" si="39"/>
        <v/>
      </c>
      <c r="K93" s="1" t="str">
        <f t="shared" si="40"/>
        <v/>
      </c>
      <c r="L93" s="1">
        <f t="shared" si="41"/>
        <v>470.09466944444438</v>
      </c>
      <c r="M93" s="1">
        <f t="shared" si="42"/>
        <v>593.0324833333334</v>
      </c>
    </row>
    <row r="94" spans="1:13" ht="36" customHeight="1" x14ac:dyDescent="0.2">
      <c r="A94" s="6">
        <f>+'Pesquisa de Preços'!A99</f>
        <v>91</v>
      </c>
      <c r="B94" s="24" t="str">
        <f>+'Pesquisa de Preços'!B99</f>
        <v>Lacre plástico tipo espinha de peixe - Tamanho: 16 cm Matéria-prima: Polietileno Tipo: Espinha de peixe, Lacre que diferencia dos demais por possuir três travas de segurança</v>
      </c>
      <c r="C94" s="1" t="str">
        <f t="shared" si="32"/>
        <v/>
      </c>
      <c r="D94" s="1">
        <f t="shared" si="33"/>
        <v>2.9583999999999975E-2</v>
      </c>
      <c r="E94" s="1">
        <f t="shared" si="34"/>
        <v>3.312399999999998E-2</v>
      </c>
      <c r="F94" s="1">
        <f t="shared" si="35"/>
        <v>3.686399999999998E-2</v>
      </c>
      <c r="G94" s="1">
        <f t="shared" si="36"/>
        <v>4.3264000000000011E-2</v>
      </c>
      <c r="H94" s="1" t="str">
        <f t="shared" si="37"/>
        <v/>
      </c>
      <c r="I94" s="1" t="str">
        <f t="shared" si="38"/>
        <v/>
      </c>
      <c r="J94" s="1" t="str">
        <f t="shared" si="39"/>
        <v/>
      </c>
      <c r="K94" s="1" t="str">
        <f t="shared" si="40"/>
        <v/>
      </c>
      <c r="L94" s="1">
        <f t="shared" si="41"/>
        <v>0.11424400000000001</v>
      </c>
      <c r="M94" s="1">
        <f t="shared" si="42"/>
        <v>0.25707999999999998</v>
      </c>
    </row>
    <row r="95" spans="1:13" ht="36" customHeight="1" x14ac:dyDescent="0.2">
      <c r="A95" s="6">
        <f>+'Pesquisa de Preços'!A100</f>
        <v>92</v>
      </c>
      <c r="B95" s="24" t="str">
        <f>+'Pesquisa de Preços'!B100</f>
        <v>LAMINA PARA BISTURI Nº 24 EM AÇO INOXIDAVEL COM 100 LAMINAS EMBALADAS INDIVIDUALMENTE E ESTERILIZADAS.</v>
      </c>
      <c r="C95" s="1" t="str">
        <f t="shared" si="32"/>
        <v/>
      </c>
      <c r="D95" s="1">
        <f t="shared" si="33"/>
        <v>2.9790760000000089</v>
      </c>
      <c r="E95" s="1">
        <f t="shared" si="34"/>
        <v>4.5198760000000053</v>
      </c>
      <c r="F95" s="1">
        <f t="shared" si="35"/>
        <v>5.6453760000000059</v>
      </c>
      <c r="G95" s="1">
        <f t="shared" si="36"/>
        <v>1.5976959999999985</v>
      </c>
      <c r="H95" s="1" t="str">
        <f t="shared" si="37"/>
        <v/>
      </c>
      <c r="I95" s="1" t="str">
        <f t="shared" si="38"/>
        <v/>
      </c>
      <c r="J95" s="1" t="str">
        <f t="shared" si="39"/>
        <v/>
      </c>
      <c r="K95" s="1" t="str">
        <f t="shared" si="40"/>
        <v/>
      </c>
      <c r="L95" s="1">
        <f t="shared" si="41"/>
        <v>24.641295999999986</v>
      </c>
      <c r="M95" s="1">
        <f t="shared" si="42"/>
        <v>39.383320000000005</v>
      </c>
    </row>
    <row r="96" spans="1:13" ht="36" customHeight="1" x14ac:dyDescent="0.2">
      <c r="A96" s="6">
        <f>+'Pesquisa de Preços'!A101</f>
        <v>93</v>
      </c>
      <c r="B96" s="24" t="str">
        <f>+'Pesquisa de Preços'!B101</f>
        <v>LAMINA PARA MICROSCOPIA FOSCA CX COM 50 UNIDADES</v>
      </c>
      <c r="C96" s="1">
        <f t="shared" si="32"/>
        <v>15.973344444444447</v>
      </c>
      <c r="D96" s="1">
        <f t="shared" si="33"/>
        <v>5.9211111111111034E-2</v>
      </c>
      <c r="E96" s="1">
        <f t="shared" si="34"/>
        <v>2.0544444444444501E-2</v>
      </c>
      <c r="F96" s="1">
        <f t="shared" si="35"/>
        <v>5.3777777777777652E-3</v>
      </c>
      <c r="G96" s="1">
        <f t="shared" si="36"/>
        <v>2.6352111111111132</v>
      </c>
      <c r="H96" s="1" t="str">
        <f t="shared" si="37"/>
        <v/>
      </c>
      <c r="I96" s="1" t="str">
        <f t="shared" si="38"/>
        <v/>
      </c>
      <c r="J96" s="1" t="str">
        <f t="shared" si="39"/>
        <v/>
      </c>
      <c r="K96" s="1" t="str">
        <f t="shared" si="40"/>
        <v/>
      </c>
      <c r="L96" s="1">
        <f t="shared" si="41"/>
        <v>3.660844444444447</v>
      </c>
      <c r="M96" s="1">
        <f t="shared" si="42"/>
        <v>22.35453333333334</v>
      </c>
    </row>
    <row r="97" spans="1:13" ht="36" customHeight="1" x14ac:dyDescent="0.2">
      <c r="A97" s="6">
        <f>+'Pesquisa de Preços'!A102</f>
        <v>94</v>
      </c>
      <c r="B97" s="24" t="str">
        <f>+'Pesquisa de Preços'!B102</f>
        <v>LAMPADAS HALOGENEA PARA OTOSCOPIO MD_OMNI 3000 2,5V, K.228</v>
      </c>
      <c r="C97" s="1" t="str">
        <f t="shared" si="32"/>
        <v/>
      </c>
      <c r="D97" s="1">
        <f t="shared" si="33"/>
        <v>306.67014399999903</v>
      </c>
      <c r="E97" s="1">
        <f t="shared" si="34"/>
        <v>444.87246399999816</v>
      </c>
      <c r="F97" s="1">
        <f t="shared" si="35"/>
        <v>545.31590399999891</v>
      </c>
      <c r="G97" s="1">
        <f t="shared" si="36"/>
        <v>3039.0963840000045</v>
      </c>
      <c r="H97" s="1" t="str">
        <f t="shared" si="37"/>
        <v/>
      </c>
      <c r="I97" s="1" t="str">
        <f t="shared" si="38"/>
        <v/>
      </c>
      <c r="J97" s="1" t="str">
        <f t="shared" si="39"/>
        <v/>
      </c>
      <c r="K97" s="1" t="str">
        <f t="shared" si="40"/>
        <v/>
      </c>
      <c r="L97" s="1">
        <f t="shared" si="41"/>
        <v>46.621584000000432</v>
      </c>
      <c r="M97" s="1">
        <f t="shared" si="42"/>
        <v>4382.5764800000015</v>
      </c>
    </row>
    <row r="98" spans="1:13" ht="36" customHeight="1" x14ac:dyDescent="0.2">
      <c r="A98" s="6">
        <f>+'Pesquisa de Preços'!A103</f>
        <v>95</v>
      </c>
      <c r="B98" s="24" t="str">
        <f>+'Pesquisa de Preços'!B103</f>
        <v>Lanterna clínica - Lâmpada com luz halógena, extremamente brilhante e branca possibilita ver a cor verdadeira dos tecidos para uma rápida e efetiva avaliação de reflexos da pupila. Características: - Construído em metal sólido e durável; - Uso de pilhas alcalinas; - Lâmpada halógena 2,5 V (07600-U)</v>
      </c>
      <c r="C98" s="1" t="str">
        <f t="shared" si="32"/>
        <v/>
      </c>
      <c r="D98" s="1">
        <f t="shared" si="33"/>
        <v>60.6841000000001</v>
      </c>
      <c r="E98" s="1">
        <f t="shared" si="34"/>
        <v>82.264900000000139</v>
      </c>
      <c r="F98" s="1">
        <f t="shared" si="35"/>
        <v>97.416900000000084</v>
      </c>
      <c r="G98" s="1" t="str">
        <f t="shared" si="36"/>
        <v/>
      </c>
      <c r="H98" s="1" t="str">
        <f t="shared" si="37"/>
        <v/>
      </c>
      <c r="I98" s="1" t="str">
        <f t="shared" si="38"/>
        <v/>
      </c>
      <c r="J98" s="1" t="str">
        <f t="shared" si="39"/>
        <v/>
      </c>
      <c r="K98" s="1" t="str">
        <f t="shared" si="40"/>
        <v/>
      </c>
      <c r="L98" s="1">
        <f t="shared" si="41"/>
        <v>714.49289999999985</v>
      </c>
      <c r="M98" s="1">
        <f t="shared" si="42"/>
        <v>954.8588000000002</v>
      </c>
    </row>
    <row r="99" spans="1:13" ht="36" customHeight="1" x14ac:dyDescent="0.2">
      <c r="A99" s="6">
        <f>+'Pesquisa de Preços'!A104</f>
        <v>96</v>
      </c>
      <c r="B99" s="24" t="str">
        <f>+'Pesquisa de Preços'!B104</f>
        <v>Laringoscópio com lâmina (adulto e infantil)- Laringoscópio com iluminação fibra ótica Laminas retas em aço inox n.º 00, 0, 1, 2, 3, 4, 5 - Laminas curvas em aço inox n.º 00, 0, 1, 2, 3, 4, 5. Bolsas para acondicionamento dos aparelhos</v>
      </c>
      <c r="C99" s="1" t="str">
        <f t="shared" si="32"/>
        <v/>
      </c>
      <c r="D99" s="1">
        <f t="shared" si="33"/>
        <v>4529.2899999999936</v>
      </c>
      <c r="E99" s="1">
        <f t="shared" si="34"/>
        <v>8134.2360999999692</v>
      </c>
      <c r="F99" s="1">
        <f t="shared" si="35"/>
        <v>10941.159999999982</v>
      </c>
      <c r="G99" s="1">
        <f t="shared" si="36"/>
        <v>29549.61000000003</v>
      </c>
      <c r="H99" s="1" t="str">
        <f t="shared" si="37"/>
        <v/>
      </c>
      <c r="I99" s="1" t="str">
        <f t="shared" si="38"/>
        <v/>
      </c>
      <c r="J99" s="1" t="str">
        <f t="shared" si="39"/>
        <v/>
      </c>
      <c r="K99" s="1" t="str">
        <f t="shared" si="40"/>
        <v/>
      </c>
      <c r="L99" s="1">
        <f t="shared" si="41"/>
        <v>8134.2361000000101</v>
      </c>
      <c r="M99" s="1">
        <f t="shared" si="42"/>
        <v>61288.532199999987</v>
      </c>
    </row>
    <row r="100" spans="1:13" ht="36" customHeight="1" x14ac:dyDescent="0.2">
      <c r="A100" s="6">
        <f>+'Pesquisa de Preços'!A105</f>
        <v>97</v>
      </c>
      <c r="B100" s="24" t="str">
        <f>+'Pesquisa de Preços'!B105</f>
        <v>LENÇOL 150 FIOS 100% ALGODAO COR BRANCA, PARA MACA HOSPITALAR.</v>
      </c>
      <c r="C100" s="1" t="str">
        <f t="shared" si="32"/>
        <v/>
      </c>
      <c r="D100" s="1">
        <f t="shared" si="33"/>
        <v>2.5856640000000133</v>
      </c>
      <c r="E100" s="1">
        <f t="shared" si="34"/>
        <v>5.5131039999999949</v>
      </c>
      <c r="F100" s="1">
        <f t="shared" si="35"/>
        <v>7.8848639999999994</v>
      </c>
      <c r="G100" s="1">
        <f t="shared" si="36"/>
        <v>749.77392399999985</v>
      </c>
      <c r="H100" s="1" t="str">
        <f t="shared" si="37"/>
        <v/>
      </c>
      <c r="I100" s="1" t="str">
        <f t="shared" si="38"/>
        <v/>
      </c>
      <c r="J100" s="1" t="str">
        <f t="shared" si="39"/>
        <v/>
      </c>
      <c r="K100" s="1" t="str">
        <f t="shared" si="40"/>
        <v/>
      </c>
      <c r="L100" s="1">
        <f t="shared" si="41"/>
        <v>425.10192400000011</v>
      </c>
      <c r="M100" s="1">
        <f t="shared" si="42"/>
        <v>1190.8594800000001</v>
      </c>
    </row>
    <row r="101" spans="1:13" ht="36" customHeight="1" x14ac:dyDescent="0.2">
      <c r="A101" s="6">
        <f>+'Pesquisa de Preços'!A106</f>
        <v>98</v>
      </c>
      <c r="B101" s="24" t="str">
        <f>+'Pesquisa de Preços'!B106</f>
        <v>LENÇOL DE PAPEL HOSPITALAR CAIXA COM 10 ROLOS - Produto não estéril uso único, produto ecologicamente correto 100% fibras naturais; na cor branca 50cmx50m</v>
      </c>
      <c r="C101" s="1" t="str">
        <f t="shared" si="32"/>
        <v/>
      </c>
      <c r="D101" s="1">
        <f t="shared" si="33"/>
        <v>93.663683999999947</v>
      </c>
      <c r="E101" s="1">
        <f t="shared" si="34"/>
        <v>116.16528399999982</v>
      </c>
      <c r="F101" s="1">
        <f t="shared" si="35"/>
        <v>131.51502399999976</v>
      </c>
      <c r="G101" s="1">
        <f t="shared" si="36"/>
        <v>531.39470400000027</v>
      </c>
      <c r="H101" s="1" t="str">
        <f t="shared" si="37"/>
        <v/>
      </c>
      <c r="I101" s="1" t="str">
        <f t="shared" si="38"/>
        <v/>
      </c>
      <c r="J101" s="1" t="str">
        <f t="shared" si="39"/>
        <v/>
      </c>
      <c r="K101" s="1" t="str">
        <f t="shared" si="40"/>
        <v/>
      </c>
      <c r="L101" s="1">
        <f t="shared" si="41"/>
        <v>78.712384000000128</v>
      </c>
      <c r="M101" s="1">
        <f t="shared" si="42"/>
        <v>951.45107999999993</v>
      </c>
    </row>
    <row r="102" spans="1:13" ht="36" customHeight="1" x14ac:dyDescent="0.2">
      <c r="A102" s="6">
        <f>+'Pesquisa de Preços'!A107</f>
        <v>99</v>
      </c>
      <c r="B102" s="24" t="str">
        <f>+'Pesquisa de Preços'!B107</f>
        <v>LENÇOL DE PAPEL HOSPITALAR CAIXA COM 10 ROLOS - Produto não estéril uso único, produto ecologicamente correto 100% fibras naturais; na cor branca, com registro no ministério da saúde. Medida por rolo 70cmx50m</v>
      </c>
      <c r="C102" s="1">
        <f t="shared" si="32"/>
        <v>1258.0026694444446</v>
      </c>
      <c r="D102" s="1">
        <f t="shared" si="33"/>
        <v>4.0736694444444348</v>
      </c>
      <c r="E102" s="1">
        <f t="shared" si="34"/>
        <v>12.168469444444419</v>
      </c>
      <c r="F102" s="1">
        <f t="shared" si="35"/>
        <v>19.521669444444349</v>
      </c>
      <c r="G102" s="1">
        <f t="shared" si="36"/>
        <v>472.2653361111112</v>
      </c>
      <c r="H102" s="1" t="str">
        <f t="shared" si="37"/>
        <v/>
      </c>
      <c r="I102" s="1" t="str">
        <f t="shared" si="38"/>
        <v/>
      </c>
      <c r="J102" s="1" t="str">
        <f t="shared" si="39"/>
        <v/>
      </c>
      <c r="K102" s="1" t="str">
        <f t="shared" si="40"/>
        <v/>
      </c>
      <c r="L102" s="1">
        <f t="shared" si="41"/>
        <v>559.87446944444491</v>
      </c>
      <c r="M102" s="1">
        <f t="shared" si="42"/>
        <v>2325.9062833333337</v>
      </c>
    </row>
    <row r="103" spans="1:13" ht="36" customHeight="1" x14ac:dyDescent="0.2">
      <c r="A103" s="6">
        <f>+'Pesquisa de Preços'!A108</f>
        <v>100</v>
      </c>
      <c r="B103" s="24" t="str">
        <f>+'Pesquisa de Preços'!B108</f>
        <v>Luva descartável (estéril) tam. 6.5, Luva cirúrgica estéril descartável. Espessura média: 0,21 mm Comprimento: 28 cm Lubrificação: Sem pó Esterilização: Raios Gama ou Feixes de Elétron Apresentação: embalagem estéril contendo 50 pares</v>
      </c>
      <c r="C103" s="1">
        <f t="shared" si="32"/>
        <v>762.40413611111057</v>
      </c>
      <c r="D103" s="1">
        <f t="shared" si="33"/>
        <v>2.3973361111111289</v>
      </c>
      <c r="E103" s="1">
        <f t="shared" si="34"/>
        <v>0.65340277777778388</v>
      </c>
      <c r="F103" s="1">
        <f t="shared" si="35"/>
        <v>0.12133611111111316</v>
      </c>
      <c r="G103" s="1">
        <f t="shared" si="36"/>
        <v>42.880669444444521</v>
      </c>
      <c r="H103" s="1" t="str">
        <f t="shared" si="37"/>
        <v/>
      </c>
      <c r="I103" s="1" t="str">
        <f t="shared" si="38"/>
        <v/>
      </c>
      <c r="J103" s="1" t="str">
        <f t="shared" si="39"/>
        <v/>
      </c>
      <c r="K103" s="1" t="str">
        <f t="shared" si="40"/>
        <v/>
      </c>
      <c r="L103" s="1">
        <f t="shared" si="41"/>
        <v>337.02840277777807</v>
      </c>
      <c r="M103" s="1">
        <f t="shared" si="42"/>
        <v>1145.485283333333</v>
      </c>
    </row>
    <row r="104" spans="1:13" ht="36" customHeight="1" x14ac:dyDescent="0.2">
      <c r="A104" s="6">
        <f>+'Pesquisa de Preços'!A109</f>
        <v>101</v>
      </c>
      <c r="B104" s="24" t="str">
        <f>+'Pesquisa de Preços'!B109</f>
        <v>Luva Descartável (estéril) tam. 7.0, Luva cirúrgica estéril descartável. Espessura média: 0,21 mm Comprimento: 28 cm Lubrificação: Sem pó Esterilização: Raios Gama ou Feixes de Elétron Apresentação: embalagem estéril contendo 1 par.</v>
      </c>
      <c r="C104" s="1">
        <f t="shared" si="32"/>
        <v>12409.588669444445</v>
      </c>
      <c r="D104" s="1">
        <f t="shared" si="33"/>
        <v>506.32500277777757</v>
      </c>
      <c r="E104" s="1">
        <f t="shared" si="34"/>
        <v>497.3643361111109</v>
      </c>
      <c r="F104" s="1">
        <f t="shared" si="35"/>
        <v>500.04413611111084</v>
      </c>
      <c r="G104" s="1">
        <f t="shared" si="36"/>
        <v>508.57766944444427</v>
      </c>
      <c r="H104" s="1" t="str">
        <f t="shared" si="37"/>
        <v/>
      </c>
      <c r="I104" s="1" t="str">
        <f t="shared" si="38"/>
        <v/>
      </c>
      <c r="J104" s="1" t="str">
        <f t="shared" si="39"/>
        <v/>
      </c>
      <c r="K104" s="1" t="str">
        <f t="shared" si="40"/>
        <v/>
      </c>
      <c r="L104" s="1">
        <f t="shared" si="41"/>
        <v>470.09466944444421</v>
      </c>
      <c r="M104" s="1">
        <f t="shared" si="42"/>
        <v>14891.994483333336</v>
      </c>
    </row>
    <row r="105" spans="1:13" ht="36" customHeight="1" x14ac:dyDescent="0.2">
      <c r="A105" s="6">
        <f>+'Pesquisa de Preços'!A110</f>
        <v>102</v>
      </c>
      <c r="B105" s="24" t="str">
        <f>+'Pesquisa de Preços'!B110</f>
        <v>Luva Descartável (estéril) tam. 7.5 - Luva cirúrgica estéril descartável. Espessura média: 0,21 mm Comprimento: 28 cm Lubrificação: Sem pó Esterilização: Raios Gama ou Feixes de Elétron Apresentação: Pct estéril contendo 50 pares.</v>
      </c>
      <c r="C105" s="1">
        <f t="shared" si="32"/>
        <v>840.32346944444384</v>
      </c>
      <c r="D105" s="1">
        <f t="shared" si="33"/>
        <v>2.9469444444446949E-2</v>
      </c>
      <c r="E105" s="1">
        <f t="shared" si="34"/>
        <v>0.32300277777777175</v>
      </c>
      <c r="F105" s="1">
        <f t="shared" si="35"/>
        <v>1.0574694444444352</v>
      </c>
      <c r="G105" s="1">
        <f t="shared" si="36"/>
        <v>26.746136111111188</v>
      </c>
      <c r="H105" s="1" t="str">
        <f t="shared" si="37"/>
        <v/>
      </c>
      <c r="I105" s="1" t="str">
        <f t="shared" si="38"/>
        <v/>
      </c>
      <c r="J105" s="1" t="str">
        <f t="shared" si="39"/>
        <v/>
      </c>
      <c r="K105" s="1" t="str">
        <f t="shared" si="40"/>
        <v/>
      </c>
      <c r="L105" s="1">
        <f t="shared" si="41"/>
        <v>637.14173611111153</v>
      </c>
      <c r="M105" s="1">
        <f t="shared" si="42"/>
        <v>1505.6212833333334</v>
      </c>
    </row>
    <row r="106" spans="1:13" ht="36" customHeight="1" x14ac:dyDescent="0.2">
      <c r="A106" s="6">
        <f>+'Pesquisa de Preços'!A111</f>
        <v>103</v>
      </c>
      <c r="B106" s="24" t="str">
        <f>+'Pesquisa de Preços'!B111</f>
        <v>Luva Descartável (estéril) tam. 8.0 - Luva cirúrgica estéril descartável. Espessura média: 0,21 mm Comprimento: 28 cm Lubrificação: Sem pó Esterilização: Raios Gama ou Feixes de Elétron Apresentação: Pct estéril contendo 50 pares</v>
      </c>
      <c r="C106" s="1">
        <f t="shared" si="32"/>
        <v>8483.3310250000013</v>
      </c>
      <c r="D106" s="1">
        <f t="shared" si="33"/>
        <v>218.89202500000005</v>
      </c>
      <c r="E106" s="1">
        <f t="shared" si="34"/>
        <v>197.543025</v>
      </c>
      <c r="F106" s="1">
        <f t="shared" si="35"/>
        <v>184.82402499999998</v>
      </c>
      <c r="G106" s="1">
        <f t="shared" si="36"/>
        <v>391.84202500000009</v>
      </c>
      <c r="H106" s="1" t="str">
        <f t="shared" si="37"/>
        <v/>
      </c>
      <c r="I106" s="1" t="str">
        <f t="shared" si="38"/>
        <v/>
      </c>
      <c r="J106" s="1" t="str">
        <f t="shared" si="39"/>
        <v/>
      </c>
      <c r="K106" s="1" t="str">
        <f t="shared" si="40"/>
        <v/>
      </c>
      <c r="L106" s="1">
        <f t="shared" si="41"/>
        <v>891.91822500000012</v>
      </c>
      <c r="M106" s="1">
        <f t="shared" si="42"/>
        <v>10368.350350000001</v>
      </c>
    </row>
    <row r="107" spans="1:13" ht="36" customHeight="1" x14ac:dyDescent="0.2">
      <c r="A107" s="6">
        <f>+'Pesquisa de Preços'!A112</f>
        <v>104</v>
      </c>
      <c r="B107" s="24" t="str">
        <f>+'Pesquisa de Preços'!B112</f>
        <v>LUVA NITRICA SEM PÓ TAMANHO G, CX COM 100 UNIDADES.</v>
      </c>
      <c r="C107" s="1">
        <f t="shared" si="32"/>
        <v>34.008336111111113</v>
      </c>
      <c r="D107" s="1">
        <f t="shared" si="33"/>
        <v>5.1908027777777734</v>
      </c>
      <c r="E107" s="1">
        <f t="shared" si="34"/>
        <v>4.1956694444444391</v>
      </c>
      <c r="F107" s="1">
        <f t="shared" si="35"/>
        <v>3.6417361111111037</v>
      </c>
      <c r="G107" s="1">
        <f t="shared" si="36"/>
        <v>46.353402777777781</v>
      </c>
      <c r="H107" s="1" t="str">
        <f t="shared" si="37"/>
        <v/>
      </c>
      <c r="I107" s="1" t="str">
        <f t="shared" si="38"/>
        <v/>
      </c>
      <c r="J107" s="1" t="str">
        <f t="shared" si="39"/>
        <v/>
      </c>
      <c r="K107" s="1" t="str">
        <f t="shared" si="40"/>
        <v/>
      </c>
      <c r="L107" s="1">
        <f t="shared" si="41"/>
        <v>52.008136111111099</v>
      </c>
      <c r="M107" s="1">
        <f t="shared" si="42"/>
        <v>145.39808333333332</v>
      </c>
    </row>
    <row r="108" spans="1:13" ht="36" customHeight="1" x14ac:dyDescent="0.2">
      <c r="A108" s="6">
        <f>+'Pesquisa de Preços'!A113</f>
        <v>105</v>
      </c>
      <c r="B108" s="24" t="str">
        <f>+'Pesquisa de Preços'!B113</f>
        <v>LUVA NITRICA SEM PÓ TAMANHO M, CX COM 100 UNIDADES</v>
      </c>
      <c r="C108" s="1">
        <f t="shared" si="32"/>
        <v>214.18322499999994</v>
      </c>
      <c r="D108" s="1">
        <f t="shared" si="33"/>
        <v>22.992024999999984</v>
      </c>
      <c r="E108" s="1">
        <f t="shared" si="34"/>
        <v>20.839224999999978</v>
      </c>
      <c r="F108" s="1">
        <f t="shared" si="35"/>
        <v>19.580624999999976</v>
      </c>
      <c r="G108" s="1">
        <f t="shared" si="36"/>
        <v>86.955624999999984</v>
      </c>
      <c r="H108" s="1" t="str">
        <f t="shared" si="37"/>
        <v/>
      </c>
      <c r="I108" s="1" t="str">
        <f t="shared" si="38"/>
        <v/>
      </c>
      <c r="J108" s="1" t="str">
        <f t="shared" si="39"/>
        <v/>
      </c>
      <c r="K108" s="1" t="str">
        <f t="shared" si="40"/>
        <v/>
      </c>
      <c r="L108" s="1">
        <f t="shared" si="41"/>
        <v>71.825625000000031</v>
      </c>
      <c r="M108" s="1">
        <f t="shared" si="42"/>
        <v>436.37634999999989</v>
      </c>
    </row>
    <row r="109" spans="1:13" ht="36" customHeight="1" x14ac:dyDescent="0.2">
      <c r="A109" s="6">
        <f>+'Pesquisa de Preços'!A114</f>
        <v>106</v>
      </c>
      <c r="B109" s="24" t="str">
        <f>+'Pesquisa de Preços'!B114</f>
        <v>LUVA NITRICA SEM PÓ TAMANHO P, CX COM 100 UNIDADES.</v>
      </c>
      <c r="C109" s="1">
        <f t="shared" si="32"/>
        <v>265.25551111111105</v>
      </c>
      <c r="D109" s="1">
        <f t="shared" si="33"/>
        <v>10.070044444444436</v>
      </c>
      <c r="E109" s="1">
        <f t="shared" si="34"/>
        <v>8.6632111111111012</v>
      </c>
      <c r="F109" s="1">
        <f t="shared" si="35"/>
        <v>7.858677777777765</v>
      </c>
      <c r="G109" s="1">
        <f t="shared" si="36"/>
        <v>59.341344444444438</v>
      </c>
      <c r="H109" s="1" t="str">
        <f t="shared" si="37"/>
        <v/>
      </c>
      <c r="I109" s="1" t="str">
        <f t="shared" si="38"/>
        <v/>
      </c>
      <c r="J109" s="1" t="str">
        <f t="shared" si="39"/>
        <v/>
      </c>
      <c r="K109" s="1" t="str">
        <f t="shared" si="40"/>
        <v/>
      </c>
      <c r="L109" s="1">
        <f t="shared" si="41"/>
        <v>0.113344444444444</v>
      </c>
      <c r="M109" s="1">
        <f t="shared" si="42"/>
        <v>351.30213333333319</v>
      </c>
    </row>
    <row r="110" spans="1:13" ht="36" customHeight="1" x14ac:dyDescent="0.2">
      <c r="A110" s="6">
        <f>+'Pesquisa de Preços'!A115</f>
        <v>107</v>
      </c>
      <c r="B110" s="24" t="str">
        <f>+'Pesquisa de Preços'!B115</f>
        <v xml:space="preserve">LUVA PARA PROCEDIMENTO TAMANHO GRANDE (G) - CX COM 100 UNID </v>
      </c>
      <c r="C110" s="1" t="str">
        <f t="shared" si="32"/>
        <v/>
      </c>
      <c r="D110" s="1">
        <f t="shared" si="33"/>
        <v>2.050623999999996</v>
      </c>
      <c r="E110" s="1">
        <f t="shared" si="34"/>
        <v>2.9309439999999993</v>
      </c>
      <c r="F110" s="1">
        <f t="shared" si="35"/>
        <v>3.579663999999998</v>
      </c>
      <c r="G110" s="1">
        <f t="shared" si="36"/>
        <v>49.252324000000009</v>
      </c>
      <c r="H110" s="1" t="str">
        <f t="shared" si="37"/>
        <v/>
      </c>
      <c r="I110" s="1" t="str">
        <f t="shared" si="38"/>
        <v/>
      </c>
      <c r="J110" s="1" t="str">
        <f t="shared" si="39"/>
        <v/>
      </c>
      <c r="K110" s="1" t="str">
        <f t="shared" si="40"/>
        <v/>
      </c>
      <c r="L110" s="1">
        <f t="shared" si="41"/>
        <v>3.9283239999999973</v>
      </c>
      <c r="M110" s="1">
        <f t="shared" si="42"/>
        <v>61.741880000000002</v>
      </c>
    </row>
    <row r="111" spans="1:13" ht="36" customHeight="1" x14ac:dyDescent="0.2">
      <c r="A111" s="6">
        <f>+'Pesquisa de Preços'!A116</f>
        <v>108</v>
      </c>
      <c r="B111" s="24" t="str">
        <f>+'Pesquisa de Preços'!B116</f>
        <v>LUVA PARA PROCEDIMENTO TAMANHO MÉDIO (M)-CX C/ 100 UNID - Descartável, não estéril, confeccionada em látex natural, ambidestra, punhos longos, com bainha, formato anatômico, alta sensibilidade tátil, boa elasticidade e resistência, isenta de quaisquer defeitos, lubrificados com pó bioabsorvível</v>
      </c>
      <c r="C111" s="1" t="str">
        <f t="shared" si="32"/>
        <v/>
      </c>
      <c r="D111" s="1">
        <f t="shared" si="33"/>
        <v>1.2365439999999963</v>
      </c>
      <c r="E111" s="1">
        <f t="shared" si="34"/>
        <v>1.9376639999999985</v>
      </c>
      <c r="F111" s="1">
        <f t="shared" si="35"/>
        <v>2.4711839999999974</v>
      </c>
      <c r="G111" s="1">
        <f t="shared" si="36"/>
        <v>53.846244000000013</v>
      </c>
      <c r="H111" s="1" t="str">
        <f t="shared" si="37"/>
        <v/>
      </c>
      <c r="I111" s="1" t="str">
        <f t="shared" si="38"/>
        <v/>
      </c>
      <c r="J111" s="1" t="str">
        <f t="shared" si="39"/>
        <v/>
      </c>
      <c r="K111" s="1" t="str">
        <f t="shared" si="40"/>
        <v/>
      </c>
      <c r="L111" s="1">
        <f t="shared" si="41"/>
        <v>10.640644000000004</v>
      </c>
      <c r="M111" s="1">
        <f t="shared" si="42"/>
        <v>70.132280000000009</v>
      </c>
    </row>
    <row r="112" spans="1:13" ht="36" customHeight="1" x14ac:dyDescent="0.2">
      <c r="A112" s="6">
        <f>+'Pesquisa de Preços'!A117</f>
        <v>109</v>
      </c>
      <c r="B112" s="24" t="str">
        <f>+'Pesquisa de Preços'!B117</f>
        <v>LUVA PARA PROCEDIMENTO TAMANHO PEQUENO (EP)-CX C/ 100 UNID - Descartável, não estéril, confeccionada em látex natural, ambidestra, punhos longos, com bainha, formato anatômico, alta sensibilidade tátil, boa elasticidade e resistência, isenta de quaisquer defeitos, lubrificados com pó bioabsorvível.</v>
      </c>
      <c r="C112" s="1" t="str">
        <f t="shared" si="32"/>
        <v/>
      </c>
      <c r="D112" s="1">
        <f t="shared" si="33"/>
        <v>0.956483999999996</v>
      </c>
      <c r="E112" s="1">
        <f t="shared" si="34"/>
        <v>1.5825639999999979</v>
      </c>
      <c r="F112" s="1">
        <f t="shared" si="35"/>
        <v>2.0678439999999965</v>
      </c>
      <c r="G112" s="1">
        <f t="shared" si="36"/>
        <v>55.830784000000023</v>
      </c>
      <c r="H112" s="1" t="str">
        <f t="shared" si="37"/>
        <v/>
      </c>
      <c r="I112" s="1" t="str">
        <f t="shared" si="38"/>
        <v/>
      </c>
      <c r="J112" s="1" t="str">
        <f t="shared" si="39"/>
        <v/>
      </c>
      <c r="K112" s="1" t="str">
        <f t="shared" si="40"/>
        <v/>
      </c>
      <c r="L112" s="1">
        <f t="shared" si="41"/>
        <v>14.424803999999988</v>
      </c>
      <c r="M112" s="1">
        <f t="shared" si="42"/>
        <v>74.862480000000005</v>
      </c>
    </row>
    <row r="113" spans="1:13" ht="36" customHeight="1" x14ac:dyDescent="0.2">
      <c r="A113" s="6">
        <f>+'Pesquisa de Preços'!A118</f>
        <v>110</v>
      </c>
      <c r="B113" s="24" t="str">
        <f>+'Pesquisa de Preços'!B118</f>
        <v>LUVA PARA PROCEDIMENTO TAMANHO PEQUENO (P)-CX C/ 100 UNID - Descartável, não estéril, confeccionada em látex natural, ambidestra, punhos longos, com bainha, formato anatômico, alta sensibilidade tátil, boa elasticidade e resistência, isenta de quaisquer defeitos, lubrificados com pó bioabsorvível</v>
      </c>
      <c r="C113" s="1" t="str">
        <f t="shared" si="32"/>
        <v/>
      </c>
      <c r="D113" s="1">
        <f t="shared" si="33"/>
        <v>0.956483999999996</v>
      </c>
      <c r="E113" s="1">
        <f t="shared" si="34"/>
        <v>1.5825639999999979</v>
      </c>
      <c r="F113" s="1">
        <f t="shared" si="35"/>
        <v>2.0678439999999965</v>
      </c>
      <c r="G113" s="1">
        <f t="shared" si="36"/>
        <v>55.830784000000023</v>
      </c>
      <c r="H113" s="1" t="str">
        <f t="shared" si="37"/>
        <v/>
      </c>
      <c r="I113" s="1" t="str">
        <f t="shared" si="38"/>
        <v/>
      </c>
      <c r="J113" s="1" t="str">
        <f t="shared" si="39"/>
        <v/>
      </c>
      <c r="K113" s="1" t="str">
        <f t="shared" si="40"/>
        <v/>
      </c>
      <c r="L113" s="1">
        <f t="shared" si="41"/>
        <v>14.424803999999988</v>
      </c>
      <c r="M113" s="1">
        <f t="shared" si="42"/>
        <v>74.862480000000005</v>
      </c>
    </row>
    <row r="114" spans="1:13" ht="36" customHeight="1" x14ac:dyDescent="0.2">
      <c r="A114" s="6">
        <f>+'Pesquisa de Preços'!A119</f>
        <v>111</v>
      </c>
      <c r="B114" s="24" t="str">
        <f>+'Pesquisa de Preços'!B119</f>
        <v>MANGUITO P/ APARELHO DE PRESSÃO ADULTO DE DUAS VIAS CONFECCIONADO EM PVC, EM MATERIAL QUE NÃO SE DETERIORA COM CALOR</v>
      </c>
      <c r="C114" s="1">
        <f t="shared" si="32"/>
        <v>360.99999999999989</v>
      </c>
      <c r="D114" s="1">
        <f t="shared" si="33"/>
        <v>95.062500000000071</v>
      </c>
      <c r="E114" s="1">
        <f t="shared" si="34"/>
        <v>106.50240000000008</v>
      </c>
      <c r="F114" s="1">
        <f t="shared" si="35"/>
        <v>114.06240000000007</v>
      </c>
      <c r="G114" s="1">
        <f t="shared" si="36"/>
        <v>526.2435999999999</v>
      </c>
      <c r="H114" s="1" t="str">
        <f t="shared" si="37"/>
        <v/>
      </c>
      <c r="I114" s="1" t="str">
        <f t="shared" si="38"/>
        <v/>
      </c>
      <c r="J114" s="1" t="str">
        <f t="shared" si="39"/>
        <v/>
      </c>
      <c r="K114" s="1" t="str">
        <f t="shared" si="40"/>
        <v/>
      </c>
      <c r="L114" s="1">
        <f t="shared" si="41"/>
        <v>125.21610000000003</v>
      </c>
      <c r="M114" s="1">
        <f t="shared" si="42"/>
        <v>1328.087</v>
      </c>
    </row>
    <row r="115" spans="1:13" ht="36" customHeight="1" x14ac:dyDescent="0.2">
      <c r="A115" s="6">
        <f>+'Pesquisa de Preços'!A120</f>
        <v>112</v>
      </c>
      <c r="B115" s="24" t="str">
        <f>+'Pesquisa de Preços'!B120</f>
        <v>MANGUITO P/ APARELHO DE PRESSÃO INFANTIL, DE DUAS VIAS, CONFECCINADO EM PVC, EM MATERIAL QUE NÃO SE DETERIORA COM CALOR</v>
      </c>
      <c r="C115" s="1">
        <f t="shared" si="32"/>
        <v>1879.8005444444448</v>
      </c>
      <c r="D115" s="1">
        <f t="shared" si="33"/>
        <v>6.4177777777776238E-2</v>
      </c>
      <c r="E115" s="1">
        <f t="shared" si="34"/>
        <v>0.10027777777777988</v>
      </c>
      <c r="F115" s="1">
        <f t="shared" si="35"/>
        <v>0.45787777777778149</v>
      </c>
      <c r="G115" s="1">
        <f t="shared" si="36"/>
        <v>1033.1938777777775</v>
      </c>
      <c r="H115" s="1" t="str">
        <f t="shared" si="37"/>
        <v/>
      </c>
      <c r="I115" s="1" t="str">
        <f t="shared" si="38"/>
        <v/>
      </c>
      <c r="J115" s="1" t="str">
        <f t="shared" si="39"/>
        <v/>
      </c>
      <c r="K115" s="1" t="str">
        <f t="shared" si="40"/>
        <v/>
      </c>
      <c r="L115" s="1">
        <f t="shared" si="41"/>
        <v>142.88217777777768</v>
      </c>
      <c r="M115" s="1">
        <f t="shared" si="42"/>
        <v>3056.4989333333333</v>
      </c>
    </row>
    <row r="116" spans="1:13" ht="36" customHeight="1" x14ac:dyDescent="0.2">
      <c r="A116" s="6">
        <f>+'Pesquisa de Preços'!A121</f>
        <v>113</v>
      </c>
      <c r="B116" s="24" t="str">
        <f>+'Pesquisa de Preços'!B121</f>
        <v>MANGUITO P/ APARELHO DE PRESSÃO OBESO DE DUAS VIAS CONFECCIONADO EM PVC, EM MATERIAL QUE NÃO SE DETERIORA COM CALOR</v>
      </c>
      <c r="C116" s="1">
        <f t="shared" ref="C116:C179" si="43">IF(C375=0,"",((M375-C375)^2))</f>
        <v>69.806024999999948</v>
      </c>
      <c r="D116" s="1">
        <f t="shared" ref="D116:D179" si="44">IF(D375=0,"",((M375-D375)^2))</f>
        <v>66.178224999999969</v>
      </c>
      <c r="E116" s="1">
        <f t="shared" ref="E116:E179" si="45">IF(E375=0,"",((M375-E375)^2))</f>
        <v>78.765625</v>
      </c>
      <c r="F116" s="1">
        <f t="shared" ref="F116:F179" si="46">IF(F375=0,"",((M375-F375)^2))</f>
        <v>87.14222500000001</v>
      </c>
      <c r="G116" s="1">
        <f t="shared" ref="G116:G179" si="47">IF(G375=0,"",((M375-G375)^2))</f>
        <v>705.16802499999994</v>
      </c>
      <c r="H116" s="1" t="str">
        <f t="shared" ref="H116:H179" si="48">IF(H375=0,"",((M375-H375)^2))</f>
        <v/>
      </c>
      <c r="I116" s="1" t="str">
        <f t="shared" ref="I116:I179" si="49">IF(I375=0,"",((M375-I375)^2))</f>
        <v/>
      </c>
      <c r="J116" s="1" t="str">
        <f t="shared" ref="J116:J179" si="50">IF(J375=0,"",((M375-J375)^2))</f>
        <v/>
      </c>
      <c r="K116" s="1" t="str">
        <f t="shared" ref="K116:K179" si="51">IF(K375=0,"",((M375-K375)^2))</f>
        <v/>
      </c>
      <c r="L116" s="1">
        <f t="shared" ref="L116:L179" si="52">IF(L375=0,"",((M375-L375)^2))</f>
        <v>66.341025000000045</v>
      </c>
      <c r="M116" s="1">
        <f t="shared" ref="M116:M179" si="53">SUM(C116:L116)</f>
        <v>1073.4011499999999</v>
      </c>
    </row>
    <row r="117" spans="1:13" ht="36" customHeight="1" x14ac:dyDescent="0.2">
      <c r="A117" s="6">
        <f>+'Pesquisa de Preços'!A122</f>
        <v>114</v>
      </c>
      <c r="B117" s="24" t="str">
        <f>+'Pesquisa de Preços'!B122</f>
        <v>Manta Térmica Aluminizada - Manta Térmica Aluminizada, Produzida em polietileno aluminizado, Não Deforma, A Prova d`água, Reflete o calor externo mantendo o calor interno, Tamanho: Comprimento: 2,10m. Largura: 1,40m.</v>
      </c>
      <c r="C117" s="1">
        <f t="shared" si="43"/>
        <v>3.5973444444444405</v>
      </c>
      <c r="D117" s="1">
        <f t="shared" si="44"/>
        <v>0.3640111111111124</v>
      </c>
      <c r="E117" s="1">
        <f t="shared" si="45"/>
        <v>0.2433777777777785</v>
      </c>
      <c r="F117" s="1">
        <f t="shared" si="46"/>
        <v>0.18777777777777876</v>
      </c>
      <c r="G117" s="1">
        <f t="shared" si="47"/>
        <v>0.10454444444444497</v>
      </c>
      <c r="H117" s="1" t="str">
        <f t="shared" si="48"/>
        <v/>
      </c>
      <c r="I117" s="1" t="str">
        <f t="shared" si="49"/>
        <v/>
      </c>
      <c r="J117" s="1" t="str">
        <f t="shared" si="50"/>
        <v/>
      </c>
      <c r="K117" s="1" t="str">
        <f t="shared" si="51"/>
        <v/>
      </c>
      <c r="L117" s="1">
        <f t="shared" si="52"/>
        <v>1.877777777777903E-3</v>
      </c>
      <c r="M117" s="1">
        <f t="shared" si="53"/>
        <v>4.4989333333333326</v>
      </c>
    </row>
    <row r="118" spans="1:13" ht="36" customHeight="1" x14ac:dyDescent="0.2">
      <c r="A118" s="6">
        <f>+'Pesquisa de Preços'!A123</f>
        <v>115</v>
      </c>
      <c r="B118" s="24" t="str">
        <f>+'Pesquisa de Preços'!B123</f>
        <v xml:space="preserve">Máscara Cirúrgica Descartável Tripla c/ Elástico Cx 50und - Material 100% Polipropileno Hipoalérgica, Hidrorepelente, Não Inflamável, Clipe nasal revestido e de fácil ajuste ELÁSTICO (p/ fixar atrás das aurículas), TRIPLA CAMADA: Composta por 2 camadas externas de TNT 20 g/m² </v>
      </c>
      <c r="C118" s="1">
        <f t="shared" si="43"/>
        <v>165.93733611111114</v>
      </c>
      <c r="D118" s="1">
        <f t="shared" si="44"/>
        <v>12.449136111111111</v>
      </c>
      <c r="E118" s="1">
        <f t="shared" si="45"/>
        <v>12.098802777777776</v>
      </c>
      <c r="F118" s="1">
        <f t="shared" si="46"/>
        <v>11.891002777777777</v>
      </c>
      <c r="G118" s="1">
        <f t="shared" si="47"/>
        <v>7.2810027777777773</v>
      </c>
      <c r="H118" s="1" t="str">
        <f t="shared" si="48"/>
        <v/>
      </c>
      <c r="I118" s="1" t="str">
        <f t="shared" si="49"/>
        <v/>
      </c>
      <c r="J118" s="1" t="str">
        <f t="shared" si="50"/>
        <v/>
      </c>
      <c r="K118" s="1" t="str">
        <f t="shared" si="51"/>
        <v/>
      </c>
      <c r="L118" s="1">
        <f t="shared" si="52"/>
        <v>7.3802777777777689E-2</v>
      </c>
      <c r="M118" s="1">
        <f t="shared" si="53"/>
        <v>209.73108333333334</v>
      </c>
    </row>
    <row r="119" spans="1:13" ht="36" customHeight="1" x14ac:dyDescent="0.2">
      <c r="A119" s="6">
        <f>+'Pesquisa de Preços'!A124</f>
        <v>116</v>
      </c>
      <c r="B119" s="24" t="str">
        <f>+'Pesquisa de Preços'!B124</f>
        <v>Máscara com Reservatório adulto p/ nebulizador</v>
      </c>
      <c r="C119" s="1">
        <f t="shared" si="43"/>
        <v>2.2052249999999982</v>
      </c>
      <c r="D119" s="1">
        <f t="shared" si="44"/>
        <v>0.36602499999999838</v>
      </c>
      <c r="E119" s="1">
        <f t="shared" si="45"/>
        <v>0.58522499999999811</v>
      </c>
      <c r="F119" s="1">
        <f t="shared" si="46"/>
        <v>0.74822500000000036</v>
      </c>
      <c r="G119" s="1">
        <f t="shared" si="47"/>
        <v>11.730625000000005</v>
      </c>
      <c r="H119" s="1" t="str">
        <f t="shared" si="48"/>
        <v/>
      </c>
      <c r="I119" s="1" t="str">
        <f t="shared" si="49"/>
        <v/>
      </c>
      <c r="J119" s="1" t="str">
        <f t="shared" si="50"/>
        <v/>
      </c>
      <c r="K119" s="1" t="str">
        <f t="shared" si="51"/>
        <v/>
      </c>
      <c r="L119" s="1">
        <f t="shared" si="52"/>
        <v>8.7024999999999963E-2</v>
      </c>
      <c r="M119" s="1">
        <f t="shared" si="53"/>
        <v>15.72235</v>
      </c>
    </row>
    <row r="120" spans="1:13" ht="36" customHeight="1" x14ac:dyDescent="0.2">
      <c r="A120" s="6">
        <f>+'Pesquisa de Preços'!A125</f>
        <v>117</v>
      </c>
      <c r="B120" s="24" t="str">
        <f>+'Pesquisa de Preços'!B125</f>
        <v>Máscara com Reservatório infantil p/ nebulizador</v>
      </c>
      <c r="C120" s="1">
        <f t="shared" si="43"/>
        <v>2.739024999999998</v>
      </c>
      <c r="D120" s="1">
        <f t="shared" si="44"/>
        <v>0.60062499999999774</v>
      </c>
      <c r="E120" s="1">
        <f t="shared" si="45"/>
        <v>0.87422499999999759</v>
      </c>
      <c r="F120" s="1">
        <f t="shared" si="46"/>
        <v>1.0712250000000003</v>
      </c>
      <c r="G120" s="1">
        <f t="shared" si="47"/>
        <v>10.595025000000005</v>
      </c>
      <c r="H120" s="1" t="str">
        <f t="shared" si="48"/>
        <v/>
      </c>
      <c r="I120" s="1" t="str">
        <f t="shared" si="49"/>
        <v/>
      </c>
      <c r="J120" s="1" t="str">
        <f t="shared" si="50"/>
        <v/>
      </c>
      <c r="K120" s="1" t="str">
        <f t="shared" si="51"/>
        <v/>
      </c>
      <c r="L120" s="1">
        <f t="shared" si="52"/>
        <v>1.311025000000003</v>
      </c>
      <c r="M120" s="1">
        <f t="shared" si="53"/>
        <v>17.191150000000004</v>
      </c>
    </row>
    <row r="121" spans="1:13" ht="36" customHeight="1" x14ac:dyDescent="0.2">
      <c r="A121" s="6">
        <f>+'Pesquisa de Preços'!A126</f>
        <v>118</v>
      </c>
      <c r="B121" s="24" t="str">
        <f>+'Pesquisa de Preços'!B126</f>
        <v>Máscara de oxigênio adulto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121" s="1">
        <f t="shared" si="43"/>
        <v>114.45433611111105</v>
      </c>
      <c r="D121" s="1">
        <f t="shared" si="44"/>
        <v>10.63846944444445</v>
      </c>
      <c r="E121" s="1">
        <f t="shared" si="45"/>
        <v>9.9961361111111184</v>
      </c>
      <c r="F121" s="1">
        <f t="shared" si="46"/>
        <v>9.6203361111111221</v>
      </c>
      <c r="G121" s="1">
        <f t="shared" si="47"/>
        <v>2.0211361111111166</v>
      </c>
      <c r="H121" s="1" t="str">
        <f t="shared" si="48"/>
        <v/>
      </c>
      <c r="I121" s="1" t="str">
        <f t="shared" si="49"/>
        <v/>
      </c>
      <c r="J121" s="1" t="str">
        <f t="shared" si="50"/>
        <v/>
      </c>
      <c r="K121" s="1" t="str">
        <f t="shared" si="51"/>
        <v/>
      </c>
      <c r="L121" s="1">
        <f t="shared" si="52"/>
        <v>6.166944444444343E-2</v>
      </c>
      <c r="M121" s="1">
        <f t="shared" si="53"/>
        <v>146.7920833333333</v>
      </c>
    </row>
    <row r="122" spans="1:13" ht="36" customHeight="1" x14ac:dyDescent="0.2">
      <c r="A122" s="6">
        <f>+'Pesquisa de Preços'!A127</f>
        <v>119</v>
      </c>
      <c r="B122" s="24" t="str">
        <f>+'Pesquisa de Preços'!B127</f>
        <v>Máscara de oxigênio infantil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122" s="1">
        <f t="shared" si="43"/>
        <v>10.123002777777778</v>
      </c>
      <c r="D122" s="1">
        <f t="shared" si="44"/>
        <v>3.5281361111111096</v>
      </c>
      <c r="E122" s="1">
        <f t="shared" si="45"/>
        <v>3.1624694444444446</v>
      </c>
      <c r="F122" s="1">
        <f t="shared" si="46"/>
        <v>2.9526694444444459</v>
      </c>
      <c r="G122" s="1">
        <f t="shared" si="47"/>
        <v>0.3154694444444453</v>
      </c>
      <c r="H122" s="1" t="str">
        <f t="shared" si="48"/>
        <v/>
      </c>
      <c r="I122" s="1" t="str">
        <f t="shared" si="49"/>
        <v/>
      </c>
      <c r="J122" s="1" t="str">
        <f t="shared" si="50"/>
        <v/>
      </c>
      <c r="K122" s="1" t="str">
        <f t="shared" si="51"/>
        <v/>
      </c>
      <c r="L122" s="1">
        <f t="shared" si="52"/>
        <v>2.6623361111111086</v>
      </c>
      <c r="M122" s="1">
        <f t="shared" si="53"/>
        <v>22.744083333333332</v>
      </c>
    </row>
    <row r="123" spans="1:13" ht="36" customHeight="1" x14ac:dyDescent="0.2">
      <c r="A123" s="6">
        <f>+'Pesquisa de Preços'!A128</f>
        <v>120</v>
      </c>
      <c r="B123" s="24" t="str">
        <f>+'Pesquisa de Preços'!B128</f>
        <v>MÁSCARA DE PROTEÇÃO N95 PFF2 (UN.), Respirador PFF-2/N95 contra Particulados para Uso Hospitalar Máscara Cirúrgica. Composição. Constituído por uma concha interna de sustentação - composta de não tecido moldado em fibras sintéticas por um processo sem resina. Sobre esta concha é montado o meio filtrante composto por microfibras tratadas eletrostaticamente. A parte externa do respirador é composta por um não-tecido na cor verde, que protege o meio filtrante evitando que as fibras possam se soltar, com tratamento especial para maior resistência à projeção de sangue e fluidos corpóreos</v>
      </c>
      <c r="C123" s="1">
        <f t="shared" si="43"/>
        <v>1.0609000000000006</v>
      </c>
      <c r="D123" s="1">
        <f t="shared" si="44"/>
        <v>1.9599999999999972E-2</v>
      </c>
      <c r="E123" s="1">
        <f t="shared" si="45"/>
        <v>1.4399999999999972E-2</v>
      </c>
      <c r="F123" s="1">
        <f t="shared" si="46"/>
        <v>1.2099999999999972E-2</v>
      </c>
      <c r="G123" s="1">
        <f t="shared" si="47"/>
        <v>0.50409999999999977</v>
      </c>
      <c r="H123" s="1" t="str">
        <f t="shared" si="48"/>
        <v/>
      </c>
      <c r="I123" s="1" t="str">
        <f t="shared" si="49"/>
        <v/>
      </c>
      <c r="J123" s="1" t="str">
        <f t="shared" si="50"/>
        <v/>
      </c>
      <c r="K123" s="1" t="str">
        <f t="shared" si="51"/>
        <v/>
      </c>
      <c r="L123" s="1">
        <f t="shared" si="52"/>
        <v>2.5000000000000044E-3</v>
      </c>
      <c r="M123" s="1">
        <f t="shared" si="53"/>
        <v>1.6136000000000004</v>
      </c>
    </row>
    <row r="124" spans="1:13" ht="36" customHeight="1" x14ac:dyDescent="0.2">
      <c r="A124" s="6">
        <f>+'Pesquisa de Preços'!A129</f>
        <v>121</v>
      </c>
      <c r="B124" s="24" t="str">
        <f>+'Pesquisa de Preços'!B129</f>
        <v>Mascara laríngea descartável 5.0 (70-100kg)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124" s="1">
        <f t="shared" si="43"/>
        <v>924.46402500000011</v>
      </c>
      <c r="D124" s="1">
        <f t="shared" si="44"/>
        <v>0.140625</v>
      </c>
      <c r="E124" s="1">
        <f t="shared" si="45"/>
        <v>7.0225000000000301E-2</v>
      </c>
      <c r="F124" s="1">
        <f t="shared" si="46"/>
        <v>0.45562500000000578</v>
      </c>
      <c r="G124" s="1">
        <f t="shared" si="47"/>
        <v>557.66822499999989</v>
      </c>
      <c r="H124" s="1" t="str">
        <f t="shared" si="48"/>
        <v/>
      </c>
      <c r="I124" s="1" t="str">
        <f t="shared" si="49"/>
        <v/>
      </c>
      <c r="J124" s="1" t="str">
        <f t="shared" si="50"/>
        <v/>
      </c>
      <c r="K124" s="1" t="str">
        <f t="shared" si="51"/>
        <v/>
      </c>
      <c r="L124" s="1">
        <f t="shared" si="52"/>
        <v>54.096024999999955</v>
      </c>
      <c r="M124" s="1">
        <f t="shared" si="53"/>
        <v>1536.8947500000002</v>
      </c>
    </row>
    <row r="125" spans="1:13" ht="36" customHeight="1" x14ac:dyDescent="0.2">
      <c r="A125" s="6">
        <f>+'Pesquisa de Preços'!A130</f>
        <v>122</v>
      </c>
      <c r="B125" s="24" t="str">
        <f>+'Pesquisa de Preços'!B130</f>
        <v>Mascara Laríngea descartável tam 2.0 (10-20kg)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125" s="1">
        <f t="shared" si="43"/>
        <v>1085.5926694444447</v>
      </c>
      <c r="D125" s="1">
        <f t="shared" si="44"/>
        <v>4.701669444444458</v>
      </c>
      <c r="E125" s="1">
        <f t="shared" si="45"/>
        <v>7.8867361111111327</v>
      </c>
      <c r="F125" s="1">
        <f t="shared" si="46"/>
        <v>10.357669444444493</v>
      </c>
      <c r="G125" s="1">
        <f t="shared" si="47"/>
        <v>444.01513611111091</v>
      </c>
      <c r="H125" s="1" t="str">
        <f t="shared" si="48"/>
        <v/>
      </c>
      <c r="I125" s="1" t="str">
        <f t="shared" si="49"/>
        <v/>
      </c>
      <c r="J125" s="1" t="str">
        <f t="shared" si="50"/>
        <v/>
      </c>
      <c r="K125" s="1" t="str">
        <f t="shared" si="51"/>
        <v/>
      </c>
      <c r="L125" s="1">
        <f t="shared" si="52"/>
        <v>402.87180277777759</v>
      </c>
      <c r="M125" s="1">
        <f t="shared" si="53"/>
        <v>1955.4256833333334</v>
      </c>
    </row>
    <row r="126" spans="1:13" ht="36" customHeight="1" x14ac:dyDescent="0.2">
      <c r="A126" s="6">
        <f>+'Pesquisa de Preços'!A131</f>
        <v>123</v>
      </c>
      <c r="B126" s="24" t="str">
        <f>+'Pesquisa de Preços'!B131</f>
        <v>Mascara laríngea descartável tam 4.0 (50-70kg) -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126" s="1">
        <f t="shared" si="43"/>
        <v>984.07690000000025</v>
      </c>
      <c r="D126" s="1">
        <f t="shared" si="44"/>
        <v>0.34810000000000402</v>
      </c>
      <c r="E126" s="1">
        <f t="shared" si="45"/>
        <v>1.5129000000000097</v>
      </c>
      <c r="F126" s="1">
        <f t="shared" si="46"/>
        <v>2.6896000000000253</v>
      </c>
      <c r="G126" s="1">
        <f t="shared" si="47"/>
        <v>513.02249999999981</v>
      </c>
      <c r="H126" s="1" t="str">
        <f t="shared" si="48"/>
        <v/>
      </c>
      <c r="I126" s="1" t="str">
        <f t="shared" si="49"/>
        <v/>
      </c>
      <c r="J126" s="1" t="str">
        <f t="shared" si="50"/>
        <v/>
      </c>
      <c r="K126" s="1" t="str">
        <f t="shared" si="51"/>
        <v/>
      </c>
      <c r="L126" s="1">
        <f t="shared" si="52"/>
        <v>148.3523999999999</v>
      </c>
      <c r="M126" s="1">
        <f t="shared" si="53"/>
        <v>1650.0024000000001</v>
      </c>
    </row>
    <row r="127" spans="1:13" ht="36" customHeight="1" x14ac:dyDescent="0.2">
      <c r="A127" s="6">
        <f>+'Pesquisa de Preços'!A132</f>
        <v>124</v>
      </c>
      <c r="B127" s="24" t="str">
        <f>+'Pesquisa de Preços'!B132</f>
        <v>Mascara Laríngea descartável tam. 2.5 (20-30kg)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127" s="1" t="str">
        <f t="shared" si="43"/>
        <v/>
      </c>
      <c r="D127" s="1">
        <f t="shared" si="44"/>
        <v>108.53472399999998</v>
      </c>
      <c r="E127" s="1">
        <f t="shared" si="45"/>
        <v>122.279364</v>
      </c>
      <c r="F127" s="1">
        <f t="shared" si="46"/>
        <v>131.51502400000007</v>
      </c>
      <c r="G127" s="1">
        <f t="shared" si="47"/>
        <v>164.40368399999997</v>
      </c>
      <c r="H127" s="1" t="str">
        <f t="shared" si="48"/>
        <v/>
      </c>
      <c r="I127" s="1" t="str">
        <f t="shared" si="49"/>
        <v/>
      </c>
      <c r="J127" s="1" t="str">
        <f t="shared" si="50"/>
        <v/>
      </c>
      <c r="K127" s="1" t="str">
        <f t="shared" si="51"/>
        <v/>
      </c>
      <c r="L127" s="1">
        <f t="shared" si="52"/>
        <v>404.89488399999999</v>
      </c>
      <c r="M127" s="1">
        <f t="shared" si="53"/>
        <v>931.62768000000005</v>
      </c>
    </row>
    <row r="128" spans="1:13" ht="36" customHeight="1" x14ac:dyDescent="0.2">
      <c r="A128" s="6">
        <f>+'Pesquisa de Preços'!A133</f>
        <v>125</v>
      </c>
      <c r="B128" s="24" t="str">
        <f>+'Pesquisa de Preços'!B133</f>
        <v>MASCARA PLASTICA TRANSPARENTE PARA INALADORES ADULTO, EMABALADA INDIVIDUALMENTE EM SACO PLASTICO.</v>
      </c>
      <c r="C128" s="1">
        <f t="shared" si="43"/>
        <v>67.732900000000001</v>
      </c>
      <c r="D128" s="1">
        <f t="shared" si="44"/>
        <v>0.98009999999999864</v>
      </c>
      <c r="E128" s="1">
        <f t="shared" si="45"/>
        <v>0.80999999999999905</v>
      </c>
      <c r="F128" s="1">
        <f t="shared" si="46"/>
        <v>0.72249999999999936</v>
      </c>
      <c r="G128" s="1">
        <f t="shared" si="47"/>
        <v>26.522499999999994</v>
      </c>
      <c r="H128" s="1" t="str">
        <f t="shared" si="48"/>
        <v/>
      </c>
      <c r="I128" s="1" t="str">
        <f t="shared" si="49"/>
        <v/>
      </c>
      <c r="J128" s="1" t="str">
        <f t="shared" si="50"/>
        <v/>
      </c>
      <c r="K128" s="1" t="str">
        <f t="shared" si="51"/>
        <v/>
      </c>
      <c r="L128" s="1">
        <f t="shared" si="52"/>
        <v>0.1155999999999999</v>
      </c>
      <c r="M128" s="1">
        <f t="shared" si="53"/>
        <v>96.883599999999987</v>
      </c>
    </row>
    <row r="129" spans="1:13" ht="36" customHeight="1" x14ac:dyDescent="0.2">
      <c r="A129" s="6">
        <f>+'Pesquisa de Preços'!A134</f>
        <v>126</v>
      </c>
      <c r="B129" s="24" t="str">
        <f>+'Pesquisa de Preços'!B134</f>
        <v>MASCARA PLASTICA TRANSPARENTE PARA INALADORES INFANTIL, EMBALADA INDIVIDUALMENTE EM SACO PLASTICO.</v>
      </c>
      <c r="C129" s="1">
        <f t="shared" si="43"/>
        <v>32.054469444444436</v>
      </c>
      <c r="D129" s="1">
        <f t="shared" si="44"/>
        <v>0.31173611111111138</v>
      </c>
      <c r="E129" s="1">
        <f t="shared" si="45"/>
        <v>0.21933611111111145</v>
      </c>
      <c r="F129" s="1">
        <f t="shared" si="46"/>
        <v>0.17500277777777826</v>
      </c>
      <c r="G129" s="1">
        <f t="shared" si="47"/>
        <v>18.561736111111113</v>
      </c>
      <c r="H129" s="1" t="str">
        <f t="shared" si="48"/>
        <v/>
      </c>
      <c r="I129" s="1" t="str">
        <f t="shared" si="49"/>
        <v/>
      </c>
      <c r="J129" s="1" t="str">
        <f t="shared" si="50"/>
        <v/>
      </c>
      <c r="K129" s="1" t="str">
        <f t="shared" si="51"/>
        <v/>
      </c>
      <c r="L129" s="1">
        <f t="shared" si="52"/>
        <v>8.4027777777776359E-3</v>
      </c>
      <c r="M129" s="1">
        <f t="shared" si="53"/>
        <v>51.330683333333326</v>
      </c>
    </row>
    <row r="130" spans="1:13" ht="36" customHeight="1" x14ac:dyDescent="0.2">
      <c r="A130" s="6">
        <f>+'Pesquisa de Preços'!A135</f>
        <v>127</v>
      </c>
      <c r="B130" s="24" t="str">
        <f>+'Pesquisa de Preços'!B135</f>
        <v>Conjunto completo com micro nebulizador, extensão com conector para ar comprimido , Máscara adulto.</v>
      </c>
      <c r="C130" s="1">
        <f t="shared" si="43"/>
        <v>90.948011111111057</v>
      </c>
      <c r="D130" s="1">
        <f t="shared" si="44"/>
        <v>5.032544444444456</v>
      </c>
      <c r="E130" s="1">
        <f t="shared" si="45"/>
        <v>4.3402777777777874</v>
      </c>
      <c r="F130" s="1">
        <f t="shared" si="46"/>
        <v>3.9336111111111149</v>
      </c>
      <c r="G130" s="1">
        <f t="shared" si="47"/>
        <v>1.6044444444444059E-2</v>
      </c>
      <c r="H130" s="1" t="str">
        <f t="shared" si="48"/>
        <v/>
      </c>
      <c r="I130" s="1" t="str">
        <f t="shared" si="49"/>
        <v/>
      </c>
      <c r="J130" s="1" t="str">
        <f t="shared" si="50"/>
        <v/>
      </c>
      <c r="K130" s="1" t="str">
        <f t="shared" si="51"/>
        <v/>
      </c>
      <c r="L130" s="1">
        <f t="shared" si="52"/>
        <v>11.244844444444457</v>
      </c>
      <c r="M130" s="1">
        <f t="shared" si="53"/>
        <v>115.51533333333332</v>
      </c>
    </row>
    <row r="131" spans="1:13" ht="36" customHeight="1" x14ac:dyDescent="0.2">
      <c r="A131" s="6">
        <f>+'Pesquisa de Preços'!A136</f>
        <v>128</v>
      </c>
      <c r="B131" s="24" t="str">
        <f>+'Pesquisa de Preços'!B136</f>
        <v>Conjunto completo com micro nebulizador, extensão com conector para ar comprimido , Máscara infantil.</v>
      </c>
      <c r="C131" s="1">
        <f t="shared" si="43"/>
        <v>101.03600277777772</v>
      </c>
      <c r="D131" s="1">
        <f t="shared" si="44"/>
        <v>2.9871361111111177</v>
      </c>
      <c r="E131" s="1">
        <f t="shared" si="45"/>
        <v>2.45966944444445</v>
      </c>
      <c r="F131" s="1">
        <f t="shared" si="46"/>
        <v>2.156002777777779</v>
      </c>
      <c r="G131" s="1">
        <f t="shared" si="47"/>
        <v>5.9943361111111146</v>
      </c>
      <c r="H131" s="1" t="str">
        <f t="shared" si="48"/>
        <v/>
      </c>
      <c r="I131" s="1" t="str">
        <f t="shared" si="49"/>
        <v/>
      </c>
      <c r="J131" s="1" t="str">
        <f t="shared" si="50"/>
        <v/>
      </c>
      <c r="K131" s="1" t="str">
        <f t="shared" si="51"/>
        <v/>
      </c>
      <c r="L131" s="1">
        <f t="shared" si="52"/>
        <v>8.0561361111111189</v>
      </c>
      <c r="M131" s="1">
        <f t="shared" si="53"/>
        <v>122.68928333333329</v>
      </c>
    </row>
    <row r="132" spans="1:13" ht="36" customHeight="1" x14ac:dyDescent="0.2">
      <c r="A132" s="6">
        <f>+'Pesquisa de Preços'!A137</f>
        <v>129</v>
      </c>
      <c r="B132" s="24" t="str">
        <f>+'Pesquisa de Preços'!B137</f>
        <v>ÓCULOS DE PROTEÇÃO CONFECCIONADO EM POLICARBONATO OU MATERIAL SIMILAR, AJUSTÁVEL, TRANSPARENTE EMBALADO INDIVIDUALMENTE</v>
      </c>
      <c r="C132" s="1" t="str">
        <f t="shared" si="43"/>
        <v/>
      </c>
      <c r="D132" s="1">
        <f t="shared" si="44"/>
        <v>6.4000000000000116E-3</v>
      </c>
      <c r="E132" s="1">
        <f t="shared" si="45"/>
        <v>1.9600000000000159E-2</v>
      </c>
      <c r="F132" s="1">
        <f t="shared" si="46"/>
        <v>3.240000000000022E-2</v>
      </c>
      <c r="G132" s="1">
        <f t="shared" si="47"/>
        <v>3.2760999999999987</v>
      </c>
      <c r="H132" s="1" t="str">
        <f t="shared" si="48"/>
        <v/>
      </c>
      <c r="I132" s="1" t="str">
        <f t="shared" si="49"/>
        <v/>
      </c>
      <c r="J132" s="1" t="str">
        <f t="shared" si="50"/>
        <v/>
      </c>
      <c r="K132" s="1" t="str">
        <f t="shared" si="51"/>
        <v/>
      </c>
      <c r="L132" s="1">
        <f t="shared" si="52"/>
        <v>1.9881000000000004</v>
      </c>
      <c r="M132" s="1">
        <f t="shared" si="53"/>
        <v>5.3225999999999996</v>
      </c>
    </row>
    <row r="133" spans="1:13" ht="36" customHeight="1" x14ac:dyDescent="0.2">
      <c r="A133" s="6">
        <f>+'Pesquisa de Preços'!A138</f>
        <v>130</v>
      </c>
      <c r="B133" s="24" t="str">
        <f>+'Pesquisa de Preços'!B138</f>
        <v>Otoscópio acompanhado de espéculos reutilizáveis ou descartáveis - descrição: Conexão para Pêra de insuflação, permitindo otoscopia pneumática; Lente giratória com aumento de 3x para imagens nítidas, sem distorção; Espéculos de ouvido reutilizáveis ou descartáveis tamanhos 2,5mm e 4,0mm com superfície lisa, conforto para o paciente Firme conexão na cabeça do otoscópio. Cabo de metal tipo AA, com revestimento em PVC e clipe de bolso; Transmissão de luz por fibra óptica;Lâmpada XenonHalógena de 2.5v,Cabo Pocket com clip de bolso</v>
      </c>
      <c r="C133" s="1" t="str">
        <f t="shared" si="43"/>
        <v/>
      </c>
      <c r="D133" s="1">
        <f t="shared" si="44"/>
        <v>4726.8375040000092</v>
      </c>
      <c r="E133" s="1">
        <f t="shared" si="45"/>
        <v>5886.2652839999973</v>
      </c>
      <c r="F133" s="1">
        <f t="shared" si="46"/>
        <v>6681.7545640000126</v>
      </c>
      <c r="G133" s="1">
        <f t="shared" si="47"/>
        <v>585.54320399999904</v>
      </c>
      <c r="H133" s="1" t="str">
        <f t="shared" si="48"/>
        <v/>
      </c>
      <c r="I133" s="1" t="str">
        <f t="shared" si="49"/>
        <v/>
      </c>
      <c r="J133" s="1" t="str">
        <f t="shared" si="50"/>
        <v/>
      </c>
      <c r="K133" s="1" t="str">
        <f t="shared" si="51"/>
        <v/>
      </c>
      <c r="L133" s="1">
        <f t="shared" si="52"/>
        <v>41216.308323999991</v>
      </c>
      <c r="M133" s="1">
        <f t="shared" si="53"/>
        <v>59096.708880000006</v>
      </c>
    </row>
    <row r="134" spans="1:13" ht="36" customHeight="1" x14ac:dyDescent="0.2">
      <c r="A134" s="6">
        <f>+'Pesquisa de Preços'!A139</f>
        <v>131</v>
      </c>
      <c r="B134" s="24" t="str">
        <f>+'Pesquisa de Preços'!B139</f>
        <v>OXIMETRO DE PULSO PORTATIL TIPO DEDO; Com display em OLED (organic LED) colorido, curva pletismográfica, histograma de qualidade de sinal, índice de perfusão, alarme e, é claro, oximetria e frequência de pulso, Leve e portátil; Display em OLED de alto brilho (organic LED, nova tecnologia em display de alta definição); 4 ângulos e 10 modos de exibição de tela; Exibição de oximetria, FP e PI; Liga automaticamente após colocação do dedo; Desligamento automático após inatividade; Alarmes sonoros e visuais para SpO2, FP e bateria fraca; Indicador de baixa voltagem</v>
      </c>
      <c r="C134" s="1" t="str">
        <f t="shared" si="43"/>
        <v/>
      </c>
      <c r="D134" s="1">
        <f t="shared" si="44"/>
        <v>3.7480959999999723</v>
      </c>
      <c r="E134" s="1">
        <f t="shared" si="45"/>
        <v>10.278435999999928</v>
      </c>
      <c r="F134" s="1">
        <f t="shared" si="46"/>
        <v>16.04803599999989</v>
      </c>
      <c r="G134" s="1">
        <f t="shared" si="47"/>
        <v>95.37475599999982</v>
      </c>
      <c r="H134" s="1" t="str">
        <f t="shared" si="48"/>
        <v/>
      </c>
      <c r="I134" s="1" t="str">
        <f t="shared" si="49"/>
        <v/>
      </c>
      <c r="J134" s="1" t="str">
        <f t="shared" si="50"/>
        <v/>
      </c>
      <c r="K134" s="1" t="str">
        <f t="shared" si="51"/>
        <v/>
      </c>
      <c r="L134" s="1">
        <f t="shared" si="52"/>
        <v>357.73939600000057</v>
      </c>
      <c r="M134" s="1">
        <f t="shared" si="53"/>
        <v>483.18872000000016</v>
      </c>
    </row>
    <row r="135" spans="1:13" ht="36" customHeight="1" x14ac:dyDescent="0.2">
      <c r="A135" s="6">
        <f>+'Pesquisa de Preços'!A140</f>
        <v>132</v>
      </c>
      <c r="B135" s="24" t="str">
        <f>+'Pesquisa de Preços'!B140</f>
        <v>Oximetro de pulso portátil infantil - Design ergonômico, confortável, especial para crianças - Medir SpO2 e PR com precisão em forma de onda de pulso e gráfico de barras de exibição - Função de alarme: dados detectados que vão além do alarme limite (quando o SpO2 estiver abaixo de 90%, ou a taxa de pulso não está entre 50bpm e 120bpm, o alarme ocorre); - Bateria de Lítio(Lir2450) recarregável - Alto brilho pode ser usado mesmo em noite escura - Quatro ângulos de visão e seis modos de exibição - Quatro níveis de brilho ajustável - Indicador de baixa tensão da bateria - Desligamento automático quando o sinal não estiver disponível por 4 segundos - Pequeno, leve, fácil de carregar, Informações Técnicas: - Formato do Display: OLED - Faixa de SpO2: 35 - 99% - Faixa de Pulso: 30-250 bpm - Precisão: SpO2: ± 2 dígitos na faixa de 70-99%. - Frequência de Pulso: ± 2 bpm</v>
      </c>
      <c r="C135" s="1" t="str">
        <f t="shared" si="43"/>
        <v/>
      </c>
      <c r="D135" s="1">
        <f t="shared" si="44"/>
        <v>290.90713599999941</v>
      </c>
      <c r="E135" s="1">
        <f t="shared" si="45"/>
        <v>385.17987599999907</v>
      </c>
      <c r="F135" s="1">
        <f t="shared" si="46"/>
        <v>451.3925159999992</v>
      </c>
      <c r="G135" s="1">
        <f t="shared" si="47"/>
        <v>484.17601600000086</v>
      </c>
      <c r="H135" s="1" t="str">
        <f t="shared" si="48"/>
        <v/>
      </c>
      <c r="I135" s="1" t="str">
        <f t="shared" si="49"/>
        <v/>
      </c>
      <c r="J135" s="1" t="str">
        <f t="shared" si="50"/>
        <v/>
      </c>
      <c r="K135" s="1" t="str">
        <f t="shared" si="51"/>
        <v/>
      </c>
      <c r="L135" s="1">
        <f t="shared" si="52"/>
        <v>1290.5337760000016</v>
      </c>
      <c r="M135" s="1">
        <f t="shared" si="53"/>
        <v>2902.18932</v>
      </c>
    </row>
    <row r="136" spans="1:13" ht="36" customHeight="1" x14ac:dyDescent="0.2">
      <c r="A136" s="6">
        <f>+'Pesquisa de Preços'!A141</f>
        <v>133</v>
      </c>
      <c r="B136" s="24" t="str">
        <f>+'Pesquisa de Preços'!B141</f>
        <v>OXIMETRO DE PULSO TIPO DE MESA, COM CURVA PLESTIMOGRAFICA E COM 01 SENSOR DE SPO2.</v>
      </c>
      <c r="C136" s="1" t="str">
        <f t="shared" si="43"/>
        <v/>
      </c>
      <c r="D136" s="1">
        <f t="shared" si="44"/>
        <v>44458.565903999945</v>
      </c>
      <c r="E136" s="1">
        <f t="shared" si="45"/>
        <v>68299.640964000049</v>
      </c>
      <c r="F136" s="1">
        <f t="shared" si="46"/>
        <v>85938.095104000022</v>
      </c>
      <c r="G136" s="1">
        <f t="shared" si="47"/>
        <v>134096.58086400002</v>
      </c>
      <c r="H136" s="1" t="str">
        <f t="shared" si="48"/>
        <v/>
      </c>
      <c r="I136" s="1" t="str">
        <f t="shared" si="49"/>
        <v/>
      </c>
      <c r="J136" s="1" t="str">
        <f t="shared" si="50"/>
        <v/>
      </c>
      <c r="K136" s="1" t="str">
        <f t="shared" si="51"/>
        <v/>
      </c>
      <c r="L136" s="1">
        <f t="shared" si="52"/>
        <v>1280378.245444</v>
      </c>
      <c r="M136" s="1">
        <f t="shared" si="53"/>
        <v>1613171.1282800001</v>
      </c>
    </row>
    <row r="137" spans="1:13" ht="36" customHeight="1" x14ac:dyDescent="0.2">
      <c r="A137" s="6">
        <f>+'Pesquisa de Preços'!A142</f>
        <v>134</v>
      </c>
      <c r="B137" s="24" t="str">
        <f>+'Pesquisa de Preços'!B142</f>
        <v>PÁ DEA ADULTO (ZOLL) - JOGO DE PAS (ELETRODOS) PARA DEA CMOS DRAKE ADULTO.</v>
      </c>
      <c r="C137" s="1" t="str">
        <f t="shared" si="43"/>
        <v/>
      </c>
      <c r="D137" s="1">
        <f t="shared" si="44"/>
        <v>4497.5800960000024</v>
      </c>
      <c r="E137" s="1">
        <f t="shared" si="45"/>
        <v>5606.1158759999953</v>
      </c>
      <c r="F137" s="1">
        <f t="shared" si="46"/>
        <v>6368.6784160000052</v>
      </c>
      <c r="G137" s="1">
        <f t="shared" si="47"/>
        <v>11767.042576</v>
      </c>
      <c r="H137" s="1" t="str">
        <f t="shared" si="48"/>
        <v/>
      </c>
      <c r="I137" s="1" t="str">
        <f t="shared" si="49"/>
        <v/>
      </c>
      <c r="J137" s="1" t="str">
        <f t="shared" si="50"/>
        <v/>
      </c>
      <c r="K137" s="1" t="str">
        <f t="shared" si="51"/>
        <v/>
      </c>
      <c r="L137" s="1">
        <f t="shared" si="52"/>
        <v>12829.186756000005</v>
      </c>
      <c r="M137" s="1">
        <f t="shared" si="53"/>
        <v>41068.603720000006</v>
      </c>
    </row>
    <row r="138" spans="1:13" ht="36" customHeight="1" x14ac:dyDescent="0.2">
      <c r="A138" s="6">
        <f>+'Pesquisa de Preços'!A143</f>
        <v>135</v>
      </c>
      <c r="B138" s="24" t="str">
        <f>+'Pesquisa de Preços'!B143</f>
        <v>PASTA CONDUTORA P/ ELETROENCEFALOGRAMA EEG POTE C/ 1KG.</v>
      </c>
      <c r="C138" s="1">
        <f t="shared" si="43"/>
        <v>36.796356000000031</v>
      </c>
      <c r="D138" s="1">
        <f t="shared" si="44"/>
        <v>6.7808159999999962</v>
      </c>
      <c r="E138" s="1">
        <f t="shared" si="45"/>
        <v>15.163235999999932</v>
      </c>
      <c r="F138" s="1">
        <f t="shared" si="46"/>
        <v>22.127615999999939</v>
      </c>
      <c r="G138" s="1" t="str">
        <f t="shared" si="47"/>
        <v/>
      </c>
      <c r="H138" s="1" t="str">
        <f t="shared" si="48"/>
        <v/>
      </c>
      <c r="I138" s="1" t="str">
        <f t="shared" si="49"/>
        <v/>
      </c>
      <c r="J138" s="1" t="str">
        <f t="shared" si="50"/>
        <v/>
      </c>
      <c r="K138" s="1" t="str">
        <f t="shared" si="51"/>
        <v/>
      </c>
      <c r="L138" s="1">
        <f t="shared" si="52"/>
        <v>26.378495999999956</v>
      </c>
      <c r="M138" s="1">
        <f t="shared" si="53"/>
        <v>107.24651999999986</v>
      </c>
    </row>
    <row r="139" spans="1:13" ht="36" customHeight="1" x14ac:dyDescent="0.2">
      <c r="A139" s="6">
        <f>+'Pesquisa de Preços'!A144</f>
        <v>136</v>
      </c>
      <c r="B139" s="24" t="str">
        <f>+'Pesquisa de Preços'!B144</f>
        <v>PERA SEM VALVULA PARA APARELHO DE PRESSÃO</v>
      </c>
      <c r="C139" s="1" t="str">
        <f t="shared" si="43"/>
        <v/>
      </c>
      <c r="D139" s="1">
        <f t="shared" si="44"/>
        <v>0.25200399999999978</v>
      </c>
      <c r="E139" s="1">
        <f t="shared" si="45"/>
        <v>0.36240400000000039</v>
      </c>
      <c r="F139" s="1">
        <f t="shared" si="46"/>
        <v>0.43824399999999991</v>
      </c>
      <c r="G139" s="1">
        <f t="shared" si="47"/>
        <v>10.745284</v>
      </c>
      <c r="H139" s="1" t="str">
        <f t="shared" si="48"/>
        <v/>
      </c>
      <c r="I139" s="1" t="str">
        <f t="shared" si="49"/>
        <v/>
      </c>
      <c r="J139" s="1" t="str">
        <f t="shared" si="50"/>
        <v/>
      </c>
      <c r="K139" s="1" t="str">
        <f t="shared" si="51"/>
        <v/>
      </c>
      <c r="L139" s="1">
        <f t="shared" si="52"/>
        <v>2.2861440000000015</v>
      </c>
      <c r="M139" s="1">
        <f t="shared" si="53"/>
        <v>14.084080000000002</v>
      </c>
    </row>
    <row r="140" spans="1:13" ht="36" customHeight="1" x14ac:dyDescent="0.2">
      <c r="A140" s="6">
        <f>+'Pesquisa de Preços'!A145</f>
        <v>137</v>
      </c>
      <c r="B140" s="24" t="str">
        <f>+'Pesquisa de Preços'!B145</f>
        <v>PINÇA ALLIS 25 CM</v>
      </c>
      <c r="C140" s="1">
        <f t="shared" si="43"/>
        <v>2259.5762249999984</v>
      </c>
      <c r="D140" s="1">
        <f t="shared" si="44"/>
        <v>454.75562500000041</v>
      </c>
      <c r="E140" s="1">
        <f t="shared" si="45"/>
        <v>417.5892250000004</v>
      </c>
      <c r="F140" s="1">
        <f t="shared" si="46"/>
        <v>394.61822500000034</v>
      </c>
      <c r="G140" s="1">
        <f t="shared" si="47"/>
        <v>308.17802499999976</v>
      </c>
      <c r="H140" s="1" t="str">
        <f t="shared" si="48"/>
        <v/>
      </c>
      <c r="I140" s="1" t="str">
        <f t="shared" si="49"/>
        <v/>
      </c>
      <c r="J140" s="1" t="str">
        <f t="shared" si="50"/>
        <v/>
      </c>
      <c r="K140" s="1" t="str">
        <f t="shared" si="51"/>
        <v/>
      </c>
      <c r="L140" s="1">
        <f t="shared" si="52"/>
        <v>12.006225000000024</v>
      </c>
      <c r="M140" s="1">
        <f t="shared" si="53"/>
        <v>3846.7235499999992</v>
      </c>
    </row>
    <row r="141" spans="1:13" ht="36" customHeight="1" x14ac:dyDescent="0.2">
      <c r="A141" s="6">
        <f>+'Pesquisa de Preços'!A146</f>
        <v>138</v>
      </c>
      <c r="B141" s="24" t="str">
        <f>+'Pesquisa de Preços'!B146</f>
        <v>Pinça foerster para assepsia. Fabricada em aço inox. Certificações: Fabricado de acordo com Padrões Internacionais de Qualidade, Normas da ABNT, CE. REG. MS, registro na ANVISA.</v>
      </c>
      <c r="C141" s="1">
        <f t="shared" si="43"/>
        <v>4423.8018027777798</v>
      </c>
      <c r="D141" s="1">
        <f t="shared" si="44"/>
        <v>2825.8084027777745</v>
      </c>
      <c r="E141" s="1">
        <f t="shared" si="45"/>
        <v>3157.1288027777746</v>
      </c>
      <c r="F141" s="1">
        <f t="shared" si="46"/>
        <v>3375.4163361111105</v>
      </c>
      <c r="G141" s="1">
        <f t="shared" si="47"/>
        <v>6171.9354694444464</v>
      </c>
      <c r="H141" s="1" t="str">
        <f t="shared" si="48"/>
        <v/>
      </c>
      <c r="I141" s="1" t="str">
        <f t="shared" si="49"/>
        <v/>
      </c>
      <c r="J141" s="1" t="str">
        <f t="shared" si="50"/>
        <v/>
      </c>
      <c r="K141" s="1" t="str">
        <f t="shared" si="51"/>
        <v/>
      </c>
      <c r="L141" s="1">
        <f t="shared" si="52"/>
        <v>500.49146944444584</v>
      </c>
      <c r="M141" s="1">
        <f t="shared" si="53"/>
        <v>20454.58228333333</v>
      </c>
    </row>
    <row r="142" spans="1:13" ht="36" customHeight="1" x14ac:dyDescent="0.2">
      <c r="A142" s="6">
        <f>+'Pesquisa de Preços'!A147</f>
        <v>139</v>
      </c>
      <c r="B142" s="24" t="str">
        <f>+'Pesquisa de Preços'!B147</f>
        <v>PINÇA PARA BIOPSIA DO COLO ULTERINO 24CM - 2MM</v>
      </c>
      <c r="C142" s="1" t="str">
        <f t="shared" si="43"/>
        <v/>
      </c>
      <c r="D142" s="1">
        <f t="shared" si="44"/>
        <v>2981.7060250000018</v>
      </c>
      <c r="E142" s="1">
        <f t="shared" si="45"/>
        <v>3727.7130250000009</v>
      </c>
      <c r="F142" s="1">
        <f t="shared" si="46"/>
        <v>4241.265625</v>
      </c>
      <c r="G142" s="1" t="str">
        <f t="shared" si="47"/>
        <v/>
      </c>
      <c r="H142" s="1" t="str">
        <f t="shared" si="48"/>
        <v/>
      </c>
      <c r="I142" s="1" t="str">
        <f t="shared" si="49"/>
        <v/>
      </c>
      <c r="J142" s="1" t="str">
        <f t="shared" si="50"/>
        <v/>
      </c>
      <c r="K142" s="1" t="str">
        <f t="shared" si="51"/>
        <v/>
      </c>
      <c r="L142" s="1">
        <f t="shared" si="52"/>
        <v>32683.216224999989</v>
      </c>
      <c r="M142" s="1">
        <f t="shared" si="53"/>
        <v>43633.900899999993</v>
      </c>
    </row>
    <row r="143" spans="1:13" ht="36" customHeight="1" x14ac:dyDescent="0.2">
      <c r="A143" s="6">
        <f>+'Pesquisa de Preços'!A148</f>
        <v>140</v>
      </c>
      <c r="B143" s="24" t="str">
        <f>+'Pesquisa de Preços'!B148</f>
        <v>PRESERVATIVO MASCULINO, SEM LUBRIFICAÇÃO, FABRICADO EM PURO LÁTEX, HIPO-ALÉRGICO, ALTA SENSIBILIDADE, PARA USO EM EXAME DE ULTRA-SONOGRAFIA, EMBALAGEM DEVERÁ ESTAR IMPRESSO DADOS DE IDENTIFICAÇÃO, PROCEDÊNCIA, PRAZO DE VALIDADE E REGISTRO NO MINISTÉRIO DA SAÚDE, LARGURA 52MM, CAIXA COM 144 UNIDADES.</v>
      </c>
      <c r="C143" s="1" t="str">
        <f t="shared" si="43"/>
        <v/>
      </c>
      <c r="D143" s="1">
        <f t="shared" si="44"/>
        <v>0.2872960000000091</v>
      </c>
      <c r="E143" s="1">
        <f t="shared" si="45"/>
        <v>3.3855999999999081E-2</v>
      </c>
      <c r="F143" s="1">
        <f t="shared" si="46"/>
        <v>0.40195599999999143</v>
      </c>
      <c r="G143" s="1">
        <f t="shared" si="47"/>
        <v>5.8370560000000191</v>
      </c>
      <c r="H143" s="1" t="str">
        <f t="shared" si="48"/>
        <v/>
      </c>
      <c r="I143" s="1" t="str">
        <f t="shared" si="49"/>
        <v/>
      </c>
      <c r="J143" s="1" t="str">
        <f t="shared" si="50"/>
        <v/>
      </c>
      <c r="K143" s="1" t="str">
        <f t="shared" si="51"/>
        <v/>
      </c>
      <c r="L143" s="1">
        <f t="shared" si="52"/>
        <v>4.553955999999971</v>
      </c>
      <c r="M143" s="1">
        <f t="shared" si="53"/>
        <v>11.114119999999989</v>
      </c>
    </row>
    <row r="144" spans="1:13" ht="36" customHeight="1" x14ac:dyDescent="0.2">
      <c r="A144" s="6">
        <f>+'Pesquisa de Preços'!A149</f>
        <v>141</v>
      </c>
      <c r="B144" s="24" t="str">
        <f>+'Pesquisa de Preços'!B149</f>
        <v>PVPI DEGERMANTE 1000ML</v>
      </c>
      <c r="C144" s="1" t="str">
        <f t="shared" si="43"/>
        <v/>
      </c>
      <c r="D144" s="1">
        <f t="shared" si="44"/>
        <v>2.6503840000000003</v>
      </c>
      <c r="E144" s="1">
        <f t="shared" si="45"/>
        <v>4.919523999999984</v>
      </c>
      <c r="F144" s="1">
        <f t="shared" si="46"/>
        <v>6.7496039999999944</v>
      </c>
      <c r="G144" s="1">
        <f t="shared" si="47"/>
        <v>110.92302400000007</v>
      </c>
      <c r="H144" s="1" t="str">
        <f t="shared" si="48"/>
        <v/>
      </c>
      <c r="I144" s="1" t="str">
        <f t="shared" si="49"/>
        <v/>
      </c>
      <c r="J144" s="1" t="str">
        <f t="shared" si="50"/>
        <v/>
      </c>
      <c r="K144" s="1" t="str">
        <f t="shared" si="51"/>
        <v/>
      </c>
      <c r="L144" s="1">
        <f t="shared" si="52"/>
        <v>16.711744000000007</v>
      </c>
      <c r="M144" s="1">
        <f t="shared" si="53"/>
        <v>141.95428000000004</v>
      </c>
    </row>
    <row r="145" spans="1:13" ht="36" customHeight="1" x14ac:dyDescent="0.2">
      <c r="A145" s="6">
        <f>+'Pesquisa de Preços'!A150</f>
        <v>142</v>
      </c>
      <c r="B145" s="24" t="str">
        <f>+'Pesquisa de Preços'!B150</f>
        <v>PVPI TOPICO 1000ML</v>
      </c>
      <c r="C145" s="1" t="str">
        <f t="shared" si="43"/>
        <v/>
      </c>
      <c r="D145" s="1">
        <f t="shared" si="44"/>
        <v>8.6318440000000134</v>
      </c>
      <c r="E145" s="1">
        <f t="shared" si="45"/>
        <v>12.945603999999992</v>
      </c>
      <c r="F145" s="1">
        <f t="shared" si="46"/>
        <v>16.06406400000002</v>
      </c>
      <c r="G145" s="1">
        <f t="shared" si="47"/>
        <v>160.83312399999997</v>
      </c>
      <c r="H145" s="1" t="str">
        <f t="shared" si="48"/>
        <v/>
      </c>
      <c r="I145" s="1" t="str">
        <f t="shared" si="49"/>
        <v/>
      </c>
      <c r="J145" s="1" t="str">
        <f t="shared" si="50"/>
        <v/>
      </c>
      <c r="K145" s="1" t="str">
        <f t="shared" si="51"/>
        <v/>
      </c>
      <c r="L145" s="1">
        <f t="shared" si="52"/>
        <v>4.5710440000000228</v>
      </c>
      <c r="M145" s="1">
        <f t="shared" si="53"/>
        <v>203.04568</v>
      </c>
    </row>
    <row r="146" spans="1:13" ht="36" customHeight="1" x14ac:dyDescent="0.2">
      <c r="A146" s="6">
        <f>+'Pesquisa de Preços'!A151</f>
        <v>143</v>
      </c>
      <c r="B146" s="24" t="str">
        <f>+'Pesquisa de Preços'!B151</f>
        <v>Reanimador manual adulto (ambú) - Reanimador manual adulto, o Ambú  deve possuir balão com capacidade de 1600ml, acompanhada de máscara para adulto, nº 4 e 5 Informações Técnicas: Dimensões da máscara: 100 mm x 130 mm x 90 mm adulto (bojo confeccionado em policarbonato com coxim em silicone) Calibragem da válvula de segurança: 75 cm/H2O Peso aproximado: 0,595 kg</v>
      </c>
      <c r="C146" s="1">
        <f t="shared" si="43"/>
        <v>15992.553136111106</v>
      </c>
      <c r="D146" s="1">
        <f t="shared" si="44"/>
        <v>245.18340277777773</v>
      </c>
      <c r="E146" s="1">
        <f t="shared" si="45"/>
        <v>189.8424694444445</v>
      </c>
      <c r="F146" s="1">
        <f t="shared" si="46"/>
        <v>158.71800277777768</v>
      </c>
      <c r="G146" s="1">
        <f t="shared" si="47"/>
        <v>2064.6421361111111</v>
      </c>
      <c r="H146" s="1" t="str">
        <f t="shared" si="48"/>
        <v/>
      </c>
      <c r="I146" s="1" t="str">
        <f t="shared" si="49"/>
        <v/>
      </c>
      <c r="J146" s="1" t="str">
        <f t="shared" si="50"/>
        <v/>
      </c>
      <c r="K146" s="1" t="str">
        <f t="shared" si="51"/>
        <v/>
      </c>
      <c r="L146" s="1">
        <f t="shared" si="52"/>
        <v>1520.0901361111107</v>
      </c>
      <c r="M146" s="1">
        <f t="shared" si="53"/>
        <v>20171.02928333333</v>
      </c>
    </row>
    <row r="147" spans="1:13" ht="36" customHeight="1" x14ac:dyDescent="0.2">
      <c r="A147" s="6">
        <f>+'Pesquisa de Preços'!A152</f>
        <v>144</v>
      </c>
      <c r="B147" s="24" t="str">
        <f>+'Pesquisa de Preços'!B152</f>
        <v>Reanimador manual infantil (ambú) - Reanimador manual infantil, o Ambú deve possuir balão com capacidade de 550 ml, acompanhado de máscara infantil. Informações Técnicas: Dimensões da máscara: 80 mm x 110 mm x 70 mm Infantil (bojo confeccionado em policarbonato com coxim em silicone) Calibragem da válvula de segurança: 45 cm/ H2O Peso aproximado: 0,390</v>
      </c>
      <c r="C147" s="1" t="str">
        <f t="shared" si="43"/>
        <v/>
      </c>
      <c r="D147" s="1">
        <f t="shared" si="44"/>
        <v>48.580900000000184</v>
      </c>
      <c r="E147" s="1">
        <f t="shared" si="45"/>
        <v>78.322500000000147</v>
      </c>
      <c r="F147" s="1">
        <f t="shared" si="46"/>
        <v>100.60090000000031</v>
      </c>
      <c r="G147" s="1">
        <f t="shared" si="47"/>
        <v>520.29609999999946</v>
      </c>
      <c r="H147" s="1" t="str">
        <f t="shared" si="48"/>
        <v/>
      </c>
      <c r="I147" s="1" t="str">
        <f t="shared" si="49"/>
        <v/>
      </c>
      <c r="J147" s="1" t="str">
        <f t="shared" si="50"/>
        <v/>
      </c>
      <c r="K147" s="1" t="str">
        <f t="shared" si="51"/>
        <v/>
      </c>
      <c r="L147" s="1">
        <f t="shared" si="52"/>
        <v>9.2415999999999521</v>
      </c>
      <c r="M147" s="1">
        <f t="shared" si="53"/>
        <v>757.04200000000003</v>
      </c>
    </row>
    <row r="148" spans="1:13" ht="36" customHeight="1" x14ac:dyDescent="0.2">
      <c r="A148" s="6">
        <f>+'Pesquisa de Preços'!A153</f>
        <v>145</v>
      </c>
      <c r="B148" s="24" t="str">
        <f>+'Pesquisa de Preços'!B153</f>
        <v>Reanimador manual neonatal (ambu) - Reanimador manual recém-nato, o Ambu deve possuir balão com capacidade de 280 ml, acompanhado de máscara para recém-nato. Informações Técnicas: Dimensões da máscara: 70 mm x 90 mm x 70 mm Recém-Nato (bojo confeccionado em policarbonato com coxim em silicone) Calibragem da válvula de segurança: 25 cm/ H2O Peso aproximado: 0,280 kg</v>
      </c>
      <c r="C148" s="1">
        <f t="shared" si="43"/>
        <v>3953.6848027777773</v>
      </c>
      <c r="D148" s="1">
        <f t="shared" si="44"/>
        <v>205.68340277777784</v>
      </c>
      <c r="E148" s="1">
        <f t="shared" si="45"/>
        <v>155.29313611111127</v>
      </c>
      <c r="F148" s="1">
        <f t="shared" si="46"/>
        <v>127.27600277777776</v>
      </c>
      <c r="G148" s="1">
        <f t="shared" si="47"/>
        <v>1946.7214694444447</v>
      </c>
      <c r="H148" s="1" t="str">
        <f t="shared" si="48"/>
        <v/>
      </c>
      <c r="I148" s="1" t="str">
        <f t="shared" si="49"/>
        <v/>
      </c>
      <c r="J148" s="1" t="str">
        <f t="shared" si="50"/>
        <v/>
      </c>
      <c r="K148" s="1" t="str">
        <f t="shared" si="51"/>
        <v/>
      </c>
      <c r="L148" s="1">
        <f t="shared" si="52"/>
        <v>373.58446944444387</v>
      </c>
      <c r="M148" s="1">
        <f t="shared" si="53"/>
        <v>6762.2432833333332</v>
      </c>
    </row>
    <row r="149" spans="1:13" ht="36" customHeight="1" x14ac:dyDescent="0.2">
      <c r="A149" s="6">
        <f>+'Pesquisa de Preços'!A154</f>
        <v>146</v>
      </c>
      <c r="B149" s="24" t="str">
        <f>+'Pesquisa de Preços'!B154</f>
        <v>ROLO DE PAPEL PARA ECG DE 80MMX30M</v>
      </c>
      <c r="C149" s="1" t="str">
        <f t="shared" si="43"/>
        <v/>
      </c>
      <c r="D149" s="1">
        <f t="shared" si="44"/>
        <v>0.13875625000000036</v>
      </c>
      <c r="E149" s="1">
        <f t="shared" si="45"/>
        <v>6.8906250000000099E-2</v>
      </c>
      <c r="F149" s="1">
        <f t="shared" si="46"/>
        <v>4.100625000000023E-2</v>
      </c>
      <c r="G149" s="1" t="str">
        <f t="shared" si="47"/>
        <v/>
      </c>
      <c r="H149" s="1" t="str">
        <f t="shared" si="48"/>
        <v/>
      </c>
      <c r="I149" s="1" t="str">
        <f t="shared" si="49"/>
        <v/>
      </c>
      <c r="J149" s="1" t="str">
        <f t="shared" si="50"/>
        <v/>
      </c>
      <c r="K149" s="1" t="str">
        <f t="shared" si="51"/>
        <v/>
      </c>
      <c r="L149" s="1">
        <f t="shared" si="52"/>
        <v>0.70140625000000056</v>
      </c>
      <c r="M149" s="1">
        <f t="shared" si="53"/>
        <v>0.95007500000000134</v>
      </c>
    </row>
    <row r="150" spans="1:13" ht="36" customHeight="1" x14ac:dyDescent="0.2">
      <c r="A150" s="6">
        <f>+'Pesquisa de Preços'!A155</f>
        <v>147</v>
      </c>
      <c r="B150" s="24" t="str">
        <f>+'Pesquisa de Preços'!B155</f>
        <v>SACO PARA ACONDICIOANAMENTO DE LIXO INFECTANTE, COFECCIONADO COM RESINA TERMOPLÁSTICA E APRESENTANDO SOLDA CONTÍNUA HEMOGÊNEA UNIFORME, LARGURA 63 CM COM VARIAÇÃO +/- 1CM, ALTURA MÍNIMA 80 CM, CLASSE ll, COR BRANCA LEITOSA, EMBALAGEM PACOTE COM 100 SACOS</v>
      </c>
      <c r="C150" s="1">
        <f t="shared" si="43"/>
        <v>593.08484444444468</v>
      </c>
      <c r="D150" s="1">
        <f t="shared" si="44"/>
        <v>143.44054444444427</v>
      </c>
      <c r="E150" s="1">
        <f t="shared" si="45"/>
        <v>161.45937777777769</v>
      </c>
      <c r="F150" s="1">
        <f t="shared" si="46"/>
        <v>173.62454444444433</v>
      </c>
      <c r="G150" s="1">
        <f t="shared" si="47"/>
        <v>297.67751111111124</v>
      </c>
      <c r="H150" s="1" t="str">
        <f t="shared" si="48"/>
        <v/>
      </c>
      <c r="I150" s="1" t="str">
        <f t="shared" si="49"/>
        <v/>
      </c>
      <c r="J150" s="1" t="str">
        <f t="shared" si="50"/>
        <v/>
      </c>
      <c r="K150" s="1" t="str">
        <f t="shared" si="51"/>
        <v/>
      </c>
      <c r="L150" s="1">
        <f t="shared" si="52"/>
        <v>14.03751111111108</v>
      </c>
      <c r="M150" s="1">
        <f t="shared" si="53"/>
        <v>1383.3243333333335</v>
      </c>
    </row>
    <row r="151" spans="1:13" ht="36" customHeight="1" x14ac:dyDescent="0.2">
      <c r="A151" s="6">
        <f>+'Pesquisa de Preços'!A156</f>
        <v>148</v>
      </c>
      <c r="B151" s="24" t="str">
        <f>+'Pesquisa de Preços'!B156</f>
        <v>Scalpe dispositivo para infusão intravenosa Nº 21 Hipodérmico, descartável; Cânula em aço inoxidável, bisel trifacetada e siliconizada; Esterilização por óxido de etileno; Apresentação: Embalagem com 100 unidades</v>
      </c>
      <c r="C151" s="1" t="str">
        <f t="shared" si="43"/>
        <v/>
      </c>
      <c r="D151" s="1">
        <f t="shared" si="44"/>
        <v>1.9599999999999163E-2</v>
      </c>
      <c r="E151" s="1">
        <f t="shared" si="45"/>
        <v>2.8900000000000581E-2</v>
      </c>
      <c r="F151" s="1">
        <f t="shared" si="46"/>
        <v>0.12960000000000216</v>
      </c>
      <c r="G151" s="1">
        <f t="shared" si="47"/>
        <v>1.587599999999995</v>
      </c>
      <c r="H151" s="1" t="str">
        <f t="shared" si="48"/>
        <v/>
      </c>
      <c r="I151" s="1" t="str">
        <f t="shared" si="49"/>
        <v/>
      </c>
      <c r="J151" s="1" t="str">
        <f t="shared" si="50"/>
        <v/>
      </c>
      <c r="K151" s="1" t="str">
        <f t="shared" si="51"/>
        <v/>
      </c>
      <c r="L151" s="1">
        <f t="shared" si="52"/>
        <v>0.75690000000000168</v>
      </c>
      <c r="M151" s="1">
        <f t="shared" si="53"/>
        <v>2.5225999999999988</v>
      </c>
    </row>
    <row r="152" spans="1:13" ht="36" customHeight="1" x14ac:dyDescent="0.2">
      <c r="A152" s="6">
        <f>+'Pesquisa de Preços'!A157</f>
        <v>149</v>
      </c>
      <c r="B152" s="24" t="str">
        <f>+'Pesquisa de Preços'!B157</f>
        <v>Scalpe dispositivo para infusão intravenosa Nº 19, Hipodérmico, descartável; Cânula em aço inoxidável, bisel trifacetada e siliconizada; Esterilização por óxido de etileno; Apresentação: Embalagem com 100 unidades.</v>
      </c>
      <c r="C152" s="1" t="str">
        <f t="shared" si="43"/>
        <v/>
      </c>
      <c r="D152" s="1">
        <f t="shared" si="44"/>
        <v>0.13542399999999893</v>
      </c>
      <c r="E152" s="1">
        <f t="shared" si="45"/>
        <v>0.45968399999999632</v>
      </c>
      <c r="F152" s="1">
        <f t="shared" si="46"/>
        <v>0.75342399999999743</v>
      </c>
      <c r="G152" s="1">
        <f t="shared" si="47"/>
        <v>0.56550400000000367</v>
      </c>
      <c r="H152" s="1" t="str">
        <f t="shared" si="48"/>
        <v/>
      </c>
      <c r="I152" s="1" t="str">
        <f t="shared" si="49"/>
        <v/>
      </c>
      <c r="J152" s="1" t="str">
        <f t="shared" si="50"/>
        <v/>
      </c>
      <c r="K152" s="1" t="str">
        <f t="shared" si="51"/>
        <v/>
      </c>
      <c r="L152" s="1">
        <f t="shared" si="52"/>
        <v>1.350244000000006</v>
      </c>
      <c r="M152" s="1">
        <f t="shared" si="53"/>
        <v>3.2642800000000021</v>
      </c>
    </row>
    <row r="153" spans="1:13" ht="36" customHeight="1" x14ac:dyDescent="0.2">
      <c r="A153" s="6">
        <f>+'Pesquisa de Preços'!A158</f>
        <v>150</v>
      </c>
      <c r="B153" s="24" t="str">
        <f>+'Pesquisa de Preços'!B158</f>
        <v>Scalpe dispositivo para infusão intravenosa Nº 23 Hipodérmico, descartável; Cânula em aço inoxidável, bisel trifacetada e siliconizada; Esterilização por óxido de etileno; Apresentação: Embalagem com 100 unidades.</v>
      </c>
      <c r="C153" s="1" t="str">
        <f t="shared" si="43"/>
        <v/>
      </c>
      <c r="D153" s="1">
        <f t="shared" si="44"/>
        <v>0.13542399999999893</v>
      </c>
      <c r="E153" s="1">
        <f t="shared" si="45"/>
        <v>0.45968399999999632</v>
      </c>
      <c r="F153" s="1">
        <f t="shared" si="46"/>
        <v>0.75342399999999743</v>
      </c>
      <c r="G153" s="1">
        <f t="shared" si="47"/>
        <v>0.56550400000000367</v>
      </c>
      <c r="H153" s="1" t="str">
        <f t="shared" si="48"/>
        <v/>
      </c>
      <c r="I153" s="1" t="str">
        <f t="shared" si="49"/>
        <v/>
      </c>
      <c r="J153" s="1" t="str">
        <f t="shared" si="50"/>
        <v/>
      </c>
      <c r="K153" s="1" t="str">
        <f t="shared" si="51"/>
        <v/>
      </c>
      <c r="L153" s="1">
        <f t="shared" si="52"/>
        <v>1.350244000000006</v>
      </c>
      <c r="M153" s="1">
        <f t="shared" si="53"/>
        <v>3.2642800000000021</v>
      </c>
    </row>
    <row r="154" spans="1:13" ht="36" customHeight="1" x14ac:dyDescent="0.2">
      <c r="A154" s="6">
        <f>+'Pesquisa de Preços'!A159</f>
        <v>151</v>
      </c>
      <c r="B154" s="24" t="str">
        <f>+'Pesquisa de Preços'!B159</f>
        <v>Scalpe dispositivo para infusão intravenosa Nº 25 Hipodérmico, descartável; Cânula em aço inoxidável, bisel trifacetada e siliconizada; Esterilização por óxido de etileno; Apresentação: Embalagem com 100 unidades.</v>
      </c>
      <c r="C154" s="1" t="str">
        <f t="shared" si="43"/>
        <v/>
      </c>
      <c r="D154" s="1">
        <f t="shared" si="44"/>
        <v>1.2543999999999625E-2</v>
      </c>
      <c r="E154" s="1">
        <f t="shared" si="45"/>
        <v>0.17808399999999749</v>
      </c>
      <c r="F154" s="1">
        <f t="shared" si="46"/>
        <v>0.37454399999999793</v>
      </c>
      <c r="G154" s="1">
        <f t="shared" si="47"/>
        <v>1.0160640000000054</v>
      </c>
      <c r="H154" s="1" t="str">
        <f t="shared" si="48"/>
        <v/>
      </c>
      <c r="I154" s="1" t="str">
        <f t="shared" si="49"/>
        <v/>
      </c>
      <c r="J154" s="1" t="str">
        <f t="shared" si="50"/>
        <v/>
      </c>
      <c r="K154" s="1" t="str">
        <f t="shared" si="51"/>
        <v/>
      </c>
      <c r="L154" s="1">
        <f t="shared" si="52"/>
        <v>1.9044000000000463E-2</v>
      </c>
      <c r="M154" s="1">
        <f t="shared" si="53"/>
        <v>1.600280000000001</v>
      </c>
    </row>
    <row r="155" spans="1:13" ht="36" customHeight="1" x14ac:dyDescent="0.2">
      <c r="A155" s="6">
        <f>+'Pesquisa de Preços'!A160</f>
        <v>152</v>
      </c>
      <c r="B155" s="24" t="str">
        <f>+'Pesquisa de Preços'!B160</f>
        <v>SERINGA 0,05 ML COM AGULHA FIXA; PARA VACINA BCG; SPLIP OU LOCK; SERINGA DESCARTÁVEL;VOLUME NOMINAL0,05 ML; PISTÃO PERMITE AJUSTE DO PISTÃO NO BICO QUANDO DA INJEÇÃO</v>
      </c>
      <c r="C155" s="1" t="str">
        <f t="shared" si="43"/>
        <v/>
      </c>
      <c r="D155" s="1">
        <f t="shared" si="44"/>
        <v>8.9999999999999824E-4</v>
      </c>
      <c r="E155" s="1">
        <f t="shared" si="45"/>
        <v>8.9999999999999824E-4</v>
      </c>
      <c r="F155" s="1">
        <f t="shared" si="46"/>
        <v>8.9999999999999824E-4</v>
      </c>
      <c r="G155" s="1">
        <f t="shared" si="47"/>
        <v>2.5000000000000018E-3</v>
      </c>
      <c r="H155" s="1" t="str">
        <f t="shared" si="48"/>
        <v/>
      </c>
      <c r="I155" s="1" t="str">
        <f t="shared" si="49"/>
        <v/>
      </c>
      <c r="J155" s="1" t="str">
        <f t="shared" si="50"/>
        <v/>
      </c>
      <c r="K155" s="1" t="str">
        <f t="shared" si="51"/>
        <v/>
      </c>
      <c r="L155" s="1">
        <f t="shared" si="52"/>
        <v>1.6000000000000007E-3</v>
      </c>
      <c r="M155" s="1">
        <f t="shared" si="53"/>
        <v>6.799999999999997E-3</v>
      </c>
    </row>
    <row r="156" spans="1:13" ht="36" customHeight="1" x14ac:dyDescent="0.2">
      <c r="A156" s="6">
        <f>+'Pesquisa de Preços'!A161</f>
        <v>153</v>
      </c>
      <c r="B156" s="24" t="str">
        <f>+'Pesquisa de Preços'!B161</f>
        <v>SERINGA DESCARTAVEL 1 ML COM AGULHAS 13X3,8 PARA INSULINA</v>
      </c>
      <c r="C156" s="1" t="str">
        <f t="shared" si="43"/>
        <v/>
      </c>
      <c r="D156" s="1">
        <f t="shared" si="44"/>
        <v>7.7037197775489434E-34</v>
      </c>
      <c r="E156" s="1">
        <f t="shared" si="45"/>
        <v>7.7037197775489434E-34</v>
      </c>
      <c r="F156" s="1">
        <f t="shared" si="46"/>
        <v>7.7037197775489434E-34</v>
      </c>
      <c r="G156" s="1">
        <f t="shared" si="47"/>
        <v>3.999999999999985E-4</v>
      </c>
      <c r="H156" s="1" t="str">
        <f t="shared" si="48"/>
        <v/>
      </c>
      <c r="I156" s="1" t="str">
        <f t="shared" si="49"/>
        <v/>
      </c>
      <c r="J156" s="1" t="str">
        <f t="shared" si="50"/>
        <v/>
      </c>
      <c r="K156" s="1" t="str">
        <f t="shared" si="51"/>
        <v/>
      </c>
      <c r="L156" s="1">
        <f t="shared" si="52"/>
        <v>4.0000000000000072E-4</v>
      </c>
      <c r="M156" s="1">
        <f t="shared" si="53"/>
        <v>7.9999999999999928E-4</v>
      </c>
    </row>
    <row r="157" spans="1:13" ht="36" customHeight="1" x14ac:dyDescent="0.2">
      <c r="A157" s="6">
        <f>+'Pesquisa de Preços'!A162</f>
        <v>154</v>
      </c>
      <c r="B157" s="24" t="str">
        <f>+'Pesquisa de Preços'!B162</f>
        <v>SERINGA DESCARTÁVEL - 1 ml -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v>
      </c>
      <c r="C157" s="1" t="str">
        <f t="shared" si="43"/>
        <v/>
      </c>
      <c r="D157" s="1">
        <f t="shared" si="44"/>
        <v>5.7599999999999969E-4</v>
      </c>
      <c r="E157" s="1">
        <f t="shared" si="45"/>
        <v>5.7599999999999969E-4</v>
      </c>
      <c r="F157" s="1">
        <f t="shared" si="46"/>
        <v>5.7599999999999969E-4</v>
      </c>
      <c r="G157" s="1">
        <f t="shared" si="47"/>
        <v>2.5600000000000048E-4</v>
      </c>
      <c r="H157" s="1" t="str">
        <f t="shared" si="48"/>
        <v/>
      </c>
      <c r="I157" s="1" t="str">
        <f t="shared" si="49"/>
        <v/>
      </c>
      <c r="J157" s="1" t="str">
        <f t="shared" si="50"/>
        <v/>
      </c>
      <c r="K157" s="1" t="str">
        <f t="shared" si="51"/>
        <v/>
      </c>
      <c r="L157" s="1">
        <f t="shared" si="52"/>
        <v>3.1360000000000025E-3</v>
      </c>
      <c r="M157" s="1">
        <f t="shared" si="53"/>
        <v>5.1200000000000022E-3</v>
      </c>
    </row>
    <row r="158" spans="1:13" ht="36" customHeight="1" x14ac:dyDescent="0.2">
      <c r="A158" s="6">
        <f>+'Pesquisa de Preços'!A163</f>
        <v>155</v>
      </c>
      <c r="B158" s="24" t="str">
        <f>+'Pesquisa de Preços'!B163</f>
        <v>SERINGA DESCARTÁVEL,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 5 ml</v>
      </c>
      <c r="C158" s="1" t="str">
        <f t="shared" si="43"/>
        <v/>
      </c>
      <c r="D158" s="1">
        <f t="shared" si="44"/>
        <v>0</v>
      </c>
      <c r="E158" s="1">
        <f t="shared" si="45"/>
        <v>0</v>
      </c>
      <c r="F158" s="1">
        <f t="shared" si="46"/>
        <v>0</v>
      </c>
      <c r="G158" s="1">
        <f t="shared" si="47"/>
        <v>0</v>
      </c>
      <c r="H158" s="1" t="str">
        <f t="shared" si="48"/>
        <v/>
      </c>
      <c r="I158" s="1" t="str">
        <f t="shared" si="49"/>
        <v/>
      </c>
      <c r="J158" s="1" t="str">
        <f t="shared" si="50"/>
        <v/>
      </c>
      <c r="K158" s="1" t="str">
        <f t="shared" si="51"/>
        <v/>
      </c>
      <c r="L158" s="1">
        <f t="shared" si="52"/>
        <v>0</v>
      </c>
      <c r="M158" s="1">
        <f t="shared" si="53"/>
        <v>0</v>
      </c>
    </row>
    <row r="159" spans="1:13" ht="36" customHeight="1" x14ac:dyDescent="0.2">
      <c r="A159" s="6">
        <f>+'Pesquisa de Preços'!A164</f>
        <v>156</v>
      </c>
      <c r="B159" s="24" t="str">
        <f>+'Pesquisa de Preços'!B164</f>
        <v>Sonda - aspiração traqueal- sonda de alivio nº 12 -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159" s="1">
        <f t="shared" si="43"/>
        <v>8.9002777777777778E-2</v>
      </c>
      <c r="D159" s="1">
        <f t="shared" si="44"/>
        <v>1.3611111111111221E-4</v>
      </c>
      <c r="E159" s="1">
        <f t="shared" si="45"/>
        <v>2.7777777777779062E-6</v>
      </c>
      <c r="F159" s="1">
        <f t="shared" si="46"/>
        <v>6.9444444444443956E-5</v>
      </c>
      <c r="G159" s="1">
        <f t="shared" si="47"/>
        <v>8.4027777777777989E-3</v>
      </c>
      <c r="H159" s="1" t="str">
        <f t="shared" si="48"/>
        <v/>
      </c>
      <c r="I159" s="1" t="str">
        <f t="shared" si="49"/>
        <v/>
      </c>
      <c r="J159" s="1" t="str">
        <f t="shared" si="50"/>
        <v/>
      </c>
      <c r="K159" s="1" t="str">
        <f t="shared" si="51"/>
        <v/>
      </c>
      <c r="L159" s="1">
        <f t="shared" si="52"/>
        <v>4.0669444444444487E-2</v>
      </c>
      <c r="M159" s="1">
        <f t="shared" si="53"/>
        <v>0.1382833333333334</v>
      </c>
    </row>
    <row r="160" spans="1:13" ht="36" customHeight="1" x14ac:dyDescent="0.2">
      <c r="A160" s="6">
        <f>+'Pesquisa de Preços'!A165</f>
        <v>157</v>
      </c>
      <c r="B160" s="24" t="str">
        <f>+'Pesquisa de Preços'!B165</f>
        <v xml:space="preserve">Sonda - aspiração traqueal- sonda de alivio nº 14 -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160" s="1">
        <f t="shared" si="43"/>
        <v>0.13566944444444443</v>
      </c>
      <c r="D160" s="1">
        <f t="shared" si="44"/>
        <v>4.6944444444444209E-4</v>
      </c>
      <c r="E160" s="1">
        <f t="shared" si="45"/>
        <v>1.3611111111111221E-4</v>
      </c>
      <c r="F160" s="1">
        <f t="shared" si="46"/>
        <v>2.7777777777779062E-6</v>
      </c>
      <c r="G160" s="1">
        <f t="shared" si="47"/>
        <v>6.669444444444444E-3</v>
      </c>
      <c r="H160" s="1" t="str">
        <f t="shared" si="48"/>
        <v/>
      </c>
      <c r="I160" s="1" t="str">
        <f t="shared" si="49"/>
        <v/>
      </c>
      <c r="J160" s="1" t="str">
        <f t="shared" si="50"/>
        <v/>
      </c>
      <c r="K160" s="1" t="str">
        <f t="shared" si="51"/>
        <v/>
      </c>
      <c r="L160" s="1">
        <f t="shared" si="52"/>
        <v>6.3336111111111135E-2</v>
      </c>
      <c r="M160" s="1">
        <f t="shared" si="53"/>
        <v>0.20628333333333332</v>
      </c>
    </row>
    <row r="161" spans="1:13" ht="36" customHeight="1" x14ac:dyDescent="0.2">
      <c r="A161" s="6">
        <f>+'Pesquisa de Preços'!A166</f>
        <v>158</v>
      </c>
      <c r="B161" s="24" t="str">
        <f>+'Pesquisa de Preços'!B166</f>
        <v>Sonda - aspiração traqueal- sonda de alivio nº 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161" s="1">
        <f t="shared" si="43"/>
        <v>2.7225000000000013E-2</v>
      </c>
      <c r="D161" s="1">
        <f t="shared" si="44"/>
        <v>4.2249999999999927E-3</v>
      </c>
      <c r="E161" s="1">
        <f t="shared" si="45"/>
        <v>3.024999999999993E-3</v>
      </c>
      <c r="F161" s="1">
        <f t="shared" si="46"/>
        <v>2.0250000000000038E-3</v>
      </c>
      <c r="G161" s="1">
        <f t="shared" si="47"/>
        <v>2.5000000000000045E-5</v>
      </c>
      <c r="H161" s="1" t="str">
        <f t="shared" si="48"/>
        <v/>
      </c>
      <c r="I161" s="1" t="str">
        <f t="shared" si="49"/>
        <v/>
      </c>
      <c r="J161" s="1" t="str">
        <f t="shared" si="50"/>
        <v/>
      </c>
      <c r="K161" s="1" t="str">
        <f t="shared" si="51"/>
        <v/>
      </c>
      <c r="L161" s="1">
        <f t="shared" si="52"/>
        <v>2.5000000000000045E-5</v>
      </c>
      <c r="M161" s="1">
        <f t="shared" si="53"/>
        <v>3.6549999999999999E-2</v>
      </c>
    </row>
    <row r="162" spans="1:13" ht="36" customHeight="1" x14ac:dyDescent="0.2">
      <c r="A162" s="6">
        <f>+'Pesquisa de Preços'!A167</f>
        <v>159</v>
      </c>
      <c r="B162" s="24" t="str">
        <f>+'Pesquisa de Preços'!B167</f>
        <v xml:space="preserve">Sonda - aspiração traqueal- sonda de alivio nº 8-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162" s="1">
        <f t="shared" si="43"/>
        <v>4.0669444444444439E-2</v>
      </c>
      <c r="D162" s="1">
        <f t="shared" si="44"/>
        <v>2.7777777777775361E-6</v>
      </c>
      <c r="E162" s="1">
        <f t="shared" si="45"/>
        <v>1.3611111111110964E-4</v>
      </c>
      <c r="F162" s="1">
        <f t="shared" si="46"/>
        <v>4.6944444444444209E-4</v>
      </c>
      <c r="G162" s="1">
        <f t="shared" si="47"/>
        <v>7.8027777777777852E-3</v>
      </c>
      <c r="H162" s="1" t="str">
        <f t="shared" si="48"/>
        <v/>
      </c>
      <c r="I162" s="1" t="str">
        <f t="shared" si="49"/>
        <v/>
      </c>
      <c r="J162" s="1" t="str">
        <f t="shared" si="50"/>
        <v/>
      </c>
      <c r="K162" s="1" t="str">
        <f t="shared" si="51"/>
        <v/>
      </c>
      <c r="L162" s="1">
        <f t="shared" si="52"/>
        <v>2.2002777777777774E-2</v>
      </c>
      <c r="M162" s="1">
        <f t="shared" si="53"/>
        <v>7.1083333333333318E-2</v>
      </c>
    </row>
    <row r="163" spans="1:13" ht="36" customHeight="1" x14ac:dyDescent="0.2">
      <c r="A163" s="6">
        <f>+'Pesquisa de Preços'!A168</f>
        <v>160</v>
      </c>
      <c r="B163" s="24" t="str">
        <f>+'Pesquisa de Preços'!B168</f>
        <v>SONDA DE FOLLEY N° 20,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163" s="1" t="str">
        <f t="shared" si="43"/>
        <v/>
      </c>
      <c r="D163" s="1">
        <f t="shared" si="44"/>
        <v>1.5525160000000056</v>
      </c>
      <c r="E163" s="1">
        <f t="shared" si="45"/>
        <v>2.7423360000000079</v>
      </c>
      <c r="F163" s="1">
        <f t="shared" si="46"/>
        <v>3.6710560000000014</v>
      </c>
      <c r="G163" s="1">
        <f t="shared" si="47"/>
        <v>6.7808159999999962</v>
      </c>
      <c r="H163" s="1" t="str">
        <f t="shared" si="48"/>
        <v/>
      </c>
      <c r="I163" s="1" t="str">
        <f t="shared" si="49"/>
        <v/>
      </c>
      <c r="J163" s="1" t="str">
        <f t="shared" si="50"/>
        <v/>
      </c>
      <c r="K163" s="1" t="str">
        <f t="shared" si="51"/>
        <v/>
      </c>
      <c r="L163" s="1">
        <f t="shared" si="52"/>
        <v>4.9017959999999938</v>
      </c>
      <c r="M163" s="1">
        <f t="shared" si="53"/>
        <v>19.648520000000005</v>
      </c>
    </row>
    <row r="164" spans="1:13" ht="36" customHeight="1" x14ac:dyDescent="0.2">
      <c r="A164" s="6">
        <f>+'Pesquisa de Preços'!A169</f>
        <v>161</v>
      </c>
      <c r="B164" s="24" t="str">
        <f>+'Pesquisa de Preços'!B169</f>
        <v>SONDA DE FOLLEY N° 22,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164" s="1" t="str">
        <f t="shared" si="43"/>
        <v/>
      </c>
      <c r="D164" s="1">
        <f t="shared" si="44"/>
        <v>1.8878759999999966</v>
      </c>
      <c r="E164" s="1">
        <f t="shared" si="45"/>
        <v>3.1826559999999962</v>
      </c>
      <c r="F164" s="1">
        <f t="shared" si="46"/>
        <v>4.1779359999999874</v>
      </c>
      <c r="G164" s="1">
        <f t="shared" si="47"/>
        <v>2.0620959999999999</v>
      </c>
      <c r="H164" s="1" t="str">
        <f t="shared" si="48"/>
        <v/>
      </c>
      <c r="I164" s="1" t="str">
        <f t="shared" si="49"/>
        <v/>
      </c>
      <c r="J164" s="1" t="str">
        <f t="shared" si="50"/>
        <v/>
      </c>
      <c r="K164" s="1" t="str">
        <f t="shared" si="51"/>
        <v/>
      </c>
      <c r="L164" s="1">
        <f t="shared" si="52"/>
        <v>14.182756000000014</v>
      </c>
      <c r="M164" s="1">
        <f t="shared" si="53"/>
        <v>25.493319999999997</v>
      </c>
    </row>
    <row r="165" spans="1:13" ht="36" customHeight="1" x14ac:dyDescent="0.2">
      <c r="A165" s="6">
        <f>+'Pesquisa de Preços'!A170</f>
        <v>162</v>
      </c>
      <c r="B165" s="24" t="str">
        <f>+'Pesquisa de Preços'!B170</f>
        <v>SONDA DE FOLLEY N° 16,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165" s="1" t="str">
        <f t="shared" si="43"/>
        <v/>
      </c>
      <c r="D165" s="1">
        <f t="shared" si="44"/>
        <v>1.1236000000000067E-2</v>
      </c>
      <c r="E165" s="1">
        <f t="shared" si="45"/>
        <v>2.1316000000000102E-2</v>
      </c>
      <c r="F165" s="1">
        <f t="shared" si="46"/>
        <v>2.7556000000000122E-2</v>
      </c>
      <c r="G165" s="1">
        <f t="shared" si="47"/>
        <v>8.6435999999999763E-2</v>
      </c>
      <c r="H165" s="1" t="str">
        <f t="shared" si="48"/>
        <v/>
      </c>
      <c r="I165" s="1" t="str">
        <f t="shared" si="49"/>
        <v/>
      </c>
      <c r="J165" s="1" t="str">
        <f t="shared" si="50"/>
        <v/>
      </c>
      <c r="K165" s="1" t="str">
        <f t="shared" si="51"/>
        <v/>
      </c>
      <c r="L165" s="1">
        <f t="shared" si="52"/>
        <v>1.5375999999999918E-2</v>
      </c>
      <c r="M165" s="1">
        <f t="shared" si="53"/>
        <v>0.16191999999999998</v>
      </c>
    </row>
    <row r="166" spans="1:13" ht="36" customHeight="1" x14ac:dyDescent="0.2">
      <c r="A166" s="6">
        <f>+'Pesquisa de Preços'!A171</f>
        <v>163</v>
      </c>
      <c r="B166" s="24" t="str">
        <f>+'Pesquisa de Preços'!B171</f>
        <v>SONDA DE FOLLEY N° 18,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166" s="1" t="str">
        <f t="shared" si="43"/>
        <v/>
      </c>
      <c r="D166" s="1">
        <f t="shared" si="44"/>
        <v>3.4596000000000147E-2</v>
      </c>
      <c r="E166" s="1">
        <f t="shared" si="45"/>
        <v>5.1076000000000191E-2</v>
      </c>
      <c r="F166" s="1">
        <f t="shared" si="46"/>
        <v>6.0516000000000215E-2</v>
      </c>
      <c r="G166" s="1">
        <f t="shared" si="47"/>
        <v>4.5795999999999795E-2</v>
      </c>
      <c r="H166" s="1" t="str">
        <f t="shared" si="48"/>
        <v/>
      </c>
      <c r="I166" s="1" t="str">
        <f t="shared" si="49"/>
        <v/>
      </c>
      <c r="J166" s="1" t="str">
        <f t="shared" si="50"/>
        <v/>
      </c>
      <c r="K166" s="1" t="str">
        <f t="shared" si="51"/>
        <v/>
      </c>
      <c r="L166" s="1">
        <f t="shared" si="52"/>
        <v>0.19713599999999956</v>
      </c>
      <c r="M166" s="1">
        <f t="shared" si="53"/>
        <v>0.38911999999999991</v>
      </c>
    </row>
    <row r="167" spans="1:13" ht="36" customHeight="1" x14ac:dyDescent="0.2">
      <c r="A167" s="6">
        <f>+'Pesquisa de Preços'!A172</f>
        <v>164</v>
      </c>
      <c r="B167" s="24" t="str">
        <f>+'Pesquisa de Preços'!B172</f>
        <v>Sonda Foley - de demora nº 8 pediátrica - Em látex, cx. Com 10 unidades, siliconada. Foley de 3 Vias: - Via para insuflar o ar; - Via para drenar a urina; - Via para infundir solução, fazer controle de irrigação. Produto com validade. Garantia contra defeitos de fabricação ou materiais</v>
      </c>
      <c r="C167" s="1" t="str">
        <f t="shared" si="43"/>
        <v/>
      </c>
      <c r="D167" s="1">
        <f t="shared" si="44"/>
        <v>7.3959999999997457E-3</v>
      </c>
      <c r="E167" s="1">
        <f t="shared" si="45"/>
        <v>0.10497600000000105</v>
      </c>
      <c r="F167" s="1">
        <f t="shared" si="46"/>
        <v>0.34105599999999958</v>
      </c>
      <c r="G167" s="1">
        <f t="shared" si="47"/>
        <v>4.2189160000000081</v>
      </c>
      <c r="H167" s="1" t="str">
        <f t="shared" si="48"/>
        <v/>
      </c>
      <c r="I167" s="1" t="str">
        <f t="shared" si="49"/>
        <v/>
      </c>
      <c r="J167" s="1" t="str">
        <f t="shared" si="50"/>
        <v/>
      </c>
      <c r="K167" s="1" t="str">
        <f t="shared" si="51"/>
        <v/>
      </c>
      <c r="L167" s="1">
        <f t="shared" si="52"/>
        <v>8.2713759999999859</v>
      </c>
      <c r="M167" s="1">
        <f t="shared" si="53"/>
        <v>12.943719999999995</v>
      </c>
    </row>
    <row r="168" spans="1:13" ht="36" customHeight="1" x14ac:dyDescent="0.2">
      <c r="A168" s="6">
        <f>+'Pesquisa de Preços'!A173</f>
        <v>165</v>
      </c>
      <c r="B168" s="24" t="str">
        <f>+'Pesquisa de Preços'!B173</f>
        <v>Sonda Foley - de demora nº 12 adultos - Em látex, siliconada. Foley de 3 Vias: - Via para insuflar o ar; - Via para drenar a urina; - Via para infundir solução, fazer controle de irrigação</v>
      </c>
      <c r="C168" s="1" t="str">
        <f t="shared" si="43"/>
        <v/>
      </c>
      <c r="D168" s="1">
        <f t="shared" si="44"/>
        <v>1.3456000000000023E-2</v>
      </c>
      <c r="E168" s="1">
        <f t="shared" si="45"/>
        <v>2.7555999999999976E-2</v>
      </c>
      <c r="F168" s="1">
        <f t="shared" si="46"/>
        <v>4.2435999999999981E-2</v>
      </c>
      <c r="G168" s="1">
        <f t="shared" si="47"/>
        <v>2.6896000000000048E-2</v>
      </c>
      <c r="H168" s="1" t="str">
        <f t="shared" si="48"/>
        <v/>
      </c>
      <c r="I168" s="1" t="str">
        <f t="shared" si="49"/>
        <v/>
      </c>
      <c r="J168" s="1" t="str">
        <f t="shared" si="50"/>
        <v/>
      </c>
      <c r="K168" s="1" t="str">
        <f t="shared" si="51"/>
        <v/>
      </c>
      <c r="L168" s="1">
        <f t="shared" si="52"/>
        <v>0.1049759999999999</v>
      </c>
      <c r="M168" s="1">
        <f t="shared" si="53"/>
        <v>0.21531999999999993</v>
      </c>
    </row>
    <row r="169" spans="1:13" ht="36" customHeight="1" x14ac:dyDescent="0.2">
      <c r="A169" s="6">
        <f>+'Pesquisa de Preços'!A174</f>
        <v>166</v>
      </c>
      <c r="B169" s="24" t="str">
        <f>+'Pesquisa de Preços'!B174</f>
        <v>Sonda Foley - de demora nº 14 adultos - Em látex, siliconada. Foley de 3 Vias: - Via para insuflar o ar; - Via para drenar a urina; - Via para infundir solução, fazer controle de irrigação. Produto com validade. Garantia contra defeitos de fabricação ou materiais</v>
      </c>
      <c r="C169" s="1" t="str">
        <f t="shared" si="43"/>
        <v/>
      </c>
      <c r="D169" s="1">
        <f t="shared" si="44"/>
        <v>8.99999999999999E-2</v>
      </c>
      <c r="E169" s="1">
        <f t="shared" si="45"/>
        <v>0.12249999999999975</v>
      </c>
      <c r="F169" s="1">
        <f t="shared" si="46"/>
        <v>0.15209999999999976</v>
      </c>
      <c r="G169" s="1">
        <f t="shared" si="47"/>
        <v>3.9999999999998294E-4</v>
      </c>
      <c r="H169" s="1" t="str">
        <f t="shared" si="48"/>
        <v/>
      </c>
      <c r="I169" s="1" t="str">
        <f t="shared" si="49"/>
        <v/>
      </c>
      <c r="J169" s="1" t="str">
        <f t="shared" si="50"/>
        <v/>
      </c>
      <c r="K169" s="1" t="str">
        <f t="shared" si="51"/>
        <v/>
      </c>
      <c r="L169" s="1">
        <f t="shared" si="52"/>
        <v>1.1236000000000002</v>
      </c>
      <c r="M169" s="1">
        <f t="shared" si="53"/>
        <v>1.4885999999999995</v>
      </c>
    </row>
    <row r="170" spans="1:13" ht="36" customHeight="1" x14ac:dyDescent="0.2">
      <c r="A170" s="6">
        <f>+'Pesquisa de Preços'!A175</f>
        <v>167</v>
      </c>
      <c r="B170" s="24" t="str">
        <f>+'Pesquisa de Preços'!B175</f>
        <v>Sonda nasogastrica - sonda de alivio nº 12 adultos- Dispositivo para introdução em órgãos corporais, gástrica e nasogástrica para drenagem gástrica e introdução de solução e medicação no trato gástrico; Estéril; - Atóxica; Apirogênico; Descartável (Uso único)</v>
      </c>
      <c r="C170" s="1">
        <f t="shared" si="43"/>
        <v>0.74246944444444429</v>
      </c>
      <c r="D170" s="1">
        <f t="shared" si="44"/>
        <v>0.22880277777777794</v>
      </c>
      <c r="E170" s="1">
        <f t="shared" si="45"/>
        <v>0.21006944444444459</v>
      </c>
      <c r="F170" s="1">
        <f t="shared" si="46"/>
        <v>0.20100277777777789</v>
      </c>
      <c r="G170" s="1">
        <f t="shared" si="47"/>
        <v>0.3117361111111111</v>
      </c>
      <c r="H170" s="1" t="str">
        <f t="shared" si="48"/>
        <v/>
      </c>
      <c r="I170" s="1" t="str">
        <f t="shared" si="49"/>
        <v/>
      </c>
      <c r="J170" s="1" t="str">
        <f t="shared" si="50"/>
        <v/>
      </c>
      <c r="K170" s="1" t="str">
        <f t="shared" si="51"/>
        <v/>
      </c>
      <c r="L170" s="1">
        <f t="shared" si="52"/>
        <v>1.1700027777777779</v>
      </c>
      <c r="M170" s="1">
        <f t="shared" si="53"/>
        <v>2.8640833333333338</v>
      </c>
    </row>
    <row r="171" spans="1:13" ht="36" customHeight="1" x14ac:dyDescent="0.2">
      <c r="A171" s="6">
        <f>+'Pesquisa de Preços'!A176</f>
        <v>168</v>
      </c>
      <c r="B171" s="24" t="str">
        <f>+'Pesquisa de Preços'!B176</f>
        <v xml:space="preserve">Sonda nasogastrica - sonda de alivio nº 14 adulto Dispositivo para introdução em órgãos corporais, gástrica e nasogástrica para drenagem gástrica e introdução de solução e medicação no trato gástrico; Estéril; - Atóxica; Apirogênico; Descartável (Uso único). </v>
      </c>
      <c r="C171" s="1" t="str">
        <f t="shared" si="43"/>
        <v/>
      </c>
      <c r="D171" s="1">
        <f t="shared" si="44"/>
        <v>1.1560000000000021E-3</v>
      </c>
      <c r="E171" s="1">
        <f t="shared" si="45"/>
        <v>2.9160000000000054E-3</v>
      </c>
      <c r="F171" s="1">
        <f t="shared" si="46"/>
        <v>4.0960000000000076E-3</v>
      </c>
      <c r="G171" s="1">
        <f t="shared" si="47"/>
        <v>6.7599999999998965E-4</v>
      </c>
      <c r="H171" s="1" t="str">
        <f t="shared" si="48"/>
        <v/>
      </c>
      <c r="I171" s="1" t="str">
        <f t="shared" si="49"/>
        <v/>
      </c>
      <c r="J171" s="1" t="str">
        <f t="shared" si="50"/>
        <v/>
      </c>
      <c r="K171" s="1" t="str">
        <f t="shared" si="51"/>
        <v/>
      </c>
      <c r="L171" s="1">
        <f t="shared" si="52"/>
        <v>1.5875999999999973E-2</v>
      </c>
      <c r="M171" s="1">
        <f t="shared" si="53"/>
        <v>2.4719999999999978E-2</v>
      </c>
    </row>
    <row r="172" spans="1:13" ht="36" customHeight="1" x14ac:dyDescent="0.2">
      <c r="A172" s="6">
        <f>+'Pesquisa de Preços'!A177</f>
        <v>169</v>
      </c>
      <c r="B172" s="24" t="str">
        <f>+'Pesquisa de Preços'!B177</f>
        <v xml:space="preserve">Sonda nasogastrica - sonda de alivio nº 16 adultos - Sonda - nasogástrica - sonda de alívio Dispositivo para introdução em órgãos corporais, gástrica e nasogástrica para drenagem gástrica e introdução de solução e medicação no trato gástrico; Estéril; - Atóxica; Apirogênico; Descartável (Uso único). </v>
      </c>
      <c r="C172" s="1" t="str">
        <f t="shared" si="43"/>
        <v/>
      </c>
      <c r="D172" s="1">
        <f t="shared" si="44"/>
        <v>7.7284000000000019E-2</v>
      </c>
      <c r="E172" s="1">
        <f t="shared" si="45"/>
        <v>6.6563999999999998E-2</v>
      </c>
      <c r="F172" s="1">
        <f t="shared" si="46"/>
        <v>6.1503999999999996E-2</v>
      </c>
      <c r="G172" s="1">
        <f t="shared" si="47"/>
        <v>0.10758400000000004</v>
      </c>
      <c r="H172" s="1" t="str">
        <f t="shared" si="48"/>
        <v/>
      </c>
      <c r="I172" s="1" t="str">
        <f t="shared" si="49"/>
        <v/>
      </c>
      <c r="J172" s="1" t="str">
        <f t="shared" si="50"/>
        <v/>
      </c>
      <c r="K172" s="1" t="str">
        <f t="shared" si="51"/>
        <v/>
      </c>
      <c r="L172" s="1">
        <f t="shared" si="52"/>
        <v>1.2365440000000003</v>
      </c>
      <c r="M172" s="1">
        <f t="shared" si="53"/>
        <v>1.5494800000000004</v>
      </c>
    </row>
    <row r="173" spans="1:13" ht="36" customHeight="1" x14ac:dyDescent="0.2">
      <c r="A173" s="6">
        <f>+'Pesquisa de Preços'!A178</f>
        <v>170</v>
      </c>
      <c r="B173" s="24" t="str">
        <f>+'Pesquisa de Preços'!B178</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06</v>
      </c>
      <c r="C173" s="1" t="str">
        <f t="shared" si="43"/>
        <v/>
      </c>
      <c r="D173" s="1">
        <f t="shared" si="44"/>
        <v>1.4439999999999941E-3</v>
      </c>
      <c r="E173" s="1">
        <f t="shared" si="45"/>
        <v>2.3039999999999936E-3</v>
      </c>
      <c r="F173" s="1">
        <f t="shared" si="46"/>
        <v>2.3039999999999936E-3</v>
      </c>
      <c r="G173" s="1">
        <f t="shared" si="47"/>
        <v>1.4884E-2</v>
      </c>
      <c r="H173" s="1" t="str">
        <f t="shared" si="48"/>
        <v/>
      </c>
      <c r="I173" s="1" t="str">
        <f t="shared" si="49"/>
        <v/>
      </c>
      <c r="J173" s="1" t="str">
        <f t="shared" si="50"/>
        <v/>
      </c>
      <c r="K173" s="1" t="str">
        <f t="shared" si="51"/>
        <v/>
      </c>
      <c r="L173" s="1">
        <f t="shared" si="52"/>
        <v>1.4400000000000025E-4</v>
      </c>
      <c r="M173" s="1">
        <f t="shared" si="53"/>
        <v>2.1079999999999984E-2</v>
      </c>
    </row>
    <row r="174" spans="1:13" ht="36" customHeight="1" x14ac:dyDescent="0.2">
      <c r="A174" s="6">
        <f>+'Pesquisa de Preços'!A179</f>
        <v>171</v>
      </c>
      <c r="B174" s="24" t="str">
        <f>+'Pesquisa de Preços'!B179</f>
        <v>SONDA URETRAL (SONDA DE ALIVIO), CONFECCIONADA EM POLIVINIL, ESTÉRIL, ATÓXICA, TRANSPARENTE, FLEXÍVEL, SILICONIZADA, CONTENDO CONECTOR UNIVERSAL PARA ADAPTAÇÃO AO INTERMEDIÁRIO E TAMPA, MEDINDO APROXIMADAMENTE 40CM DE COMPRIMENTO, EMBALAGEM INDIVIDUAL, EM PAPEL GRAU CIRÚRGICO E FILME TERMOPLÁSTICO, ABERTURA EM PÉTALA 08</v>
      </c>
      <c r="C174" s="1" t="str">
        <f t="shared" si="43"/>
        <v/>
      </c>
      <c r="D174" s="1">
        <f t="shared" si="44"/>
        <v>3.3640000000000059E-3</v>
      </c>
      <c r="E174" s="1">
        <f t="shared" si="45"/>
        <v>4.6240000000000083E-3</v>
      </c>
      <c r="F174" s="1">
        <f t="shared" si="46"/>
        <v>4.6240000000000083E-3</v>
      </c>
      <c r="G174" s="1">
        <f t="shared" si="47"/>
        <v>6.7239999999999939E-3</v>
      </c>
      <c r="H174" s="1" t="str">
        <f t="shared" si="48"/>
        <v/>
      </c>
      <c r="I174" s="1" t="str">
        <f t="shared" si="49"/>
        <v/>
      </c>
      <c r="J174" s="1" t="str">
        <f t="shared" si="50"/>
        <v/>
      </c>
      <c r="K174" s="1" t="str">
        <f t="shared" si="51"/>
        <v/>
      </c>
      <c r="L174" s="1">
        <f t="shared" si="52"/>
        <v>1.2543999999999972E-2</v>
      </c>
      <c r="M174" s="1">
        <f t="shared" si="53"/>
        <v>3.1879999999999992E-2</v>
      </c>
    </row>
    <row r="175" spans="1:13" ht="36" customHeight="1" x14ac:dyDescent="0.2">
      <c r="A175" s="6">
        <f>+'Pesquisa de Preços'!A180</f>
        <v>172</v>
      </c>
      <c r="B175" s="24" t="str">
        <f>+'Pesquisa de Preços'!B180</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12</v>
      </c>
      <c r="C175" s="1" t="str">
        <f t="shared" si="43"/>
        <v/>
      </c>
      <c r="D175" s="1">
        <f t="shared" si="44"/>
        <v>1.1560000000000021E-3</v>
      </c>
      <c r="E175" s="1">
        <f t="shared" si="45"/>
        <v>1.9360000000000035E-3</v>
      </c>
      <c r="F175" s="1">
        <f t="shared" si="46"/>
        <v>1.9360000000000035E-3</v>
      </c>
      <c r="G175" s="1">
        <f t="shared" si="47"/>
        <v>1.2959999999999942E-3</v>
      </c>
      <c r="H175" s="1" t="str">
        <f t="shared" si="48"/>
        <v/>
      </c>
      <c r="I175" s="1" t="str">
        <f t="shared" si="49"/>
        <v/>
      </c>
      <c r="J175" s="1" t="str">
        <f t="shared" si="50"/>
        <v/>
      </c>
      <c r="K175" s="1" t="str">
        <f t="shared" si="51"/>
        <v/>
      </c>
      <c r="L175" s="1">
        <f t="shared" si="52"/>
        <v>7.3959999999999937E-3</v>
      </c>
      <c r="M175" s="1">
        <f t="shared" si="53"/>
        <v>1.3719999999999996E-2</v>
      </c>
    </row>
    <row r="176" spans="1:13" ht="36" customHeight="1" x14ac:dyDescent="0.2">
      <c r="A176" s="6">
        <f>+'Pesquisa de Preços'!A181</f>
        <v>173</v>
      </c>
      <c r="B176" s="24" t="str">
        <f>+'Pesquisa de Preços'!B181</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10</v>
      </c>
      <c r="C176" s="1" t="str">
        <f t="shared" si="43"/>
        <v/>
      </c>
      <c r="D176" s="1">
        <f t="shared" si="44"/>
        <v>1.9600000000000035E-4</v>
      </c>
      <c r="E176" s="1">
        <f t="shared" si="45"/>
        <v>5.7600000000000099E-4</v>
      </c>
      <c r="F176" s="1">
        <f t="shared" si="46"/>
        <v>1.1560000000000021E-3</v>
      </c>
      <c r="G176" s="1">
        <f t="shared" si="47"/>
        <v>5.7759999999999938E-3</v>
      </c>
      <c r="H176" s="1" t="str">
        <f t="shared" si="48"/>
        <v/>
      </c>
      <c r="I176" s="1" t="str">
        <f t="shared" si="49"/>
        <v/>
      </c>
      <c r="J176" s="1" t="str">
        <f t="shared" si="50"/>
        <v/>
      </c>
      <c r="K176" s="1" t="str">
        <f t="shared" si="51"/>
        <v/>
      </c>
      <c r="L176" s="1">
        <f t="shared" si="52"/>
        <v>1.600000000000003E-5</v>
      </c>
      <c r="M176" s="1">
        <f t="shared" si="53"/>
        <v>7.7199999999999977E-3</v>
      </c>
    </row>
    <row r="177" spans="1:13" ht="36" customHeight="1" x14ac:dyDescent="0.2">
      <c r="A177" s="6">
        <f>+'Pesquisa de Preços'!A182</f>
        <v>174</v>
      </c>
      <c r="B177" s="24" t="str">
        <f>+'Pesquisa de Preços'!B182</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14</v>
      </c>
      <c r="C177" s="1" t="str">
        <f t="shared" si="43"/>
        <v/>
      </c>
      <c r="D177" s="1">
        <f t="shared" si="44"/>
        <v>4.6239999999999927E-3</v>
      </c>
      <c r="E177" s="1">
        <f t="shared" si="45"/>
        <v>7.7439999999999939E-3</v>
      </c>
      <c r="F177" s="1">
        <f t="shared" si="46"/>
        <v>7.7439999999999939E-3</v>
      </c>
      <c r="G177" s="1">
        <f t="shared" si="47"/>
        <v>3.8440000000000067E-3</v>
      </c>
      <c r="H177" s="1" t="str">
        <f t="shared" si="48"/>
        <v/>
      </c>
      <c r="I177" s="1" t="str">
        <f t="shared" si="49"/>
        <v/>
      </c>
      <c r="J177" s="1" t="str">
        <f t="shared" si="50"/>
        <v/>
      </c>
      <c r="K177" s="1" t="str">
        <f t="shared" si="51"/>
        <v/>
      </c>
      <c r="L177" s="1">
        <f t="shared" si="52"/>
        <v>3.3124000000000021E-2</v>
      </c>
      <c r="M177" s="1">
        <f t="shared" si="53"/>
        <v>5.7080000000000006E-2</v>
      </c>
    </row>
    <row r="178" spans="1:13" ht="36" customHeight="1" x14ac:dyDescent="0.2">
      <c r="A178" s="6">
        <f>+'Pesquisa de Preços'!A183</f>
        <v>175</v>
      </c>
      <c r="B178" s="24" t="str">
        <f>+'Pesquisa de Preços'!B183</f>
        <v>SORO FISIOLÓGICO 0,9%, FRASCO 500ML, DESTINADA A APLICAÇÃO PARENTERAL COM OBJETIVOS TEURAPEUTICOS E/OU COMPLEMENTARES AO TRATAMENTO DO PACIENTE.</v>
      </c>
      <c r="C178" s="1">
        <f t="shared" si="43"/>
        <v>0.21006944444444497</v>
      </c>
      <c r="D178" s="1">
        <f t="shared" si="44"/>
        <v>1.2469444444444177E-2</v>
      </c>
      <c r="E178" s="1">
        <f t="shared" si="45"/>
        <v>2.6694444444443611E-3</v>
      </c>
      <c r="F178" s="1">
        <f t="shared" si="46"/>
        <v>1.361111111110915E-4</v>
      </c>
      <c r="G178" s="1">
        <f t="shared" si="47"/>
        <v>0.11673611111111058</v>
      </c>
      <c r="H178" s="1" t="str">
        <f t="shared" si="48"/>
        <v/>
      </c>
      <c r="I178" s="1" t="str">
        <f t="shared" si="49"/>
        <v/>
      </c>
      <c r="J178" s="1" t="str">
        <f t="shared" si="50"/>
        <v/>
      </c>
      <c r="K178" s="1" t="str">
        <f t="shared" si="51"/>
        <v/>
      </c>
      <c r="L178" s="1">
        <f t="shared" si="52"/>
        <v>3.402777777777909E-3</v>
      </c>
      <c r="M178" s="1">
        <f t="shared" si="53"/>
        <v>0.34548333333333309</v>
      </c>
    </row>
    <row r="179" spans="1:13" ht="36" customHeight="1" x14ac:dyDescent="0.2">
      <c r="A179" s="6">
        <f>+'Pesquisa de Preços'!A184</f>
        <v>176</v>
      </c>
      <c r="B179" s="24" t="str">
        <f>+'Pesquisa de Preços'!B184</f>
        <v>SORO FISIOLOGICO 250 ML, COM OBJETIVOS TERAPEUTICOS E/OU COMPLEMENTARES AO TRATAMENTO DOS PACIENTES</v>
      </c>
      <c r="C179" s="1" t="str">
        <f t="shared" si="43"/>
        <v/>
      </c>
      <c r="D179" s="1">
        <f t="shared" si="44"/>
        <v>2.9159999999999811E-3</v>
      </c>
      <c r="E179" s="1">
        <f t="shared" si="45"/>
        <v>1.600000000000003E-5</v>
      </c>
      <c r="F179" s="1">
        <f t="shared" si="46"/>
        <v>6.7599999999998965E-4</v>
      </c>
      <c r="G179" s="1">
        <f t="shared" si="47"/>
        <v>0.1183359999999999</v>
      </c>
      <c r="H179" s="1" t="str">
        <f t="shared" si="48"/>
        <v/>
      </c>
      <c r="I179" s="1" t="str">
        <f t="shared" si="49"/>
        <v/>
      </c>
      <c r="J179" s="1" t="str">
        <f t="shared" si="50"/>
        <v/>
      </c>
      <c r="K179" s="1" t="str">
        <f t="shared" si="51"/>
        <v/>
      </c>
      <c r="L179" s="1">
        <f t="shared" si="52"/>
        <v>0.14137599999999992</v>
      </c>
      <c r="M179" s="1">
        <f t="shared" si="53"/>
        <v>0.26331999999999978</v>
      </c>
    </row>
    <row r="180" spans="1:13" ht="36" customHeight="1" x14ac:dyDescent="0.2">
      <c r="A180" s="6">
        <f>+'Pesquisa de Preços'!A185</f>
        <v>177</v>
      </c>
      <c r="B180" s="24" t="str">
        <f>+'Pesquisa de Preços'!B185</f>
        <v>Tala aramada em E.V.A G</v>
      </c>
      <c r="C180" s="1" t="str">
        <f t="shared" ref="C180:C243" si="54">IF(C439=0,"",((M439-C439)^2))</f>
        <v/>
      </c>
      <c r="D180" s="1">
        <f t="shared" ref="D180:D243" si="55">IF(D439=0,"",((M439-D439)^2))</f>
        <v>2.1963240000000033</v>
      </c>
      <c r="E180" s="1">
        <f t="shared" ref="E180:E243" si="56">IF(E439=0,"",((M439-E439)^2))</f>
        <v>1.695203999999999</v>
      </c>
      <c r="F180" s="1">
        <f t="shared" ref="F180:F243" si="57">IF(F439=0,"",((M439-F439)^2))</f>
        <v>1.3971240000000009</v>
      </c>
      <c r="G180" s="1">
        <f t="shared" ref="G180:G243" si="58">IF(G439=0,"",((M439-G439)^2))</f>
        <v>12.376324000000006</v>
      </c>
      <c r="H180" s="1" t="str">
        <f t="shared" ref="H180:H243" si="59">IF(H439=0,"",((M439-H439)^2))</f>
        <v/>
      </c>
      <c r="I180" s="1" t="str">
        <f t="shared" ref="I180:I243" si="60">IF(I439=0,"",((M439-I439)^2))</f>
        <v/>
      </c>
      <c r="J180" s="1" t="str">
        <f t="shared" ref="J180:J243" si="61">IF(J439=0,"",((M439-J439)^2))</f>
        <v/>
      </c>
      <c r="K180" s="1" t="str">
        <f t="shared" ref="K180:K243" si="62">IF(K439=0,"",((M439-K439)^2))</f>
        <v/>
      </c>
      <c r="L180" s="1">
        <f t="shared" ref="L180:L243" si="63">IF(L439=0,"",((M439-L439)^2))</f>
        <v>0.20070400000000035</v>
      </c>
      <c r="M180" s="1">
        <f t="shared" ref="M180:M243" si="64">SUM(C180:L180)</f>
        <v>17.865680000000012</v>
      </c>
    </row>
    <row r="181" spans="1:13" ht="36" customHeight="1" x14ac:dyDescent="0.2">
      <c r="A181" s="6">
        <f>+'Pesquisa de Preços'!A186</f>
        <v>178</v>
      </c>
      <c r="B181" s="24" t="str">
        <f>+'Pesquisa de Preços'!B186</f>
        <v>Tala aramada em E.V.A M</v>
      </c>
      <c r="C181" s="1" t="str">
        <f t="shared" si="54"/>
        <v/>
      </c>
      <c r="D181" s="1">
        <f t="shared" si="55"/>
        <v>0.52707600000000121</v>
      </c>
      <c r="E181" s="1">
        <f t="shared" si="56"/>
        <v>0.29811599999999933</v>
      </c>
      <c r="F181" s="1">
        <f t="shared" si="57"/>
        <v>0.18147600000000014</v>
      </c>
      <c r="G181" s="1">
        <f t="shared" si="58"/>
        <v>1.8878760000000014</v>
      </c>
      <c r="H181" s="1" t="str">
        <f t="shared" si="59"/>
        <v/>
      </c>
      <c r="I181" s="1" t="str">
        <f t="shared" si="60"/>
        <v/>
      </c>
      <c r="J181" s="1" t="str">
        <f t="shared" si="61"/>
        <v/>
      </c>
      <c r="K181" s="1" t="str">
        <f t="shared" si="62"/>
        <v/>
      </c>
      <c r="L181" s="1">
        <f t="shared" si="63"/>
        <v>0.1049759999999999</v>
      </c>
      <c r="M181" s="1">
        <f t="shared" si="64"/>
        <v>2.9995200000000022</v>
      </c>
    </row>
    <row r="182" spans="1:13" ht="36" customHeight="1" x14ac:dyDescent="0.2">
      <c r="A182" s="6">
        <f>+'Pesquisa de Preços'!A187</f>
        <v>179</v>
      </c>
      <c r="B182" s="24" t="str">
        <f>+'Pesquisa de Preços'!B187</f>
        <v>TECIDO BRIM DRILL PROFISSIONAL PRIMEIRA QUALIDADE 100% ALGODÃO, MEDINDO APROXIMADAMENTE 1,60CM DE LARGURA, PESANDO 190G/M2 PRE ENCOLHIDO, TINGIMENTO FIRME COM IMDRANHEREM NA AZUL ROYAL EM ROLO DE 110 METROS.</v>
      </c>
      <c r="C182" s="1" t="str">
        <f t="shared" si="54"/>
        <v/>
      </c>
      <c r="D182" s="1">
        <f t="shared" si="55"/>
        <v>2.1830062499999974</v>
      </c>
      <c r="E182" s="1">
        <f t="shared" si="56"/>
        <v>4.1107562499999855</v>
      </c>
      <c r="F182" s="1">
        <f t="shared" si="57"/>
        <v>5.6050562499999987</v>
      </c>
      <c r="G182" s="1" t="str">
        <f t="shared" si="58"/>
        <v/>
      </c>
      <c r="H182" s="1" t="str">
        <f t="shared" si="59"/>
        <v/>
      </c>
      <c r="I182" s="1" t="str">
        <f t="shared" si="60"/>
        <v/>
      </c>
      <c r="J182" s="1" t="str">
        <f t="shared" si="61"/>
        <v/>
      </c>
      <c r="K182" s="1" t="str">
        <f t="shared" si="62"/>
        <v/>
      </c>
      <c r="L182" s="1">
        <f t="shared" si="63"/>
        <v>34.486256250000025</v>
      </c>
      <c r="M182" s="1">
        <f t="shared" si="64"/>
        <v>46.385075000000008</v>
      </c>
    </row>
    <row r="183" spans="1:13" ht="36" customHeight="1" x14ac:dyDescent="0.2">
      <c r="A183" s="6">
        <f>+'Pesquisa de Preços'!A188</f>
        <v>180</v>
      </c>
      <c r="B183" s="24" t="str">
        <f>+'Pesquisa de Preços'!B188</f>
        <v>TERMOMETRO DIGITAL HOSPITALAR PARA SER USADO PELO METODO ORAL, RETAL E AXILAR, REGISTRA A TEMPERATURA EM CERCA DE 01 MINUTO (PARA METODOS ORAL E RETAL) E DE 2 A 4 MINUTOS PELO METODO AXILAR. COM VISOR PARA LEITURA DA TEMPERATURA</v>
      </c>
      <c r="C183" s="1" t="str">
        <f t="shared" si="54"/>
        <v/>
      </c>
      <c r="D183" s="1">
        <f t="shared" si="55"/>
        <v>1.2544000000000022E-2</v>
      </c>
      <c r="E183" s="1">
        <f t="shared" si="56"/>
        <v>2.304000000000004E-3</v>
      </c>
      <c r="F183" s="1">
        <f t="shared" si="57"/>
        <v>2.1903999999999906E-2</v>
      </c>
      <c r="G183" s="1">
        <f t="shared" si="58"/>
        <v>1.1924640000000011</v>
      </c>
      <c r="H183" s="1" t="str">
        <f t="shared" si="59"/>
        <v/>
      </c>
      <c r="I183" s="1" t="str">
        <f t="shared" si="60"/>
        <v/>
      </c>
      <c r="J183" s="1" t="str">
        <f t="shared" si="61"/>
        <v/>
      </c>
      <c r="K183" s="1" t="str">
        <f t="shared" si="62"/>
        <v/>
      </c>
      <c r="L183" s="1">
        <f t="shared" si="63"/>
        <v>1.0160639999999983</v>
      </c>
      <c r="M183" s="1">
        <f t="shared" si="64"/>
        <v>2.2452799999999993</v>
      </c>
    </row>
    <row r="184" spans="1:13" ht="36" customHeight="1" x14ac:dyDescent="0.2">
      <c r="A184" s="6">
        <f>+'Pesquisa de Preços'!A189</f>
        <v>181</v>
      </c>
      <c r="B184" s="24" t="str">
        <f>+'Pesquisa de Preços'!B189</f>
        <v>Termômetro Digital para Máxima e Mínima -10°C à +50°C Interna e Externa com Alarme, Alimentação: 1 pilha de 1,5V - AAA, comprimento do cabo do sensor: 1,70m ou superior</v>
      </c>
      <c r="C184" s="1" t="str">
        <f t="shared" si="54"/>
        <v/>
      </c>
      <c r="D184" s="1">
        <f t="shared" si="55"/>
        <v>240.62214400000002</v>
      </c>
      <c r="E184" s="1">
        <f t="shared" si="56"/>
        <v>291.11184399999991</v>
      </c>
      <c r="F184" s="1">
        <f t="shared" si="57"/>
        <v>325.15302399999985</v>
      </c>
      <c r="G184" s="1">
        <f t="shared" si="58"/>
        <v>623.90048400000046</v>
      </c>
      <c r="H184" s="1" t="str">
        <f t="shared" si="59"/>
        <v/>
      </c>
      <c r="I184" s="1" t="str">
        <f t="shared" si="60"/>
        <v/>
      </c>
      <c r="J184" s="1" t="str">
        <f t="shared" si="61"/>
        <v/>
      </c>
      <c r="K184" s="1" t="str">
        <f t="shared" si="62"/>
        <v/>
      </c>
      <c r="L184" s="1">
        <f t="shared" si="63"/>
        <v>656.79438400000004</v>
      </c>
      <c r="M184" s="1">
        <f t="shared" si="64"/>
        <v>2137.5818800000006</v>
      </c>
    </row>
    <row r="185" spans="1:13" ht="36" customHeight="1" x14ac:dyDescent="0.2">
      <c r="A185" s="6">
        <f>+'Pesquisa de Preços'!A190</f>
        <v>182</v>
      </c>
      <c r="B185" s="24" t="str">
        <f>+'Pesquisa de Preços'!B190</f>
        <v>Tesoura com ponta angulada e romba de aço inoxidável, destinada ao corte de vestimentas. Tesoura ponta romba Tesoura especial para APH, destinado ao corte de roupas</v>
      </c>
      <c r="C185" s="1" t="str">
        <f t="shared" si="54"/>
        <v/>
      </c>
      <c r="D185" s="1">
        <f t="shared" si="55"/>
        <v>133.86490000000001</v>
      </c>
      <c r="E185" s="1">
        <f t="shared" si="56"/>
        <v>124.09960000000001</v>
      </c>
      <c r="F185" s="1">
        <f t="shared" si="57"/>
        <v>117.93959999999998</v>
      </c>
      <c r="G185" s="1">
        <f t="shared" si="58"/>
        <v>27.984099999999991</v>
      </c>
      <c r="H185" s="1" t="str">
        <f t="shared" si="59"/>
        <v/>
      </c>
      <c r="I185" s="1" t="str">
        <f t="shared" si="60"/>
        <v/>
      </c>
      <c r="J185" s="1" t="str">
        <f t="shared" si="61"/>
        <v/>
      </c>
      <c r="K185" s="1" t="str">
        <f t="shared" si="62"/>
        <v/>
      </c>
      <c r="L185" s="1">
        <f t="shared" si="63"/>
        <v>799.75839999999971</v>
      </c>
      <c r="M185" s="1">
        <f t="shared" si="64"/>
        <v>1203.6465999999998</v>
      </c>
    </row>
    <row r="186" spans="1:13" ht="36" customHeight="1" x14ac:dyDescent="0.2">
      <c r="A186" s="6">
        <f>+'Pesquisa de Preços'!A191</f>
        <v>183</v>
      </c>
      <c r="B186" s="24" t="str">
        <f>+'Pesquisa de Preços'!B191</f>
        <v>Tesoura de Mayo, reta de 14 cm Produto Confeccionado em Aço Inoxidável AISI-420. Embalagem-Plástica indivi-dual, constando os dados de identificação, procedência e rastreabilidade</v>
      </c>
      <c r="C186" s="1" t="str">
        <f t="shared" si="54"/>
        <v/>
      </c>
      <c r="D186" s="1">
        <f t="shared" si="55"/>
        <v>48.302499999999988</v>
      </c>
      <c r="E186" s="1">
        <f t="shared" si="56"/>
        <v>42.25</v>
      </c>
      <c r="F186" s="1">
        <f t="shared" si="57"/>
        <v>38.56410000000001</v>
      </c>
      <c r="G186" s="1">
        <f t="shared" si="58"/>
        <v>199.65690000000006</v>
      </c>
      <c r="H186" s="1" t="str">
        <f t="shared" si="59"/>
        <v/>
      </c>
      <c r="I186" s="1" t="str">
        <f t="shared" si="60"/>
        <v/>
      </c>
      <c r="J186" s="1" t="str">
        <f t="shared" si="61"/>
        <v/>
      </c>
      <c r="K186" s="1" t="str">
        <f t="shared" si="62"/>
        <v/>
      </c>
      <c r="L186" s="1">
        <f t="shared" si="63"/>
        <v>30.580900000000014</v>
      </c>
      <c r="M186" s="1">
        <f t="shared" si="64"/>
        <v>359.35440000000006</v>
      </c>
    </row>
    <row r="187" spans="1:13" ht="36" customHeight="1" x14ac:dyDescent="0.2">
      <c r="A187" s="6">
        <f>+'Pesquisa de Preços'!A192</f>
        <v>184</v>
      </c>
      <c r="B187" s="24" t="str">
        <f>+'Pesquisa de Preços'!B192</f>
        <v xml:space="preserve">Touca hospitalar, material : não tecido 100% polipropileno, modelo: com elástico em toda volta, cor : sem cor, gramatura : cerca de 60 g,m2, tamanho : único, tipo uso : descartável, característica adicional 01: hipoalergênica, atóxica, inodora, unissex </v>
      </c>
      <c r="C187" s="1">
        <f t="shared" si="54"/>
        <v>32.871111111111119</v>
      </c>
      <c r="D187" s="1">
        <f t="shared" si="55"/>
        <v>1.7336111111111081</v>
      </c>
      <c r="E187" s="1">
        <f t="shared" si="56"/>
        <v>1.5047111111111087</v>
      </c>
      <c r="F187" s="1">
        <f t="shared" si="57"/>
        <v>1.3611111111111098</v>
      </c>
      <c r="G187" s="1">
        <f t="shared" si="58"/>
        <v>3.9468444444444395</v>
      </c>
      <c r="H187" s="1" t="str">
        <f t="shared" si="59"/>
        <v/>
      </c>
      <c r="I187" s="1" t="str">
        <f t="shared" si="60"/>
        <v/>
      </c>
      <c r="J187" s="1" t="str">
        <f t="shared" si="61"/>
        <v/>
      </c>
      <c r="K187" s="1" t="str">
        <f t="shared" si="62"/>
        <v/>
      </c>
      <c r="L187" s="1">
        <f t="shared" si="63"/>
        <v>1.3444444444443437E-3</v>
      </c>
      <c r="M187" s="1">
        <f t="shared" si="64"/>
        <v>41.418733333333321</v>
      </c>
    </row>
    <row r="188" spans="1:13" ht="36" customHeight="1" x14ac:dyDescent="0.2">
      <c r="A188" s="6">
        <f>+'Pesquisa de Preços'!A193</f>
        <v>185</v>
      </c>
      <c r="B188" s="24" t="str">
        <f>+'Pesquisa de Preços'!B193</f>
        <v>TRAQUEIA P/ RESPIRADOR LEISTUNE PR4D-02.</v>
      </c>
      <c r="C188" s="1" t="str">
        <f t="shared" si="54"/>
        <v/>
      </c>
      <c r="D188" s="1">
        <f t="shared" si="55"/>
        <v>53.085796000000848</v>
      </c>
      <c r="E188" s="1">
        <f t="shared" si="56"/>
        <v>280.09369599999968</v>
      </c>
      <c r="F188" s="1">
        <f t="shared" si="57"/>
        <v>515.10841600000117</v>
      </c>
      <c r="G188" s="1">
        <f t="shared" si="58"/>
        <v>12413.079395999997</v>
      </c>
      <c r="H188" s="1" t="str">
        <f t="shared" si="59"/>
        <v/>
      </c>
      <c r="I188" s="1" t="str">
        <f t="shared" si="60"/>
        <v/>
      </c>
      <c r="J188" s="1" t="str">
        <f t="shared" si="61"/>
        <v/>
      </c>
      <c r="K188" s="1" t="str">
        <f t="shared" si="62"/>
        <v/>
      </c>
      <c r="L188" s="1">
        <f t="shared" si="63"/>
        <v>4185.5724160000036</v>
      </c>
      <c r="M188" s="1">
        <f t="shared" si="64"/>
        <v>17446.939720000002</v>
      </c>
    </row>
    <row r="189" spans="1:13" ht="36" customHeight="1" x14ac:dyDescent="0.2">
      <c r="A189" s="6">
        <f>+'Pesquisa de Preços'!A194</f>
        <v>186</v>
      </c>
      <c r="B189" s="24" t="str">
        <f>+'Pesquisa de Preços'!B194</f>
        <v>Tubo de Silicone 200 3mmx5mm rolo de 15 metros</v>
      </c>
      <c r="C189" s="1" t="str">
        <f t="shared" si="54"/>
        <v/>
      </c>
      <c r="D189" s="1">
        <f t="shared" si="55"/>
        <v>16.443024999999999</v>
      </c>
      <c r="E189" s="1">
        <f t="shared" si="56"/>
        <v>22.420224999999995</v>
      </c>
      <c r="F189" s="1">
        <f t="shared" si="57"/>
        <v>26.574025000000013</v>
      </c>
      <c r="G189" s="1" t="str">
        <f t="shared" si="58"/>
        <v/>
      </c>
      <c r="H189" s="1" t="str">
        <f t="shared" si="59"/>
        <v/>
      </c>
      <c r="I189" s="1" t="str">
        <f t="shared" si="60"/>
        <v/>
      </c>
      <c r="J189" s="1" t="str">
        <f t="shared" si="61"/>
        <v/>
      </c>
      <c r="K189" s="1" t="str">
        <f t="shared" si="62"/>
        <v/>
      </c>
      <c r="L189" s="1">
        <f t="shared" si="63"/>
        <v>194.46302500000002</v>
      </c>
      <c r="M189" s="1">
        <f t="shared" si="64"/>
        <v>259.90030000000002</v>
      </c>
    </row>
    <row r="190" spans="1:13" ht="36" customHeight="1" x14ac:dyDescent="0.2">
      <c r="A190" s="6">
        <f>+'Pesquisa de Preços'!A195</f>
        <v>187</v>
      </c>
      <c r="B190" s="24" t="str">
        <f>+'Pesquisa de Preços'!B195</f>
        <v>TUBO PORTA LAMINA - Tubo porta lâmina,para três lâminas,confeccionado em polimero polipropileno,com tampa de rosca, pacote com 100 unidades.</v>
      </c>
      <c r="C190" s="1" t="str">
        <f t="shared" si="54"/>
        <v/>
      </c>
      <c r="D190" s="1">
        <f t="shared" si="55"/>
        <v>10.394176000000025</v>
      </c>
      <c r="E190" s="1">
        <f t="shared" si="56"/>
        <v>6.9379560000000389</v>
      </c>
      <c r="F190" s="1">
        <f t="shared" si="57"/>
        <v>5.0805160000000225</v>
      </c>
      <c r="G190" s="1">
        <f t="shared" si="58"/>
        <v>21.84627600000006</v>
      </c>
      <c r="H190" s="1" t="str">
        <f t="shared" si="59"/>
        <v/>
      </c>
      <c r="I190" s="1" t="str">
        <f t="shared" si="60"/>
        <v/>
      </c>
      <c r="J190" s="1" t="str">
        <f t="shared" si="61"/>
        <v/>
      </c>
      <c r="K190" s="1" t="str">
        <f t="shared" si="62"/>
        <v/>
      </c>
      <c r="L190" s="1">
        <f t="shared" si="63"/>
        <v>163.48179599999986</v>
      </c>
      <c r="M190" s="1">
        <f t="shared" si="64"/>
        <v>207.74072000000001</v>
      </c>
    </row>
    <row r="191" spans="1:13" ht="36" customHeight="1" x14ac:dyDescent="0.2">
      <c r="A191" s="6">
        <f>+'Pesquisa de Preços'!A196</f>
        <v>188</v>
      </c>
      <c r="B191" s="24" t="str">
        <f>+'Pesquisa de Preços'!B196</f>
        <v>Umidificador para oxigênio de 250ml- Frasco PVC de 250 ml e extensão em PVC com máscara para oxigênio adulto e masca para oxigênio infantil. Altura - 17 cm; Largura - 6 cm; Profundidade - 6 cm; Peso -0,100 Kg. Umidificador de oxigênio composto de tampa e corpo de nylon, frasco de plástico de 250 ml</v>
      </c>
      <c r="C191" s="1">
        <f t="shared" si="54"/>
        <v>49.093377777777789</v>
      </c>
      <c r="D191" s="1">
        <f t="shared" si="55"/>
        <v>106.22737777777778</v>
      </c>
      <c r="E191" s="1">
        <f t="shared" si="56"/>
        <v>102.75201111111112</v>
      </c>
      <c r="F191" s="1">
        <f t="shared" si="57"/>
        <v>100.53404444444446</v>
      </c>
      <c r="G191" s="1">
        <f t="shared" si="58"/>
        <v>125.06694444444445</v>
      </c>
      <c r="H191" s="1" t="str">
        <f t="shared" si="59"/>
        <v/>
      </c>
      <c r="I191" s="1" t="str">
        <f t="shared" si="60"/>
        <v/>
      </c>
      <c r="J191" s="1" t="str">
        <f t="shared" si="61"/>
        <v/>
      </c>
      <c r="K191" s="1" t="str">
        <f t="shared" si="62"/>
        <v/>
      </c>
      <c r="L191" s="1">
        <f t="shared" si="63"/>
        <v>691.33937777777771</v>
      </c>
      <c r="M191" s="1">
        <f t="shared" si="64"/>
        <v>1175.0131333333334</v>
      </c>
    </row>
    <row r="192" spans="1:13" ht="36" customHeight="1" x14ac:dyDescent="0.2">
      <c r="A192" s="6">
        <f>+'Pesquisa de Preços'!A197</f>
        <v>189</v>
      </c>
      <c r="B192" s="24" t="str">
        <f>+'Pesquisa de Preços'!B197</f>
        <v>Válvula Reguladora para Cilindro de Oxigênio com Fluxômetro, produto com manômetro de alta pressão com escala de 0 a 300 Kgf/cm²</v>
      </c>
      <c r="C192" s="1" t="str">
        <f t="shared" si="54"/>
        <v/>
      </c>
      <c r="D192" s="1">
        <f t="shared" si="55"/>
        <v>509.22435599999881</v>
      </c>
      <c r="E192" s="1">
        <f t="shared" si="56"/>
        <v>759.33313599999906</v>
      </c>
      <c r="F192" s="1">
        <f t="shared" si="57"/>
        <v>942.24441599999818</v>
      </c>
      <c r="G192" s="1">
        <f t="shared" si="58"/>
        <v>5758.3814560000019</v>
      </c>
      <c r="H192" s="1" t="str">
        <f t="shared" si="59"/>
        <v/>
      </c>
      <c r="I192" s="1" t="str">
        <f t="shared" si="60"/>
        <v/>
      </c>
      <c r="J192" s="1" t="str">
        <f t="shared" si="61"/>
        <v/>
      </c>
      <c r="K192" s="1" t="str">
        <f t="shared" si="62"/>
        <v/>
      </c>
      <c r="L192" s="1">
        <f t="shared" si="63"/>
        <v>24.344356000000257</v>
      </c>
      <c r="M192" s="1">
        <f t="shared" si="64"/>
        <v>7993.5277199999982</v>
      </c>
    </row>
    <row r="193" spans="1:13" ht="36" customHeight="1" x14ac:dyDescent="0.2">
      <c r="A193" s="6">
        <f>+'Pesquisa de Preços'!A198</f>
        <v>190</v>
      </c>
      <c r="B193" s="24" t="str">
        <f>+'Pesquisa de Preços'!B198</f>
        <v>VASELINA LÍQUIDA, PARA TRATAMENTO DE FISIOTERAPIA, EMBALAGEM FRASCO COM 1000ML</v>
      </c>
      <c r="C193" s="1">
        <f t="shared" si="54"/>
        <v>207.88833611111099</v>
      </c>
      <c r="D193" s="1">
        <f t="shared" si="55"/>
        <v>3.282136111111114</v>
      </c>
      <c r="E193" s="1">
        <f t="shared" si="56"/>
        <v>1.7204694444444464</v>
      </c>
      <c r="F193" s="1">
        <f t="shared" si="57"/>
        <v>1.0033361111111223</v>
      </c>
      <c r="G193" s="1">
        <f t="shared" si="58"/>
        <v>20.991669444444479</v>
      </c>
      <c r="H193" s="1" t="str">
        <f t="shared" si="59"/>
        <v/>
      </c>
      <c r="I193" s="1" t="str">
        <f t="shared" si="60"/>
        <v/>
      </c>
      <c r="J193" s="1" t="str">
        <f t="shared" si="61"/>
        <v/>
      </c>
      <c r="K193" s="1" t="str">
        <f t="shared" si="62"/>
        <v/>
      </c>
      <c r="L193" s="1">
        <f t="shared" si="63"/>
        <v>32.623136111111144</v>
      </c>
      <c r="M193" s="1">
        <f t="shared" si="64"/>
        <v>267.50908333333325</v>
      </c>
    </row>
    <row r="194" spans="1:13" ht="36" customHeight="1" x14ac:dyDescent="0.2">
      <c r="A194" s="6">
        <f>+'Pesquisa de Preços'!A199</f>
        <v>191</v>
      </c>
      <c r="B194" s="24" t="str">
        <f>+'Pesquisa de Preços'!B199</f>
        <v>TERMÔMETRO CLINICO; AJUSTE: DIGITAL, INFRAVERMELHO, ESCALA: ATÉ 50° C TIPO: USO EM TESTA, COMPONENTES: C/ ALARMES, MEDICAÇÃO Á DISTANCIA, MEMÓRIA: MEMÓRIA ATÉ 10 MEDIÇÕES.</v>
      </c>
      <c r="C194" s="1" t="str">
        <f t="shared" si="54"/>
        <v/>
      </c>
      <c r="D194" s="1">
        <f t="shared" si="55"/>
        <v>62.346815999999897</v>
      </c>
      <c r="E194" s="1">
        <f t="shared" si="56"/>
        <v>54.848835999999878</v>
      </c>
      <c r="F194" s="1">
        <f t="shared" si="57"/>
        <v>50.353215999999847</v>
      </c>
      <c r="G194" s="1">
        <f t="shared" si="58"/>
        <v>23.290275999999935</v>
      </c>
      <c r="H194" s="1" t="str">
        <f t="shared" si="59"/>
        <v/>
      </c>
      <c r="I194" s="1" t="str">
        <f t="shared" si="60"/>
        <v/>
      </c>
      <c r="J194" s="1" t="str">
        <f t="shared" si="61"/>
        <v/>
      </c>
      <c r="K194" s="1" t="str">
        <f t="shared" si="62"/>
        <v/>
      </c>
      <c r="L194" s="1">
        <f t="shared" si="63"/>
        <v>741.1461760000002</v>
      </c>
      <c r="M194" s="1">
        <f t="shared" si="64"/>
        <v>931.98531999999977</v>
      </c>
    </row>
    <row r="195" spans="1:13" ht="36" customHeight="1" x14ac:dyDescent="0.2">
      <c r="A195" s="6">
        <f>+'Pesquisa de Preços'!A200</f>
        <v>192</v>
      </c>
      <c r="B195" s="24" t="str">
        <f>+'Pesquisa de Preços'!B200</f>
        <v>HIPOCLORITO DE SÓDIO 1%; SOLUÇÃIO DE HIPOCLORITO DE SÓDIO A 1%. FRASCO COM 01 LITRO.</v>
      </c>
      <c r="C195" s="1">
        <f t="shared" si="54"/>
        <v>26.763377777777773</v>
      </c>
      <c r="D195" s="1">
        <f t="shared" si="55"/>
        <v>0.99334444444444425</v>
      </c>
      <c r="E195" s="1">
        <f t="shared" si="56"/>
        <v>0.91521111111111086</v>
      </c>
      <c r="F195" s="1">
        <f t="shared" si="57"/>
        <v>0.85871111111111131</v>
      </c>
      <c r="G195" s="1">
        <f t="shared" si="58"/>
        <v>1.8952111111111105</v>
      </c>
      <c r="H195" s="1" t="str">
        <f t="shared" si="59"/>
        <v/>
      </c>
      <c r="I195" s="1" t="str">
        <f t="shared" si="60"/>
        <v/>
      </c>
      <c r="J195" s="1" t="str">
        <f t="shared" si="61"/>
        <v/>
      </c>
      <c r="K195" s="1" t="str">
        <f t="shared" si="62"/>
        <v/>
      </c>
      <c r="L195" s="1">
        <f t="shared" si="63"/>
        <v>0.84027777777777746</v>
      </c>
      <c r="M195" s="1">
        <f t="shared" si="64"/>
        <v>32.266133333333329</v>
      </c>
    </row>
    <row r="196" spans="1:13" ht="36" customHeight="1" x14ac:dyDescent="0.2">
      <c r="A196" s="6">
        <f>+'Pesquisa de Preços'!A201</f>
        <v>193</v>
      </c>
      <c r="B196" s="24" t="str">
        <f>+'Pesquisa de Preços'!B201</f>
        <v>PROTETOR FACIAL 08 INCOLOR (FACE SHIELD) DEVE COBRIR A FRENTE E AS LATERAIS DO ROSTO. COM CARNEIRA SIMPLES. POSSUIR REGULAGEM DE TAMANHO ATRAVÉS DE AJUSTES SIMPLES</v>
      </c>
      <c r="C196" s="1" t="str">
        <f t="shared" si="54"/>
        <v/>
      </c>
      <c r="D196" s="1">
        <f t="shared" si="55"/>
        <v>9.8094240000000088</v>
      </c>
      <c r="E196" s="1">
        <f t="shared" si="56"/>
        <v>9.0120040000000046</v>
      </c>
      <c r="F196" s="1">
        <f t="shared" si="57"/>
        <v>8.5380840000000031</v>
      </c>
      <c r="G196" s="1">
        <f t="shared" si="58"/>
        <v>143.47248399999995</v>
      </c>
      <c r="H196" s="1" t="str">
        <f t="shared" si="59"/>
        <v/>
      </c>
      <c r="I196" s="1" t="str">
        <f t="shared" si="60"/>
        <v/>
      </c>
      <c r="J196" s="1" t="str">
        <f t="shared" si="61"/>
        <v/>
      </c>
      <c r="K196" s="1" t="str">
        <f t="shared" si="62"/>
        <v/>
      </c>
      <c r="L196" s="1">
        <f t="shared" si="63"/>
        <v>8.5380840000000031</v>
      </c>
      <c r="M196" s="1">
        <f t="shared" si="64"/>
        <v>179.37007999999997</v>
      </c>
    </row>
    <row r="197" spans="1:13" ht="36" customHeight="1" x14ac:dyDescent="0.2">
      <c r="A197" s="6">
        <f>+'Pesquisa de Preços'!A202</f>
        <v>194</v>
      </c>
      <c r="B197" s="24" t="str">
        <f>+'Pesquisa de Preços'!B202</f>
        <v>ESFIGMOMANÔMETRO ADULTO; MECANISMO COM MOSTRADOR GRADUADO E MANÔMETRO RESISTENTE; BRAÇADEIRA EM NYLON; COM FECHO EM VELCRO; PÊRA COM VÁLVULA EM METAL REFORÇADO</v>
      </c>
      <c r="C197" s="1" t="str">
        <f t="shared" si="54"/>
        <v/>
      </c>
      <c r="D197" s="1">
        <f t="shared" si="55"/>
        <v>13.089923999999964</v>
      </c>
      <c r="E197" s="1">
        <f t="shared" si="56"/>
        <v>21.603903999999964</v>
      </c>
      <c r="F197" s="1">
        <f t="shared" si="57"/>
        <v>28.068803999999869</v>
      </c>
      <c r="G197" s="1">
        <f t="shared" si="58"/>
        <v>195.49632400000019</v>
      </c>
      <c r="H197" s="1" t="str">
        <f t="shared" si="59"/>
        <v/>
      </c>
      <c r="I197" s="1" t="str">
        <f t="shared" si="60"/>
        <v/>
      </c>
      <c r="J197" s="1" t="str">
        <f t="shared" si="61"/>
        <v/>
      </c>
      <c r="K197" s="1" t="str">
        <f t="shared" si="62"/>
        <v/>
      </c>
      <c r="L197" s="1">
        <f t="shared" si="63"/>
        <v>0.17472399999999344</v>
      </c>
      <c r="M197" s="1">
        <f t="shared" si="64"/>
        <v>258.43367999999998</v>
      </c>
    </row>
    <row r="198" spans="1:13" ht="36" customHeight="1" x14ac:dyDescent="0.2">
      <c r="A198" s="6">
        <f>+'Pesquisa de Preços'!A203</f>
        <v>195</v>
      </c>
      <c r="B198" s="24" t="str">
        <f>+'Pesquisa de Preços'!B203</f>
        <v>Seringa hipodérmica sem agulha luer slip 10 ml. Dispositivo descartável, composto de um cilindro e um êmbolo, desenvolvido para a aspiração e aplicação de líquidos e/ou medicamentos pelas vias hipodérmicas.</v>
      </c>
      <c r="C198" s="1" t="str">
        <f t="shared" si="54"/>
        <v/>
      </c>
      <c r="D198" s="1">
        <f t="shared" si="55"/>
        <v>1.9600000000000035E-4</v>
      </c>
      <c r="E198" s="1">
        <f t="shared" si="56"/>
        <v>1.600000000000003E-5</v>
      </c>
      <c r="F198" s="1">
        <f t="shared" si="57"/>
        <v>1.600000000000003E-5</v>
      </c>
      <c r="G198" s="1">
        <f t="shared" si="58"/>
        <v>1.600000000000003E-5</v>
      </c>
      <c r="H198" s="1" t="str">
        <f t="shared" si="59"/>
        <v/>
      </c>
      <c r="I198" s="1" t="str">
        <f t="shared" si="60"/>
        <v/>
      </c>
      <c r="J198" s="1" t="str">
        <f t="shared" si="61"/>
        <v/>
      </c>
      <c r="K198" s="1" t="str">
        <f t="shared" si="62"/>
        <v/>
      </c>
      <c r="L198" s="1">
        <f t="shared" si="63"/>
        <v>6.7599999999999973E-4</v>
      </c>
      <c r="M198" s="1">
        <f t="shared" si="64"/>
        <v>9.2000000000000024E-4</v>
      </c>
    </row>
    <row r="199" spans="1:13" ht="36" customHeight="1" x14ac:dyDescent="0.2">
      <c r="A199" s="6">
        <f>+'Pesquisa de Preços'!A204</f>
        <v>196</v>
      </c>
      <c r="B199" s="24" t="str">
        <f>+'Pesquisa de Preços'!B204</f>
        <v>Seringa descartável tamanho 20ml slip, sem agulha estéril, confeccionada em polipropileno transparente, atóxica, apirogênica, cilindro reto, siliconizado, paredes uniformes, anel de retração que impeça o desprendimento do embulo cilíndrico, flage que dê apóio aos dedos, embulo em pistão lubrificado e ajustado ao cilíndro, graduação em ml,</v>
      </c>
      <c r="C199" s="1">
        <f t="shared" si="54"/>
        <v>0.61884444444444442</v>
      </c>
      <c r="D199" s="1">
        <f t="shared" si="55"/>
        <v>3.7377777777777808E-2</v>
      </c>
      <c r="E199" s="1">
        <f t="shared" si="56"/>
        <v>3.7377777777777808E-2</v>
      </c>
      <c r="F199" s="1">
        <f t="shared" si="57"/>
        <v>3.7377777777777808E-2</v>
      </c>
      <c r="G199" s="1">
        <f t="shared" si="58"/>
        <v>2.0544444444444469E-2</v>
      </c>
      <c r="H199" s="1" t="str">
        <f t="shared" si="59"/>
        <v/>
      </c>
      <c r="I199" s="1" t="str">
        <f t="shared" si="60"/>
        <v/>
      </c>
      <c r="J199" s="1" t="str">
        <f t="shared" si="61"/>
        <v/>
      </c>
      <c r="K199" s="1" t="str">
        <f t="shared" si="62"/>
        <v/>
      </c>
      <c r="L199" s="1">
        <f t="shared" si="63"/>
        <v>4.0111111111111207E-3</v>
      </c>
      <c r="M199" s="1">
        <f t="shared" si="64"/>
        <v>0.7555333333333335</v>
      </c>
    </row>
    <row r="200" spans="1:13" ht="36" customHeight="1" x14ac:dyDescent="0.2">
      <c r="A200" s="6">
        <f>+'Pesquisa de Preços'!A205</f>
        <v>197</v>
      </c>
      <c r="B200" s="24" t="str">
        <f>+'Pesquisa de Preços'!B205</f>
        <v xml:space="preserve">SERINGA DESCARTAVEL 60ML SEM AGULHA ESTERIL - Seringas descartáveis - 60 ml </v>
      </c>
      <c r="C200" s="1" t="str">
        <f t="shared" si="54"/>
        <v/>
      </c>
      <c r="D200" s="1">
        <f t="shared" si="55"/>
        <v>3.8415999999999978E-2</v>
      </c>
      <c r="E200" s="1">
        <f t="shared" si="56"/>
        <v>3.4595999999999981E-2</v>
      </c>
      <c r="F200" s="1">
        <f t="shared" si="57"/>
        <v>3.0975999999999976E-2</v>
      </c>
      <c r="G200" s="1">
        <f t="shared" si="58"/>
        <v>0.27457600000000004</v>
      </c>
      <c r="H200" s="1" t="str">
        <f t="shared" si="59"/>
        <v/>
      </c>
      <c r="I200" s="1" t="str">
        <f t="shared" si="60"/>
        <v/>
      </c>
      <c r="J200" s="1" t="str">
        <f t="shared" si="61"/>
        <v/>
      </c>
      <c r="K200" s="1" t="str">
        <f t="shared" si="62"/>
        <v/>
      </c>
      <c r="L200" s="1">
        <f t="shared" si="63"/>
        <v>1.1560000000000021E-3</v>
      </c>
      <c r="M200" s="1">
        <f t="shared" si="64"/>
        <v>0.37972</v>
      </c>
    </row>
    <row r="201" spans="1:13" ht="36" customHeight="1" x14ac:dyDescent="0.2">
      <c r="A201" s="6">
        <f>+'Pesquisa de Preços'!A206</f>
        <v>198</v>
      </c>
      <c r="B201" s="24" t="str">
        <f>+'Pesquisa de Preços'!B206</f>
        <v>Tesoura curva Goldmanfox 11,5 cm. Aço Inox- Autoclavável</v>
      </c>
      <c r="C201" s="1" t="str">
        <f t="shared" si="54"/>
        <v/>
      </c>
      <c r="D201" s="1">
        <f t="shared" si="55"/>
        <v>188.07379599999996</v>
      </c>
      <c r="E201" s="1">
        <f t="shared" si="56"/>
        <v>221.23587599999985</v>
      </c>
      <c r="F201" s="1">
        <f t="shared" si="57"/>
        <v>243.48481599999997</v>
      </c>
      <c r="G201" s="1">
        <f t="shared" si="58"/>
        <v>388.72065600000002</v>
      </c>
      <c r="H201" s="1" t="str">
        <f t="shared" si="59"/>
        <v/>
      </c>
      <c r="I201" s="1" t="str">
        <f t="shared" si="60"/>
        <v/>
      </c>
      <c r="J201" s="1" t="str">
        <f t="shared" si="61"/>
        <v/>
      </c>
      <c r="K201" s="1" t="str">
        <f t="shared" si="62"/>
        <v/>
      </c>
      <c r="L201" s="1">
        <f t="shared" si="63"/>
        <v>599.07457599999998</v>
      </c>
      <c r="M201" s="1">
        <f t="shared" si="64"/>
        <v>1640.5897199999997</v>
      </c>
    </row>
    <row r="202" spans="1:13" ht="36" customHeight="1" x14ac:dyDescent="0.2">
      <c r="A202" s="6">
        <f>+'Pesquisa de Preços'!A207</f>
        <v>199</v>
      </c>
      <c r="B202" s="24" t="str">
        <f>+'Pesquisa de Preços'!B207</f>
        <v>Tesoura reta Goldmanfox 11,5 cm. Aço Inox- Autoclavável</v>
      </c>
      <c r="C202" s="1" t="str">
        <f t="shared" si="54"/>
        <v/>
      </c>
      <c r="D202" s="1">
        <f t="shared" si="55"/>
        <v>202.09465599999982</v>
      </c>
      <c r="E202" s="1">
        <f t="shared" si="56"/>
        <v>236.4213759999997</v>
      </c>
      <c r="F202" s="1">
        <f t="shared" si="57"/>
        <v>259.40323599999982</v>
      </c>
      <c r="G202" s="1">
        <f t="shared" si="58"/>
        <v>369.56217600000014</v>
      </c>
      <c r="H202" s="1" t="str">
        <f t="shared" si="59"/>
        <v/>
      </c>
      <c r="I202" s="1" t="str">
        <f t="shared" si="60"/>
        <v/>
      </c>
      <c r="J202" s="1" t="str">
        <f t="shared" si="61"/>
        <v/>
      </c>
      <c r="K202" s="1" t="str">
        <f t="shared" si="62"/>
        <v/>
      </c>
      <c r="L202" s="1">
        <f t="shared" si="63"/>
        <v>700.87267600000018</v>
      </c>
      <c r="M202" s="1">
        <f t="shared" si="64"/>
        <v>1768.3541199999997</v>
      </c>
    </row>
    <row r="203" spans="1:13" ht="36" customHeight="1" x14ac:dyDescent="0.2">
      <c r="A203" s="6">
        <f>+'Pesquisa de Preços'!A208</f>
        <v>200</v>
      </c>
      <c r="B203" s="24" t="str">
        <f>+'Pesquisa de Preços'!B208</f>
        <v>Catéter intravenoso periférico com dispositivo de segurança tamanho 20G, caixa com 100 unidades. Desenvolvido para a Terapia Intravenosa Periférica, para infusões de fármacos, hemoderivados e nutrição parenteral</v>
      </c>
      <c r="C203" s="1" t="str">
        <f t="shared" si="54"/>
        <v/>
      </c>
      <c r="D203" s="1">
        <f t="shared" si="55"/>
        <v>4.2436000000001264E-2</v>
      </c>
      <c r="E203" s="1">
        <f t="shared" si="56"/>
        <v>0.46785599999999655</v>
      </c>
      <c r="F203" s="1">
        <f t="shared" si="57"/>
        <v>1.5725159999999945</v>
      </c>
      <c r="G203" s="1">
        <f t="shared" si="58"/>
        <v>76.143075999999979</v>
      </c>
      <c r="H203" s="1" t="str">
        <f t="shared" si="59"/>
        <v/>
      </c>
      <c r="I203" s="1" t="str">
        <f t="shared" si="60"/>
        <v/>
      </c>
      <c r="J203" s="1" t="str">
        <f t="shared" si="61"/>
        <v/>
      </c>
      <c r="K203" s="1" t="str">
        <f t="shared" si="62"/>
        <v/>
      </c>
      <c r="L203" s="1">
        <f t="shared" si="63"/>
        <v>48.916035999999899</v>
      </c>
      <c r="M203" s="1">
        <f t="shared" si="64"/>
        <v>127.14191999999986</v>
      </c>
    </row>
    <row r="204" spans="1:13" ht="36" customHeight="1" x14ac:dyDescent="0.2">
      <c r="A204" s="6">
        <f>+'Pesquisa de Preços'!A209</f>
        <v>201</v>
      </c>
      <c r="B204" s="24" t="str">
        <f>+'Pesquisa de Preços'!B209</f>
        <v>Catéter intravenoso periférico com dispositivo de segurança tamanho 22G, caixa com 100 unidades. Desenvolvido para a Terapia Intravenosa Periférica, para infusões de fármacos, hemoderivados e nutrição parenteral</v>
      </c>
      <c r="C204" s="1" t="str">
        <f t="shared" si="54"/>
        <v/>
      </c>
      <c r="D204" s="1">
        <f t="shared" si="55"/>
        <v>0.28729599999999383</v>
      </c>
      <c r="E204" s="1">
        <f t="shared" si="56"/>
        <v>0.12531600000000448</v>
      </c>
      <c r="F204" s="1">
        <f t="shared" si="57"/>
        <v>0.85377600000001219</v>
      </c>
      <c r="G204" s="1">
        <f t="shared" si="58"/>
        <v>82.011135999999823</v>
      </c>
      <c r="H204" s="1" t="str">
        <f t="shared" si="59"/>
        <v/>
      </c>
      <c r="I204" s="1" t="str">
        <f t="shared" si="60"/>
        <v/>
      </c>
      <c r="J204" s="1" t="str">
        <f t="shared" si="61"/>
        <v/>
      </c>
      <c r="K204" s="1" t="str">
        <f t="shared" si="62"/>
        <v/>
      </c>
      <c r="L204" s="1">
        <f t="shared" si="63"/>
        <v>69.122596000000115</v>
      </c>
      <c r="M204" s="1">
        <f t="shared" si="64"/>
        <v>152.40011999999996</v>
      </c>
    </row>
    <row r="205" spans="1:13" ht="36" customHeight="1" x14ac:dyDescent="0.2">
      <c r="A205" s="6">
        <f>+'Pesquisa de Preços'!A210</f>
        <v>202</v>
      </c>
      <c r="B205" s="24" t="str">
        <f>+'Pesquisa de Preços'!B210</f>
        <v>Catéter intravenoso periférico com dispositivo de segurança tamanho 24G, caixa com 100 unidades. Desenvolvido para a Terapia Intravenosa Periférica, para infusões de fármacos, hemoderivados e nutrição parenteral</v>
      </c>
      <c r="C205" s="1" t="str">
        <f t="shared" si="54"/>
        <v/>
      </c>
      <c r="D205" s="1">
        <f t="shared" si="55"/>
        <v>2.6373760000000308</v>
      </c>
      <c r="E205" s="1">
        <f t="shared" si="56"/>
        <v>6.7808160000000699</v>
      </c>
      <c r="F205" s="1">
        <f t="shared" si="57"/>
        <v>10.329796000000082</v>
      </c>
      <c r="G205" s="1">
        <f t="shared" si="58"/>
        <v>154.90291599999978</v>
      </c>
      <c r="H205" s="1" t="str">
        <f t="shared" si="59"/>
        <v/>
      </c>
      <c r="I205" s="1" t="str">
        <f t="shared" si="60"/>
        <v/>
      </c>
      <c r="J205" s="1" t="str">
        <f t="shared" si="61"/>
        <v/>
      </c>
      <c r="K205" s="1" t="str">
        <f t="shared" si="62"/>
        <v/>
      </c>
      <c r="L205" s="1">
        <f t="shared" si="63"/>
        <v>25.040016000000048</v>
      </c>
      <c r="M205" s="1">
        <f t="shared" si="64"/>
        <v>199.69092000000001</v>
      </c>
    </row>
    <row r="206" spans="1:13" ht="36" customHeight="1" x14ac:dyDescent="0.2">
      <c r="A206" s="6">
        <f>+'Pesquisa de Preços'!A211</f>
        <v>203</v>
      </c>
      <c r="B206" s="24" t="str">
        <f>+'Pesquisa de Preços'!B211</f>
        <v>Colar cervical para resgate tamanho infantil VNO</v>
      </c>
      <c r="C206" s="1">
        <f t="shared" si="54"/>
        <v>430.28587777777773</v>
      </c>
      <c r="D206" s="1">
        <f t="shared" si="55"/>
        <v>166.58204444444442</v>
      </c>
      <c r="E206" s="1">
        <f t="shared" si="56"/>
        <v>188.1469444444445</v>
      </c>
      <c r="F206" s="1">
        <f t="shared" si="57"/>
        <v>202.68267777777791</v>
      </c>
      <c r="G206" s="1">
        <f t="shared" si="58"/>
        <v>682.95111111111089</v>
      </c>
      <c r="H206" s="1" t="str">
        <f t="shared" si="59"/>
        <v/>
      </c>
      <c r="I206" s="1" t="str">
        <f t="shared" si="60"/>
        <v/>
      </c>
      <c r="J206" s="1" t="str">
        <f t="shared" si="61"/>
        <v/>
      </c>
      <c r="K206" s="1" t="str">
        <f t="shared" si="62"/>
        <v/>
      </c>
      <c r="L206" s="1">
        <f t="shared" si="63"/>
        <v>36.200277777777764</v>
      </c>
      <c r="M206" s="1">
        <f t="shared" si="64"/>
        <v>1706.8489333333332</v>
      </c>
    </row>
    <row r="207" spans="1:13" ht="36" customHeight="1" x14ac:dyDescent="0.2">
      <c r="A207" s="6">
        <f>+'Pesquisa de Preços'!A212</f>
        <v>204</v>
      </c>
      <c r="B207" s="24" t="str">
        <f>+'Pesquisa de Preços'!B212</f>
        <v>Lixeira em aço inox com pedal 50 litros. 62,5x39cm e 4x39,4 cm</v>
      </c>
      <c r="C207" s="1" t="str">
        <f t="shared" si="54"/>
        <v/>
      </c>
      <c r="D207" s="1">
        <f t="shared" si="55"/>
        <v>1483.9444839999949</v>
      </c>
      <c r="E207" s="1">
        <f t="shared" si="56"/>
        <v>1820.8995839999973</v>
      </c>
      <c r="F207" s="1">
        <f t="shared" si="57"/>
        <v>2051.3652639999978</v>
      </c>
      <c r="G207" s="1">
        <f t="shared" si="58"/>
        <v>117.02912400000088</v>
      </c>
      <c r="H207" s="1" t="str">
        <f t="shared" si="59"/>
        <v/>
      </c>
      <c r="I207" s="1" t="str">
        <f t="shared" si="60"/>
        <v/>
      </c>
      <c r="J207" s="1" t="str">
        <f t="shared" si="61"/>
        <v/>
      </c>
      <c r="K207" s="1" t="str">
        <f t="shared" si="62"/>
        <v/>
      </c>
      <c r="L207" s="1">
        <f t="shared" si="63"/>
        <v>13379.086224000008</v>
      </c>
      <c r="M207" s="1">
        <f t="shared" si="64"/>
        <v>18852.324679999998</v>
      </c>
    </row>
    <row r="208" spans="1:13" ht="36" customHeight="1" x14ac:dyDescent="0.2">
      <c r="A208" s="6">
        <f>+'Pesquisa de Preços'!A213</f>
        <v>205</v>
      </c>
      <c r="B208" s="24" t="str">
        <f>+'Pesquisa de Preços'!B213</f>
        <v>Ringer com lactato 250ml. Solução injetável de cloreto de sódio + cloreto de potássio + cloreto de cálcio + lactato de sódio. Solução injetável, límpida e hipotônica, estéril e epirogênica</v>
      </c>
      <c r="C208" s="1" t="str">
        <f t="shared" si="54"/>
        <v/>
      </c>
      <c r="D208" s="1">
        <f t="shared" si="55"/>
        <v>3.9999999999999964</v>
      </c>
      <c r="E208" s="1">
        <f t="shared" si="56"/>
        <v>3.7635999999999981</v>
      </c>
      <c r="F208" s="1">
        <f t="shared" si="57"/>
        <v>3.6480999999999972</v>
      </c>
      <c r="G208" s="1">
        <f t="shared" si="58"/>
        <v>25.603600000000004</v>
      </c>
      <c r="H208" s="1" t="str">
        <f t="shared" si="59"/>
        <v/>
      </c>
      <c r="I208" s="1" t="str">
        <f t="shared" si="60"/>
        <v/>
      </c>
      <c r="J208" s="1" t="str">
        <f t="shared" si="61"/>
        <v/>
      </c>
      <c r="K208" s="1" t="str">
        <f t="shared" si="62"/>
        <v/>
      </c>
      <c r="L208" s="1">
        <f t="shared" si="63"/>
        <v>0.62410000000000143</v>
      </c>
      <c r="M208" s="1">
        <f t="shared" si="64"/>
        <v>37.639399999999995</v>
      </c>
    </row>
    <row r="209" spans="1:13" ht="36" customHeight="1" x14ac:dyDescent="0.2">
      <c r="A209" s="6">
        <f>+'Pesquisa de Preços'!A214</f>
        <v>206</v>
      </c>
      <c r="B209" s="24" t="str">
        <f>+'Pesquisa de Preços'!B214</f>
        <v>Seringa hipodérmica sem agulha luer slip 5 ml. Dispositivo descartável, composto de um cilindro e um êmbolo, desenvolvido para a aspiração e aplicação de líquidos e/ou medicamentos pelas vias hipodérmicas</v>
      </c>
      <c r="C209" s="1" t="str">
        <f t="shared" si="54"/>
        <v/>
      </c>
      <c r="D209" s="1">
        <f t="shared" si="55"/>
        <v>6.4000000000000119E-5</v>
      </c>
      <c r="E209" s="1">
        <f t="shared" si="56"/>
        <v>6.4000000000000119E-5</v>
      </c>
      <c r="F209" s="1">
        <f t="shared" si="57"/>
        <v>6.4000000000000119E-5</v>
      </c>
      <c r="G209" s="1">
        <f t="shared" si="58"/>
        <v>3.9999999999998965E-6</v>
      </c>
      <c r="H209" s="1" t="str">
        <f t="shared" si="59"/>
        <v/>
      </c>
      <c r="I209" s="1" t="str">
        <f t="shared" si="60"/>
        <v/>
      </c>
      <c r="J209" s="1" t="str">
        <f t="shared" si="61"/>
        <v/>
      </c>
      <c r="K209" s="1" t="str">
        <f t="shared" si="62"/>
        <v/>
      </c>
      <c r="L209" s="1">
        <f t="shared" si="63"/>
        <v>4.8399999999999962E-4</v>
      </c>
      <c r="M209" s="1">
        <f t="shared" si="64"/>
        <v>6.7999999999999983E-4</v>
      </c>
    </row>
    <row r="210" spans="1:13" ht="36" customHeight="1" x14ac:dyDescent="0.2">
      <c r="A210" s="6">
        <f>+'Pesquisa de Preços'!A215</f>
        <v>207</v>
      </c>
      <c r="B210" s="24" t="str">
        <f>+'Pesquisa de Preços'!B215</f>
        <v>DETECTOR FETAL PORTÁTIL DIGITAL - equipamento detector de frequência cardíaca fetal de alta performance. DESCRIÇÃO: transdutor de alta sensibilidade; alto-falante de alto desempenho; entrada para fone de ouvido, gravador de som ou computador; botão de LCD para a visualização numérica do batimento cardíaco fetal; alimentação por 02 (duas) pilhas AA de 1,5V; sensibilidade a partir de 10-12 semanas</v>
      </c>
      <c r="C210" s="1" t="str">
        <f t="shared" si="54"/>
        <v/>
      </c>
      <c r="D210" s="1">
        <f t="shared" si="55"/>
        <v>64.448783999999407</v>
      </c>
      <c r="E210" s="1">
        <f t="shared" si="56"/>
        <v>9.7219239999999694</v>
      </c>
      <c r="F210" s="1">
        <f t="shared" si="57"/>
        <v>7.8399999999793728E-4</v>
      </c>
      <c r="G210" s="1">
        <f t="shared" si="58"/>
        <v>6350.1773439999979</v>
      </c>
      <c r="H210" s="1" t="str">
        <f t="shared" si="59"/>
        <v/>
      </c>
      <c r="I210" s="1" t="str">
        <f t="shared" si="60"/>
        <v/>
      </c>
      <c r="J210" s="1" t="str">
        <f t="shared" si="61"/>
        <v/>
      </c>
      <c r="K210" s="1" t="str">
        <f t="shared" si="62"/>
        <v/>
      </c>
      <c r="L210" s="1">
        <f t="shared" si="63"/>
        <v>8255.9030440000042</v>
      </c>
      <c r="M210" s="1">
        <f t="shared" si="64"/>
        <v>14680.251880000002</v>
      </c>
    </row>
    <row r="211" spans="1:13" ht="36" customHeight="1" x14ac:dyDescent="0.2">
      <c r="A211" s="6">
        <f>+'Pesquisa de Preços'!A216</f>
        <v>208</v>
      </c>
      <c r="B211" s="24" t="str">
        <f>+'Pesquisa de Preços'!B216</f>
        <v>Fita para Autoclave com Indicador de processo de esterilização a vapor em autoclaves.</v>
      </c>
      <c r="C211" s="1" t="str">
        <f t="shared" si="54"/>
        <v/>
      </c>
      <c r="D211" s="1">
        <f t="shared" si="55"/>
        <v>1.2544000000000222E-2</v>
      </c>
      <c r="E211" s="1">
        <f t="shared" si="56"/>
        <v>2.704000000000051E-3</v>
      </c>
      <c r="F211" s="1">
        <f t="shared" si="57"/>
        <v>1.4400000000001093E-4</v>
      </c>
      <c r="G211" s="1">
        <f t="shared" si="58"/>
        <v>0.2830240000000005</v>
      </c>
      <c r="H211" s="1" t="str">
        <f t="shared" si="59"/>
        <v/>
      </c>
      <c r="I211" s="1" t="str">
        <f t="shared" si="60"/>
        <v/>
      </c>
      <c r="J211" s="1" t="str">
        <f t="shared" si="61"/>
        <v/>
      </c>
      <c r="K211" s="1" t="str">
        <f t="shared" si="62"/>
        <v/>
      </c>
      <c r="L211" s="1">
        <f t="shared" si="63"/>
        <v>0.50126399999999904</v>
      </c>
      <c r="M211" s="1">
        <f t="shared" si="64"/>
        <v>0.79967999999999984</v>
      </c>
    </row>
    <row r="212" spans="1:13" ht="36" customHeight="1" x14ac:dyDescent="0.2">
      <c r="A212" s="6">
        <f>+'Pesquisa de Preços'!A217</f>
        <v>209</v>
      </c>
      <c r="B212" s="24" t="str">
        <f>+'Pesquisa de Preços'!B217</f>
        <v xml:space="preserve">PULVERIZADOR TRANSPARENTE 500ML- FRASCO TRANSPARENTE, EM MATERIAL PLASTICO, REGULADOR DE JATO, A VALVULA ALCANÇA O FUNDO DO FRASCO, CAPACIDADE DE VOLUME DE 500ML. SIMILAR A PULVERIZADOR TRANSPARENTE 500ML </v>
      </c>
      <c r="C212" s="1">
        <f t="shared" si="54"/>
        <v>10.54084444444443</v>
      </c>
      <c r="D212" s="1">
        <f t="shared" si="55"/>
        <v>6.0844444444443313E-2</v>
      </c>
      <c r="E212" s="1">
        <f t="shared" si="56"/>
        <v>5.877777777777436E-3</v>
      </c>
      <c r="F212" s="1">
        <f t="shared" si="57"/>
        <v>5.4444444444453179E-4</v>
      </c>
      <c r="G212" s="1">
        <f t="shared" si="58"/>
        <v>45.472544444444452</v>
      </c>
      <c r="H212" s="1" t="str">
        <f t="shared" si="59"/>
        <v/>
      </c>
      <c r="I212" s="1" t="str">
        <f t="shared" si="60"/>
        <v/>
      </c>
      <c r="J212" s="1" t="str">
        <f t="shared" si="61"/>
        <v/>
      </c>
      <c r="K212" s="1" t="str">
        <f t="shared" si="62"/>
        <v/>
      </c>
      <c r="L212" s="1">
        <f t="shared" si="63"/>
        <v>10.218677777777758</v>
      </c>
      <c r="M212" s="1">
        <f t="shared" si="64"/>
        <v>66.299333333333308</v>
      </c>
    </row>
    <row r="213" spans="1:13" ht="36" customHeight="1" x14ac:dyDescent="0.2">
      <c r="A213" s="6">
        <f>+'Pesquisa de Preços'!A218</f>
        <v>210</v>
      </c>
      <c r="B213" s="24" t="str">
        <f>+'Pesquisa de Preços'!B218</f>
        <v>Desinfetante Hospitalar de nível intermediário 5litros  Aspecto: Líquido transparente pH: 2,0 - 3,0 Faixa de temperatura de ebulição: Acima de 80°C Pressão de vapor: Produto Químico não inflamável Densidade de vapor: Produto Químico não inflamável Densidade relativa: 0,987 - 1,038 g/cm³ Solubilidade(s): Totalmente Solúvel Coeficiente de partição - n-octanol/água: Não Aplicável Outras informações: Brix: 11,0 - 14,0% Viscosidade: 1,0 - 10,0 cps Composição: Água, tensoativo não-iônico, acidificante e ativos Teor de ativos: 11,0 - 14,0 % Teor de Ativos bactericidas: Quaternário de Amônio: 5,6 % e Peróxido de Hidrogênio: 4,25% - Ativos bactericidas: Cloreto de cocobenzil alquil dimetil amônio, Cloreto de didecil dimetil amônio e Peróxido de Hidrogênio</v>
      </c>
      <c r="C213" s="1" t="str">
        <f t="shared" si="54"/>
        <v/>
      </c>
      <c r="D213" s="1">
        <f t="shared" si="55"/>
        <v>50.381603999999989</v>
      </c>
      <c r="E213" s="1">
        <f t="shared" si="56"/>
        <v>63.808143999999992</v>
      </c>
      <c r="F213" s="1">
        <f t="shared" si="57"/>
        <v>73.068304000000026</v>
      </c>
      <c r="G213" s="1">
        <f t="shared" si="58"/>
        <v>86.89968400000005</v>
      </c>
      <c r="H213" s="1" t="str">
        <f t="shared" si="59"/>
        <v/>
      </c>
      <c r="I213" s="1" t="str">
        <f t="shared" si="60"/>
        <v/>
      </c>
      <c r="J213" s="1" t="str">
        <f t="shared" si="61"/>
        <v/>
      </c>
      <c r="K213" s="1" t="str">
        <f t="shared" si="62"/>
        <v/>
      </c>
      <c r="L213" s="1">
        <f t="shared" si="63"/>
        <v>204.83334400000012</v>
      </c>
      <c r="M213" s="1">
        <f t="shared" si="64"/>
        <v>478.99108000000018</v>
      </c>
    </row>
    <row r="214" spans="1:13" ht="36" customHeight="1" x14ac:dyDescent="0.2">
      <c r="A214" s="6">
        <f>+'Pesquisa de Preços'!A219</f>
        <v>211</v>
      </c>
      <c r="B214" s="24" t="str">
        <f>+'Pesquisa de Preços'!B219</f>
        <v xml:space="preserve">Placa para desfibrilador automático infantil - Infantil = área: 30 cm2. </v>
      </c>
      <c r="C214" s="1" t="str">
        <f t="shared" si="54"/>
        <v/>
      </c>
      <c r="D214" s="1">
        <f t="shared" si="55"/>
        <v>3636.3312040000023</v>
      </c>
      <c r="E214" s="1">
        <f t="shared" si="56"/>
        <v>4639.2445439999956</v>
      </c>
      <c r="F214" s="1">
        <f t="shared" si="57"/>
        <v>5335.1337640000047</v>
      </c>
      <c r="G214" s="1">
        <f t="shared" si="58"/>
        <v>8852.551744000004</v>
      </c>
      <c r="H214" s="1" t="str">
        <f t="shared" si="59"/>
        <v/>
      </c>
      <c r="I214" s="1" t="str">
        <f t="shared" si="60"/>
        <v/>
      </c>
      <c r="J214" s="1" t="str">
        <f t="shared" si="61"/>
        <v/>
      </c>
      <c r="K214" s="1" t="str">
        <f t="shared" si="62"/>
        <v/>
      </c>
      <c r="L214" s="1">
        <f t="shared" si="63"/>
        <v>11527.887423999999</v>
      </c>
      <c r="M214" s="1">
        <f t="shared" si="64"/>
        <v>33991.148680000006</v>
      </c>
    </row>
    <row r="215" spans="1:13" ht="36" customHeight="1" x14ac:dyDescent="0.2">
      <c r="A215" s="6">
        <f>+'Pesquisa de Preços'!A220</f>
        <v>212</v>
      </c>
      <c r="B215" s="24" t="str">
        <f>+'Pesquisa de Preços'!B220</f>
        <v>LÂMINA DE BISTURI, CONFECCIONADA EM AÇO INOXIDÁVEL, ISENTO DE REBARBA E SINAIS DE OXIDAÇÃO, LÂMINA AFIADA E ADAPTÁVEL AOS CABOS DE BISTURI PADRÃO, EMBALAGEM CAIXA COM 100 UNIDADES INDIVIDUAIS, COM PAPEL LAMINADO, ABERTURA EM PÉTALA N° 15</v>
      </c>
      <c r="C215" s="1" t="str">
        <f t="shared" si="54"/>
        <v/>
      </c>
      <c r="D215" s="1">
        <f t="shared" si="55"/>
        <v>1.3923999999999657E-2</v>
      </c>
      <c r="E215" s="1">
        <f t="shared" si="56"/>
        <v>6.8644000000002106E-2</v>
      </c>
      <c r="F215" s="1">
        <f t="shared" si="57"/>
        <v>0.24206400000000436</v>
      </c>
      <c r="G215" s="1">
        <f t="shared" si="58"/>
        <v>6.6563999999997708E-2</v>
      </c>
      <c r="H215" s="1" t="str">
        <f t="shared" si="59"/>
        <v/>
      </c>
      <c r="I215" s="1" t="str">
        <f t="shared" si="60"/>
        <v/>
      </c>
      <c r="J215" s="1" t="str">
        <f t="shared" si="61"/>
        <v/>
      </c>
      <c r="K215" s="1" t="str">
        <f t="shared" si="62"/>
        <v/>
      </c>
      <c r="L215" s="1">
        <f t="shared" si="63"/>
        <v>0.1428839999999974</v>
      </c>
      <c r="M215" s="1">
        <f t="shared" si="64"/>
        <v>0.53408000000000122</v>
      </c>
    </row>
    <row r="216" spans="1:13" ht="36" customHeight="1" x14ac:dyDescent="0.2">
      <c r="A216" s="6">
        <f>+'Pesquisa de Preços'!A221</f>
        <v>213</v>
      </c>
      <c r="B216" s="24" t="str">
        <f>+'Pesquisa de Preços'!B221</f>
        <v>Seringa hipodérmica sem agulha luer slip 3 ml. Dispositivo descartável, composto de um cilindro e um êmbolo, desenvolvido para a aspiração e aplicação de líquidos e/ou medicamentos pelas vias hipodérmicas</v>
      </c>
      <c r="C216" s="1" t="str">
        <f t="shared" si="54"/>
        <v/>
      </c>
      <c r="D216" s="1">
        <f t="shared" si="55"/>
        <v>3.6000000000000062E-5</v>
      </c>
      <c r="E216" s="1">
        <f t="shared" si="56"/>
        <v>3.6000000000000062E-5</v>
      </c>
      <c r="F216" s="1">
        <f t="shared" si="57"/>
        <v>3.6000000000000062E-5</v>
      </c>
      <c r="G216" s="1">
        <f t="shared" si="58"/>
        <v>6.7599999999999973E-4</v>
      </c>
      <c r="H216" s="1" t="str">
        <f t="shared" si="59"/>
        <v/>
      </c>
      <c r="I216" s="1" t="str">
        <f t="shared" si="60"/>
        <v/>
      </c>
      <c r="J216" s="1" t="str">
        <f t="shared" si="61"/>
        <v/>
      </c>
      <c r="K216" s="1" t="str">
        <f t="shared" si="62"/>
        <v/>
      </c>
      <c r="L216" s="1">
        <f t="shared" si="63"/>
        <v>1.9360000000000011E-3</v>
      </c>
      <c r="M216" s="1">
        <f t="shared" si="64"/>
        <v>2.7200000000000011E-3</v>
      </c>
    </row>
    <row r="217" spans="1:13" ht="36" customHeight="1" x14ac:dyDescent="0.2">
      <c r="A217" s="6">
        <f>+'Pesquisa de Preços'!A222</f>
        <v>214</v>
      </c>
      <c r="B217" s="24" t="str">
        <f>+'Pesquisa de Preços'!B222</f>
        <v>PERA PARA ECG PEQUENA, DE ALTA DURABILIDADE.</v>
      </c>
      <c r="C217" s="1" t="str">
        <f t="shared" si="54"/>
        <v/>
      </c>
      <c r="D217" s="1">
        <f t="shared" si="55"/>
        <v>0.12673600000000024</v>
      </c>
      <c r="E217" s="1">
        <f t="shared" si="56"/>
        <v>0.17305600000000032</v>
      </c>
      <c r="F217" s="1">
        <f t="shared" si="57"/>
        <v>0.20793600000000037</v>
      </c>
      <c r="G217" s="1">
        <f t="shared" si="58"/>
        <v>0.56851600000000002</v>
      </c>
      <c r="H217" s="1" t="str">
        <f t="shared" si="59"/>
        <v/>
      </c>
      <c r="I217" s="1" t="str">
        <f t="shared" si="60"/>
        <v/>
      </c>
      <c r="J217" s="1" t="str">
        <f t="shared" si="61"/>
        <v/>
      </c>
      <c r="K217" s="1" t="str">
        <f t="shared" si="62"/>
        <v/>
      </c>
      <c r="L217" s="1">
        <f t="shared" si="63"/>
        <v>0.22467599999999976</v>
      </c>
      <c r="M217" s="1">
        <f t="shared" si="64"/>
        <v>1.3009200000000005</v>
      </c>
    </row>
    <row r="218" spans="1:13" ht="36" customHeight="1" x14ac:dyDescent="0.2">
      <c r="A218" s="6">
        <f>+'Pesquisa de Preços'!A223</f>
        <v>215</v>
      </c>
      <c r="B218" s="24" t="str">
        <f>+'Pesquisa de Preços'!B223</f>
        <v>PINÇA JACARÉ PARA REMOÇÃO DE DIU - 20CM, EM AÇO INOXIDÁVEL, EMBALADOS INDIVIDUALMENTE E COM DADOS DE IDENTIFICAÇÃO E PROCEDÊNCIA.</v>
      </c>
      <c r="C218" s="1">
        <f t="shared" si="54"/>
        <v>1.4160999999998594</v>
      </c>
      <c r="D218" s="1">
        <f t="shared" si="55"/>
        <v>6970.580100000011</v>
      </c>
      <c r="E218" s="1">
        <f t="shared" si="56"/>
        <v>8173.9681000000046</v>
      </c>
      <c r="F218" s="1">
        <f t="shared" si="57"/>
        <v>8981.3529000000071</v>
      </c>
      <c r="G218" s="1">
        <f t="shared" si="58"/>
        <v>8975.6675999999916</v>
      </c>
      <c r="H218" s="1" t="str">
        <f t="shared" si="59"/>
        <v/>
      </c>
      <c r="I218" s="1" t="str">
        <f t="shared" si="60"/>
        <v/>
      </c>
      <c r="J218" s="1" t="str">
        <f t="shared" si="61"/>
        <v/>
      </c>
      <c r="K218" s="1" t="str">
        <f t="shared" si="62"/>
        <v/>
      </c>
      <c r="L218" s="1">
        <f t="shared" si="63"/>
        <v>29839.107599999985</v>
      </c>
      <c r="M218" s="1">
        <f t="shared" si="64"/>
        <v>62942.092399999994</v>
      </c>
    </row>
    <row r="219" spans="1:13" ht="36" customHeight="1" x14ac:dyDescent="0.2">
      <c r="A219" s="6">
        <f>+'Pesquisa de Preços'!A224</f>
        <v>216</v>
      </c>
      <c r="B219" s="24" t="str">
        <f>+'Pesquisa de Preços'!B224</f>
        <v>PINÇA CHERON 24 CM, Produzido em aço inoxidável, embalagem: Plástica individual, constando os dados de identificação e procedência</v>
      </c>
      <c r="C219" s="1">
        <f t="shared" si="54"/>
        <v>488.70471111111124</v>
      </c>
      <c r="D219" s="1">
        <f t="shared" si="55"/>
        <v>13.420011111111064</v>
      </c>
      <c r="E219" s="1">
        <f t="shared" si="56"/>
        <v>7.0401777777777914</v>
      </c>
      <c r="F219" s="1">
        <f t="shared" si="57"/>
        <v>4.0535111111111197</v>
      </c>
      <c r="G219" s="1">
        <f t="shared" si="58"/>
        <v>4.257344444444441</v>
      </c>
      <c r="H219" s="1" t="str">
        <f t="shared" si="59"/>
        <v/>
      </c>
      <c r="I219" s="1" t="str">
        <f t="shared" si="60"/>
        <v/>
      </c>
      <c r="J219" s="1" t="str">
        <f t="shared" si="61"/>
        <v/>
      </c>
      <c r="K219" s="1" t="str">
        <f t="shared" si="62"/>
        <v/>
      </c>
      <c r="L219" s="1">
        <f t="shared" si="63"/>
        <v>137.20217777777773</v>
      </c>
      <c r="M219" s="1">
        <f t="shared" si="64"/>
        <v>654.67793333333339</v>
      </c>
    </row>
    <row r="220" spans="1:13" ht="36" customHeight="1" x14ac:dyDescent="0.2">
      <c r="A220" s="6">
        <f>+'Pesquisa de Preços'!A225</f>
        <v>217</v>
      </c>
      <c r="B220" s="24" t="str">
        <f>+'Pesquisa de Preços'!B225</f>
        <v>HISTERÔMETRO DE SIMS 27 CM EM AÇO PARA USO GINECOLÓGICO, Embalagem: Plástica individual, constando os dados de identificação, procedência.</v>
      </c>
      <c r="C220" s="1">
        <f t="shared" si="54"/>
        <v>457.38951111111095</v>
      </c>
      <c r="D220" s="1">
        <f t="shared" si="55"/>
        <v>4.2711111111111251</v>
      </c>
      <c r="E220" s="1">
        <f t="shared" si="56"/>
        <v>9.1607111111110928</v>
      </c>
      <c r="F220" s="1">
        <f t="shared" si="57"/>
        <v>13.225344444444419</v>
      </c>
      <c r="G220" s="1">
        <f t="shared" si="58"/>
        <v>11.401877777777816</v>
      </c>
      <c r="H220" s="1" t="str">
        <f t="shared" si="59"/>
        <v/>
      </c>
      <c r="I220" s="1" t="str">
        <f t="shared" si="60"/>
        <v/>
      </c>
      <c r="J220" s="1" t="str">
        <f t="shared" si="61"/>
        <v/>
      </c>
      <c r="K220" s="1" t="str">
        <f t="shared" si="62"/>
        <v/>
      </c>
      <c r="L220" s="1">
        <f t="shared" si="63"/>
        <v>1121.8033777777778</v>
      </c>
      <c r="M220" s="1">
        <f t="shared" si="64"/>
        <v>1617.2519333333332</v>
      </c>
    </row>
    <row r="221" spans="1:13" ht="36" customHeight="1" x14ac:dyDescent="0.2">
      <c r="A221" s="6">
        <f>+'Pesquisa de Preços'!A226</f>
        <v>218</v>
      </c>
      <c r="B221" s="24" t="str">
        <f>+'Pesquisa de Preços'!B226</f>
        <v>TESOURA CUERVA E LONGA 25 CM EM AÇO INOX, Embalagem: Plástica individual, constando os dados de identificação e procedência.</v>
      </c>
      <c r="C221" s="1">
        <f t="shared" si="54"/>
        <v>3356.0780027777782</v>
      </c>
      <c r="D221" s="1">
        <f t="shared" si="55"/>
        <v>34.086136111111003</v>
      </c>
      <c r="E221" s="1">
        <f t="shared" si="56"/>
        <v>18.389802777777721</v>
      </c>
      <c r="F221" s="1">
        <f t="shared" si="57"/>
        <v>10.945069444444375</v>
      </c>
      <c r="G221" s="1">
        <f t="shared" si="58"/>
        <v>197.91800277777762</v>
      </c>
      <c r="H221" s="1" t="str">
        <f t="shared" si="59"/>
        <v/>
      </c>
      <c r="I221" s="1" t="str">
        <f t="shared" si="60"/>
        <v/>
      </c>
      <c r="J221" s="1" t="str">
        <f t="shared" si="61"/>
        <v/>
      </c>
      <c r="K221" s="1" t="str">
        <f t="shared" si="62"/>
        <v/>
      </c>
      <c r="L221" s="1">
        <f t="shared" si="63"/>
        <v>925.88346944444413</v>
      </c>
      <c r="M221" s="1">
        <f t="shared" si="64"/>
        <v>4543.3004833333334</v>
      </c>
    </row>
    <row r="222" spans="1:13" ht="36" customHeight="1" x14ac:dyDescent="0.2">
      <c r="A222" s="6">
        <f>+'Pesquisa de Preços'!A227</f>
        <v>219</v>
      </c>
      <c r="B222" s="24" t="str">
        <f>+'Pesquisa de Preços'!B227</f>
        <v>PINÇA POZZI 24 CM, EM AÇO INOXIDÁVEL, EMBALAGEM INDIVIDUAL, COM DADOS DE IDENTIFICAÇÃO, PROCEDÊNCIA, DATA DE FABRICAÇÃO E REGISTRO NO MINISTÉRIO DA SAÚDE.</v>
      </c>
      <c r="C222" s="1">
        <f t="shared" si="54"/>
        <v>10.791224999999978</v>
      </c>
      <c r="D222" s="1">
        <f t="shared" si="55"/>
        <v>7.562500000000312E-2</v>
      </c>
      <c r="E222" s="1">
        <f t="shared" si="56"/>
        <v>1.7822250000000213</v>
      </c>
      <c r="F222" s="1">
        <f t="shared" si="57"/>
        <v>3.9800250000000181</v>
      </c>
      <c r="G222" s="1">
        <f t="shared" si="58"/>
        <v>21.762224999999926</v>
      </c>
      <c r="H222" s="1" t="str">
        <f t="shared" si="59"/>
        <v/>
      </c>
      <c r="I222" s="1" t="str">
        <f t="shared" si="60"/>
        <v/>
      </c>
      <c r="J222" s="1" t="str">
        <f t="shared" si="61"/>
        <v/>
      </c>
      <c r="K222" s="1" t="str">
        <f t="shared" si="62"/>
        <v/>
      </c>
      <c r="L222" s="1">
        <f t="shared" si="63"/>
        <v>4.9506249999999747</v>
      </c>
      <c r="M222" s="1">
        <f t="shared" si="64"/>
        <v>43.341949999999919</v>
      </c>
    </row>
    <row r="223" spans="1:13" ht="36" customHeight="1" x14ac:dyDescent="0.2">
      <c r="A223" s="6">
        <f>+'Pesquisa de Preços'!A228</f>
        <v>220</v>
      </c>
      <c r="B223" s="24" t="str">
        <f>+'Pesquisa de Preços'!B228</f>
        <v>CUBA REDONDA PARA ASSEPSIA EM INOX COM CAPACIDADE 300 A 500 ML.</v>
      </c>
      <c r="C223" s="1">
        <f t="shared" si="54"/>
        <v>533.91804444444426</v>
      </c>
      <c r="D223" s="1">
        <f t="shared" si="55"/>
        <v>9.0801777777777897</v>
      </c>
      <c r="E223" s="1">
        <f t="shared" si="56"/>
        <v>6.7253777777777985</v>
      </c>
      <c r="F223" s="1">
        <f t="shared" si="57"/>
        <v>5.397877777777798</v>
      </c>
      <c r="G223" s="1">
        <f t="shared" si="58"/>
        <v>33.10084444444449</v>
      </c>
      <c r="H223" s="1" t="str">
        <f t="shared" si="59"/>
        <v/>
      </c>
      <c r="I223" s="1" t="str">
        <f t="shared" si="60"/>
        <v/>
      </c>
      <c r="J223" s="1" t="str">
        <f t="shared" si="61"/>
        <v/>
      </c>
      <c r="K223" s="1" t="str">
        <f t="shared" si="62"/>
        <v/>
      </c>
      <c r="L223" s="1">
        <f t="shared" si="63"/>
        <v>88.799211111111148</v>
      </c>
      <c r="M223" s="1">
        <f t="shared" si="64"/>
        <v>677.02153333333331</v>
      </c>
    </row>
    <row r="224" spans="1:13" ht="36" customHeight="1" x14ac:dyDescent="0.2">
      <c r="A224" s="6">
        <f>+'Pesquisa de Preços'!A229</f>
        <v>221</v>
      </c>
      <c r="B224" s="24" t="str">
        <f>+'Pesquisa de Preços'!B229</f>
        <v>PINÇA JACARÉ PARA REMOÇÃO DE DIU - 9 CM, PARA CORPO ESTRANHO COM SERRILHA EM AÇO INOXIDÁVEL, EMBALADOS INDIVIDUALMENTE E COM DADOS DE IDENTIFICAÇÃO E PROCEDÊNCIA.</v>
      </c>
      <c r="C224" s="1">
        <f t="shared" si="54"/>
        <v>5040.7633361111111</v>
      </c>
      <c r="D224" s="1">
        <f t="shared" si="55"/>
        <v>836.27000277777881</v>
      </c>
      <c r="E224" s="1">
        <f t="shared" si="56"/>
        <v>1077.6994694444436</v>
      </c>
      <c r="F224" s="1">
        <f t="shared" si="57"/>
        <v>1245.2664694444461</v>
      </c>
      <c r="G224" s="1">
        <f t="shared" si="58"/>
        <v>6445.1460027777775</v>
      </c>
      <c r="H224" s="1" t="str">
        <f t="shared" si="59"/>
        <v/>
      </c>
      <c r="I224" s="1" t="str">
        <f t="shared" si="60"/>
        <v/>
      </c>
      <c r="J224" s="1" t="str">
        <f t="shared" si="61"/>
        <v/>
      </c>
      <c r="K224" s="1" t="str">
        <f t="shared" si="62"/>
        <v/>
      </c>
      <c r="L224" s="1">
        <f t="shared" si="63"/>
        <v>7700.3550027777774</v>
      </c>
      <c r="M224" s="1">
        <f t="shared" si="64"/>
        <v>22345.500283333335</v>
      </c>
    </row>
    <row r="225" spans="1:13" ht="36" customHeight="1" x14ac:dyDescent="0.2">
      <c r="A225" s="6">
        <f>+'Pesquisa de Preços'!A230</f>
        <v>222</v>
      </c>
      <c r="B225" s="24" t="str">
        <f>+'Pesquisa de Preços'!B230</f>
        <v>CUBA RIM 26X12CM - COM CAPACIDADE NO MINIMO DE 740 ML EM INOX.</v>
      </c>
      <c r="C225" s="1">
        <f t="shared" si="54"/>
        <v>213.01402499999975</v>
      </c>
      <c r="D225" s="1">
        <f t="shared" si="55"/>
        <v>20.475625000000051</v>
      </c>
      <c r="E225" s="1">
        <f t="shared" si="56"/>
        <v>29.322225000000067</v>
      </c>
      <c r="F225" s="1">
        <f t="shared" si="57"/>
        <v>35.820225000000079</v>
      </c>
      <c r="G225" s="1">
        <f t="shared" si="58"/>
        <v>33.005025000000131</v>
      </c>
      <c r="H225" s="1" t="str">
        <f t="shared" si="59"/>
        <v/>
      </c>
      <c r="I225" s="1" t="str">
        <f t="shared" si="60"/>
        <v/>
      </c>
      <c r="J225" s="1" t="str">
        <f t="shared" si="61"/>
        <v/>
      </c>
      <c r="K225" s="1" t="str">
        <f t="shared" si="62"/>
        <v/>
      </c>
      <c r="L225" s="1">
        <f t="shared" si="63"/>
        <v>50.055624999999836</v>
      </c>
      <c r="M225" s="1">
        <f t="shared" si="64"/>
        <v>381.69274999999993</v>
      </c>
    </row>
    <row r="226" spans="1:13" ht="36" customHeight="1" x14ac:dyDescent="0.2">
      <c r="A226" s="6">
        <f>+'Pesquisa de Preços'!A231</f>
        <v>223</v>
      </c>
      <c r="B226" s="24" t="str">
        <f>+'Pesquisa de Preços'!B231</f>
        <v>CUBA PARA ASSEPSIA EM AÇO INOXIDÁVEL, DIMENSÕES DE NO MINIMO 9X5,5 CM CAPACIDADE MINIMA DE 220ML.</v>
      </c>
      <c r="C226" s="1">
        <f t="shared" si="54"/>
        <v>3.1862249999999879</v>
      </c>
      <c r="D226" s="1">
        <f t="shared" si="55"/>
        <v>27.510024999999974</v>
      </c>
      <c r="E226" s="1">
        <f t="shared" si="56"/>
        <v>24.750624999999978</v>
      </c>
      <c r="F226" s="1">
        <f t="shared" si="57"/>
        <v>23.088024999999963</v>
      </c>
      <c r="G226" s="1">
        <f t="shared" si="58"/>
        <v>179.96222500000007</v>
      </c>
      <c r="H226" s="1" t="str">
        <f t="shared" si="59"/>
        <v/>
      </c>
      <c r="I226" s="1" t="str">
        <f t="shared" si="60"/>
        <v/>
      </c>
      <c r="J226" s="1" t="str">
        <f t="shared" si="61"/>
        <v/>
      </c>
      <c r="K226" s="1" t="str">
        <f t="shared" si="62"/>
        <v/>
      </c>
      <c r="L226" s="1">
        <f t="shared" si="63"/>
        <v>11.526025000000022</v>
      </c>
      <c r="M226" s="1">
        <f t="shared" si="64"/>
        <v>270.02314999999999</v>
      </c>
    </row>
    <row r="227" spans="1:13" ht="36" customHeight="1" x14ac:dyDescent="0.2">
      <c r="A227" s="6">
        <f>+'Pesquisa de Preços'!A232</f>
        <v>224</v>
      </c>
      <c r="B227" s="24" t="str">
        <f>+'Pesquisa de Preços'!B232</f>
        <v>TESOURA RETA 12 CM PARA RETIRADA DE PONTOS EM AÇO INOX.</v>
      </c>
      <c r="C227" s="1">
        <f t="shared" si="54"/>
        <v>126.07546944444449</v>
      </c>
      <c r="D227" s="1">
        <f t="shared" si="55"/>
        <v>8.8903361111111039</v>
      </c>
      <c r="E227" s="1">
        <f t="shared" si="56"/>
        <v>6.613469444444438</v>
      </c>
      <c r="F227" s="1">
        <f t="shared" si="57"/>
        <v>5.343802777777781</v>
      </c>
      <c r="G227" s="1">
        <f t="shared" si="58"/>
        <v>0.84946944444444483</v>
      </c>
      <c r="H227" s="1" t="str">
        <f t="shared" si="59"/>
        <v/>
      </c>
      <c r="I227" s="1" t="str">
        <f t="shared" si="60"/>
        <v/>
      </c>
      <c r="J227" s="1" t="str">
        <f t="shared" si="61"/>
        <v/>
      </c>
      <c r="K227" s="1" t="str">
        <f t="shared" si="62"/>
        <v/>
      </c>
      <c r="L227" s="1">
        <f t="shared" si="63"/>
        <v>5.9617361111111098</v>
      </c>
      <c r="M227" s="1">
        <f t="shared" si="64"/>
        <v>153.73428333333337</v>
      </c>
    </row>
    <row r="228" spans="1:13" ht="36" customHeight="1" x14ac:dyDescent="0.2">
      <c r="A228" s="6">
        <f>+'Pesquisa de Preços'!A233</f>
        <v>225</v>
      </c>
      <c r="B228" s="24" t="str">
        <f>+'Pesquisa de Preços'!B233</f>
        <v>PINÇA ADSON COM SERRILHA, PONTA FINA 15 CM DE AÇO INOX (PARA USO EM AURICULOTERPIA).</v>
      </c>
      <c r="C228" s="1">
        <f t="shared" si="54"/>
        <v>297.447511111111</v>
      </c>
      <c r="D228" s="1">
        <f t="shared" si="55"/>
        <v>115.41921111111117</v>
      </c>
      <c r="E228" s="1">
        <f t="shared" si="56"/>
        <v>107.81361111111117</v>
      </c>
      <c r="F228" s="1">
        <f t="shared" si="57"/>
        <v>103.29334444444446</v>
      </c>
      <c r="G228" s="1">
        <f t="shared" si="58"/>
        <v>453.54801111111112</v>
      </c>
      <c r="H228" s="1" t="str">
        <f t="shared" si="59"/>
        <v/>
      </c>
      <c r="I228" s="1" t="str">
        <f t="shared" si="60"/>
        <v/>
      </c>
      <c r="J228" s="1" t="str">
        <f t="shared" si="61"/>
        <v/>
      </c>
      <c r="K228" s="1" t="str">
        <f t="shared" si="62"/>
        <v/>
      </c>
      <c r="L228" s="1">
        <f t="shared" si="63"/>
        <v>52.610844444444453</v>
      </c>
      <c r="M228" s="1">
        <f t="shared" si="64"/>
        <v>1130.1325333333334</v>
      </c>
    </row>
    <row r="229" spans="1:13" ht="36" customHeight="1" x14ac:dyDescent="0.2">
      <c r="A229" s="6">
        <f>+'Pesquisa de Preços'!A234</f>
        <v>226</v>
      </c>
      <c r="B229" s="24" t="str">
        <f>+'Pesquisa de Preços'!B234</f>
        <v>PINÇA KELLY RETA 14 CM EM AÇO INOX PARA CURATIVO</v>
      </c>
      <c r="C229" s="1">
        <f t="shared" si="54"/>
        <v>0.35204444444444488</v>
      </c>
      <c r="D229" s="1">
        <f t="shared" si="55"/>
        <v>7.8773777777777676</v>
      </c>
      <c r="E229" s="1">
        <f t="shared" si="56"/>
        <v>5.3669444444444601</v>
      </c>
      <c r="F229" s="1">
        <f t="shared" si="57"/>
        <v>4.0267111111111156</v>
      </c>
      <c r="G229" s="1">
        <f t="shared" si="58"/>
        <v>83.235211111111141</v>
      </c>
      <c r="H229" s="1" t="str">
        <f t="shared" si="59"/>
        <v/>
      </c>
      <c r="I229" s="1" t="str">
        <f t="shared" si="60"/>
        <v/>
      </c>
      <c r="J229" s="1" t="str">
        <f t="shared" si="61"/>
        <v/>
      </c>
      <c r="K229" s="1" t="str">
        <f t="shared" si="62"/>
        <v/>
      </c>
      <c r="L229" s="1">
        <f t="shared" si="63"/>
        <v>6.6908444444444406</v>
      </c>
      <c r="M229" s="1">
        <f t="shared" si="64"/>
        <v>107.54913333333336</v>
      </c>
    </row>
    <row r="230" spans="1:13" ht="36" customHeight="1" x14ac:dyDescent="0.2">
      <c r="A230" s="6">
        <f>+'Pesquisa de Preços'!A235</f>
        <v>227</v>
      </c>
      <c r="B230" s="24" t="str">
        <f>+'Pesquisa de Preços'!B235</f>
        <v>Pinça anatômica de 14 cm Produto Confeccionado em Aço Inoxidável AISI- 410; Tamanho: 14cm</v>
      </c>
      <c r="C230" s="1">
        <f t="shared" si="54"/>
        <v>26.146177777777741</v>
      </c>
      <c r="D230" s="1">
        <f t="shared" si="55"/>
        <v>7.0578777777777946</v>
      </c>
      <c r="E230" s="1">
        <f t="shared" si="56"/>
        <v>5.9861777777777982</v>
      </c>
      <c r="F230" s="1">
        <f t="shared" si="57"/>
        <v>5.3669444444444601</v>
      </c>
      <c r="G230" s="1">
        <f t="shared" si="58"/>
        <v>12.555211111111083</v>
      </c>
      <c r="H230" s="1" t="str">
        <f t="shared" si="59"/>
        <v/>
      </c>
      <c r="I230" s="1" t="str">
        <f t="shared" si="60"/>
        <v/>
      </c>
      <c r="J230" s="1" t="str">
        <f t="shared" si="61"/>
        <v/>
      </c>
      <c r="K230" s="1" t="str">
        <f t="shared" si="62"/>
        <v/>
      </c>
      <c r="L230" s="1">
        <f t="shared" si="63"/>
        <v>1.5293444444444524</v>
      </c>
      <c r="M230" s="1">
        <f t="shared" si="64"/>
        <v>58.641733333333335</v>
      </c>
    </row>
    <row r="231" spans="1:13" ht="36" customHeight="1" x14ac:dyDescent="0.2">
      <c r="A231" s="6">
        <f>+'Pesquisa de Preços'!A236</f>
        <v>228</v>
      </c>
      <c r="B231" s="24" t="str">
        <f>+'Pesquisa de Preços'!B236</f>
        <v>PINÇA ANATOMICA DISSECÇÃO DE 16 CM DENTE DE RATO EM AÇO INOX PARA CURATIVO.</v>
      </c>
      <c r="C231" s="1">
        <f t="shared" si="54"/>
        <v>17.333344444444478</v>
      </c>
      <c r="D231" s="1">
        <f t="shared" si="55"/>
        <v>8.6828444444444166</v>
      </c>
      <c r="E231" s="1">
        <f t="shared" si="56"/>
        <v>7.1111111111110796</v>
      </c>
      <c r="F231" s="1">
        <f t="shared" si="57"/>
        <v>6.1835111111110832</v>
      </c>
      <c r="G231" s="1">
        <f t="shared" si="58"/>
        <v>29.848011111111166</v>
      </c>
      <c r="H231" s="1" t="str">
        <f t="shared" si="59"/>
        <v/>
      </c>
      <c r="I231" s="1" t="str">
        <f t="shared" si="60"/>
        <v/>
      </c>
      <c r="J231" s="1" t="str">
        <f t="shared" si="61"/>
        <v/>
      </c>
      <c r="K231" s="1" t="str">
        <f t="shared" si="62"/>
        <v/>
      </c>
      <c r="L231" s="1">
        <f t="shared" si="63"/>
        <v>2.3307111111111021</v>
      </c>
      <c r="M231" s="1">
        <f t="shared" si="64"/>
        <v>71.489533333333327</v>
      </c>
    </row>
    <row r="232" spans="1:13" ht="36" customHeight="1" x14ac:dyDescent="0.2">
      <c r="A232" s="6">
        <f>+'Pesquisa de Preços'!A237</f>
        <v>229</v>
      </c>
      <c r="B232" s="24" t="str">
        <f>+'Pesquisa de Preços'!B237</f>
        <v>CAIXA CIRURGICA DE INOX 20X10X05 CM NO MINIMO</v>
      </c>
      <c r="C232" s="1" t="str">
        <f t="shared" si="54"/>
        <v/>
      </c>
      <c r="D232" s="1">
        <f t="shared" si="55"/>
        <v>12.222016000000066</v>
      </c>
      <c r="E232" s="1">
        <f t="shared" si="56"/>
        <v>4.0642560000000216</v>
      </c>
      <c r="F232" s="1">
        <f t="shared" si="57"/>
        <v>1.1793960000000276</v>
      </c>
      <c r="G232" s="1">
        <f t="shared" si="58"/>
        <v>2.9036159999999778</v>
      </c>
      <c r="H232" s="1" t="str">
        <f t="shared" si="59"/>
        <v/>
      </c>
      <c r="I232" s="1" t="str">
        <f t="shared" si="60"/>
        <v/>
      </c>
      <c r="J232" s="1" t="str">
        <f t="shared" si="61"/>
        <v/>
      </c>
      <c r="K232" s="1" t="str">
        <f t="shared" si="62"/>
        <v/>
      </c>
      <c r="L232" s="1">
        <f t="shared" si="63"/>
        <v>23.951235999999913</v>
      </c>
      <c r="M232" s="1">
        <f t="shared" si="64"/>
        <v>44.320520000000009</v>
      </c>
    </row>
    <row r="233" spans="1:13" ht="36" customHeight="1" x14ac:dyDescent="0.2">
      <c r="A233" s="6">
        <f>+'Pesquisa de Preços'!A238</f>
        <v>230</v>
      </c>
      <c r="B233" s="24" t="str">
        <f>+'Pesquisa de Preços'!B238</f>
        <v>Tesoura Metzembaum, reta curva de 14 cm Material: Produto Confeccionado em Aço Inoxidável Tamanho: 14CM 1</v>
      </c>
      <c r="C233" s="1" t="str">
        <f t="shared" si="54"/>
        <v/>
      </c>
      <c r="D233" s="1">
        <f t="shared" si="55"/>
        <v>3.8181160000000025</v>
      </c>
      <c r="E233" s="1">
        <f t="shared" si="56"/>
        <v>8.0315560000000179</v>
      </c>
      <c r="F233" s="1">
        <f t="shared" si="57"/>
        <v>11.451456000000002</v>
      </c>
      <c r="G233" s="1">
        <f t="shared" si="58"/>
        <v>38.738176000000045</v>
      </c>
      <c r="H233" s="1" t="str">
        <f t="shared" si="59"/>
        <v/>
      </c>
      <c r="I233" s="1" t="str">
        <f t="shared" si="60"/>
        <v/>
      </c>
      <c r="J233" s="1" t="str">
        <f t="shared" si="61"/>
        <v/>
      </c>
      <c r="K233" s="1" t="str">
        <f t="shared" si="62"/>
        <v/>
      </c>
      <c r="L233" s="1">
        <f t="shared" si="63"/>
        <v>207.24481600000001</v>
      </c>
      <c r="M233" s="1">
        <f t="shared" si="64"/>
        <v>269.28412000000009</v>
      </c>
    </row>
    <row r="234" spans="1:13" ht="36" customHeight="1" x14ac:dyDescent="0.2">
      <c r="A234" s="6">
        <f>+'Pesquisa de Preços'!A239</f>
        <v>231</v>
      </c>
      <c r="B234" s="24" t="str">
        <f>+'Pesquisa de Preços'!B239</f>
        <v>TESOURA CIRURGICA ROMBA FINA - CURVA - 15 CM, E</v>
      </c>
      <c r="C234" s="1" t="str">
        <f t="shared" si="54"/>
        <v/>
      </c>
      <c r="D234" s="1">
        <f t="shared" si="55"/>
        <v>2.9159999999994538E-3</v>
      </c>
      <c r="E234" s="1">
        <f t="shared" si="56"/>
        <v>0.29593599999999665</v>
      </c>
      <c r="F234" s="1">
        <f t="shared" si="57"/>
        <v>0.71233599999998998</v>
      </c>
      <c r="G234" s="1">
        <f t="shared" si="58"/>
        <v>43.877375999999934</v>
      </c>
      <c r="H234" s="1" t="str">
        <f t="shared" si="59"/>
        <v/>
      </c>
      <c r="I234" s="1" t="str">
        <f t="shared" si="60"/>
        <v/>
      </c>
      <c r="J234" s="1" t="str">
        <f t="shared" si="61"/>
        <v/>
      </c>
      <c r="K234" s="1" t="str">
        <f t="shared" si="62"/>
        <v/>
      </c>
      <c r="L234" s="1">
        <f t="shared" si="63"/>
        <v>65.060356000000041</v>
      </c>
      <c r="M234" s="1">
        <f t="shared" si="64"/>
        <v>109.94891999999996</v>
      </c>
    </row>
    <row r="235" spans="1:13" ht="36" customHeight="1" x14ac:dyDescent="0.2">
      <c r="A235" s="6">
        <f>+'Pesquisa de Preços'!A240</f>
        <v>232</v>
      </c>
      <c r="B235" s="24" t="str">
        <f>+'Pesquisa de Preços'!B240</f>
        <v>Cabo de bisturi n° 3 em aço inoxidável, 17 CM.</v>
      </c>
      <c r="C235" s="1" t="str">
        <f t="shared" si="54"/>
        <v/>
      </c>
      <c r="D235" s="1">
        <f t="shared" si="55"/>
        <v>2.6503840000000003</v>
      </c>
      <c r="E235" s="1">
        <f t="shared" si="56"/>
        <v>2.2141439999999988</v>
      </c>
      <c r="F235" s="1">
        <f t="shared" si="57"/>
        <v>1.9824639999999984</v>
      </c>
      <c r="G235" s="1">
        <f t="shared" si="58"/>
        <v>29.833444000000018</v>
      </c>
      <c r="H235" s="1" t="str">
        <f t="shared" si="59"/>
        <v/>
      </c>
      <c r="I235" s="1" t="str">
        <f t="shared" si="60"/>
        <v/>
      </c>
      <c r="J235" s="1" t="str">
        <f t="shared" si="61"/>
        <v/>
      </c>
      <c r="K235" s="1" t="str">
        <f t="shared" si="62"/>
        <v/>
      </c>
      <c r="L235" s="1">
        <f t="shared" si="63"/>
        <v>0.87984400000000118</v>
      </c>
      <c r="M235" s="1">
        <f t="shared" si="64"/>
        <v>37.560280000000013</v>
      </c>
    </row>
    <row r="236" spans="1:13" ht="36" customHeight="1" x14ac:dyDescent="0.2">
      <c r="A236" s="6">
        <f>+'Pesquisa de Preços'!A241</f>
        <v>233</v>
      </c>
      <c r="B236" s="24" t="str">
        <f>+'Pesquisa de Preços'!B241</f>
        <v>PORTA AGULHA MAYO HEGAR RETA - 16 CM EM AÇO INOXIDÁVEL</v>
      </c>
      <c r="C236" s="1">
        <f t="shared" si="54"/>
        <v>37026.09780277776</v>
      </c>
      <c r="D236" s="1">
        <f t="shared" si="55"/>
        <v>2144.4617361111113</v>
      </c>
      <c r="E236" s="1">
        <f t="shared" si="56"/>
        <v>2089.2517361111113</v>
      </c>
      <c r="F236" s="1">
        <f t="shared" si="57"/>
        <v>2055.564469444445</v>
      </c>
      <c r="G236" s="1">
        <f t="shared" si="58"/>
        <v>212.52780277777777</v>
      </c>
      <c r="H236" s="1" t="str">
        <f t="shared" si="59"/>
        <v/>
      </c>
      <c r="I236" s="1" t="str">
        <f t="shared" si="60"/>
        <v/>
      </c>
      <c r="J236" s="1" t="str">
        <f t="shared" si="61"/>
        <v/>
      </c>
      <c r="K236" s="1" t="str">
        <f t="shared" si="62"/>
        <v/>
      </c>
      <c r="L236" s="1">
        <f t="shared" si="63"/>
        <v>1639.3051361111113</v>
      </c>
      <c r="M236" s="1">
        <f t="shared" si="64"/>
        <v>45167.208683333309</v>
      </c>
    </row>
    <row r="237" spans="1:13" ht="36" customHeight="1" x14ac:dyDescent="0.2">
      <c r="A237" s="6">
        <f>+'Pesquisa de Preços'!A242</f>
        <v>234</v>
      </c>
      <c r="B237" s="24" t="str">
        <f>+'Pesquisa de Preços'!B242</f>
        <v>PINÇA HEMOSTATICA KELLY 16 CM RETA EM AÇO INOXIDAVEL.</v>
      </c>
      <c r="C237" s="1">
        <f t="shared" si="54"/>
        <v>5.1832111111110981</v>
      </c>
      <c r="D237" s="1">
        <f t="shared" si="55"/>
        <v>18.461344444444386</v>
      </c>
      <c r="E237" s="1">
        <f t="shared" si="56"/>
        <v>13.517877777777747</v>
      </c>
      <c r="F237" s="1">
        <f t="shared" si="57"/>
        <v>10.868011111111066</v>
      </c>
      <c r="G237" s="1">
        <f t="shared" si="58"/>
        <v>205.15787777777791</v>
      </c>
      <c r="H237" s="1" t="str">
        <f t="shared" si="59"/>
        <v/>
      </c>
      <c r="I237" s="1" t="str">
        <f t="shared" si="60"/>
        <v/>
      </c>
      <c r="J237" s="1" t="str">
        <f t="shared" si="61"/>
        <v/>
      </c>
      <c r="K237" s="1" t="str">
        <f t="shared" si="62"/>
        <v/>
      </c>
      <c r="L237" s="1">
        <f t="shared" si="63"/>
        <v>0.60321111111110659</v>
      </c>
      <c r="M237" s="1">
        <f t="shared" si="64"/>
        <v>253.79153333333332</v>
      </c>
    </row>
    <row r="238" spans="1:13" ht="36" customHeight="1" x14ac:dyDescent="0.2">
      <c r="A238" s="6">
        <f>+'Pesquisa de Preços'!A243</f>
        <v>235</v>
      </c>
      <c r="B238" s="24" t="str">
        <f>+'Pesquisa de Preços'!B243</f>
        <v>Pinça Halsted mosquito, fa-bricada totalmente em inox, curva de 12 cm Certificações: Fabricado de acordo com Padrões Inter-nacionais de Qualidade, Normas da ABNT, CE. -REG. MS, registro na AN-VISA</v>
      </c>
      <c r="C238" s="1">
        <f t="shared" si="54"/>
        <v>3.7442249999999953</v>
      </c>
      <c r="D238" s="1">
        <f t="shared" si="55"/>
        <v>21.390625000000032</v>
      </c>
      <c r="E238" s="1">
        <f t="shared" si="56"/>
        <v>18.020025000000039</v>
      </c>
      <c r="F238" s="1">
        <f t="shared" si="57"/>
        <v>16.040025000000021</v>
      </c>
      <c r="G238" s="1">
        <f t="shared" si="58"/>
        <v>117.6140249999999</v>
      </c>
      <c r="H238" s="1" t="str">
        <f t="shared" si="59"/>
        <v/>
      </c>
      <c r="I238" s="1" t="str">
        <f t="shared" si="60"/>
        <v/>
      </c>
      <c r="J238" s="1" t="str">
        <f t="shared" si="61"/>
        <v/>
      </c>
      <c r="K238" s="1" t="str">
        <f t="shared" si="62"/>
        <v/>
      </c>
      <c r="L238" s="1">
        <f t="shared" si="63"/>
        <v>9.0249999999991084E-3</v>
      </c>
      <c r="M238" s="1">
        <f t="shared" si="64"/>
        <v>176.81795</v>
      </c>
    </row>
    <row r="239" spans="1:13" ht="36" customHeight="1" x14ac:dyDescent="0.2">
      <c r="A239" s="6">
        <f>+'Pesquisa de Preços'!A244</f>
        <v>236</v>
      </c>
      <c r="B239" s="24" t="str">
        <f>+'Pesquisa de Preços'!B244</f>
        <v>Pinça Halsted mosquito, fa-bricada totalmente em inox, RETA de 12 cm Certificações: Fabricado de acordo com Padrões Inter-nacionais de Qualidade, Normas da ABNT, CE. -REG. MS, registro na AN-VISA.</v>
      </c>
      <c r="C239" s="1">
        <f t="shared" si="54"/>
        <v>23.554844444444427</v>
      </c>
      <c r="D239" s="1">
        <f t="shared" si="55"/>
        <v>2.9127111111111246</v>
      </c>
      <c r="E239" s="1">
        <f t="shared" si="56"/>
        <v>1.7600444444444574</v>
      </c>
      <c r="F239" s="1">
        <f t="shared" si="57"/>
        <v>1.1808444444444508</v>
      </c>
      <c r="G239" s="1">
        <f t="shared" si="58"/>
        <v>14.037511111111133</v>
      </c>
      <c r="H239" s="1" t="str">
        <f t="shared" si="59"/>
        <v/>
      </c>
      <c r="I239" s="1" t="str">
        <f t="shared" si="60"/>
        <v/>
      </c>
      <c r="J239" s="1" t="str">
        <f t="shared" si="61"/>
        <v/>
      </c>
      <c r="K239" s="1" t="str">
        <f t="shared" si="62"/>
        <v/>
      </c>
      <c r="L239" s="1">
        <f t="shared" si="63"/>
        <v>9.080177777777747</v>
      </c>
      <c r="M239" s="1">
        <f t="shared" si="64"/>
        <v>52.526133333333341</v>
      </c>
    </row>
    <row r="240" spans="1:13" ht="36" customHeight="1" x14ac:dyDescent="0.2">
      <c r="A240" s="6">
        <f>+'Pesquisa de Preços'!A245</f>
        <v>237</v>
      </c>
      <c r="B240" s="24" t="str">
        <f>+'Pesquisa de Preços'!B245</f>
        <v>PINÇA HEMOSTATICA KELLY 16 CM CURVA EM AÇO INOXIDAVEL</v>
      </c>
      <c r="C240" s="1">
        <f t="shared" si="54"/>
        <v>5.9211111111110952</v>
      </c>
      <c r="D240" s="1">
        <f t="shared" si="55"/>
        <v>6.9344444444445541E-2</v>
      </c>
      <c r="E240" s="1">
        <f t="shared" si="56"/>
        <v>0.76271111111111378</v>
      </c>
      <c r="F240" s="1">
        <f t="shared" si="57"/>
        <v>1.5708444444444369</v>
      </c>
      <c r="G240" s="1">
        <f t="shared" si="58"/>
        <v>1.7777777777777841</v>
      </c>
      <c r="H240" s="1" t="str">
        <f t="shared" si="59"/>
        <v/>
      </c>
      <c r="I240" s="1" t="str">
        <f t="shared" si="60"/>
        <v/>
      </c>
      <c r="J240" s="1" t="str">
        <f t="shared" si="61"/>
        <v/>
      </c>
      <c r="K240" s="1" t="str">
        <f t="shared" si="62"/>
        <v/>
      </c>
      <c r="L240" s="1">
        <f t="shared" si="63"/>
        <v>37.90454444444444</v>
      </c>
      <c r="M240" s="1">
        <f t="shared" si="64"/>
        <v>48.006333333333316</v>
      </c>
    </row>
    <row r="241" spans="1:13" ht="36" customHeight="1" x14ac:dyDescent="0.2">
      <c r="A241" s="6">
        <f>+'Pesquisa de Preços'!A246</f>
        <v>238</v>
      </c>
      <c r="B241" s="24" t="str">
        <f>+'Pesquisa de Preços'!B246</f>
        <v>PINÇA BACKHAUS 11 CM EM AÇO INOX</v>
      </c>
      <c r="C241" s="1" t="str">
        <f t="shared" si="54"/>
        <v/>
      </c>
      <c r="D241" s="1">
        <f t="shared" si="55"/>
        <v>159.61795599999996</v>
      </c>
      <c r="E241" s="1">
        <f t="shared" si="56"/>
        <v>155.10211599999997</v>
      </c>
      <c r="F241" s="1">
        <f t="shared" si="57"/>
        <v>152.127556</v>
      </c>
      <c r="G241" s="1">
        <f t="shared" si="58"/>
        <v>645.4648360000001</v>
      </c>
      <c r="H241" s="1" t="str">
        <f t="shared" si="59"/>
        <v/>
      </c>
      <c r="I241" s="1" t="str">
        <f t="shared" si="60"/>
        <v/>
      </c>
      <c r="J241" s="1" t="str">
        <f t="shared" si="61"/>
        <v/>
      </c>
      <c r="K241" s="1" t="str">
        <f t="shared" si="62"/>
        <v/>
      </c>
      <c r="L241" s="1">
        <f t="shared" si="63"/>
        <v>144.38425600000005</v>
      </c>
      <c r="M241" s="1">
        <f t="shared" si="64"/>
        <v>1256.6967200000001</v>
      </c>
    </row>
    <row r="242" spans="1:13" ht="36" customHeight="1" x14ac:dyDescent="0.2">
      <c r="A242" s="6">
        <f>+'Pesquisa de Preços'!A247</f>
        <v>239</v>
      </c>
      <c r="B242" s="24" t="str">
        <f>+'Pesquisa de Preços'!B247</f>
        <v>PINÇA ALLIS 15 CM WM AÇO INOXIDAVEL</v>
      </c>
      <c r="C242" s="1">
        <f t="shared" si="54"/>
        <v>139.08271111111102</v>
      </c>
      <c r="D242" s="1">
        <f t="shared" si="55"/>
        <v>58.471511111111134</v>
      </c>
      <c r="E242" s="1">
        <f t="shared" si="56"/>
        <v>50.789377777777858</v>
      </c>
      <c r="F242" s="1">
        <f t="shared" si="57"/>
        <v>46.194677777777876</v>
      </c>
      <c r="G242" s="1">
        <f t="shared" si="58"/>
        <v>72.136711111111097</v>
      </c>
      <c r="H242" s="1" t="str">
        <f t="shared" si="59"/>
        <v/>
      </c>
      <c r="I242" s="1" t="str">
        <f t="shared" si="60"/>
        <v/>
      </c>
      <c r="J242" s="1" t="str">
        <f t="shared" si="61"/>
        <v/>
      </c>
      <c r="K242" s="1" t="str">
        <f t="shared" si="62"/>
        <v/>
      </c>
      <c r="L242" s="1">
        <f t="shared" si="63"/>
        <v>1.6469444444444397</v>
      </c>
      <c r="M242" s="1">
        <f t="shared" si="64"/>
        <v>368.32193333333345</v>
      </c>
    </row>
    <row r="243" spans="1:13" ht="36" customHeight="1" x14ac:dyDescent="0.2">
      <c r="A243" s="6">
        <f>+'Pesquisa de Preços'!A248</f>
        <v>240</v>
      </c>
      <c r="B243" s="24" t="str">
        <f>+'Pesquisa de Preços'!B248</f>
        <v>Porta agulha tipo Mayo-Hegar de 14 cm Usado para suturar tecido prende de forma segura a agulha impedindo que a mesma gire ou escorregue. Fabricado totalmente em aço inox. Fabricado de acordo com Padrões Internacionais de Qualidade, Normas da ABNT, CE., registro no MS, registro na ANVISA.</v>
      </c>
      <c r="C243" s="1">
        <f t="shared" si="54"/>
        <v>35.521600000000014</v>
      </c>
      <c r="D243" s="1">
        <f t="shared" si="55"/>
        <v>30.030400000000004</v>
      </c>
      <c r="E243" s="1">
        <f t="shared" si="56"/>
        <v>25.300899999999977</v>
      </c>
      <c r="F243" s="1">
        <f t="shared" si="57"/>
        <v>22.5625</v>
      </c>
      <c r="G243" s="1">
        <f t="shared" si="58"/>
        <v>39.0625</v>
      </c>
      <c r="H243" s="1" t="str">
        <f t="shared" si="59"/>
        <v/>
      </c>
      <c r="I243" s="1" t="str">
        <f t="shared" si="60"/>
        <v/>
      </c>
      <c r="J243" s="1" t="str">
        <f t="shared" si="61"/>
        <v/>
      </c>
      <c r="K243" s="1" t="str">
        <f t="shared" si="62"/>
        <v/>
      </c>
      <c r="L243" s="1">
        <f t="shared" si="63"/>
        <v>9.3025000000000269</v>
      </c>
      <c r="M243" s="1">
        <f t="shared" si="64"/>
        <v>161.78040000000004</v>
      </c>
    </row>
    <row r="244" spans="1:13" ht="36" customHeight="1" x14ac:dyDescent="0.2">
      <c r="A244" s="6">
        <f>+'Pesquisa de Preços'!A249</f>
        <v>0</v>
      </c>
      <c r="B244" s="24">
        <f>+'Pesquisa de Preços'!B249</f>
        <v>0</v>
      </c>
      <c r="C244" s="1" t="str">
        <f t="shared" ref="C244:C253" si="65">IF(C503=0,"",((M503-C503)^2))</f>
        <v/>
      </c>
      <c r="D244" s="1" t="str">
        <f t="shared" ref="D244:D253" si="66">IF(D503=0,"",((M503-D503)^2))</f>
        <v/>
      </c>
      <c r="E244" s="1" t="str">
        <f t="shared" ref="E244:E253" si="67">IF(E503=0,"",((M503-E503)^2))</f>
        <v/>
      </c>
      <c r="F244" s="1" t="str">
        <f t="shared" ref="F244:F253" si="68">IF(F503=0,"",((M503-F503)^2))</f>
        <v/>
      </c>
      <c r="G244" s="1" t="str">
        <f t="shared" ref="G244:G253" si="69">IF(G503=0,"",((M503-G503)^2))</f>
        <v/>
      </c>
      <c r="H244" s="1" t="str">
        <f t="shared" ref="H244:H253" si="70">IF(H503=0,"",((M503-H503)^2))</f>
        <v/>
      </c>
      <c r="I244" s="1" t="str">
        <f t="shared" ref="I244:I253" si="71">IF(I503=0,"",((M503-I503)^2))</f>
        <v/>
      </c>
      <c r="J244" s="1" t="str">
        <f t="shared" ref="J244:J253" si="72">IF(J503=0,"",((M503-J503)^2))</f>
        <v/>
      </c>
      <c r="K244" s="1" t="str">
        <f t="shared" ref="K244:K253" si="73">IF(K503=0,"",((M503-K503)^2))</f>
        <v/>
      </c>
      <c r="L244" s="1" t="str">
        <f t="shared" ref="L244:L253" si="74">IF(L503=0,"",((M503-L503)^2))</f>
        <v/>
      </c>
      <c r="M244" s="1">
        <f t="shared" ref="M244:M253" si="75">SUM(C244:L244)</f>
        <v>0</v>
      </c>
    </row>
    <row r="245" spans="1:13" ht="36" customHeight="1" x14ac:dyDescent="0.2">
      <c r="A245" s="6">
        <f>+'Pesquisa de Preços'!A250</f>
        <v>0</v>
      </c>
      <c r="B245" s="24">
        <f>+'Pesquisa de Preços'!B250</f>
        <v>0</v>
      </c>
      <c r="C245" s="1" t="str">
        <f t="shared" si="65"/>
        <v/>
      </c>
      <c r="D245" s="1" t="str">
        <f t="shared" si="66"/>
        <v/>
      </c>
      <c r="E245" s="1" t="str">
        <f t="shared" si="67"/>
        <v/>
      </c>
      <c r="F245" s="1" t="str">
        <f t="shared" si="68"/>
        <v/>
      </c>
      <c r="G245" s="1" t="str">
        <f t="shared" si="69"/>
        <v/>
      </c>
      <c r="H245" s="1" t="str">
        <f t="shared" si="70"/>
        <v/>
      </c>
      <c r="I245" s="1" t="str">
        <f t="shared" si="71"/>
        <v/>
      </c>
      <c r="J245" s="1" t="str">
        <f t="shared" si="72"/>
        <v/>
      </c>
      <c r="K245" s="1" t="str">
        <f t="shared" si="73"/>
        <v/>
      </c>
      <c r="L245" s="1" t="str">
        <f t="shared" si="74"/>
        <v/>
      </c>
      <c r="M245" s="1">
        <f t="shared" si="75"/>
        <v>0</v>
      </c>
    </row>
    <row r="246" spans="1:13" ht="36" customHeight="1" x14ac:dyDescent="0.2">
      <c r="A246" s="6">
        <f>+'Pesquisa de Preços'!A251</f>
        <v>0</v>
      </c>
      <c r="B246" s="24">
        <f>+'Pesquisa de Preços'!B251</f>
        <v>0</v>
      </c>
      <c r="C246" s="1" t="str">
        <f t="shared" si="65"/>
        <v/>
      </c>
      <c r="D246" s="1" t="str">
        <f t="shared" si="66"/>
        <v/>
      </c>
      <c r="E246" s="1" t="str">
        <f t="shared" si="67"/>
        <v/>
      </c>
      <c r="F246" s="1" t="str">
        <f t="shared" si="68"/>
        <v/>
      </c>
      <c r="G246" s="1" t="str">
        <f t="shared" si="69"/>
        <v/>
      </c>
      <c r="H246" s="1" t="str">
        <f t="shared" si="70"/>
        <v/>
      </c>
      <c r="I246" s="1" t="str">
        <f t="shared" si="71"/>
        <v/>
      </c>
      <c r="J246" s="1" t="str">
        <f t="shared" si="72"/>
        <v/>
      </c>
      <c r="K246" s="1" t="str">
        <f t="shared" si="73"/>
        <v/>
      </c>
      <c r="L246" s="1" t="str">
        <f t="shared" si="74"/>
        <v/>
      </c>
      <c r="M246" s="1">
        <f t="shared" si="75"/>
        <v>0</v>
      </c>
    </row>
    <row r="247" spans="1:13" ht="36" customHeight="1" x14ac:dyDescent="0.2">
      <c r="A247" s="6">
        <f>+'Pesquisa de Preços'!A252</f>
        <v>0</v>
      </c>
      <c r="B247" s="24">
        <f>+'Pesquisa de Preços'!B252</f>
        <v>0</v>
      </c>
      <c r="C247" s="1" t="str">
        <f t="shared" si="65"/>
        <v/>
      </c>
      <c r="D247" s="1" t="str">
        <f t="shared" si="66"/>
        <v/>
      </c>
      <c r="E247" s="1" t="str">
        <f t="shared" si="67"/>
        <v/>
      </c>
      <c r="F247" s="1" t="str">
        <f t="shared" si="68"/>
        <v/>
      </c>
      <c r="G247" s="1" t="str">
        <f t="shared" si="69"/>
        <v/>
      </c>
      <c r="H247" s="1" t="str">
        <f t="shared" si="70"/>
        <v/>
      </c>
      <c r="I247" s="1" t="str">
        <f t="shared" si="71"/>
        <v/>
      </c>
      <c r="J247" s="1" t="str">
        <f t="shared" si="72"/>
        <v/>
      </c>
      <c r="K247" s="1" t="str">
        <f t="shared" si="73"/>
        <v/>
      </c>
      <c r="L247" s="1" t="str">
        <f t="shared" si="74"/>
        <v/>
      </c>
      <c r="M247" s="1">
        <f t="shared" si="75"/>
        <v>0</v>
      </c>
    </row>
    <row r="248" spans="1:13" ht="36" customHeight="1" x14ac:dyDescent="0.2">
      <c r="A248" s="6">
        <f>+'Pesquisa de Preços'!A253</f>
        <v>0</v>
      </c>
      <c r="B248" s="24">
        <f>+'Pesquisa de Preços'!B253</f>
        <v>0</v>
      </c>
      <c r="C248" s="1" t="str">
        <f t="shared" si="65"/>
        <v/>
      </c>
      <c r="D248" s="1" t="str">
        <f t="shared" si="66"/>
        <v/>
      </c>
      <c r="E248" s="1" t="str">
        <f t="shared" si="67"/>
        <v/>
      </c>
      <c r="F248" s="1" t="str">
        <f t="shared" si="68"/>
        <v/>
      </c>
      <c r="G248" s="1" t="str">
        <f t="shared" si="69"/>
        <v/>
      </c>
      <c r="H248" s="1" t="str">
        <f t="shared" si="70"/>
        <v/>
      </c>
      <c r="I248" s="1" t="str">
        <f t="shared" si="71"/>
        <v/>
      </c>
      <c r="J248" s="1" t="str">
        <f t="shared" si="72"/>
        <v/>
      </c>
      <c r="K248" s="1" t="str">
        <f t="shared" si="73"/>
        <v/>
      </c>
      <c r="L248" s="1" t="str">
        <f t="shared" si="74"/>
        <v/>
      </c>
      <c r="M248" s="1">
        <f t="shared" si="75"/>
        <v>0</v>
      </c>
    </row>
    <row r="249" spans="1:13" ht="36" customHeight="1" x14ac:dyDescent="0.2">
      <c r="A249" s="6">
        <f>+'Pesquisa de Preços'!A254</f>
        <v>0</v>
      </c>
      <c r="B249" s="24">
        <f>+'Pesquisa de Preços'!B254</f>
        <v>0</v>
      </c>
      <c r="C249" s="1" t="str">
        <f t="shared" si="65"/>
        <v/>
      </c>
      <c r="D249" s="1" t="str">
        <f t="shared" si="66"/>
        <v/>
      </c>
      <c r="E249" s="1" t="str">
        <f t="shared" si="67"/>
        <v/>
      </c>
      <c r="F249" s="1" t="str">
        <f t="shared" si="68"/>
        <v/>
      </c>
      <c r="G249" s="1" t="str">
        <f t="shared" si="69"/>
        <v/>
      </c>
      <c r="H249" s="1" t="str">
        <f t="shared" si="70"/>
        <v/>
      </c>
      <c r="I249" s="1" t="str">
        <f t="shared" si="71"/>
        <v/>
      </c>
      <c r="J249" s="1" t="str">
        <f t="shared" si="72"/>
        <v/>
      </c>
      <c r="K249" s="1" t="str">
        <f t="shared" si="73"/>
        <v/>
      </c>
      <c r="L249" s="1" t="str">
        <f t="shared" si="74"/>
        <v/>
      </c>
      <c r="M249" s="1">
        <f t="shared" si="75"/>
        <v>0</v>
      </c>
    </row>
    <row r="250" spans="1:13" ht="36" customHeight="1" x14ac:dyDescent="0.2">
      <c r="A250" s="6">
        <f>+'Pesquisa de Preços'!A255</f>
        <v>0</v>
      </c>
      <c r="B250" s="24">
        <f>+'Pesquisa de Preços'!B255</f>
        <v>0</v>
      </c>
      <c r="C250" s="1" t="str">
        <f t="shared" si="65"/>
        <v/>
      </c>
      <c r="D250" s="1" t="str">
        <f t="shared" si="66"/>
        <v/>
      </c>
      <c r="E250" s="1" t="str">
        <f t="shared" si="67"/>
        <v/>
      </c>
      <c r="F250" s="1" t="str">
        <f t="shared" si="68"/>
        <v/>
      </c>
      <c r="G250" s="1" t="str">
        <f t="shared" si="69"/>
        <v/>
      </c>
      <c r="H250" s="1" t="str">
        <f t="shared" si="70"/>
        <v/>
      </c>
      <c r="I250" s="1" t="str">
        <f t="shared" si="71"/>
        <v/>
      </c>
      <c r="J250" s="1" t="str">
        <f t="shared" si="72"/>
        <v/>
      </c>
      <c r="K250" s="1" t="str">
        <f t="shared" si="73"/>
        <v/>
      </c>
      <c r="L250" s="1" t="str">
        <f t="shared" si="74"/>
        <v/>
      </c>
      <c r="M250" s="1">
        <f t="shared" si="75"/>
        <v>0</v>
      </c>
    </row>
    <row r="251" spans="1:13" ht="36" customHeight="1" x14ac:dyDescent="0.2">
      <c r="A251" s="6">
        <f>+'Pesquisa de Preços'!A256</f>
        <v>0</v>
      </c>
      <c r="B251" s="24">
        <f>+'Pesquisa de Preços'!B256</f>
        <v>0</v>
      </c>
      <c r="C251" s="1" t="str">
        <f t="shared" si="65"/>
        <v/>
      </c>
      <c r="D251" s="1" t="str">
        <f t="shared" si="66"/>
        <v/>
      </c>
      <c r="E251" s="1" t="str">
        <f t="shared" si="67"/>
        <v/>
      </c>
      <c r="F251" s="1" t="str">
        <f t="shared" si="68"/>
        <v/>
      </c>
      <c r="G251" s="1" t="str">
        <f t="shared" si="69"/>
        <v/>
      </c>
      <c r="H251" s="1" t="str">
        <f t="shared" si="70"/>
        <v/>
      </c>
      <c r="I251" s="1" t="str">
        <f t="shared" si="71"/>
        <v/>
      </c>
      <c r="J251" s="1" t="str">
        <f t="shared" si="72"/>
        <v/>
      </c>
      <c r="K251" s="1" t="str">
        <f t="shared" si="73"/>
        <v/>
      </c>
      <c r="L251" s="1" t="str">
        <f t="shared" si="74"/>
        <v/>
      </c>
      <c r="M251" s="1">
        <f t="shared" si="75"/>
        <v>0</v>
      </c>
    </row>
    <row r="252" spans="1:13" ht="36" customHeight="1" x14ac:dyDescent="0.2">
      <c r="A252" s="6">
        <f>+'Pesquisa de Preços'!A257</f>
        <v>0</v>
      </c>
      <c r="B252" s="24">
        <f>+'Pesquisa de Preços'!B257</f>
        <v>0</v>
      </c>
      <c r="C252" s="1" t="str">
        <f t="shared" si="65"/>
        <v/>
      </c>
      <c r="D252" s="1" t="str">
        <f t="shared" si="66"/>
        <v/>
      </c>
      <c r="E252" s="1" t="str">
        <f t="shared" si="67"/>
        <v/>
      </c>
      <c r="F252" s="1" t="str">
        <f t="shared" si="68"/>
        <v/>
      </c>
      <c r="G252" s="1" t="str">
        <f t="shared" si="69"/>
        <v/>
      </c>
      <c r="H252" s="1" t="str">
        <f t="shared" si="70"/>
        <v/>
      </c>
      <c r="I252" s="1" t="str">
        <f t="shared" si="71"/>
        <v/>
      </c>
      <c r="J252" s="1" t="str">
        <f t="shared" si="72"/>
        <v/>
      </c>
      <c r="K252" s="1" t="str">
        <f t="shared" si="73"/>
        <v/>
      </c>
      <c r="L252" s="1" t="str">
        <f t="shared" si="74"/>
        <v/>
      </c>
      <c r="M252" s="1">
        <f t="shared" si="75"/>
        <v>0</v>
      </c>
    </row>
    <row r="253" spans="1:13" ht="36" customHeight="1" x14ac:dyDescent="0.2">
      <c r="A253" s="6">
        <f>+'Pesquisa de Preços'!A258</f>
        <v>0</v>
      </c>
      <c r="B253" s="24">
        <f>+'Pesquisa de Preços'!B258</f>
        <v>0</v>
      </c>
      <c r="C253" s="1" t="str">
        <f t="shared" si="65"/>
        <v/>
      </c>
      <c r="D253" s="1" t="str">
        <f t="shared" si="66"/>
        <v/>
      </c>
      <c r="E253" s="1" t="str">
        <f t="shared" si="67"/>
        <v/>
      </c>
      <c r="F253" s="1" t="str">
        <f t="shared" si="68"/>
        <v/>
      </c>
      <c r="G253" s="1" t="str">
        <f t="shared" si="69"/>
        <v/>
      </c>
      <c r="H253" s="1" t="str">
        <f t="shared" si="70"/>
        <v/>
      </c>
      <c r="I253" s="1" t="str">
        <f t="shared" si="71"/>
        <v/>
      </c>
      <c r="J253" s="1" t="str">
        <f t="shared" si="72"/>
        <v/>
      </c>
      <c r="K253" s="1" t="str">
        <f t="shared" si="73"/>
        <v/>
      </c>
      <c r="L253" s="1" t="str">
        <f t="shared" si="74"/>
        <v/>
      </c>
      <c r="M253" s="1">
        <f t="shared" si="75"/>
        <v>0</v>
      </c>
    </row>
    <row r="254" spans="1:13" ht="36" customHeight="1" x14ac:dyDescent="0.2"/>
    <row r="255" spans="1:13" ht="36" customHeight="1" x14ac:dyDescent="0.2"/>
    <row r="256" spans="1:13" ht="36" customHeight="1" x14ac:dyDescent="0.2"/>
    <row r="257" spans="1:13" ht="36" customHeight="1" x14ac:dyDescent="0.2"/>
    <row r="258" spans="1:13" ht="36" customHeight="1" x14ac:dyDescent="0.2"/>
    <row r="259" spans="1:13" ht="36" customHeight="1" x14ac:dyDescent="0.2"/>
    <row r="260" spans="1:13" ht="36" customHeight="1" x14ac:dyDescent="0.2"/>
    <row r="261" spans="1:13" ht="36" customHeight="1" x14ac:dyDescent="0.2">
      <c r="A261" s="4" t="s">
        <v>22</v>
      </c>
    </row>
    <row r="262" spans="1:13" ht="36" customHeight="1" x14ac:dyDescent="0.2">
      <c r="A262" s="8" t="s">
        <v>23</v>
      </c>
      <c r="B262" s="11" t="s">
        <v>24</v>
      </c>
      <c r="C262" s="10" t="s">
        <v>17</v>
      </c>
      <c r="D262" s="9" t="s">
        <v>17</v>
      </c>
      <c r="E262" s="9" t="s">
        <v>17</v>
      </c>
      <c r="F262" s="9" t="s">
        <v>17</v>
      </c>
      <c r="G262" s="11" t="s">
        <v>17</v>
      </c>
      <c r="H262" s="11" t="s">
        <v>17</v>
      </c>
      <c r="I262" s="11" t="s">
        <v>17</v>
      </c>
      <c r="J262" s="11" t="s">
        <v>17</v>
      </c>
      <c r="K262" s="11" t="s">
        <v>17</v>
      </c>
      <c r="L262" s="11" t="s">
        <v>17</v>
      </c>
      <c r="M262" s="12" t="s">
        <v>2</v>
      </c>
    </row>
    <row r="263" spans="1:13" ht="36" customHeight="1" x14ac:dyDescent="0.2">
      <c r="A263" s="13">
        <f>+'Pesquisa de Preços'!A9</f>
        <v>1</v>
      </c>
      <c r="B263" s="14" t="str">
        <f>+'Pesquisa de Preços'!B9</f>
        <v>Esparadrapo impermeável, largura de 10 cm. Rolo c/4,5m</v>
      </c>
      <c r="C263" s="5">
        <f>+'Pesquisa de Preços'!C9</f>
        <v>0</v>
      </c>
      <c r="D263" s="5">
        <f>+'Pesquisa de Preços'!D9</f>
        <v>9.0399999999999991</v>
      </c>
      <c r="E263" s="5">
        <f>+'Pesquisa de Preços'!E9</f>
        <v>9.17</v>
      </c>
      <c r="F263" s="5">
        <f>+'Pesquisa de Preços'!F9</f>
        <v>9</v>
      </c>
      <c r="G263" s="5">
        <f>+'Pesquisa de Preços'!G9</f>
        <v>7.97</v>
      </c>
      <c r="H263" s="5">
        <f>+'Pesquisa de Preços'!H9</f>
        <v>0</v>
      </c>
      <c r="I263" s="5">
        <f>+'Pesquisa de Preços'!I9</f>
        <v>0</v>
      </c>
      <c r="J263" s="5">
        <f>+'Pesquisa de Preços'!J9</f>
        <v>0</v>
      </c>
      <c r="K263" s="5">
        <f>+'Pesquisa de Preços'!K9</f>
        <v>0</v>
      </c>
      <c r="L263" s="5">
        <f>+'Pesquisa de Preços'!L9</f>
        <v>8.3000000000000007</v>
      </c>
      <c r="M263" s="1">
        <f>+'Pesquisa de Preços'!M9</f>
        <v>8.6960000000000015</v>
      </c>
    </row>
    <row r="264" spans="1:13" ht="36" customHeight="1" x14ac:dyDescent="0.2">
      <c r="A264" s="13">
        <f t="shared" ref="A264:A512" si="76">+A263+1</f>
        <v>2</v>
      </c>
      <c r="B264" s="14" t="str">
        <f>+'Pesquisa de Preços'!B10</f>
        <v xml:space="preserve">ESFIGMOMANÔMETRO (OBESO) </v>
      </c>
      <c r="C264" s="5">
        <f>+'Pesquisa de Preços'!C10</f>
        <v>0</v>
      </c>
      <c r="D264" s="5">
        <f>+'Pesquisa de Preços'!D10</f>
        <v>91.3</v>
      </c>
      <c r="E264" s="5">
        <f>+'Pesquisa de Preços'!E10</f>
        <v>92.64</v>
      </c>
      <c r="F264" s="5">
        <f>+'Pesquisa de Preços'!F10</f>
        <v>93.49</v>
      </c>
      <c r="G264" s="5">
        <f>+'Pesquisa de Preços'!G10</f>
        <v>76.150000000000006</v>
      </c>
      <c r="H264" s="5">
        <f>+'Pesquisa de Preços'!H10</f>
        <v>0</v>
      </c>
      <c r="I264" s="5">
        <f>+'Pesquisa de Preços'!I10</f>
        <v>0</v>
      </c>
      <c r="J264" s="5">
        <f>+'Pesquisa de Preços'!J10</f>
        <v>0</v>
      </c>
      <c r="K264" s="5">
        <f>+'Pesquisa de Preços'!K10</f>
        <v>0</v>
      </c>
      <c r="L264" s="5">
        <f>+'Pesquisa de Preços'!L10</f>
        <v>87.67</v>
      </c>
      <c r="M264" s="1">
        <f>+'Pesquisa de Preços'!M10</f>
        <v>88.250000000000014</v>
      </c>
    </row>
    <row r="265" spans="1:13" ht="36" customHeight="1" x14ac:dyDescent="0.2">
      <c r="A265" s="13">
        <f t="shared" si="76"/>
        <v>3</v>
      </c>
      <c r="B265" s="14" t="str">
        <f>+'Pesquisa de Preços'!B11</f>
        <v>ESFIGMOMANÔMETRO (INFANTIL)</v>
      </c>
      <c r="C265" s="5">
        <f>+'Pesquisa de Preços'!C11</f>
        <v>0</v>
      </c>
      <c r="D265" s="5">
        <f>+'Pesquisa de Preços'!D11</f>
        <v>81.239999999999995</v>
      </c>
      <c r="E265" s="5">
        <f>+'Pesquisa de Preços'!E11</f>
        <v>82.43</v>
      </c>
      <c r="F265" s="5">
        <f>+'Pesquisa de Preços'!F11</f>
        <v>83.18</v>
      </c>
      <c r="G265" s="5">
        <f>+'Pesquisa de Preços'!G11</f>
        <v>70.5</v>
      </c>
      <c r="H265" s="5">
        <f>+'Pesquisa de Preços'!H11</f>
        <v>0</v>
      </c>
      <c r="I265" s="5">
        <f>+'Pesquisa de Preços'!I11</f>
        <v>0</v>
      </c>
      <c r="J265" s="5">
        <f>+'Pesquisa de Preços'!J11</f>
        <v>0</v>
      </c>
      <c r="K265" s="5">
        <f>+'Pesquisa de Preços'!K11</f>
        <v>0</v>
      </c>
      <c r="L265" s="5">
        <f>+'Pesquisa de Preços'!L11</f>
        <v>70</v>
      </c>
      <c r="M265" s="1">
        <f>+'Pesquisa de Preços'!M11</f>
        <v>77.47</v>
      </c>
    </row>
    <row r="266" spans="1:13" ht="36" customHeight="1" x14ac:dyDescent="0.2">
      <c r="A266" s="13">
        <f t="shared" si="76"/>
        <v>4</v>
      </c>
      <c r="B266" s="14" t="str">
        <f>+'Pesquisa de Preços'!B12</f>
        <v xml:space="preserve">ESCOVA ENDOCEVICAL PARA USO GINECOLÓGICO, DESCARTÁVEL,EMBALAGEM PACOTE COM 100 </v>
      </c>
      <c r="C266" s="5">
        <f>+'Pesquisa de Preços'!C12</f>
        <v>54.9</v>
      </c>
      <c r="D266" s="5">
        <f>+'Pesquisa de Preços'!D12</f>
        <v>36.67</v>
      </c>
      <c r="E266" s="5">
        <f>+'Pesquisa de Preços'!E12</f>
        <v>37.21</v>
      </c>
      <c r="F266" s="5">
        <f>+'Pesquisa de Preços'!F12</f>
        <v>37.549999999999997</v>
      </c>
      <c r="G266" s="5">
        <f>+'Pesquisa de Preços'!G12</f>
        <v>22.54</v>
      </c>
      <c r="H266" s="5">
        <f>+'Pesquisa de Preços'!H12</f>
        <v>0</v>
      </c>
      <c r="I266" s="5">
        <f>+'Pesquisa de Preços'!I12</f>
        <v>0</v>
      </c>
      <c r="J266" s="5">
        <f>+'Pesquisa de Preços'!J12</f>
        <v>0</v>
      </c>
      <c r="K266" s="5">
        <f>+'Pesquisa de Preços'!K12</f>
        <v>0</v>
      </c>
      <c r="L266" s="5">
        <f>+'Pesquisa de Preços'!L12</f>
        <v>35.950000000000003</v>
      </c>
      <c r="M266" s="1">
        <f>+'Pesquisa de Preços'!M12</f>
        <v>37.47</v>
      </c>
    </row>
    <row r="267" spans="1:13" ht="36" customHeight="1" x14ac:dyDescent="0.2">
      <c r="A267" s="13">
        <f t="shared" si="76"/>
        <v>5</v>
      </c>
      <c r="B267" s="14" t="str">
        <f>+'Pesquisa de Preços'!B13</f>
        <v>Equipo para soro micro gotas Látex, com roldana, com comprimento de, no mínimo, 1,20m</v>
      </c>
      <c r="C267" s="5">
        <f>+'Pesquisa de Preços'!C13</f>
        <v>0</v>
      </c>
      <c r="D267" s="5">
        <f>+'Pesquisa de Preços'!D13</f>
        <v>1.82</v>
      </c>
      <c r="E267" s="5">
        <f>+'Pesquisa de Preços'!E13</f>
        <v>1.84</v>
      </c>
      <c r="F267" s="5">
        <f>+'Pesquisa de Preços'!F13</f>
        <v>1.86</v>
      </c>
      <c r="G267" s="5">
        <f>+'Pesquisa de Preços'!G13</f>
        <v>1.35</v>
      </c>
      <c r="H267" s="5">
        <f>+'Pesquisa de Preços'!H13</f>
        <v>0</v>
      </c>
      <c r="I267" s="5">
        <f>+'Pesquisa de Preços'!I13</f>
        <v>0</v>
      </c>
      <c r="J267" s="5">
        <f>+'Pesquisa de Preços'!J13</f>
        <v>0</v>
      </c>
      <c r="K267" s="5">
        <f>+'Pesquisa de Preços'!K13</f>
        <v>0</v>
      </c>
      <c r="L267" s="5">
        <f>+'Pesquisa de Preços'!L13</f>
        <v>1.05</v>
      </c>
      <c r="M267" s="1">
        <f>+'Pesquisa de Preços'!M13</f>
        <v>1.5840000000000001</v>
      </c>
    </row>
    <row r="268" spans="1:13" ht="36" customHeight="1" x14ac:dyDescent="0.2">
      <c r="A268" s="13">
        <f t="shared" si="76"/>
        <v>6</v>
      </c>
      <c r="B268" s="14" t="str">
        <f>+'Pesquisa de Preços'!B14</f>
        <v>Equipo para soro macro gotas Látex, com roldana, com comprimento de, no mínimo, 1,20m</v>
      </c>
      <c r="C268" s="5">
        <f>+'Pesquisa de Preços'!C14</f>
        <v>0</v>
      </c>
      <c r="D268" s="5">
        <f>+'Pesquisa de Preços'!D14</f>
        <v>0.63</v>
      </c>
      <c r="E268" s="5">
        <f>+'Pesquisa de Preços'!E14</f>
        <v>0.64</v>
      </c>
      <c r="F268" s="5">
        <f>+'Pesquisa de Preços'!F14</f>
        <v>0.64</v>
      </c>
      <c r="G268" s="5">
        <f>+'Pesquisa de Preços'!G14</f>
        <v>0.67</v>
      </c>
      <c r="H268" s="5">
        <f>+'Pesquisa de Preços'!H14</f>
        <v>0</v>
      </c>
      <c r="I268" s="5">
        <f>+'Pesquisa de Preços'!I14</f>
        <v>0</v>
      </c>
      <c r="J268" s="5">
        <f>+'Pesquisa de Preços'!J14</f>
        <v>0</v>
      </c>
      <c r="K268" s="5">
        <f>+'Pesquisa de Preços'!K14</f>
        <v>0</v>
      </c>
      <c r="L268" s="5">
        <f>+'Pesquisa de Preços'!L14</f>
        <v>0.73</v>
      </c>
      <c r="M268" s="1">
        <f>+'Pesquisa de Preços'!M14</f>
        <v>0.66200000000000003</v>
      </c>
    </row>
    <row r="269" spans="1:13" ht="36" customHeight="1" x14ac:dyDescent="0.2">
      <c r="A269" s="13">
        <f t="shared" si="76"/>
        <v>7</v>
      </c>
      <c r="B269" s="14" t="str">
        <f>+'Pesquisa de Preços'!B15</f>
        <v>Equipo multivia/polifix - Multivia/polifix- Dispositivo para administração de medicamentos/soluções</v>
      </c>
      <c r="C269" s="5">
        <f>+'Pesquisa de Preços'!C15</f>
        <v>0</v>
      </c>
      <c r="D269" s="5">
        <f>+'Pesquisa de Preços'!D15</f>
        <v>0.52</v>
      </c>
      <c r="E269" s="5">
        <f>+'Pesquisa de Preços'!E15</f>
        <v>0.52</v>
      </c>
      <c r="F269" s="5">
        <f>+'Pesquisa de Preços'!F15</f>
        <v>0.53</v>
      </c>
      <c r="G269" s="5">
        <f>+'Pesquisa de Preços'!G15</f>
        <v>0.71</v>
      </c>
      <c r="H269" s="5">
        <f>+'Pesquisa de Preços'!H15</f>
        <v>0</v>
      </c>
      <c r="I269" s="5">
        <f>+'Pesquisa de Preços'!I15</f>
        <v>0</v>
      </c>
      <c r="J269" s="5">
        <f>+'Pesquisa de Preços'!J15</f>
        <v>0</v>
      </c>
      <c r="K269" s="5">
        <f>+'Pesquisa de Preços'!K15</f>
        <v>0</v>
      </c>
      <c r="L269" s="5">
        <f>+'Pesquisa de Preços'!L15</f>
        <v>0.6</v>
      </c>
      <c r="M269" s="1">
        <f>+'Pesquisa de Preços'!M15</f>
        <v>0.57600000000000007</v>
      </c>
    </row>
    <row r="270" spans="1:13" ht="36" customHeight="1" x14ac:dyDescent="0.2">
      <c r="A270" s="13">
        <f t="shared" si="76"/>
        <v>8</v>
      </c>
      <c r="B270" s="14" t="str">
        <f>+'Pesquisa de Preços'!B16</f>
        <v>EQUIPO DE ALIMENTAÇÃO ENTERAL - DESCRIÇÃO: Dispositivo de infusão de solução enteral por gravidade através de sondas</v>
      </c>
      <c r="C270" s="5">
        <f>+'Pesquisa de Preços'!C16</f>
        <v>14.5</v>
      </c>
      <c r="D270" s="5">
        <f>+'Pesquisa de Preços'!D16</f>
        <v>1.34</v>
      </c>
      <c r="E270" s="5">
        <f>+'Pesquisa de Preços'!E16</f>
        <v>1.36</v>
      </c>
      <c r="F270" s="5">
        <f>+'Pesquisa de Preços'!F16</f>
        <v>1.37</v>
      </c>
      <c r="G270" s="5">
        <f>+'Pesquisa de Preços'!G16</f>
        <v>0.9</v>
      </c>
      <c r="H270" s="5">
        <f>+'Pesquisa de Preços'!H16</f>
        <v>0</v>
      </c>
      <c r="I270" s="5">
        <f>+'Pesquisa de Preços'!I16</f>
        <v>0</v>
      </c>
      <c r="J270" s="5">
        <f>+'Pesquisa de Preços'!J16</f>
        <v>0</v>
      </c>
      <c r="K270" s="5">
        <f>+'Pesquisa de Preços'!K16</f>
        <v>0</v>
      </c>
      <c r="L270" s="5">
        <f>+'Pesquisa de Preços'!L16</f>
        <v>0.93</v>
      </c>
      <c r="M270" s="1">
        <f>+'Pesquisa de Preços'!M16</f>
        <v>3.4</v>
      </c>
    </row>
    <row r="271" spans="1:13" ht="36" customHeight="1" x14ac:dyDescent="0.2">
      <c r="A271" s="13">
        <f t="shared" si="76"/>
        <v>9</v>
      </c>
      <c r="B271" s="14" t="str">
        <f>+'Pesquisa de Preços'!B17</f>
        <v>ELETRODOS DE SILICONE PARA FISIOTERAPIA.</v>
      </c>
      <c r="C271" s="5">
        <f>+'Pesquisa de Preços'!C17</f>
        <v>0</v>
      </c>
      <c r="D271" s="5">
        <f>+'Pesquisa de Preços'!D17</f>
        <v>105.56</v>
      </c>
      <c r="E271" s="5">
        <f>+'Pesquisa de Preços'!E17</f>
        <v>107.11</v>
      </c>
      <c r="F271" s="5">
        <f>+'Pesquisa de Preços'!F17</f>
        <v>108.08</v>
      </c>
      <c r="G271" s="5">
        <f>+'Pesquisa de Preços'!G17</f>
        <v>104</v>
      </c>
      <c r="H271" s="5">
        <f>+'Pesquisa de Preços'!H17</f>
        <v>0</v>
      </c>
      <c r="I271" s="5">
        <f>+'Pesquisa de Preços'!I17</f>
        <v>0</v>
      </c>
      <c r="J271" s="5">
        <f>+'Pesquisa de Preços'!J17</f>
        <v>0</v>
      </c>
      <c r="K271" s="5">
        <f>+'Pesquisa de Preços'!K17</f>
        <v>0</v>
      </c>
      <c r="L271" s="5">
        <f>+'Pesquisa de Preços'!L17</f>
        <v>49.44</v>
      </c>
      <c r="M271" s="1">
        <f>+'Pesquisa de Preços'!M17</f>
        <v>94.837999999999994</v>
      </c>
    </row>
    <row r="272" spans="1:13" ht="36" customHeight="1" x14ac:dyDescent="0.2">
      <c r="A272" s="13">
        <f t="shared" si="76"/>
        <v>10</v>
      </c>
      <c r="B272" s="14" t="str">
        <f>+'Pesquisa de Preços'!B18</f>
        <v>ELETRODOS AUTO ADESIVOS PARA TENS E FENS 5X9 CM.</v>
      </c>
      <c r="C272" s="5">
        <f>+'Pesquisa de Preços'!C18</f>
        <v>65.010000000000005</v>
      </c>
      <c r="D272" s="5">
        <f>+'Pesquisa de Preços'!D18</f>
        <v>8.7799999999999994</v>
      </c>
      <c r="E272" s="5">
        <f>+'Pesquisa de Preços'!E18</f>
        <v>8.91</v>
      </c>
      <c r="F272" s="5">
        <f>+'Pesquisa de Preços'!F18</f>
        <v>8.99</v>
      </c>
      <c r="G272" s="5">
        <f>+'Pesquisa de Preços'!G18</f>
        <v>6.48</v>
      </c>
      <c r="H272" s="5">
        <f>+'Pesquisa de Preços'!H18</f>
        <v>0</v>
      </c>
      <c r="I272" s="5">
        <f>+'Pesquisa de Preços'!I18</f>
        <v>0</v>
      </c>
      <c r="J272" s="5">
        <f>+'Pesquisa de Preços'!J18</f>
        <v>0</v>
      </c>
      <c r="K272" s="5">
        <f>+'Pesquisa de Preços'!K18</f>
        <v>0</v>
      </c>
      <c r="L272" s="5">
        <f>+'Pesquisa de Preços'!L18</f>
        <v>5.5</v>
      </c>
      <c r="M272" s="1">
        <f>+'Pesquisa de Preços'!M18</f>
        <v>17.278333333333332</v>
      </c>
    </row>
    <row r="273" spans="1:13" ht="36" customHeight="1" x14ac:dyDescent="0.2">
      <c r="A273" s="13">
        <f t="shared" si="76"/>
        <v>11</v>
      </c>
      <c r="B273" s="14" t="str">
        <f>+'Pesquisa de Preços'!B19</f>
        <v>Eletrodo descartável tam. adulto para DEA Zoll.</v>
      </c>
      <c r="C273" s="5">
        <f>+'Pesquisa de Preços'!C19</f>
        <v>0</v>
      </c>
      <c r="D273" s="5">
        <f>+'Pesquisa de Preços'!D19</f>
        <v>533.34</v>
      </c>
      <c r="E273" s="5">
        <f>+'Pesquisa de Preços'!E19</f>
        <v>541.15</v>
      </c>
      <c r="F273" s="5">
        <f>+'Pesquisa de Preços'!F19</f>
        <v>546.08000000000004</v>
      </c>
      <c r="G273" s="5">
        <f>+'Pesquisa de Preços'!G19</f>
        <v>378.8</v>
      </c>
      <c r="H273" s="5">
        <f>+'Pesquisa de Preços'!H19</f>
        <v>0</v>
      </c>
      <c r="I273" s="5">
        <f>+'Pesquisa de Preços'!I19</f>
        <v>0</v>
      </c>
      <c r="J273" s="5">
        <f>+'Pesquisa de Preços'!J19</f>
        <v>0</v>
      </c>
      <c r="K273" s="5">
        <f>+'Pesquisa de Preços'!K19</f>
        <v>0</v>
      </c>
      <c r="L273" s="5">
        <f>+'Pesquisa de Preços'!L19</f>
        <v>357.5</v>
      </c>
      <c r="M273" s="1">
        <f>+'Pesquisa de Preços'!M19</f>
        <v>471.37399999999997</v>
      </c>
    </row>
    <row r="274" spans="1:13" ht="36" customHeight="1" x14ac:dyDescent="0.2">
      <c r="A274" s="13">
        <f t="shared" si="76"/>
        <v>12</v>
      </c>
      <c r="B274" s="14" t="str">
        <f>+'Pesquisa de Preços'!B20</f>
        <v>Eletrodo descartável tam infantil para DEA Zol.</v>
      </c>
      <c r="C274" s="5">
        <f>+'Pesquisa de Preços'!C20</f>
        <v>0</v>
      </c>
      <c r="D274" s="5">
        <f>+'Pesquisa de Preços'!D20</f>
        <v>533.34</v>
      </c>
      <c r="E274" s="5">
        <f>+'Pesquisa de Preços'!E20</f>
        <v>541.15</v>
      </c>
      <c r="F274" s="5">
        <f>+'Pesquisa de Preços'!F20</f>
        <v>546.08000000000004</v>
      </c>
      <c r="G274" s="5">
        <f>+'Pesquisa de Preços'!G20</f>
        <v>378.8</v>
      </c>
      <c r="H274" s="5">
        <f>+'Pesquisa de Preços'!H20</f>
        <v>0</v>
      </c>
      <c r="I274" s="5">
        <f>+'Pesquisa de Preços'!I20</f>
        <v>0</v>
      </c>
      <c r="J274" s="5">
        <f>+'Pesquisa de Preços'!J20</f>
        <v>0</v>
      </c>
      <c r="K274" s="5">
        <f>+'Pesquisa de Preços'!K20</f>
        <v>0</v>
      </c>
      <c r="L274" s="5">
        <f>+'Pesquisa de Preços'!L20</f>
        <v>444.22</v>
      </c>
      <c r="M274" s="1">
        <f>+'Pesquisa de Preços'!M20</f>
        <v>488.71800000000002</v>
      </c>
    </row>
    <row r="275" spans="1:13" ht="36" customHeight="1" x14ac:dyDescent="0.2">
      <c r="A275" s="15">
        <f t="shared" si="76"/>
        <v>13</v>
      </c>
      <c r="B275" s="14" t="str">
        <f>+'Pesquisa de Preços'!B21</f>
        <v>DISPOSITIVO PARA INCONTINENCIA URINARIA Nº 06 - COLETOR DE URINA MASCULINO COM EXTENSAO</v>
      </c>
      <c r="C275" s="5">
        <f>+'Pesquisa de Preços'!C21</f>
        <v>8.5</v>
      </c>
      <c r="D275" s="5">
        <f>+'Pesquisa de Preços'!D21</f>
        <v>1.67</v>
      </c>
      <c r="E275" s="5">
        <f>+'Pesquisa de Preços'!E21</f>
        <v>1.7</v>
      </c>
      <c r="F275" s="5">
        <f>+'Pesquisa de Preços'!F21</f>
        <v>1.71</v>
      </c>
      <c r="G275" s="5">
        <f>+'Pesquisa de Preços'!G21</f>
        <v>1.5</v>
      </c>
      <c r="H275" s="5">
        <f>+'Pesquisa de Preços'!H21</f>
        <v>0</v>
      </c>
      <c r="I275" s="5">
        <f>+'Pesquisa de Preços'!I21</f>
        <v>0</v>
      </c>
      <c r="J275" s="5">
        <f>+'Pesquisa de Preços'!J21</f>
        <v>0</v>
      </c>
      <c r="K275" s="5">
        <f>+'Pesquisa de Preços'!K21</f>
        <v>0</v>
      </c>
      <c r="L275" s="5">
        <f>+'Pesquisa de Preços'!L21</f>
        <v>2.2000000000000002</v>
      </c>
      <c r="M275" s="1">
        <f>+'Pesquisa de Preços'!M21</f>
        <v>2.8799999999999994</v>
      </c>
    </row>
    <row r="276" spans="1:13" ht="36" customHeight="1" x14ac:dyDescent="0.2">
      <c r="A276" s="13">
        <f t="shared" si="76"/>
        <v>14</v>
      </c>
      <c r="B276" s="14" t="str">
        <f>+'Pesquisa de Preços'!B22</f>
        <v xml:space="preserve">DIAFRAGMA/MEMBRANA P/ VENTILADOR PULMONAR </v>
      </c>
      <c r="C276" s="5">
        <f>+'Pesquisa de Preços'!C22</f>
        <v>0</v>
      </c>
      <c r="D276" s="5">
        <f>+'Pesquisa de Preços'!D22</f>
        <v>94.45</v>
      </c>
      <c r="E276" s="5">
        <f>+'Pesquisa de Preços'!E22</f>
        <v>95.83</v>
      </c>
      <c r="F276" s="5">
        <f>+'Pesquisa de Preços'!F22</f>
        <v>96.71</v>
      </c>
      <c r="G276" s="5">
        <f>+'Pesquisa de Preços'!G22</f>
        <v>73.5</v>
      </c>
      <c r="H276" s="5">
        <f>+'Pesquisa de Preços'!H22</f>
        <v>0</v>
      </c>
      <c r="I276" s="5">
        <f>+'Pesquisa de Preços'!I22</f>
        <v>0</v>
      </c>
      <c r="J276" s="5">
        <f>+'Pesquisa de Preços'!J22</f>
        <v>0</v>
      </c>
      <c r="K276" s="5">
        <f>+'Pesquisa de Preços'!K22</f>
        <v>0</v>
      </c>
      <c r="L276" s="5">
        <f>+'Pesquisa de Preços'!L22</f>
        <v>46.23</v>
      </c>
      <c r="M276" s="1">
        <f>+'Pesquisa de Preços'!M22</f>
        <v>81.344000000000008</v>
      </c>
    </row>
    <row r="277" spans="1:13" ht="36" customHeight="1" x14ac:dyDescent="0.2">
      <c r="A277" s="13">
        <f t="shared" si="76"/>
        <v>15</v>
      </c>
      <c r="B277" s="14" t="str">
        <f>+'Pesquisa de Preços'!B23</f>
        <v>DETERGENTE ENZIMATICO - EM EMBALAGEM DE 5000 ML</v>
      </c>
      <c r="C277" s="5">
        <f>+'Pesquisa de Preços'!C23</f>
        <v>0</v>
      </c>
      <c r="D277" s="5">
        <f>+'Pesquisa de Preços'!D23</f>
        <v>82.23</v>
      </c>
      <c r="E277" s="5">
        <f>+'Pesquisa de Preços'!E23</f>
        <v>83.43</v>
      </c>
      <c r="F277" s="5">
        <f>+'Pesquisa de Preços'!F23</f>
        <v>84.19</v>
      </c>
      <c r="G277" s="5">
        <f>+'Pesquisa de Preços'!G23</f>
        <v>63.05</v>
      </c>
      <c r="H277" s="5">
        <f>+'Pesquisa de Preços'!H23</f>
        <v>0</v>
      </c>
      <c r="I277" s="5">
        <f>+'Pesquisa de Preços'!I23</f>
        <v>0</v>
      </c>
      <c r="J277" s="5">
        <f>+'Pesquisa de Preços'!J23</f>
        <v>0</v>
      </c>
      <c r="K277" s="5">
        <f>+'Pesquisa de Preços'!K23</f>
        <v>0</v>
      </c>
      <c r="L277" s="5">
        <f>+'Pesquisa de Preços'!L23</f>
        <v>107.5</v>
      </c>
      <c r="M277" s="1">
        <f>+'Pesquisa de Preços'!M23</f>
        <v>84.080000000000013</v>
      </c>
    </row>
    <row r="278" spans="1:13" ht="36" customHeight="1" x14ac:dyDescent="0.2">
      <c r="A278" s="13">
        <f t="shared" si="76"/>
        <v>16</v>
      </c>
      <c r="B278" s="14" t="str">
        <f>+'Pesquisa de Preços'!B24</f>
        <v>COMPRESSA DE GAZE 13FIOS/CM² DE 7,5X7,5CM FECHADO, 15CM X 30CM ABERTO</v>
      </c>
      <c r="C278" s="5">
        <f>+'Pesquisa de Preços'!C24</f>
        <v>29</v>
      </c>
      <c r="D278" s="5">
        <f>+'Pesquisa de Preços'!D24</f>
        <v>15.56</v>
      </c>
      <c r="E278" s="5">
        <f>+'Pesquisa de Preços'!E24</f>
        <v>15.79</v>
      </c>
      <c r="F278" s="5">
        <f>+'Pesquisa de Preços'!F24</f>
        <v>15.93</v>
      </c>
      <c r="G278" s="5">
        <f>+'Pesquisa de Preços'!G24</f>
        <v>13.15</v>
      </c>
      <c r="H278" s="5">
        <f>+'Pesquisa de Preços'!H24</f>
        <v>0</v>
      </c>
      <c r="I278" s="5">
        <f>+'Pesquisa de Preços'!I24</f>
        <v>0</v>
      </c>
      <c r="J278" s="5">
        <f>+'Pesquisa de Preços'!J24</f>
        <v>0</v>
      </c>
      <c r="K278" s="5">
        <f>+'Pesquisa de Preços'!K24</f>
        <v>0</v>
      </c>
      <c r="L278" s="5">
        <f>+'Pesquisa de Preços'!L24</f>
        <v>23.78</v>
      </c>
      <c r="M278" s="1">
        <f>+'Pesquisa de Preços'!M24</f>
        <v>18.868333333333336</v>
      </c>
    </row>
    <row r="279" spans="1:13" ht="36" customHeight="1" x14ac:dyDescent="0.2">
      <c r="A279" s="13">
        <f t="shared" si="76"/>
        <v>17</v>
      </c>
      <c r="B279" s="14" t="str">
        <f>+'Pesquisa de Preços'!B25</f>
        <v>Coletor de urina e fezes, estéril, tipo universal. Possuí um reservatório fabricado em plástico PVC transparente</v>
      </c>
      <c r="C279" s="5">
        <f>+'Pesquisa de Preços'!C25</f>
        <v>0</v>
      </c>
      <c r="D279" s="5">
        <f>+'Pesquisa de Preços'!D25</f>
        <v>0.5</v>
      </c>
      <c r="E279" s="5">
        <f>+'Pesquisa de Preços'!E25</f>
        <v>0.51</v>
      </c>
      <c r="F279" s="5">
        <f>+'Pesquisa de Preços'!F25</f>
        <v>0.52</v>
      </c>
      <c r="G279" s="5">
        <f>+'Pesquisa de Preços'!G25</f>
        <v>0.37</v>
      </c>
      <c r="H279" s="5">
        <f>+'Pesquisa de Preços'!H25</f>
        <v>0</v>
      </c>
      <c r="I279" s="5">
        <f>+'Pesquisa de Preços'!I25</f>
        <v>0</v>
      </c>
      <c r="J279" s="5">
        <f>+'Pesquisa de Preços'!J25</f>
        <v>0</v>
      </c>
      <c r="K279" s="5">
        <f>+'Pesquisa de Preços'!K25</f>
        <v>0</v>
      </c>
      <c r="L279" s="5">
        <f>+'Pesquisa de Preços'!L25</f>
        <v>0.39</v>
      </c>
      <c r="M279" s="1">
        <f>+'Pesquisa de Preços'!M25</f>
        <v>0.45800000000000002</v>
      </c>
    </row>
    <row r="280" spans="1:13" ht="36" customHeight="1" x14ac:dyDescent="0.2">
      <c r="A280" s="13">
        <f t="shared" si="76"/>
        <v>18</v>
      </c>
      <c r="B280" s="14" t="str">
        <f>+'Pesquisa de Preços'!B26</f>
        <v>Coletores para materiais perfuro-cortantes. O coletor em papelão é utilizado para o descarte de materiais perfuro cortantes como agulhas, lancetas, vidros em geral, lâminas de bisturi, ampolas e cateter 13L</v>
      </c>
      <c r="C280" s="5">
        <f>+'Pesquisa de Preços'!C26</f>
        <v>0</v>
      </c>
      <c r="D280" s="5">
        <f>+'Pesquisa de Preços'!D26</f>
        <v>4.33</v>
      </c>
      <c r="E280" s="5">
        <f>+'Pesquisa de Preços'!E26</f>
        <v>4.3899999999999997</v>
      </c>
      <c r="F280" s="5">
        <f>+'Pesquisa de Preços'!F26</f>
        <v>4.43</v>
      </c>
      <c r="G280" s="5">
        <f>+'Pesquisa de Preços'!G26</f>
        <v>4.29</v>
      </c>
      <c r="H280" s="5">
        <f>+'Pesquisa de Preços'!H26</f>
        <v>0</v>
      </c>
      <c r="I280" s="5">
        <f>+'Pesquisa de Preços'!I26</f>
        <v>0</v>
      </c>
      <c r="J280" s="5">
        <f>+'Pesquisa de Preços'!J26</f>
        <v>0</v>
      </c>
      <c r="K280" s="5">
        <f>+'Pesquisa de Preços'!K26</f>
        <v>0</v>
      </c>
      <c r="L280" s="5">
        <f>+'Pesquisa de Preços'!L26</f>
        <v>4.45</v>
      </c>
      <c r="M280" s="1">
        <f>+'Pesquisa de Preços'!M26</f>
        <v>4.3779999999999992</v>
      </c>
    </row>
    <row r="281" spans="1:13" ht="36" customHeight="1" x14ac:dyDescent="0.2">
      <c r="A281" s="13">
        <f t="shared" si="76"/>
        <v>19</v>
      </c>
      <c r="B281" s="14" t="str">
        <f>+'Pesquisa de Preços'!B27</f>
        <v>COLETE IMOBILIZADOR DORSAL KED INFANTIL</v>
      </c>
      <c r="C281" s="5">
        <f>+'Pesquisa de Preços'!C27</f>
        <v>199.9</v>
      </c>
      <c r="D281" s="5">
        <f>+'Pesquisa de Preços'!D27</f>
        <v>331.12</v>
      </c>
      <c r="E281" s="5">
        <f>+'Pesquisa de Preços'!E27</f>
        <v>335.97</v>
      </c>
      <c r="F281" s="5">
        <f>+'Pesquisa de Preços'!F27</f>
        <v>339.03</v>
      </c>
      <c r="G281" s="5">
        <f>+'Pesquisa de Preços'!G27</f>
        <v>198.4</v>
      </c>
      <c r="H281" s="5">
        <f>+'Pesquisa de Preços'!H27</f>
        <v>0</v>
      </c>
      <c r="I281" s="5">
        <f>+'Pesquisa de Preços'!I27</f>
        <v>0</v>
      </c>
      <c r="J281" s="5">
        <f>+'Pesquisa de Preços'!J27</f>
        <v>0</v>
      </c>
      <c r="K281" s="5">
        <f>+'Pesquisa de Preços'!K27</f>
        <v>0</v>
      </c>
      <c r="L281" s="5">
        <f>+'Pesquisa de Preços'!L27</f>
        <v>176.83</v>
      </c>
      <c r="M281" s="1">
        <f>+'Pesquisa de Preços'!M27</f>
        <v>263.54166666666669</v>
      </c>
    </row>
    <row r="282" spans="1:13" ht="36" customHeight="1" x14ac:dyDescent="0.2">
      <c r="A282" s="13">
        <f t="shared" si="76"/>
        <v>20</v>
      </c>
      <c r="B282" s="14" t="str">
        <f>+'Pesquisa de Preços'!B28</f>
        <v>COLETE IMOBILIZADOR DORSAL KED ADULTO</v>
      </c>
      <c r="C282" s="5">
        <f>+'Pesquisa de Preços'!C28</f>
        <v>199.9</v>
      </c>
      <c r="D282" s="5">
        <f>+'Pesquisa de Preços'!D28</f>
        <v>331.12</v>
      </c>
      <c r="E282" s="5">
        <f>+'Pesquisa de Preços'!E28</f>
        <v>335.97</v>
      </c>
      <c r="F282" s="5">
        <f>+'Pesquisa de Preços'!F28</f>
        <v>339.03</v>
      </c>
      <c r="G282" s="5">
        <f>+'Pesquisa de Preços'!G28</f>
        <v>185.6</v>
      </c>
      <c r="H282" s="5">
        <f>+'Pesquisa de Preços'!H28</f>
        <v>0</v>
      </c>
      <c r="I282" s="5">
        <f>+'Pesquisa de Preços'!I28</f>
        <v>0</v>
      </c>
      <c r="J282" s="5">
        <f>+'Pesquisa de Preços'!J28</f>
        <v>0</v>
      </c>
      <c r="K282" s="5">
        <f>+'Pesquisa de Preços'!K28</f>
        <v>0</v>
      </c>
      <c r="L282" s="5">
        <f>+'Pesquisa de Preços'!L28</f>
        <v>198.07</v>
      </c>
      <c r="M282" s="1">
        <f>+'Pesquisa de Preços'!M28</f>
        <v>264.94833333333332</v>
      </c>
    </row>
    <row r="283" spans="1:13" ht="36" customHeight="1" x14ac:dyDescent="0.2">
      <c r="A283" s="13">
        <f t="shared" si="76"/>
        <v>21</v>
      </c>
      <c r="B283" s="14" t="str">
        <f>+'Pesquisa de Preços'!B29</f>
        <v>Colar cervical tam PP Revestido com uma espuma macia tipo EVA (Etil Vinil Acetado) especial</v>
      </c>
      <c r="C283" s="5">
        <f>+'Pesquisa de Preços'!C29</f>
        <v>55.9</v>
      </c>
      <c r="D283" s="5">
        <f>+'Pesquisa de Preços'!D29</f>
        <v>11.12</v>
      </c>
      <c r="E283" s="5">
        <f>+'Pesquisa de Preços'!E29</f>
        <v>11.28</v>
      </c>
      <c r="F283" s="5">
        <f>+'Pesquisa de Preços'!F29</f>
        <v>11.38</v>
      </c>
      <c r="G283" s="5">
        <f>+'Pesquisa de Preços'!G29</f>
        <v>11.44</v>
      </c>
      <c r="H283" s="5">
        <f>+'Pesquisa de Preços'!H29</f>
        <v>0</v>
      </c>
      <c r="I283" s="5">
        <f>+'Pesquisa de Preços'!I29</f>
        <v>0</v>
      </c>
      <c r="J283" s="5">
        <f>+'Pesquisa de Preços'!J29</f>
        <v>0</v>
      </c>
      <c r="K283" s="5">
        <f>+'Pesquisa de Preços'!K29</f>
        <v>0</v>
      </c>
      <c r="L283" s="5">
        <f>+'Pesquisa de Preços'!L29</f>
        <v>12.11</v>
      </c>
      <c r="M283" s="1">
        <f>+'Pesquisa de Preços'!M29</f>
        <v>18.871666666666666</v>
      </c>
    </row>
    <row r="284" spans="1:13" ht="36" customHeight="1" x14ac:dyDescent="0.2">
      <c r="A284" s="13">
        <f t="shared" si="76"/>
        <v>22</v>
      </c>
      <c r="B284" s="14" t="str">
        <f>+'Pesquisa de Preços'!B30</f>
        <v>Colar cervical tam P Revestido com uma espuma macia tipo EVA (Etil Vinil Acetado) especial</v>
      </c>
      <c r="C284" s="5">
        <f>+'Pesquisa de Preços'!C30</f>
        <v>44</v>
      </c>
      <c r="D284" s="5">
        <f>+'Pesquisa de Preços'!D30</f>
        <v>11.12</v>
      </c>
      <c r="E284" s="5">
        <f>+'Pesquisa de Preços'!E30</f>
        <v>11.28</v>
      </c>
      <c r="F284" s="5">
        <f>+'Pesquisa de Preços'!F30</f>
        <v>11.38</v>
      </c>
      <c r="G284" s="5">
        <f>+'Pesquisa de Preços'!G30</f>
        <v>12.15</v>
      </c>
      <c r="H284" s="5">
        <f>+'Pesquisa de Preços'!H30</f>
        <v>0</v>
      </c>
      <c r="I284" s="5">
        <f>+'Pesquisa de Preços'!I30</f>
        <v>0</v>
      </c>
      <c r="J284" s="5">
        <f>+'Pesquisa de Preços'!J30</f>
        <v>0</v>
      </c>
      <c r="K284" s="5">
        <f>+'Pesquisa de Preços'!K30</f>
        <v>0</v>
      </c>
      <c r="L284" s="5">
        <f>+'Pesquisa de Preços'!L30</f>
        <v>12.85</v>
      </c>
      <c r="M284" s="1">
        <f>+'Pesquisa de Preços'!M30</f>
        <v>17.13</v>
      </c>
    </row>
    <row r="285" spans="1:13" ht="36" customHeight="1" x14ac:dyDescent="0.2">
      <c r="A285" s="13">
        <f t="shared" si="76"/>
        <v>23</v>
      </c>
      <c r="B285" s="14" t="str">
        <f>+'Pesquisa de Preços'!B31</f>
        <v>Colar cervical tam M Revestido com uma espuma macia tipo EVA (Etil Vinil Acetado) especial</v>
      </c>
      <c r="C285" s="5">
        <f>+'Pesquisa de Preços'!C31</f>
        <v>55.9</v>
      </c>
      <c r="D285" s="5">
        <f>+'Pesquisa de Preços'!D31</f>
        <v>11.12</v>
      </c>
      <c r="E285" s="5">
        <f>+'Pesquisa de Preços'!E31</f>
        <v>11.28</v>
      </c>
      <c r="F285" s="5">
        <f>+'Pesquisa de Preços'!F31</f>
        <v>11.38</v>
      </c>
      <c r="G285" s="5">
        <f>+'Pesquisa de Preços'!G31</f>
        <v>13.24</v>
      </c>
      <c r="H285" s="5">
        <f>+'Pesquisa de Preços'!H31</f>
        <v>0</v>
      </c>
      <c r="I285" s="5">
        <f>+'Pesquisa de Preços'!I31</f>
        <v>0</v>
      </c>
      <c r="J285" s="5">
        <f>+'Pesquisa de Preços'!J31</f>
        <v>0</v>
      </c>
      <c r="K285" s="5">
        <f>+'Pesquisa de Preços'!K31</f>
        <v>0</v>
      </c>
      <c r="L285" s="5">
        <f>+'Pesquisa de Preços'!L31</f>
        <v>12.6</v>
      </c>
      <c r="M285" s="1">
        <f>+'Pesquisa de Preços'!M31</f>
        <v>19.25333333333333</v>
      </c>
    </row>
    <row r="286" spans="1:13" ht="12.75" customHeight="1" x14ac:dyDescent="0.2">
      <c r="A286" s="13">
        <f t="shared" si="76"/>
        <v>24</v>
      </c>
      <c r="B286" s="14" t="str">
        <f>+'Pesquisa de Preços'!B32</f>
        <v>Colar cervical tam G Revestido com uma espuma macia tipo EVA (Etil Vinil Acetado) especial</v>
      </c>
      <c r="C286" s="5">
        <f>+'Pesquisa de Preços'!C32</f>
        <v>44</v>
      </c>
      <c r="D286" s="5">
        <f>+'Pesquisa de Preços'!D32</f>
        <v>11.12</v>
      </c>
      <c r="E286" s="5">
        <f>+'Pesquisa de Preços'!E32</f>
        <v>11.28</v>
      </c>
      <c r="F286" s="5">
        <f>+'Pesquisa de Preços'!F32</f>
        <v>11.38</v>
      </c>
      <c r="G286" s="5">
        <f>+'Pesquisa de Preços'!G32</f>
        <v>13.1</v>
      </c>
      <c r="H286" s="5">
        <f>+'Pesquisa de Preços'!H32</f>
        <v>0</v>
      </c>
      <c r="I286" s="5">
        <f>+'Pesquisa de Preços'!I32</f>
        <v>0</v>
      </c>
      <c r="J286" s="5">
        <f>+'Pesquisa de Preços'!J32</f>
        <v>0</v>
      </c>
      <c r="K286" s="5">
        <f>+'Pesquisa de Preços'!K32</f>
        <v>0</v>
      </c>
      <c r="L286" s="5">
        <f>+'Pesquisa de Preços'!L32</f>
        <v>14.05</v>
      </c>
      <c r="M286" s="1">
        <f>+'Pesquisa de Preços'!M32</f>
        <v>17.48833333333333</v>
      </c>
    </row>
    <row r="287" spans="1:13" ht="12.75" customHeight="1" x14ac:dyDescent="0.2">
      <c r="A287" s="13">
        <f t="shared" si="76"/>
        <v>25</v>
      </c>
      <c r="B287" s="14" t="str">
        <f>+'Pesquisa de Preços'!B33</f>
        <v>COLAR CERVICAL NEONATAL</v>
      </c>
      <c r="C287" s="5">
        <f>+'Pesquisa de Preços'!C33</f>
        <v>2</v>
      </c>
      <c r="D287" s="5">
        <f>+'Pesquisa de Preços'!D33</f>
        <v>11.12</v>
      </c>
      <c r="E287" s="5">
        <f>+'Pesquisa de Preços'!E33</f>
        <v>11.28</v>
      </c>
      <c r="F287" s="5">
        <f>+'Pesquisa de Preços'!F33</f>
        <v>11.38</v>
      </c>
      <c r="G287" s="5">
        <f>+'Pesquisa de Preços'!G33</f>
        <v>16.18</v>
      </c>
      <c r="H287" s="5">
        <f>+'Pesquisa de Preços'!H33</f>
        <v>0</v>
      </c>
      <c r="I287" s="5">
        <f>+'Pesquisa de Preços'!I33</f>
        <v>0</v>
      </c>
      <c r="J287" s="5">
        <f>+'Pesquisa de Preços'!J33</f>
        <v>0</v>
      </c>
      <c r="K287" s="5">
        <f>+'Pesquisa de Preços'!K33</f>
        <v>0</v>
      </c>
      <c r="L287" s="5">
        <f>+'Pesquisa de Preços'!L33</f>
        <v>14.19</v>
      </c>
      <c r="M287" s="1">
        <f>+'Pesquisa de Preços'!M33</f>
        <v>11.025</v>
      </c>
    </row>
    <row r="288" spans="1:13" ht="12.75" customHeight="1" x14ac:dyDescent="0.2">
      <c r="A288" s="13">
        <f t="shared" si="76"/>
        <v>26</v>
      </c>
      <c r="B288" s="14" t="str">
        <f>+'Pesquisa de Preços'!B34</f>
        <v>Cateter Nasal para Oxigênio tipo óculos</v>
      </c>
      <c r="C288" s="5">
        <f>+'Pesquisa de Preços'!C34</f>
        <v>0</v>
      </c>
      <c r="D288" s="5">
        <f>+'Pesquisa de Preços'!D34</f>
        <v>1.38</v>
      </c>
      <c r="E288" s="5">
        <f>+'Pesquisa de Preços'!E34</f>
        <v>1.4</v>
      </c>
      <c r="F288" s="5">
        <f>+'Pesquisa de Preços'!F34</f>
        <v>1.42</v>
      </c>
      <c r="G288" s="5">
        <f>+'Pesquisa de Preços'!G34</f>
        <v>1.04</v>
      </c>
      <c r="H288" s="5">
        <f>+'Pesquisa de Preços'!H34</f>
        <v>0</v>
      </c>
      <c r="I288" s="5">
        <f>+'Pesquisa de Preços'!I34</f>
        <v>0</v>
      </c>
      <c r="J288" s="5">
        <f>+'Pesquisa de Preços'!J34</f>
        <v>0</v>
      </c>
      <c r="K288" s="5">
        <f>+'Pesquisa de Preços'!K34</f>
        <v>0</v>
      </c>
      <c r="L288" s="5">
        <f>+'Pesquisa de Preços'!L34</f>
        <v>1.1399999999999999</v>
      </c>
      <c r="M288" s="1">
        <f>+'Pesquisa de Preços'!M34</f>
        <v>1.2759999999999998</v>
      </c>
    </row>
    <row r="289" spans="1:13" ht="12.75" customHeight="1" x14ac:dyDescent="0.2">
      <c r="A289" s="13">
        <f t="shared" si="76"/>
        <v>27</v>
      </c>
      <c r="B289" s="14" t="str">
        <f>+'Pesquisa de Preços'!B35</f>
        <v xml:space="preserve">Cateter de oxigênio nasal Circuito de tubos de PVC. </v>
      </c>
      <c r="C289" s="5">
        <f>+'Pesquisa de Preços'!C35</f>
        <v>0</v>
      </c>
      <c r="D289" s="5">
        <f>+'Pesquisa de Preços'!D35</f>
        <v>1.23</v>
      </c>
      <c r="E289" s="5">
        <f>+'Pesquisa de Preços'!E35</f>
        <v>1.25</v>
      </c>
      <c r="F289" s="5">
        <f>+'Pesquisa de Preços'!F35</f>
        <v>1.26</v>
      </c>
      <c r="G289" s="5">
        <f>+'Pesquisa de Preços'!G35</f>
        <v>1.22</v>
      </c>
      <c r="H289" s="5">
        <f>+'Pesquisa de Preços'!H35</f>
        <v>0</v>
      </c>
      <c r="I289" s="5">
        <f>+'Pesquisa de Preços'!I35</f>
        <v>0</v>
      </c>
      <c r="J289" s="5">
        <f>+'Pesquisa de Preços'!J35</f>
        <v>0</v>
      </c>
      <c r="K289" s="5">
        <f>+'Pesquisa de Preços'!K35</f>
        <v>0</v>
      </c>
      <c r="L289" s="5">
        <f>+'Pesquisa de Preços'!L35</f>
        <v>1.18</v>
      </c>
      <c r="M289" s="1">
        <f>+'Pesquisa de Preços'!M35</f>
        <v>1.228</v>
      </c>
    </row>
    <row r="290" spans="1:13" ht="12.75" customHeight="1" x14ac:dyDescent="0.2">
      <c r="A290" s="13">
        <f t="shared" si="76"/>
        <v>28</v>
      </c>
      <c r="B290" s="14" t="str">
        <f>+'Pesquisa de Preços'!B36</f>
        <v>CARDIOCLIPS COLORIDOS PARA ECG CONJ. COM 04 UNIDADES</v>
      </c>
      <c r="C290" s="5">
        <f>+'Pesquisa de Preços'!C36</f>
        <v>125</v>
      </c>
      <c r="D290" s="5">
        <f>+'Pesquisa de Preços'!D36</f>
        <v>300</v>
      </c>
      <c r="E290" s="5">
        <f>+'Pesquisa de Preços'!E36</f>
        <v>304.39999999999998</v>
      </c>
      <c r="F290" s="5">
        <f>+'Pesquisa de Preços'!F36</f>
        <v>307.17</v>
      </c>
      <c r="G290" s="5">
        <f>+'Pesquisa de Preços'!G36</f>
        <v>0</v>
      </c>
      <c r="H290" s="5">
        <f>+'Pesquisa de Preços'!H36</f>
        <v>0</v>
      </c>
      <c r="I290" s="5">
        <f>+'Pesquisa de Preços'!I36</f>
        <v>0</v>
      </c>
      <c r="J290" s="5">
        <f>+'Pesquisa de Preços'!J36</f>
        <v>0</v>
      </c>
      <c r="K290" s="5">
        <f>+'Pesquisa de Preços'!K36</f>
        <v>0</v>
      </c>
      <c r="L290" s="5">
        <f>+'Pesquisa de Preços'!L36</f>
        <v>120.19</v>
      </c>
      <c r="M290" s="1">
        <f>+'Pesquisa de Preços'!M36</f>
        <v>231.352</v>
      </c>
    </row>
    <row r="291" spans="1:13" ht="12.75" customHeight="1" x14ac:dyDescent="0.2">
      <c r="A291" s="13">
        <f t="shared" si="76"/>
        <v>29</v>
      </c>
      <c r="B291" s="14" t="str">
        <f>+'Pesquisa de Preços'!B37</f>
        <v xml:space="preserve">CAIXA TERMICA DE 32 LITROS - CAIXA TERMICA NA COR AZUL </v>
      </c>
      <c r="C291" s="5">
        <f>+'Pesquisa de Preços'!C37</f>
        <v>0</v>
      </c>
      <c r="D291" s="5">
        <f>+'Pesquisa de Preços'!D37</f>
        <v>133.34</v>
      </c>
      <c r="E291" s="5">
        <f>+'Pesquisa de Preços'!E37</f>
        <v>135.29</v>
      </c>
      <c r="F291" s="5">
        <f>+'Pesquisa de Preços'!F37</f>
        <v>136.52000000000001</v>
      </c>
      <c r="G291" s="5">
        <f>+'Pesquisa de Preços'!G37</f>
        <v>89.45</v>
      </c>
      <c r="H291" s="5">
        <f>+'Pesquisa de Preços'!H37</f>
        <v>0</v>
      </c>
      <c r="I291" s="5">
        <f>+'Pesquisa de Preços'!I37</f>
        <v>0</v>
      </c>
      <c r="J291" s="5">
        <f>+'Pesquisa de Preços'!J37</f>
        <v>0</v>
      </c>
      <c r="K291" s="5">
        <f>+'Pesquisa de Preços'!K37</f>
        <v>0</v>
      </c>
      <c r="L291" s="5">
        <f>+'Pesquisa de Preços'!L37</f>
        <v>146.83000000000001</v>
      </c>
      <c r="M291" s="1">
        <f>+'Pesquisa de Preços'!M37</f>
        <v>128.286</v>
      </c>
    </row>
    <row r="292" spans="1:13" ht="12.75" customHeight="1" x14ac:dyDescent="0.2">
      <c r="A292" s="13">
        <f t="shared" si="76"/>
        <v>30</v>
      </c>
      <c r="B292" s="14" t="str">
        <f>+'Pesquisa de Preços'!B38</f>
        <v>Caixa de inox de 20 cm Estojo Liso em Aço Inoxidável; Dimensões: 20 x 10 x 5 cm</v>
      </c>
      <c r="C292" s="5">
        <f>+'Pesquisa de Preços'!C38</f>
        <v>0</v>
      </c>
      <c r="D292" s="5">
        <f>+'Pesquisa de Preços'!D38</f>
        <v>95.45</v>
      </c>
      <c r="E292" s="5">
        <f>+'Pesquisa de Preços'!E38</f>
        <v>96.85</v>
      </c>
      <c r="F292" s="5">
        <f>+'Pesquisa de Preços'!F38</f>
        <v>97.73</v>
      </c>
      <c r="G292" s="5">
        <f>+'Pesquisa de Preços'!G38</f>
        <v>89.45</v>
      </c>
      <c r="H292" s="5">
        <f>+'Pesquisa de Preços'!H38</f>
        <v>0</v>
      </c>
      <c r="I292" s="5">
        <f>+'Pesquisa de Preços'!I38</f>
        <v>0</v>
      </c>
      <c r="J292" s="5">
        <f>+'Pesquisa de Preços'!J38</f>
        <v>0</v>
      </c>
      <c r="K292" s="5">
        <f>+'Pesquisa de Preços'!K38</f>
        <v>0</v>
      </c>
      <c r="L292" s="5">
        <f>+'Pesquisa de Preços'!L38</f>
        <v>300</v>
      </c>
      <c r="M292" s="1">
        <f>+'Pesquisa de Preços'!M38</f>
        <v>135.89600000000002</v>
      </c>
    </row>
    <row r="293" spans="1:13" ht="12.75" customHeight="1" x14ac:dyDescent="0.2">
      <c r="A293" s="13">
        <f t="shared" si="76"/>
        <v>31</v>
      </c>
      <c r="B293" s="14" t="str">
        <f>+'Pesquisa de Preços'!B39</f>
        <v>Caixa coletora 7 litros com divisões internas, bandeja articulada, fecho frontal (para descarte de perfuro- cortantes) na cor branca</v>
      </c>
      <c r="C293" s="5">
        <f>+'Pesquisa de Preços'!C39</f>
        <v>0</v>
      </c>
      <c r="D293" s="5">
        <f>+'Pesquisa de Preços'!D39</f>
        <v>3.22</v>
      </c>
      <c r="E293" s="5">
        <f>+'Pesquisa de Preços'!E39</f>
        <v>3.26</v>
      </c>
      <c r="F293" s="5">
        <f>+'Pesquisa de Preços'!F39</f>
        <v>3.29</v>
      </c>
      <c r="G293" s="5">
        <f>+'Pesquisa de Preços'!G39</f>
        <v>3.2</v>
      </c>
      <c r="H293" s="5">
        <f>+'Pesquisa de Preços'!H39</f>
        <v>0</v>
      </c>
      <c r="I293" s="5">
        <f>+'Pesquisa de Preços'!I39</f>
        <v>0</v>
      </c>
      <c r="J293" s="5">
        <f>+'Pesquisa de Preços'!J39</f>
        <v>0</v>
      </c>
      <c r="K293" s="5">
        <f>+'Pesquisa de Preços'!K39</f>
        <v>0</v>
      </c>
      <c r="L293" s="5">
        <f>+'Pesquisa de Preços'!L39</f>
        <v>4.9400000000000004</v>
      </c>
      <c r="M293" s="1">
        <f>+'Pesquisa de Preços'!M39</f>
        <v>3.5819999999999999</v>
      </c>
    </row>
    <row r="294" spans="1:13" ht="21" customHeight="1" x14ac:dyDescent="0.2">
      <c r="A294" s="13">
        <f t="shared" si="76"/>
        <v>32</v>
      </c>
      <c r="B294" s="14" t="str">
        <f>+'Pesquisa de Preços'!B40</f>
        <v>BRAÇADEIRA APARELHO PRESSÃO OBESO, COM FECHE EM METAL.</v>
      </c>
      <c r="C294" s="5">
        <f>+'Pesquisa de Preços'!C40</f>
        <v>0</v>
      </c>
      <c r="D294" s="5">
        <f>+'Pesquisa de Preços'!D40</f>
        <v>74.45</v>
      </c>
      <c r="E294" s="5">
        <f>+'Pesquisa de Preços'!E40</f>
        <v>75.540000000000006</v>
      </c>
      <c r="F294" s="5">
        <f>+'Pesquisa de Preços'!F40</f>
        <v>76.23</v>
      </c>
      <c r="G294" s="5">
        <f>+'Pesquisa de Preços'!G40</f>
        <v>57.84</v>
      </c>
      <c r="H294" s="5">
        <f>+'Pesquisa de Preços'!H40</f>
        <v>0</v>
      </c>
      <c r="I294" s="5">
        <f>+'Pesquisa de Preços'!I40</f>
        <v>0</v>
      </c>
      <c r="J294" s="5">
        <f>+'Pesquisa de Preços'!J40</f>
        <v>0</v>
      </c>
      <c r="K294" s="5">
        <f>+'Pesquisa de Preços'!K40</f>
        <v>0</v>
      </c>
      <c r="L294" s="5">
        <f>+'Pesquisa de Preços'!L40</f>
        <v>90</v>
      </c>
      <c r="M294" s="1">
        <f>+'Pesquisa de Preços'!M40</f>
        <v>74.812000000000012</v>
      </c>
    </row>
    <row r="295" spans="1:13" ht="21" customHeight="1" x14ac:dyDescent="0.2">
      <c r="A295" s="13">
        <f t="shared" si="76"/>
        <v>33</v>
      </c>
      <c r="B295" s="14" t="str">
        <f>+'Pesquisa de Preços'!B41</f>
        <v>BRAÇADEIRA APARELHO PRESSÃO INFANTIL, COM FECHE EM METAL</v>
      </c>
      <c r="C295" s="5">
        <f>+'Pesquisa de Preços'!C41</f>
        <v>0</v>
      </c>
      <c r="D295" s="5">
        <f>+'Pesquisa de Preços'!D41</f>
        <v>74.45</v>
      </c>
      <c r="E295" s="5">
        <f>+'Pesquisa de Preços'!E41</f>
        <v>75.540000000000006</v>
      </c>
      <c r="F295" s="5">
        <f>+'Pesquisa de Preços'!F41</f>
        <v>76.23</v>
      </c>
      <c r="G295" s="5">
        <f>+'Pesquisa de Preços'!G41</f>
        <v>42.05</v>
      </c>
      <c r="H295" s="5">
        <f>+'Pesquisa de Preços'!H41</f>
        <v>0</v>
      </c>
      <c r="I295" s="5">
        <f>+'Pesquisa de Preços'!I41</f>
        <v>0</v>
      </c>
      <c r="J295" s="5">
        <f>+'Pesquisa de Preços'!J41</f>
        <v>0</v>
      </c>
      <c r="K295" s="5">
        <f>+'Pesquisa de Preços'!K41</f>
        <v>0</v>
      </c>
      <c r="L295" s="5">
        <f>+'Pesquisa de Preços'!L41</f>
        <v>68</v>
      </c>
      <c r="M295" s="1">
        <f>+'Pesquisa de Preços'!M41</f>
        <v>67.254000000000005</v>
      </c>
    </row>
    <row r="296" spans="1:13" ht="21" customHeight="1" x14ac:dyDescent="0.2">
      <c r="A296" s="13">
        <f t="shared" si="76"/>
        <v>34</v>
      </c>
      <c r="B296" s="14" t="str">
        <f>+'Pesquisa de Preços'!B42</f>
        <v>BRAÇADEIRA APARELHO PRESSÃO ADULTO, COM FECHE EM METAL..</v>
      </c>
      <c r="C296" s="5">
        <f>+'Pesquisa de Preços'!C42</f>
        <v>0</v>
      </c>
      <c r="D296" s="5">
        <f>+'Pesquisa de Preços'!D42</f>
        <v>74.45</v>
      </c>
      <c r="E296" s="5">
        <f>+'Pesquisa de Preços'!E42</f>
        <v>75.540000000000006</v>
      </c>
      <c r="F296" s="5">
        <f>+'Pesquisa de Preços'!F42</f>
        <v>76.23</v>
      </c>
      <c r="G296" s="5">
        <f>+'Pesquisa de Preços'!G42</f>
        <v>20.88</v>
      </c>
      <c r="H296" s="5">
        <f>+'Pesquisa de Preços'!H42</f>
        <v>0</v>
      </c>
      <c r="I296" s="5">
        <f>+'Pesquisa de Preços'!I42</f>
        <v>0</v>
      </c>
      <c r="J296" s="5">
        <f>+'Pesquisa de Preços'!J42</f>
        <v>0</v>
      </c>
      <c r="K296" s="5">
        <f>+'Pesquisa de Preços'!K42</f>
        <v>0</v>
      </c>
      <c r="L296" s="5">
        <f>+'Pesquisa de Preços'!L42</f>
        <v>72</v>
      </c>
      <c r="M296" s="1">
        <f>+'Pesquisa de Preços'!M42</f>
        <v>63.820000000000007</v>
      </c>
    </row>
    <row r="297" spans="1:13" ht="21" customHeight="1" x14ac:dyDescent="0.2">
      <c r="A297" s="13">
        <f t="shared" si="76"/>
        <v>35</v>
      </c>
      <c r="B297" s="14" t="str">
        <f>+'Pesquisa de Preços'!B43</f>
        <v>BOLSA COLETORA DE URINA, Sistema fechado, com válvula anti-refluxo. Coletor com graduação até 2000ml</v>
      </c>
      <c r="C297" s="5">
        <f>+'Pesquisa de Preços'!C43</f>
        <v>0</v>
      </c>
      <c r="D297" s="5">
        <f>+'Pesquisa de Preços'!D43</f>
        <v>2.69</v>
      </c>
      <c r="E297" s="5">
        <f>+'Pesquisa de Preços'!E43</f>
        <v>2.73</v>
      </c>
      <c r="F297" s="5">
        <f>+'Pesquisa de Preços'!F43</f>
        <v>2.76</v>
      </c>
      <c r="G297" s="5">
        <f>+'Pesquisa de Preços'!G43</f>
        <v>3.14</v>
      </c>
      <c r="H297" s="5">
        <f>+'Pesquisa de Preços'!H43</f>
        <v>0</v>
      </c>
      <c r="I297" s="5">
        <f>+'Pesquisa de Preços'!I43</f>
        <v>0</v>
      </c>
      <c r="J297" s="5">
        <f>+'Pesquisa de Preços'!J43</f>
        <v>0</v>
      </c>
      <c r="K297" s="5">
        <f>+'Pesquisa de Preços'!K43</f>
        <v>0</v>
      </c>
      <c r="L297" s="5">
        <f>+'Pesquisa de Preços'!L43</f>
        <v>3.28</v>
      </c>
      <c r="M297" s="1">
        <f>+'Pesquisa de Preços'!M43</f>
        <v>2.92</v>
      </c>
    </row>
    <row r="298" spans="1:13" ht="21" customHeight="1" x14ac:dyDescent="0.2">
      <c r="A298" s="13">
        <f t="shared" si="76"/>
        <v>36</v>
      </c>
      <c r="B298" s="14" t="str">
        <f>+'Pesquisa de Preços'!B44</f>
        <v>BOLSA COLETORA DE URINA SISTEMA ABERTO 2000ML, GRADUADO COM CORDÃO, PACOTE COM 100 UNIDADES.</v>
      </c>
      <c r="C298" s="5">
        <f>+'Pesquisa de Preços'!C44</f>
        <v>0</v>
      </c>
      <c r="D298" s="5">
        <f>+'Pesquisa de Preços'!D44</f>
        <v>38.69</v>
      </c>
      <c r="E298" s="5">
        <f>+'Pesquisa de Preços'!E44</f>
        <v>39.46</v>
      </c>
      <c r="F298" s="5">
        <f>+'Pesquisa de Preços'!F44</f>
        <v>39.82</v>
      </c>
      <c r="G298" s="5">
        <f>+'Pesquisa de Preços'!G44</f>
        <v>25.6</v>
      </c>
      <c r="H298" s="5">
        <f>+'Pesquisa de Preços'!H44</f>
        <v>0</v>
      </c>
      <c r="I298" s="5">
        <f>+'Pesquisa de Preços'!I44</f>
        <v>0</v>
      </c>
      <c r="J298" s="5">
        <f>+'Pesquisa de Preços'!J44</f>
        <v>0</v>
      </c>
      <c r="K298" s="5">
        <f>+'Pesquisa de Preços'!K44</f>
        <v>0</v>
      </c>
      <c r="L298" s="5">
        <f>+'Pesquisa de Preços'!L44</f>
        <v>18.8</v>
      </c>
      <c r="M298" s="1">
        <f>+'Pesquisa de Preços'!M44</f>
        <v>32.474000000000004</v>
      </c>
    </row>
    <row r="299" spans="1:13" ht="21" customHeight="1" x14ac:dyDescent="0.2">
      <c r="A299" s="13">
        <f t="shared" si="76"/>
        <v>37</v>
      </c>
      <c r="B299" s="14" t="str">
        <f>+'Pesquisa de Preços'!B45</f>
        <v>BOBINA DE PAPEL TERMO SENSIVEL PARA ULTRASSON UPP-110HG, MEDINDO 110MMX18 METROS</v>
      </c>
      <c r="C299" s="5">
        <f>+'Pesquisa de Preços'!C45</f>
        <v>0</v>
      </c>
      <c r="D299" s="5">
        <f>+'Pesquisa de Preços'!D45</f>
        <v>150</v>
      </c>
      <c r="E299" s="5">
        <f>+'Pesquisa de Preços'!E45</f>
        <v>152.19999999999999</v>
      </c>
      <c r="F299" s="5">
        <f>+'Pesquisa de Preços'!F45</f>
        <v>153.59</v>
      </c>
      <c r="G299" s="5">
        <f>+'Pesquisa de Preços'!G45</f>
        <v>73.650000000000006</v>
      </c>
      <c r="H299" s="5">
        <f>+'Pesquisa de Preços'!H45</f>
        <v>0</v>
      </c>
      <c r="I299" s="5">
        <f>+'Pesquisa de Preços'!I45</f>
        <v>0</v>
      </c>
      <c r="J299" s="5">
        <f>+'Pesquisa de Preços'!J45</f>
        <v>0</v>
      </c>
      <c r="K299" s="5">
        <f>+'Pesquisa de Preços'!K45</f>
        <v>0</v>
      </c>
      <c r="L299" s="5">
        <f>+'Pesquisa de Preços'!L45</f>
        <v>75.88</v>
      </c>
      <c r="M299" s="1">
        <f>+'Pesquisa de Preços'!M45</f>
        <v>121.06399999999999</v>
      </c>
    </row>
    <row r="300" spans="1:13" ht="21" customHeight="1" x14ac:dyDescent="0.2">
      <c r="A300" s="13">
        <f t="shared" si="76"/>
        <v>38</v>
      </c>
      <c r="B300" s="14" t="str">
        <f>+'Pesquisa de Preços'!B46</f>
        <v>BOBINA DE PAPEL GRAU CIRURGICO 300MMX100M</v>
      </c>
      <c r="C300" s="5">
        <f>+'Pesquisa de Preços'!C46</f>
        <v>0</v>
      </c>
      <c r="D300" s="5">
        <f>+'Pesquisa de Preços'!D46</f>
        <v>118.74</v>
      </c>
      <c r="E300" s="5">
        <f>+'Pesquisa de Preços'!E46</f>
        <v>120.48</v>
      </c>
      <c r="F300" s="5">
        <f>+'Pesquisa de Preços'!F46</f>
        <v>121.57</v>
      </c>
      <c r="G300" s="5">
        <f>+'Pesquisa de Preços'!G46</f>
        <v>11.45</v>
      </c>
      <c r="H300" s="5">
        <f>+'Pesquisa de Preços'!H46</f>
        <v>0</v>
      </c>
      <c r="I300" s="5">
        <f>+'Pesquisa de Preços'!I46</f>
        <v>0</v>
      </c>
      <c r="J300" s="5">
        <f>+'Pesquisa de Preços'!J46</f>
        <v>0</v>
      </c>
      <c r="K300" s="5">
        <f>+'Pesquisa de Preços'!K46</f>
        <v>0</v>
      </c>
      <c r="L300" s="5">
        <f>+'Pesquisa de Preços'!L46</f>
        <v>109.75</v>
      </c>
      <c r="M300" s="1">
        <f>+'Pesquisa de Preços'!M46</f>
        <v>96.397999999999996</v>
      </c>
    </row>
    <row r="301" spans="1:13" ht="21" customHeight="1" x14ac:dyDescent="0.2">
      <c r="A301" s="13">
        <f t="shared" si="76"/>
        <v>39</v>
      </c>
      <c r="B301" s="14" t="str">
        <f>+'Pesquisa de Preços'!B47</f>
        <v>BOBINA DE PAPEL GRAU CIRURGICO 200MMX100M</v>
      </c>
      <c r="C301" s="5">
        <f>+'Pesquisa de Preços'!C47</f>
        <v>0</v>
      </c>
      <c r="D301" s="5">
        <f>+'Pesquisa de Preços'!D47</f>
        <v>79.16</v>
      </c>
      <c r="E301" s="5">
        <f>+'Pesquisa de Preços'!E47</f>
        <v>80.319999999999993</v>
      </c>
      <c r="F301" s="5">
        <f>+'Pesquisa de Preços'!F47</f>
        <v>81.05</v>
      </c>
      <c r="G301" s="5">
        <f>+'Pesquisa de Preços'!G47</f>
        <v>74.95</v>
      </c>
      <c r="H301" s="5">
        <f>+'Pesquisa de Preços'!H47</f>
        <v>0</v>
      </c>
      <c r="I301" s="5">
        <f>+'Pesquisa de Preços'!I47</f>
        <v>0</v>
      </c>
      <c r="J301" s="5">
        <f>+'Pesquisa de Preços'!J47</f>
        <v>0</v>
      </c>
      <c r="K301" s="5">
        <f>+'Pesquisa de Preços'!K47</f>
        <v>0</v>
      </c>
      <c r="L301" s="5">
        <f>+'Pesquisa de Preços'!L47</f>
        <v>93.44</v>
      </c>
      <c r="M301" s="1">
        <f>+'Pesquisa de Preços'!M47</f>
        <v>81.783999999999992</v>
      </c>
    </row>
    <row r="302" spans="1:13" ht="21" customHeight="1" x14ac:dyDescent="0.2">
      <c r="A302" s="13">
        <f t="shared" si="76"/>
        <v>40</v>
      </c>
      <c r="B302" s="14" t="str">
        <f>+'Pesquisa de Preços'!B48</f>
        <v>BOBINA DE PAPEL GRAU CIRURGICO 120MMX100M</v>
      </c>
      <c r="C302" s="5">
        <f>+'Pesquisa de Preços'!C48</f>
        <v>0</v>
      </c>
      <c r="D302" s="5">
        <f>+'Pesquisa de Preços'!D48</f>
        <v>49.9</v>
      </c>
      <c r="E302" s="5">
        <f>+'Pesquisa de Preços'!E48</f>
        <v>50.64</v>
      </c>
      <c r="F302" s="5">
        <f>+'Pesquisa de Preços'!F48</f>
        <v>51.1</v>
      </c>
      <c r="G302" s="5">
        <f>+'Pesquisa de Preços'!G48</f>
        <v>47.25</v>
      </c>
      <c r="H302" s="5">
        <f>+'Pesquisa de Preços'!H48</f>
        <v>0</v>
      </c>
      <c r="I302" s="5">
        <f>+'Pesquisa de Preços'!I48</f>
        <v>0</v>
      </c>
      <c r="J302" s="5">
        <f>+'Pesquisa de Preços'!J48</f>
        <v>0</v>
      </c>
      <c r="K302" s="5">
        <f>+'Pesquisa de Preços'!K48</f>
        <v>0</v>
      </c>
      <c r="L302" s="5">
        <f>+'Pesquisa de Preços'!L48</f>
        <v>51.12</v>
      </c>
      <c r="M302" s="1">
        <f>+'Pesquisa de Preços'!M48</f>
        <v>50.001999999999995</v>
      </c>
    </row>
    <row r="303" spans="1:13" ht="21" customHeight="1" x14ac:dyDescent="0.2">
      <c r="A303" s="13">
        <f t="shared" si="76"/>
        <v>41</v>
      </c>
      <c r="B303" s="14" t="str">
        <f>+'Pesquisa de Preços'!B49</f>
        <v>BOBINA DE PAPEL GRAU CIRURGICO 10CMX100M PRODUZIDO EM GRAU CIRURGICO E FILME LAMINADO POLIESTER/POLIPROPILENO, COM INDICADOR QUIMICO DE CICLO.</v>
      </c>
      <c r="C303" s="5">
        <f>+'Pesquisa de Preços'!C49</f>
        <v>0</v>
      </c>
      <c r="D303" s="5">
        <f>+'Pesquisa de Preços'!D49</f>
        <v>40</v>
      </c>
      <c r="E303" s="5">
        <f>+'Pesquisa de Preços'!E49</f>
        <v>40.590000000000003</v>
      </c>
      <c r="F303" s="5">
        <f>+'Pesquisa de Preços'!F49</f>
        <v>40.96</v>
      </c>
      <c r="G303" s="5">
        <f>+'Pesquisa de Preços'!G49</f>
        <v>37.450000000000003</v>
      </c>
      <c r="H303" s="5">
        <f>+'Pesquisa de Preços'!H49</f>
        <v>0</v>
      </c>
      <c r="I303" s="5">
        <f>+'Pesquisa de Preços'!I49</f>
        <v>0</v>
      </c>
      <c r="J303" s="5">
        <f>+'Pesquisa de Preços'!J49</f>
        <v>0</v>
      </c>
      <c r="K303" s="5">
        <f>+'Pesquisa de Preços'!K49</f>
        <v>0</v>
      </c>
      <c r="L303" s="5">
        <f>+'Pesquisa de Preços'!L49</f>
        <v>54.29</v>
      </c>
      <c r="M303" s="1">
        <f>+'Pesquisa de Preços'!M49</f>
        <v>42.658000000000001</v>
      </c>
    </row>
    <row r="304" spans="1:13" ht="21" customHeight="1" x14ac:dyDescent="0.2">
      <c r="A304" s="13">
        <f t="shared" si="76"/>
        <v>42</v>
      </c>
      <c r="B304" s="14" t="str">
        <f>+'Pesquisa de Preços'!B50</f>
        <v xml:space="preserve">Bisturi descartável nº. 22 Lâminas fabricadas em Aço Carbono e cabos em plástico atóxico Caixa com 100 unidades. </v>
      </c>
      <c r="C304" s="5">
        <f>+'Pesquisa de Preços'!C50</f>
        <v>0</v>
      </c>
      <c r="D304" s="5">
        <f>+'Pesquisa de Preços'!D50</f>
        <v>336.67</v>
      </c>
      <c r="E304" s="5">
        <f>+'Pesquisa de Preços'!E50</f>
        <v>341.61</v>
      </c>
      <c r="F304" s="5">
        <f>+'Pesquisa de Preços'!F50</f>
        <v>344.71</v>
      </c>
      <c r="G304" s="5">
        <f>+'Pesquisa de Preços'!G50</f>
        <v>47.36</v>
      </c>
      <c r="H304" s="5">
        <f>+'Pesquisa de Preços'!H50</f>
        <v>0</v>
      </c>
      <c r="I304" s="5">
        <f>+'Pesquisa de Preços'!I50</f>
        <v>0</v>
      </c>
      <c r="J304" s="5">
        <f>+'Pesquisa de Preços'!J50</f>
        <v>0</v>
      </c>
      <c r="K304" s="5">
        <f>+'Pesquisa de Preços'!K50</f>
        <v>0</v>
      </c>
      <c r="L304" s="5">
        <f>+'Pesquisa de Preços'!L50</f>
        <v>23.12</v>
      </c>
      <c r="M304" s="1">
        <f>+'Pesquisa de Preços'!M50</f>
        <v>218.69399999999996</v>
      </c>
    </row>
    <row r="305" spans="1:13" ht="21" customHeight="1" x14ac:dyDescent="0.2">
      <c r="A305" s="13">
        <f t="shared" si="76"/>
        <v>43</v>
      </c>
      <c r="B305" s="14" t="str">
        <f>+'Pesquisa de Preços'!B51</f>
        <v xml:space="preserve">Bisturi descartável nº. 15 Lâminas fabricadas em Aço Carbono e cabos em plástico atóxico Caixa com 100 unidades. </v>
      </c>
      <c r="C305" s="5">
        <f>+'Pesquisa de Preços'!C51</f>
        <v>26.45</v>
      </c>
      <c r="D305" s="5">
        <f>+'Pesquisa de Preços'!D51</f>
        <v>336.67</v>
      </c>
      <c r="E305" s="5">
        <f>+'Pesquisa de Preços'!E51</f>
        <v>341.61</v>
      </c>
      <c r="F305" s="5">
        <f>+'Pesquisa de Preços'!F51</f>
        <v>344.71</v>
      </c>
      <c r="G305" s="5">
        <f>+'Pesquisa de Preços'!G51</f>
        <v>47.36</v>
      </c>
      <c r="H305" s="5">
        <f>+'Pesquisa de Preços'!H51</f>
        <v>0</v>
      </c>
      <c r="I305" s="5">
        <f>+'Pesquisa de Preços'!I51</f>
        <v>0</v>
      </c>
      <c r="J305" s="5">
        <f>+'Pesquisa de Preços'!J51</f>
        <v>0</v>
      </c>
      <c r="K305" s="5">
        <f>+'Pesquisa de Preços'!K51</f>
        <v>0</v>
      </c>
      <c r="L305" s="5">
        <f>+'Pesquisa de Preços'!L51</f>
        <v>23.65</v>
      </c>
      <c r="M305" s="1">
        <f>+'Pesquisa de Preços'!M51</f>
        <v>186.74166666666667</v>
      </c>
    </row>
    <row r="306" spans="1:13" ht="21" customHeight="1" x14ac:dyDescent="0.2">
      <c r="A306" s="13">
        <f t="shared" si="76"/>
        <v>44</v>
      </c>
      <c r="B306" s="14" t="str">
        <f>+'Pesquisa de Preços'!B52</f>
        <v>AVENTAL DESCARTAVEL EM MATERIAL TECIDO-NÃO-TECIDO OU TNT</v>
      </c>
      <c r="C306" s="5">
        <f>+'Pesquisa de Preços'!C52</f>
        <v>0</v>
      </c>
      <c r="D306" s="5">
        <f>+'Pesquisa de Preços'!D52</f>
        <v>8.34</v>
      </c>
      <c r="E306" s="5">
        <f>+'Pesquisa de Preços'!E52</f>
        <v>8.4600000000000009</v>
      </c>
      <c r="F306" s="5">
        <f>+'Pesquisa de Preços'!F52</f>
        <v>8.5399999999999991</v>
      </c>
      <c r="G306" s="5">
        <f>+'Pesquisa de Preços'!G52</f>
        <v>8.5</v>
      </c>
      <c r="H306" s="5">
        <f>+'Pesquisa de Preços'!H52</f>
        <v>0</v>
      </c>
      <c r="I306" s="5">
        <f>+'Pesquisa de Preços'!I52</f>
        <v>0</v>
      </c>
      <c r="J306" s="5">
        <f>+'Pesquisa de Preços'!J52</f>
        <v>0</v>
      </c>
      <c r="K306" s="5">
        <f>+'Pesquisa de Preços'!K52</f>
        <v>0</v>
      </c>
      <c r="L306" s="5">
        <f>+'Pesquisa de Preços'!L52</f>
        <v>12.8</v>
      </c>
      <c r="M306" s="1">
        <f>+'Pesquisa de Preços'!M52</f>
        <v>9.3279999999999994</v>
      </c>
    </row>
    <row r="307" spans="1:13" ht="21" customHeight="1" x14ac:dyDescent="0.2">
      <c r="A307" s="13">
        <f t="shared" si="76"/>
        <v>45</v>
      </c>
      <c r="B307" s="14" t="str">
        <f>+'Pesquisa de Preços'!B53</f>
        <v>Atadura de crepe, medindo aproximadamente 25 cm de largura x 1,80m (repouso) sendo 4,50 m de comprimento (esticada) cor natural, com 13 fios/cm², 12 unidades</v>
      </c>
      <c r="C307" s="5">
        <f>+'Pesquisa de Preços'!C53</f>
        <v>0</v>
      </c>
      <c r="D307" s="5">
        <f>+'Pesquisa de Preços'!D53</f>
        <v>15</v>
      </c>
      <c r="E307" s="5">
        <f>+'Pesquisa de Preços'!E53</f>
        <v>15.22</v>
      </c>
      <c r="F307" s="5">
        <f>+'Pesquisa de Preços'!F53</f>
        <v>15.36</v>
      </c>
      <c r="G307" s="5">
        <f>+'Pesquisa de Preços'!G53</f>
        <v>6.64</v>
      </c>
      <c r="H307" s="5">
        <f>+'Pesquisa de Preços'!H53</f>
        <v>0</v>
      </c>
      <c r="I307" s="5">
        <f>+'Pesquisa de Preços'!I53</f>
        <v>0</v>
      </c>
      <c r="J307" s="5">
        <f>+'Pesquisa de Preços'!J53</f>
        <v>0</v>
      </c>
      <c r="K307" s="5">
        <f>+'Pesquisa de Preços'!K53</f>
        <v>0</v>
      </c>
      <c r="L307" s="5">
        <f>+'Pesquisa de Preços'!L53</f>
        <v>10.95</v>
      </c>
      <c r="M307" s="1">
        <f>+'Pesquisa de Preços'!M53</f>
        <v>12.634</v>
      </c>
    </row>
    <row r="308" spans="1:13" ht="21" customHeight="1" x14ac:dyDescent="0.2">
      <c r="A308" s="13">
        <f t="shared" si="76"/>
        <v>46</v>
      </c>
      <c r="B308" s="14" t="str">
        <f>+'Pesquisa de Preços'!B54</f>
        <v>Atadura de crepe, medindo aproximadamente 20 cm de largura x 1,80m (repouso) sendo 4,50 m de comprimento (esticada) cor natural, com 13 fios/cm², 12 unidades</v>
      </c>
      <c r="C308" s="5">
        <f>+'Pesquisa de Preços'!C54</f>
        <v>0</v>
      </c>
      <c r="D308" s="5">
        <f>+'Pesquisa de Preços'!D54</f>
        <v>11.78</v>
      </c>
      <c r="E308" s="5">
        <f>+'Pesquisa de Preços'!E54</f>
        <v>11.96</v>
      </c>
      <c r="F308" s="5">
        <f>+'Pesquisa de Preços'!F54</f>
        <v>12.06</v>
      </c>
      <c r="G308" s="5">
        <f>+'Pesquisa de Preços'!G54</f>
        <v>5.3</v>
      </c>
      <c r="H308" s="5">
        <f>+'Pesquisa de Preços'!H54</f>
        <v>0</v>
      </c>
      <c r="I308" s="5">
        <f>+'Pesquisa de Preços'!I54</f>
        <v>0</v>
      </c>
      <c r="J308" s="5">
        <f>+'Pesquisa de Preços'!J54</f>
        <v>0</v>
      </c>
      <c r="K308" s="5">
        <f>+'Pesquisa de Preços'!K54</f>
        <v>0</v>
      </c>
      <c r="L308" s="5">
        <f>+'Pesquisa de Preços'!L54</f>
        <v>7.32</v>
      </c>
      <c r="M308" s="1">
        <f>+'Pesquisa de Preços'!M54</f>
        <v>9.6840000000000011</v>
      </c>
    </row>
    <row r="309" spans="1:13" ht="21" customHeight="1" x14ac:dyDescent="0.2">
      <c r="A309" s="13">
        <f t="shared" si="76"/>
        <v>47</v>
      </c>
      <c r="B309" s="14" t="str">
        <f>+'Pesquisa de Preços'!B55</f>
        <v>Atadura de crepe, medindo aproximadamente 15 cm de largura x 1,80m (repouso) sendo 4,50 m de comprimento (esticada) cor natural, com 13 fios/cm², 12 UNIDADES</v>
      </c>
      <c r="C309" s="5">
        <f>+'Pesquisa de Preços'!C55</f>
        <v>0</v>
      </c>
      <c r="D309" s="5">
        <f>+'Pesquisa de Preços'!D55</f>
        <v>8.84</v>
      </c>
      <c r="E309" s="5">
        <f>+'Pesquisa de Preços'!E55</f>
        <v>8.9700000000000006</v>
      </c>
      <c r="F309" s="5">
        <f>+'Pesquisa de Preços'!F55</f>
        <v>9.0500000000000007</v>
      </c>
      <c r="G309" s="5">
        <f>+'Pesquisa de Preços'!G55</f>
        <v>3.65</v>
      </c>
      <c r="H309" s="5">
        <f>+'Pesquisa de Preços'!H55</f>
        <v>0</v>
      </c>
      <c r="I309" s="5">
        <f>+'Pesquisa de Preços'!I55</f>
        <v>0</v>
      </c>
      <c r="J309" s="5">
        <f>+'Pesquisa de Preços'!J55</f>
        <v>0</v>
      </c>
      <c r="K309" s="5">
        <f>+'Pesquisa de Preços'!K55</f>
        <v>0</v>
      </c>
      <c r="L309" s="5">
        <f>+'Pesquisa de Preços'!L55</f>
        <v>7.04</v>
      </c>
      <c r="M309" s="1">
        <f>+'Pesquisa de Preços'!M55</f>
        <v>7.5100000000000007</v>
      </c>
    </row>
    <row r="310" spans="1:13" ht="21" customHeight="1" x14ac:dyDescent="0.2">
      <c r="A310" s="13">
        <f t="shared" si="76"/>
        <v>48</v>
      </c>
      <c r="B310" s="14" t="str">
        <f>+'Pesquisa de Preços'!B56</f>
        <v>Atadura de crepe, medindo aproximadamente 10 cm de largura x 1,80m (repouso) sendo 4,50 m de comprimento (esticada) cor natural, com 13 fios/cm², 12 UNIDADES</v>
      </c>
      <c r="C310" s="5">
        <f>+'Pesquisa de Preços'!C56</f>
        <v>0</v>
      </c>
      <c r="D310" s="5">
        <f>+'Pesquisa de Preços'!D56</f>
        <v>5.84</v>
      </c>
      <c r="E310" s="5">
        <f>+'Pesquisa de Preços'!E56</f>
        <v>5.92</v>
      </c>
      <c r="F310" s="5">
        <f>+'Pesquisa de Preços'!F56</f>
        <v>5.98</v>
      </c>
      <c r="G310" s="5">
        <f>+'Pesquisa de Preços'!G56</f>
        <v>4.3499999999999996</v>
      </c>
      <c r="H310" s="5">
        <f>+'Pesquisa de Preços'!H56</f>
        <v>0</v>
      </c>
      <c r="I310" s="5">
        <f>+'Pesquisa de Preços'!I56</f>
        <v>0</v>
      </c>
      <c r="J310" s="5">
        <f>+'Pesquisa de Preços'!J56</f>
        <v>0</v>
      </c>
      <c r="K310" s="5">
        <f>+'Pesquisa de Preços'!K56</f>
        <v>0</v>
      </c>
      <c r="L310" s="5">
        <f>+'Pesquisa de Preços'!L56</f>
        <v>5.3</v>
      </c>
      <c r="M310" s="1">
        <f>+'Pesquisa de Preços'!M56</f>
        <v>5.4780000000000006</v>
      </c>
    </row>
    <row r="311" spans="1:13" ht="21" customHeight="1" x14ac:dyDescent="0.2">
      <c r="A311" s="13">
        <f t="shared" si="76"/>
        <v>49</v>
      </c>
      <c r="B311" s="14" t="str">
        <f>+'Pesquisa de Preços'!B57</f>
        <v>Ataduras de crepom 13 fios/cm² 12X4,5m Atadura de crepe, medindo aproximadamente 12 cm de largura x  1,80m(repouso) sendo 4,50 m de comprimento (esticada) cor natural, com 13 fios/cm², 12 UNIDADES</v>
      </c>
      <c r="C311" s="5">
        <f>+'Pesquisa de Preços'!C57</f>
        <v>0</v>
      </c>
      <c r="D311" s="5">
        <f>+'Pesquisa de Preços'!D57</f>
        <v>7.07</v>
      </c>
      <c r="E311" s="5">
        <f>+'Pesquisa de Preços'!E57</f>
        <v>7.18</v>
      </c>
      <c r="F311" s="5">
        <f>+'Pesquisa de Preços'!F57</f>
        <v>7.24</v>
      </c>
      <c r="G311" s="5">
        <f>+'Pesquisa de Preços'!G57</f>
        <v>4.3499999999999996</v>
      </c>
      <c r="H311" s="5">
        <f>+'Pesquisa de Preços'!H57</f>
        <v>0</v>
      </c>
      <c r="I311" s="5">
        <f>+'Pesquisa de Preços'!I57</f>
        <v>0</v>
      </c>
      <c r="J311" s="5">
        <f>+'Pesquisa de Preços'!J57</f>
        <v>0</v>
      </c>
      <c r="K311" s="5">
        <f>+'Pesquisa de Preços'!K57</f>
        <v>0</v>
      </c>
      <c r="L311" s="5">
        <f>+'Pesquisa de Preços'!L57</f>
        <v>6.11</v>
      </c>
      <c r="M311" s="1">
        <f>+'Pesquisa de Preços'!M57</f>
        <v>6.3900000000000006</v>
      </c>
    </row>
    <row r="312" spans="1:13" ht="21" customHeight="1" x14ac:dyDescent="0.2">
      <c r="A312" s="13">
        <f t="shared" si="76"/>
        <v>50</v>
      </c>
      <c r="B312" s="14" t="str">
        <f>+'Pesquisa de Preços'!B58</f>
        <v>AMOTOLIA DE 250ML BRANCA, CONFECCIONADO EM POLIETILENO</v>
      </c>
      <c r="C312" s="5">
        <f>+'Pesquisa de Preços'!C58</f>
        <v>6.75</v>
      </c>
      <c r="D312" s="5">
        <f>+'Pesquisa de Preços'!D58</f>
        <v>3.32</v>
      </c>
      <c r="E312" s="5">
        <f>+'Pesquisa de Preços'!E58</f>
        <v>3.36</v>
      </c>
      <c r="F312" s="5">
        <f>+'Pesquisa de Preços'!F58</f>
        <v>3.4</v>
      </c>
      <c r="G312" s="5">
        <f>+'Pesquisa de Preços'!G58</f>
        <v>2.99</v>
      </c>
      <c r="H312" s="5">
        <f>+'Pesquisa de Preços'!H58</f>
        <v>0</v>
      </c>
      <c r="I312" s="5">
        <f>+'Pesquisa de Preços'!I58</f>
        <v>0</v>
      </c>
      <c r="J312" s="5">
        <f>+'Pesquisa de Preços'!J58</f>
        <v>0</v>
      </c>
      <c r="K312" s="5">
        <f>+'Pesquisa de Preços'!K58</f>
        <v>0</v>
      </c>
      <c r="L312" s="5">
        <f>+'Pesquisa de Preços'!L58</f>
        <v>2.87</v>
      </c>
      <c r="M312" s="1">
        <f>+'Pesquisa de Preços'!M58</f>
        <v>3.7816666666666667</v>
      </c>
    </row>
    <row r="313" spans="1:13" ht="21" customHeight="1" x14ac:dyDescent="0.2">
      <c r="A313" s="13">
        <f t="shared" si="76"/>
        <v>51</v>
      </c>
      <c r="B313" s="14" t="str">
        <f>+'Pesquisa de Preços'!B59</f>
        <v>ALGODÃO HIDRÓFILO, 100% ALGODÃO, ROLO NA COR BRANCO COM 500G</v>
      </c>
      <c r="C313" s="5">
        <f>+'Pesquisa de Preços'!C59</f>
        <v>23.81</v>
      </c>
      <c r="D313" s="5">
        <f>+'Pesquisa de Preços'!D59</f>
        <v>14.2</v>
      </c>
      <c r="E313" s="5">
        <f>+'Pesquisa de Preços'!E59</f>
        <v>14.41</v>
      </c>
      <c r="F313" s="5">
        <f>+'Pesquisa de Preços'!F59</f>
        <v>14.54</v>
      </c>
      <c r="G313" s="5">
        <f>+'Pesquisa de Preços'!G59</f>
        <v>10.52</v>
      </c>
      <c r="H313" s="5">
        <f>+'Pesquisa de Preços'!H59</f>
        <v>0</v>
      </c>
      <c r="I313" s="5">
        <f>+'Pesquisa de Preços'!I59</f>
        <v>0</v>
      </c>
      <c r="J313" s="5">
        <f>+'Pesquisa de Preços'!J59</f>
        <v>0</v>
      </c>
      <c r="K313" s="5">
        <f>+'Pesquisa de Preços'!K59</f>
        <v>0</v>
      </c>
      <c r="L313" s="5">
        <f>+'Pesquisa de Preços'!L59</f>
        <v>16.36</v>
      </c>
      <c r="M313" s="1">
        <f>+'Pesquisa de Preços'!M59</f>
        <v>15.64</v>
      </c>
    </row>
    <row r="314" spans="1:13" ht="21" customHeight="1" x14ac:dyDescent="0.2">
      <c r="A314" s="13">
        <f t="shared" si="76"/>
        <v>52</v>
      </c>
      <c r="B314" s="14" t="str">
        <f>+'Pesquisa de Preços'!B60</f>
        <v>ALCOOL GEL HIDRATANTE 70º + GLICERINA FR. 250ML</v>
      </c>
      <c r="C314" s="5">
        <f>+'Pesquisa de Preços'!C60</f>
        <v>0</v>
      </c>
      <c r="D314" s="5">
        <f>+'Pesquisa de Preços'!D60</f>
        <v>12.7</v>
      </c>
      <c r="E314" s="5">
        <f>+'Pesquisa de Preços'!E60</f>
        <v>12.89</v>
      </c>
      <c r="F314" s="5">
        <f>+'Pesquisa de Preços'!F60</f>
        <v>13.01</v>
      </c>
      <c r="G314" s="5">
        <f>+'Pesquisa de Preços'!G60</f>
        <v>5.77</v>
      </c>
      <c r="H314" s="5">
        <f>+'Pesquisa de Preços'!H60</f>
        <v>0</v>
      </c>
      <c r="I314" s="5">
        <f>+'Pesquisa de Preços'!I60</f>
        <v>0</v>
      </c>
      <c r="J314" s="5">
        <f>+'Pesquisa de Preços'!J60</f>
        <v>0</v>
      </c>
      <c r="K314" s="5">
        <f>+'Pesquisa de Preços'!K60</f>
        <v>0</v>
      </c>
      <c r="L314" s="5">
        <f>+'Pesquisa de Preços'!L60</f>
        <v>5.65</v>
      </c>
      <c r="M314" s="1">
        <f>+'Pesquisa de Preços'!M60</f>
        <v>10.004000000000001</v>
      </c>
    </row>
    <row r="315" spans="1:13" ht="21" customHeight="1" x14ac:dyDescent="0.2">
      <c r="A315" s="13">
        <f t="shared" si="76"/>
        <v>53</v>
      </c>
      <c r="B315" s="14" t="str">
        <f>+'Pesquisa de Preços'!B61</f>
        <v>ÁLCOOL COMUM 96%, EMBALAGEM EM PVC, CAPACIDADE DE 01 LITRO</v>
      </c>
      <c r="C315" s="5">
        <f>+'Pesquisa de Preços'!C61</f>
        <v>0</v>
      </c>
      <c r="D315" s="5">
        <f>+'Pesquisa de Preços'!D61</f>
        <v>7.45</v>
      </c>
      <c r="E315" s="5">
        <f>+'Pesquisa de Preços'!E61</f>
        <v>7.56</v>
      </c>
      <c r="F315" s="5">
        <f>+'Pesquisa de Preços'!F61</f>
        <v>7.63</v>
      </c>
      <c r="G315" s="5">
        <f>+'Pesquisa de Preços'!G61</f>
        <v>5.25</v>
      </c>
      <c r="H315" s="5">
        <f>+'Pesquisa de Preços'!H61</f>
        <v>0</v>
      </c>
      <c r="I315" s="5">
        <f>+'Pesquisa de Preços'!I61</f>
        <v>0</v>
      </c>
      <c r="J315" s="5">
        <f>+'Pesquisa de Preços'!J61</f>
        <v>0</v>
      </c>
      <c r="K315" s="5">
        <f>+'Pesquisa de Preços'!K61</f>
        <v>0</v>
      </c>
      <c r="L315" s="5">
        <f>+'Pesquisa de Preços'!L61</f>
        <v>7.9</v>
      </c>
      <c r="M315" s="1">
        <f>+'Pesquisa de Preços'!M61</f>
        <v>7.1579999999999995</v>
      </c>
    </row>
    <row r="316" spans="1:13" ht="21" customHeight="1" x14ac:dyDescent="0.2">
      <c r="A316" s="13">
        <f t="shared" si="76"/>
        <v>54</v>
      </c>
      <c r="B316" s="14" t="str">
        <f>+'Pesquisa de Preços'!B62</f>
        <v>ÁLCOOL 70%, frasco com 1.000ml</v>
      </c>
      <c r="C316" s="5">
        <f>+'Pesquisa de Preços'!C62</f>
        <v>0</v>
      </c>
      <c r="D316" s="5">
        <f>+'Pesquisa de Preços'!D62</f>
        <v>5.34</v>
      </c>
      <c r="E316" s="5">
        <f>+'Pesquisa de Preços'!E62</f>
        <v>5.42</v>
      </c>
      <c r="F316" s="5">
        <f>+'Pesquisa de Preços'!F62</f>
        <v>5.47</v>
      </c>
      <c r="G316" s="5">
        <f>+'Pesquisa de Preços'!G62</f>
        <v>4.2</v>
      </c>
      <c r="H316" s="5">
        <f>+'Pesquisa de Preços'!H62</f>
        <v>0</v>
      </c>
      <c r="I316" s="5">
        <f>+'Pesquisa de Preços'!I62</f>
        <v>0</v>
      </c>
      <c r="J316" s="5">
        <f>+'Pesquisa de Preços'!J62</f>
        <v>0</v>
      </c>
      <c r="K316" s="5">
        <f>+'Pesquisa de Preços'!K62</f>
        <v>0</v>
      </c>
      <c r="L316" s="5">
        <f>+'Pesquisa de Preços'!L62</f>
        <v>5.03</v>
      </c>
      <c r="M316" s="1">
        <f>+'Pesquisa de Preços'!M62</f>
        <v>5.0920000000000005</v>
      </c>
    </row>
    <row r="317" spans="1:13" ht="21" customHeight="1" x14ac:dyDescent="0.2">
      <c r="A317" s="13">
        <f t="shared" si="76"/>
        <v>55</v>
      </c>
      <c r="B317" s="14" t="str">
        <f>+'Pesquisa de Preços'!B63</f>
        <v>AGULHA MULTIPLA PARA COLETA DE SANGUE 25X0,80MM CX C/ 100 UNIDADES</v>
      </c>
      <c r="C317" s="5">
        <f>+'Pesquisa de Preços'!C63</f>
        <v>49.9</v>
      </c>
      <c r="D317" s="5">
        <f>+'Pesquisa de Preços'!D63</f>
        <v>20.12</v>
      </c>
      <c r="E317" s="5">
        <f>+'Pesquisa de Preços'!E63</f>
        <v>20.41</v>
      </c>
      <c r="F317" s="5">
        <f>+'Pesquisa de Preços'!F63</f>
        <v>20.6</v>
      </c>
      <c r="G317" s="5">
        <f>+'Pesquisa de Preços'!G63</f>
        <v>25.6</v>
      </c>
      <c r="H317" s="5">
        <f>+'Pesquisa de Preços'!H63</f>
        <v>0</v>
      </c>
      <c r="I317" s="5">
        <f>+'Pesquisa de Preços'!I63</f>
        <v>0</v>
      </c>
      <c r="J317" s="5">
        <f>+'Pesquisa de Preços'!J63</f>
        <v>0</v>
      </c>
      <c r="K317" s="5">
        <f>+'Pesquisa de Preços'!K63</f>
        <v>0</v>
      </c>
      <c r="L317" s="5">
        <f>+'Pesquisa de Preços'!L63</f>
        <v>24.08</v>
      </c>
      <c r="M317" s="1">
        <f>+'Pesquisa de Preços'!M63</f>
        <v>26.784999999999997</v>
      </c>
    </row>
    <row r="318" spans="1:13" ht="21" customHeight="1" x14ac:dyDescent="0.2">
      <c r="A318" s="13">
        <f t="shared" si="76"/>
        <v>56</v>
      </c>
      <c r="B318" s="14" t="str">
        <f>+'Pesquisa de Preços'!B64</f>
        <v>AGULHA HIPODÉRMICA DESCARTÁVEL, MATERIAL DE USO ÚNICO, TAMANHO CALIBRE 40 X 12, CX C/ 100 UND</v>
      </c>
      <c r="C318" s="5">
        <f>+'Pesquisa de Preços'!C64</f>
        <v>22.39</v>
      </c>
      <c r="D318" s="5">
        <f>+'Pesquisa de Preços'!D64</f>
        <v>6.6</v>
      </c>
      <c r="E318" s="5">
        <f>+'Pesquisa de Preços'!E64</f>
        <v>6.7</v>
      </c>
      <c r="F318" s="5">
        <f>+'Pesquisa de Preços'!F64</f>
        <v>6.76</v>
      </c>
      <c r="G318" s="5">
        <f>+'Pesquisa de Preços'!G64</f>
        <v>6.85</v>
      </c>
      <c r="H318" s="5">
        <f>+'Pesquisa de Preços'!H64</f>
        <v>0</v>
      </c>
      <c r="I318" s="5">
        <f>+'Pesquisa de Preços'!I64</f>
        <v>0</v>
      </c>
      <c r="J318" s="5">
        <f>+'Pesquisa de Preços'!J64</f>
        <v>0</v>
      </c>
      <c r="K318" s="5">
        <f>+'Pesquisa de Preços'!K64</f>
        <v>0</v>
      </c>
      <c r="L318" s="5">
        <f>+'Pesquisa de Preços'!L64</f>
        <v>7.21</v>
      </c>
      <c r="M318" s="1">
        <f>+'Pesquisa de Preços'!M64</f>
        <v>9.4183333333333348</v>
      </c>
    </row>
    <row r="319" spans="1:13" ht="21" customHeight="1" x14ac:dyDescent="0.2">
      <c r="A319" s="13">
        <f t="shared" si="76"/>
        <v>57</v>
      </c>
      <c r="B319" s="14" t="str">
        <f>+'Pesquisa de Preços'!B65</f>
        <v xml:space="preserve">AGULHA HIPODÉRMICA DESCARTÁVEL, TAMANHO CALIBRE 30 X 8, CX C/ 100 UND </v>
      </c>
      <c r="C319" s="5">
        <f>+'Pesquisa de Preços'!C65</f>
        <v>12.5</v>
      </c>
      <c r="D319" s="5">
        <f>+'Pesquisa de Preços'!D65</f>
        <v>6.6</v>
      </c>
      <c r="E319" s="5">
        <f>+'Pesquisa de Preços'!E65</f>
        <v>6.7</v>
      </c>
      <c r="F319" s="5">
        <f>+'Pesquisa de Preços'!F65</f>
        <v>6.76</v>
      </c>
      <c r="G319" s="5">
        <f>+'Pesquisa de Preços'!G65</f>
        <v>6.2</v>
      </c>
      <c r="H319" s="5">
        <f>+'Pesquisa de Preços'!H65</f>
        <v>0</v>
      </c>
      <c r="I319" s="5">
        <f>+'Pesquisa de Preços'!I65</f>
        <v>0</v>
      </c>
      <c r="J319" s="5">
        <f>+'Pesquisa de Preços'!J65</f>
        <v>0</v>
      </c>
      <c r="K319" s="5">
        <f>+'Pesquisa de Preços'!K65</f>
        <v>0</v>
      </c>
      <c r="L319" s="5">
        <f>+'Pesquisa de Preços'!L65</f>
        <v>5.72</v>
      </c>
      <c r="M319" s="1">
        <f>+'Pesquisa de Preços'!M65</f>
        <v>7.413333333333334</v>
      </c>
    </row>
    <row r="320" spans="1:13" ht="21" customHeight="1" x14ac:dyDescent="0.2">
      <c r="A320" s="13">
        <f t="shared" si="76"/>
        <v>58</v>
      </c>
      <c r="B320" s="14" t="str">
        <f>+'Pesquisa de Preços'!B66</f>
        <v>AGULHA HIPODÉRMICA DESCARTÁVEL, TAMANHO CALIBRE 30 X 7, CX C/ 100 UND</v>
      </c>
      <c r="C320" s="5">
        <f>+'Pesquisa de Preços'!C66</f>
        <v>22.8</v>
      </c>
      <c r="D320" s="5">
        <f>+'Pesquisa de Preços'!D66</f>
        <v>6.6</v>
      </c>
      <c r="E320" s="5">
        <f>+'Pesquisa de Preços'!E66</f>
        <v>6.7</v>
      </c>
      <c r="F320" s="5">
        <f>+'Pesquisa de Preços'!F66</f>
        <v>6.76</v>
      </c>
      <c r="G320" s="5">
        <f>+'Pesquisa de Preços'!G66</f>
        <v>6.2</v>
      </c>
      <c r="H320" s="5">
        <f>+'Pesquisa de Preços'!H66</f>
        <v>0</v>
      </c>
      <c r="I320" s="5">
        <f>+'Pesquisa de Preços'!I66</f>
        <v>0</v>
      </c>
      <c r="J320" s="5">
        <f>+'Pesquisa de Preços'!J66</f>
        <v>0</v>
      </c>
      <c r="K320" s="5">
        <f>+'Pesquisa de Preços'!K66</f>
        <v>0</v>
      </c>
      <c r="L320" s="5">
        <f>+'Pesquisa de Preços'!L66</f>
        <v>5.83</v>
      </c>
      <c r="M320" s="1">
        <f>+'Pesquisa de Preços'!M66</f>
        <v>9.1483333333333334</v>
      </c>
    </row>
    <row r="321" spans="1:13" ht="21" customHeight="1" x14ac:dyDescent="0.2">
      <c r="A321" s="13">
        <f t="shared" si="76"/>
        <v>59</v>
      </c>
      <c r="B321" s="14" t="str">
        <f>+'Pesquisa de Preços'!B67</f>
        <v>AGULHA HIPODÉRMICA DESCARTÁVEL, TAMANHO CALIBRE 25 X 7, CX C/ 100 UND</v>
      </c>
      <c r="C321" s="5">
        <f>+'Pesquisa de Preços'!C67</f>
        <v>24.9</v>
      </c>
      <c r="D321" s="5">
        <f>+'Pesquisa de Preços'!D67</f>
        <v>6.6</v>
      </c>
      <c r="E321" s="5">
        <f>+'Pesquisa de Preços'!E67</f>
        <v>6.7</v>
      </c>
      <c r="F321" s="5">
        <f>+'Pesquisa de Preços'!F67</f>
        <v>6.76</v>
      </c>
      <c r="G321" s="5">
        <f>+'Pesquisa de Preços'!G67</f>
        <v>6.2</v>
      </c>
      <c r="H321" s="5">
        <f>+'Pesquisa de Preços'!H67</f>
        <v>0</v>
      </c>
      <c r="I321" s="5">
        <f>+'Pesquisa de Preços'!I67</f>
        <v>0</v>
      </c>
      <c r="J321" s="5">
        <f>+'Pesquisa de Preços'!J67</f>
        <v>0</v>
      </c>
      <c r="K321" s="5">
        <f>+'Pesquisa de Preços'!K67</f>
        <v>0</v>
      </c>
      <c r="L321" s="5">
        <f>+'Pesquisa de Preços'!L67</f>
        <v>6.46</v>
      </c>
      <c r="M321" s="1">
        <f>+'Pesquisa de Preços'!M67</f>
        <v>9.6033333333333335</v>
      </c>
    </row>
    <row r="322" spans="1:13" ht="21" customHeight="1" x14ac:dyDescent="0.2">
      <c r="A322" s="13">
        <f t="shared" si="76"/>
        <v>60</v>
      </c>
      <c r="B322" s="14" t="str">
        <f>+'Pesquisa de Preços'!B68</f>
        <v>AGULHA HIPODERMICA DESCARTAVEL, TAMANHO CALIBRE 25X06 CX C/ 100 UND</v>
      </c>
      <c r="C322" s="5">
        <f>+'Pesquisa de Preços'!C68</f>
        <v>33.9</v>
      </c>
      <c r="D322" s="5">
        <f>+'Pesquisa de Preços'!D68</f>
        <v>6.6</v>
      </c>
      <c r="E322" s="5">
        <f>+'Pesquisa de Preços'!E68</f>
        <v>6.7</v>
      </c>
      <c r="F322" s="5">
        <f>+'Pesquisa de Preços'!F68</f>
        <v>6.76</v>
      </c>
      <c r="G322" s="5">
        <f>+'Pesquisa de Preços'!G68</f>
        <v>6.2</v>
      </c>
      <c r="H322" s="5">
        <f>+'Pesquisa de Preços'!H68</f>
        <v>0</v>
      </c>
      <c r="I322" s="5">
        <f>+'Pesquisa de Preços'!I68</f>
        <v>0</v>
      </c>
      <c r="J322" s="5">
        <f>+'Pesquisa de Preços'!J68</f>
        <v>0</v>
      </c>
      <c r="K322" s="5">
        <f>+'Pesquisa de Preços'!K68</f>
        <v>0</v>
      </c>
      <c r="L322" s="5">
        <f>+'Pesquisa de Preços'!L68</f>
        <v>6.79</v>
      </c>
      <c r="M322" s="1">
        <f>+'Pesquisa de Preços'!M68</f>
        <v>11.158333333333333</v>
      </c>
    </row>
    <row r="323" spans="1:13" ht="21" customHeight="1" x14ac:dyDescent="0.2">
      <c r="A323" s="13">
        <f t="shared" si="76"/>
        <v>61</v>
      </c>
      <c r="B323" s="14" t="str">
        <f>+'Pesquisa de Preços'!B69</f>
        <v>AGULHA HIPODÉRMICA DESCARTÁVEL, TAMANHO CALIBRE 20X5.5 3/4, CX C/ 100 UND</v>
      </c>
      <c r="C323" s="5">
        <f>+'Pesquisa de Preços'!C69</f>
        <v>22</v>
      </c>
      <c r="D323" s="5">
        <f>+'Pesquisa de Preços'!D69</f>
        <v>6.6</v>
      </c>
      <c r="E323" s="5">
        <f>+'Pesquisa de Preços'!E69</f>
        <v>6.7</v>
      </c>
      <c r="F323" s="5">
        <f>+'Pesquisa de Preços'!F69</f>
        <v>6.76</v>
      </c>
      <c r="G323" s="5">
        <f>+'Pesquisa de Preços'!G69</f>
        <v>6.2</v>
      </c>
      <c r="H323" s="5">
        <f>+'Pesquisa de Preços'!H69</f>
        <v>0</v>
      </c>
      <c r="I323" s="5">
        <f>+'Pesquisa de Preços'!I69</f>
        <v>0</v>
      </c>
      <c r="J323" s="5">
        <f>+'Pesquisa de Preços'!J69</f>
        <v>0</v>
      </c>
      <c r="K323" s="5">
        <f>+'Pesquisa de Preços'!K69</f>
        <v>0</v>
      </c>
      <c r="L323" s="5">
        <f>+'Pesquisa de Preços'!L69</f>
        <v>5.83</v>
      </c>
      <c r="M323" s="1">
        <f>+'Pesquisa de Preços'!M69</f>
        <v>9.0150000000000006</v>
      </c>
    </row>
    <row r="324" spans="1:13" ht="21" customHeight="1" x14ac:dyDescent="0.2">
      <c r="A324" s="13">
        <f t="shared" si="76"/>
        <v>62</v>
      </c>
      <c r="B324" s="14" t="str">
        <f>+'Pesquisa de Preços'!B70</f>
        <v>AGULHA HIPODÉRMICA DESCARTÁVEL, TAMANHO CALIBRE 13 X 4,5, CX C/ 100 UND</v>
      </c>
      <c r="C324" s="5">
        <f>+'Pesquisa de Preços'!C70</f>
        <v>15.63</v>
      </c>
      <c r="D324" s="5">
        <f>+'Pesquisa de Preços'!D70</f>
        <v>6.6</v>
      </c>
      <c r="E324" s="5">
        <f>+'Pesquisa de Preços'!E70</f>
        <v>6.7</v>
      </c>
      <c r="F324" s="5">
        <f>+'Pesquisa de Preços'!F70</f>
        <v>6.76</v>
      </c>
      <c r="G324" s="5">
        <f>+'Pesquisa de Preços'!G70</f>
        <v>5</v>
      </c>
      <c r="H324" s="5">
        <f>+'Pesquisa de Preços'!H70</f>
        <v>0</v>
      </c>
      <c r="I324" s="5">
        <f>+'Pesquisa de Preços'!I70</f>
        <v>0</v>
      </c>
      <c r="J324" s="5">
        <f>+'Pesquisa de Preços'!J70</f>
        <v>0</v>
      </c>
      <c r="K324" s="5">
        <f>+'Pesquisa de Preços'!K70</f>
        <v>0</v>
      </c>
      <c r="L324" s="5">
        <f>+'Pesquisa de Preços'!L70</f>
        <v>6.03</v>
      </c>
      <c r="M324" s="1">
        <f>+'Pesquisa de Preços'!M70</f>
        <v>7.7866666666666662</v>
      </c>
    </row>
    <row r="325" spans="1:13" ht="21" customHeight="1" x14ac:dyDescent="0.2">
      <c r="A325" s="13">
        <f t="shared" si="76"/>
        <v>63</v>
      </c>
      <c r="B325" s="14" t="str">
        <f>+'Pesquisa de Preços'!B71</f>
        <v xml:space="preserve">ÁGUA OXIGENADA 10 VOLUMES, FRASCO CONTENDO 1000 ML </v>
      </c>
      <c r="C325" s="5">
        <f>+'Pesquisa de Preços'!C71</f>
        <v>21.9</v>
      </c>
      <c r="D325" s="5">
        <f>+'Pesquisa de Preços'!D71</f>
        <v>6.34</v>
      </c>
      <c r="E325" s="5">
        <f>+'Pesquisa de Preços'!E71</f>
        <v>6.43</v>
      </c>
      <c r="F325" s="5">
        <f>+'Pesquisa de Preços'!F71</f>
        <v>6.49</v>
      </c>
      <c r="G325" s="5">
        <f>+'Pesquisa de Preços'!G71</f>
        <v>5.25</v>
      </c>
      <c r="H325" s="5">
        <f>+'Pesquisa de Preços'!H71</f>
        <v>0</v>
      </c>
      <c r="I325" s="5">
        <f>+'Pesquisa de Preços'!I71</f>
        <v>0</v>
      </c>
      <c r="J325" s="5">
        <f>+'Pesquisa de Preços'!J71</f>
        <v>0</v>
      </c>
      <c r="K325" s="5">
        <f>+'Pesquisa de Preços'!K71</f>
        <v>0</v>
      </c>
      <c r="L325" s="5">
        <f>+'Pesquisa de Preços'!L71</f>
        <v>5.74</v>
      </c>
      <c r="M325" s="1">
        <f>+'Pesquisa de Preços'!M71</f>
        <v>8.6916666666666682</v>
      </c>
    </row>
    <row r="326" spans="1:13" ht="21" customHeight="1" x14ac:dyDescent="0.2">
      <c r="A326" s="13">
        <f t="shared" si="76"/>
        <v>64</v>
      </c>
      <c r="B326" s="14" t="str">
        <f>+'Pesquisa de Preços'!B72</f>
        <v>ABAIXADOR DE LÍNGUA (ESPÁTULA BUCAL), CONFECCIONADO EM MADEIRA LISA</v>
      </c>
      <c r="C326" s="5">
        <f>+'Pesquisa de Preços'!C72</f>
        <v>8.5</v>
      </c>
      <c r="D326" s="5">
        <f>+'Pesquisa de Preços'!D72</f>
        <v>6.57</v>
      </c>
      <c r="E326" s="5">
        <f>+'Pesquisa de Preços'!E72</f>
        <v>6.67</v>
      </c>
      <c r="F326" s="5">
        <f>+'Pesquisa de Preços'!F72</f>
        <v>6.73</v>
      </c>
      <c r="G326" s="5">
        <f>+'Pesquisa de Preços'!G72</f>
        <v>4.3099999999999996</v>
      </c>
      <c r="H326" s="5">
        <f>+'Pesquisa de Preços'!H72</f>
        <v>0</v>
      </c>
      <c r="I326" s="5">
        <f>+'Pesquisa de Preços'!I72</f>
        <v>0</v>
      </c>
      <c r="J326" s="5">
        <f>+'Pesquisa de Preços'!J72</f>
        <v>0</v>
      </c>
      <c r="K326" s="5">
        <f>+'Pesquisa de Preços'!K72</f>
        <v>0</v>
      </c>
      <c r="L326" s="5">
        <f>+'Pesquisa de Preços'!L72</f>
        <v>4.8600000000000003</v>
      </c>
      <c r="M326" s="1">
        <f>+'Pesquisa de Preços'!M72</f>
        <v>6.2733333333333334</v>
      </c>
    </row>
    <row r="327" spans="1:13" ht="21" customHeight="1" x14ac:dyDescent="0.2">
      <c r="A327" s="13">
        <f t="shared" si="76"/>
        <v>65</v>
      </c>
      <c r="B327" s="14" t="str">
        <f>+'Pesquisa de Preços'!B73</f>
        <v>ESPARADRAPO MICROPORE, CONFCCIONADO EM NAYLON VISCOSE, TAMANHO 10CM X 4,5M.</v>
      </c>
      <c r="C327" s="5">
        <f>+'Pesquisa de Preços'!C73</f>
        <v>19.899999999999999</v>
      </c>
      <c r="D327" s="5">
        <f>+'Pesquisa de Preços'!D73</f>
        <v>6.45</v>
      </c>
      <c r="E327" s="5">
        <f>+'Pesquisa de Preços'!E73</f>
        <v>6.54</v>
      </c>
      <c r="F327" s="5">
        <f>+'Pesquisa de Preços'!F73</f>
        <v>6.6</v>
      </c>
      <c r="G327" s="5">
        <f>+'Pesquisa de Preços'!G73</f>
        <v>5</v>
      </c>
      <c r="H327" s="5">
        <f>+'Pesquisa de Preços'!H73</f>
        <v>0</v>
      </c>
      <c r="I327" s="5">
        <f>+'Pesquisa de Preços'!I73</f>
        <v>0</v>
      </c>
      <c r="J327" s="5">
        <f>+'Pesquisa de Preços'!J73</f>
        <v>0</v>
      </c>
      <c r="K327" s="5">
        <f>+'Pesquisa de Preços'!K73</f>
        <v>0</v>
      </c>
      <c r="L327" s="5">
        <f>+'Pesquisa de Preços'!L73</f>
        <v>9.35</v>
      </c>
      <c r="M327" s="1">
        <f>+'Pesquisa de Preços'!M73</f>
        <v>8.9733333333333345</v>
      </c>
    </row>
    <row r="328" spans="1:13" ht="21" customHeight="1" x14ac:dyDescent="0.2">
      <c r="A328" s="13">
        <f t="shared" si="76"/>
        <v>66</v>
      </c>
      <c r="B328" s="14" t="str">
        <f>+'Pesquisa de Preços'!B74</f>
        <v>ESPÁTULA DE AIRES, CONFECCIONADO EM MADEIRA LISA, AUSÊNCIA DE FARPAS, DESCARTÁVEL, FORMATO CONVENCIONAL, RESISTENTE A ESTERILIZAÇÃO, EMBALAGEM PACOTE COM 100 UNIDADES</v>
      </c>
      <c r="C328" s="5">
        <f>+'Pesquisa de Preços'!C74</f>
        <v>14.46</v>
      </c>
      <c r="D328" s="5">
        <f>+'Pesquisa de Preços'!D74</f>
        <v>11.43</v>
      </c>
      <c r="E328" s="5">
        <f>+'Pesquisa de Preços'!E74</f>
        <v>11.59</v>
      </c>
      <c r="F328" s="5">
        <f>+'Pesquisa de Preços'!F74</f>
        <v>11.7</v>
      </c>
      <c r="G328" s="5">
        <f>+'Pesquisa de Preços'!G74</f>
        <v>8.34</v>
      </c>
      <c r="H328" s="5">
        <f>+'Pesquisa de Preços'!H74</f>
        <v>0</v>
      </c>
      <c r="I328" s="5">
        <f>+'Pesquisa de Preços'!I74</f>
        <v>0</v>
      </c>
      <c r="J328" s="5">
        <f>+'Pesquisa de Preços'!J74</f>
        <v>0</v>
      </c>
      <c r="K328" s="5">
        <f>+'Pesquisa de Preços'!K74</f>
        <v>0</v>
      </c>
      <c r="L328" s="5">
        <f>+'Pesquisa de Preços'!L74</f>
        <v>10.82</v>
      </c>
      <c r="M328" s="1">
        <f>+'Pesquisa de Preços'!M74</f>
        <v>11.39</v>
      </c>
    </row>
    <row r="329" spans="1:13" ht="21" customHeight="1" x14ac:dyDescent="0.2">
      <c r="A329" s="13">
        <f t="shared" si="76"/>
        <v>67</v>
      </c>
      <c r="B329" s="14" t="str">
        <f>+'Pesquisa de Preços'!B75</f>
        <v>ESPECULO VAGINAL GRANDE, Eixo longitudinal da valva: 110mm; Largura perpendicular proximal de 29mm e distal de 32mm; Comprimento total: 170mm</v>
      </c>
      <c r="C329" s="5">
        <f>+'Pesquisa de Preços'!C75</f>
        <v>0</v>
      </c>
      <c r="D329" s="5">
        <f>+'Pesquisa de Preços'!D75</f>
        <v>1.58</v>
      </c>
      <c r="E329" s="5">
        <f>+'Pesquisa de Preços'!E75</f>
        <v>1.61</v>
      </c>
      <c r="F329" s="5">
        <f>+'Pesquisa de Preços'!F75</f>
        <v>1.62</v>
      </c>
      <c r="G329" s="5">
        <f>+'Pesquisa de Preços'!G75</f>
        <v>1.1599999999999999</v>
      </c>
      <c r="H329" s="5">
        <f>+'Pesquisa de Preços'!H75</f>
        <v>0</v>
      </c>
      <c r="I329" s="5">
        <f>+'Pesquisa de Preços'!I75</f>
        <v>0</v>
      </c>
      <c r="J329" s="5">
        <f>+'Pesquisa de Preços'!J75</f>
        <v>0</v>
      </c>
      <c r="K329" s="5">
        <f>+'Pesquisa de Preços'!K75</f>
        <v>0</v>
      </c>
      <c r="L329" s="5">
        <f>+'Pesquisa de Preços'!L75</f>
        <v>1.78</v>
      </c>
      <c r="M329" s="1">
        <f>+'Pesquisa de Preços'!M75</f>
        <v>1.5500000000000003</v>
      </c>
    </row>
    <row r="330" spans="1:13" ht="21" customHeight="1" x14ac:dyDescent="0.2">
      <c r="A330" s="13">
        <f t="shared" si="76"/>
        <v>68</v>
      </c>
      <c r="B330" s="14" t="str">
        <f>+'Pesquisa de Preços'!B76</f>
        <v>ESPECULO VAGINAL MEDIO, Eixo longitudinal da valva: 95mm; Largura perpendicular proximal de 25mm e distal de 28mm</v>
      </c>
      <c r="C330" s="5">
        <f>+'Pesquisa de Preços'!C76</f>
        <v>2</v>
      </c>
      <c r="D330" s="5">
        <f>+'Pesquisa de Preços'!D76</f>
        <v>1.5</v>
      </c>
      <c r="E330" s="5">
        <f>+'Pesquisa de Preços'!E76</f>
        <v>1.53</v>
      </c>
      <c r="F330" s="5">
        <f>+'Pesquisa de Preços'!F76</f>
        <v>1.54</v>
      </c>
      <c r="G330" s="5">
        <f>+'Pesquisa de Preços'!G76</f>
        <v>0.96</v>
      </c>
      <c r="H330" s="5">
        <f>+'Pesquisa de Preços'!H76</f>
        <v>0</v>
      </c>
      <c r="I330" s="5">
        <f>+'Pesquisa de Preços'!I76</f>
        <v>0</v>
      </c>
      <c r="J330" s="5">
        <f>+'Pesquisa de Preços'!J76</f>
        <v>0</v>
      </c>
      <c r="K330" s="5">
        <f>+'Pesquisa de Preços'!K76</f>
        <v>0</v>
      </c>
      <c r="L330" s="5">
        <f>+'Pesquisa de Preços'!L76</f>
        <v>1.7</v>
      </c>
      <c r="M330" s="1">
        <f>+'Pesquisa de Preços'!M76</f>
        <v>1.5383333333333333</v>
      </c>
    </row>
    <row r="331" spans="1:13" ht="21" customHeight="1" x14ac:dyDescent="0.2">
      <c r="A331" s="13">
        <f t="shared" si="76"/>
        <v>69</v>
      </c>
      <c r="B331" s="14" t="str">
        <f>+'Pesquisa de Preços'!B77</f>
        <v>ESPECULO VAGINAL PEQUENO, 80mm; Largura perpendicular proximal e distal de 22mm; Comprimento total: 143mm.</v>
      </c>
      <c r="C331" s="5">
        <f>+'Pesquisa de Preços'!C77</f>
        <v>2</v>
      </c>
      <c r="D331" s="5">
        <f>+'Pesquisa de Preços'!D77</f>
        <v>1.39</v>
      </c>
      <c r="E331" s="5">
        <f>+'Pesquisa de Preços'!E77</f>
        <v>1.41</v>
      </c>
      <c r="F331" s="5">
        <f>+'Pesquisa de Preços'!F77</f>
        <v>1.43</v>
      </c>
      <c r="G331" s="5">
        <f>+'Pesquisa de Preços'!G77</f>
        <v>0.9</v>
      </c>
      <c r="H331" s="5">
        <f>+'Pesquisa de Preços'!H77</f>
        <v>0</v>
      </c>
      <c r="I331" s="5">
        <f>+'Pesquisa de Preços'!I77</f>
        <v>0</v>
      </c>
      <c r="J331" s="5">
        <f>+'Pesquisa de Preços'!J77</f>
        <v>0</v>
      </c>
      <c r="K331" s="5">
        <f>+'Pesquisa de Preços'!K77</f>
        <v>0</v>
      </c>
      <c r="L331" s="5">
        <f>+'Pesquisa de Preços'!L77</f>
        <v>1.55</v>
      </c>
      <c r="M331" s="1">
        <f>+'Pesquisa de Preços'!M77</f>
        <v>1.4466666666666665</v>
      </c>
    </row>
    <row r="332" spans="1:13" ht="21" customHeight="1" x14ac:dyDescent="0.2">
      <c r="A332" s="13">
        <f t="shared" si="76"/>
        <v>70</v>
      </c>
      <c r="B332" s="14" t="str">
        <f>+'Pesquisa de Preços'!B78</f>
        <v>Estantes para tubos de ensaio, tipo grade, Fabricada em polipropileno (PP); Alfa numérica; Permite uso em conjunto com banho-maria, estufas e freezer; Capacidade: 40 Tubos de 20-21mm</v>
      </c>
      <c r="C332" s="5">
        <f>+'Pesquisa de Preços'!C78</f>
        <v>17</v>
      </c>
      <c r="D332" s="5">
        <f>+'Pesquisa de Preços'!D78</f>
        <v>32.119999999999997</v>
      </c>
      <c r="E332" s="5">
        <f>+'Pesquisa de Preços'!E78</f>
        <v>32.590000000000003</v>
      </c>
      <c r="F332" s="5">
        <f>+'Pesquisa de Preços'!F78</f>
        <v>32.880000000000003</v>
      </c>
      <c r="G332" s="5">
        <f>+'Pesquisa de Preços'!G78</f>
        <v>25.2</v>
      </c>
      <c r="H332" s="5">
        <f>+'Pesquisa de Preços'!H78</f>
        <v>0</v>
      </c>
      <c r="I332" s="5">
        <f>+'Pesquisa de Preços'!I78</f>
        <v>0</v>
      </c>
      <c r="J332" s="5">
        <f>+'Pesquisa de Preços'!J78</f>
        <v>0</v>
      </c>
      <c r="K332" s="5">
        <f>+'Pesquisa de Preços'!K78</f>
        <v>0</v>
      </c>
      <c r="L332" s="5">
        <f>+'Pesquisa de Preços'!L78</f>
        <v>23</v>
      </c>
      <c r="M332" s="1">
        <f>+'Pesquisa de Preços'!M78</f>
        <v>27.131666666666664</v>
      </c>
    </row>
    <row r="333" spans="1:13" ht="21" customHeight="1" x14ac:dyDescent="0.2">
      <c r="A333" s="13">
        <f t="shared" si="76"/>
        <v>71</v>
      </c>
      <c r="B333" s="14" t="str">
        <f>+'Pesquisa de Preços'!B79</f>
        <v>EXERCITADOR RESPIRATÓRIO, INDICADO PARA PRÉ E PÓS  RESPIRATORIO, ATELECTASIAS POLMONARES, ETC. (IGUAL OU SIMILAR AO RESPIRON CLASSIC NC3</v>
      </c>
      <c r="C333" s="5">
        <f>+'Pesquisa de Preços'!C79</f>
        <v>45</v>
      </c>
      <c r="D333" s="5">
        <f>+'Pesquisa de Preços'!D79</f>
        <v>26.66</v>
      </c>
      <c r="E333" s="5">
        <f>+'Pesquisa de Preços'!E79</f>
        <v>27.05</v>
      </c>
      <c r="F333" s="5">
        <f>+'Pesquisa de Preços'!F79</f>
        <v>27.3</v>
      </c>
      <c r="G333" s="5">
        <f>+'Pesquisa de Preços'!G79</f>
        <v>44.2</v>
      </c>
      <c r="H333" s="5">
        <f>+'Pesquisa de Preços'!H79</f>
        <v>0</v>
      </c>
      <c r="I333" s="5">
        <f>+'Pesquisa de Preços'!I79</f>
        <v>0</v>
      </c>
      <c r="J333" s="5">
        <f>+'Pesquisa de Preços'!J79</f>
        <v>0</v>
      </c>
      <c r="K333" s="5">
        <f>+'Pesquisa de Preços'!K79</f>
        <v>0</v>
      </c>
      <c r="L333" s="5">
        <f>+'Pesquisa de Preços'!L79</f>
        <v>53.18</v>
      </c>
      <c r="M333" s="1">
        <f>+'Pesquisa de Preços'!M79</f>
        <v>37.231666666666662</v>
      </c>
    </row>
    <row r="334" spans="1:13" ht="21" customHeight="1" x14ac:dyDescent="0.2">
      <c r="A334" s="13">
        <f t="shared" si="76"/>
        <v>72</v>
      </c>
      <c r="B334" s="14" t="str">
        <f>+'Pesquisa de Preços'!B80</f>
        <v>Fio cirúrgico - catgut simples - 3-0 Sutura catgut simples com agulha 3cm 3/8 de círculo com 75cm de comprimento</v>
      </c>
      <c r="C334" s="5">
        <f>+'Pesquisa de Preços'!C80</f>
        <v>0</v>
      </c>
      <c r="D334" s="5">
        <f>+'Pesquisa de Preços'!D80</f>
        <v>3.57</v>
      </c>
      <c r="E334" s="5">
        <f>+'Pesquisa de Preços'!E80</f>
        <v>3.62</v>
      </c>
      <c r="F334" s="5">
        <f>+'Pesquisa de Preços'!F80</f>
        <v>3.65</v>
      </c>
      <c r="G334" s="5">
        <f>+'Pesquisa de Preços'!G80</f>
        <v>2.95</v>
      </c>
      <c r="H334" s="5">
        <f>+'Pesquisa de Preços'!H80</f>
        <v>0</v>
      </c>
      <c r="I334" s="5">
        <f>+'Pesquisa de Preços'!I80</f>
        <v>0</v>
      </c>
      <c r="J334" s="5">
        <f>+'Pesquisa de Preços'!J80</f>
        <v>0</v>
      </c>
      <c r="K334" s="5">
        <f>+'Pesquisa de Preços'!K80</f>
        <v>0</v>
      </c>
      <c r="L334" s="5">
        <f>+'Pesquisa de Preços'!L80</f>
        <v>3.43</v>
      </c>
      <c r="M334" s="1">
        <f>+'Pesquisa de Preços'!M80</f>
        <v>3.444</v>
      </c>
    </row>
    <row r="335" spans="1:13" ht="21" customHeight="1" x14ac:dyDescent="0.2">
      <c r="A335" s="13">
        <f t="shared" si="76"/>
        <v>73</v>
      </c>
      <c r="B335" s="14" t="str">
        <f>+'Pesquisa de Preços'!B81</f>
        <v>Fio cirúrgico - catgut simples - 4-0 Sutura catgut simples com agulha 3cm 3/8 de círculo com 75cm</v>
      </c>
      <c r="C335" s="5">
        <f>+'Pesquisa de Preços'!C81</f>
        <v>0</v>
      </c>
      <c r="D335" s="5">
        <f>+'Pesquisa de Preços'!D81</f>
        <v>3.57</v>
      </c>
      <c r="E335" s="5">
        <f>+'Pesquisa de Preços'!E81</f>
        <v>3.62</v>
      </c>
      <c r="F335" s="5">
        <f>+'Pesquisa de Preços'!F81</f>
        <v>3.65</v>
      </c>
      <c r="G335" s="5">
        <f>+'Pesquisa de Preços'!G81</f>
        <v>2.98</v>
      </c>
      <c r="H335" s="5">
        <f>+'Pesquisa de Preços'!H81</f>
        <v>0</v>
      </c>
      <c r="I335" s="5">
        <f>+'Pesquisa de Preços'!I81</f>
        <v>0</v>
      </c>
      <c r="J335" s="5">
        <f>+'Pesquisa de Preços'!J81</f>
        <v>0</v>
      </c>
      <c r="K335" s="5">
        <f>+'Pesquisa de Preços'!K81</f>
        <v>0</v>
      </c>
      <c r="L335" s="5">
        <f>+'Pesquisa de Preços'!L81</f>
        <v>3.67</v>
      </c>
      <c r="M335" s="1">
        <f>+'Pesquisa de Preços'!M81</f>
        <v>3.4980000000000002</v>
      </c>
    </row>
    <row r="336" spans="1:13" ht="21" customHeight="1" x14ac:dyDescent="0.2">
      <c r="A336" s="13">
        <f t="shared" si="76"/>
        <v>74</v>
      </c>
      <c r="B336" s="14" t="str">
        <f>+'Pesquisa de Preços'!B82</f>
        <v>FIO CIRÚRGICO MONONYLON 2-0, COM AGULHA DE 4,0CM E 3/8 CÍRCULO, CILÍNDRICA, CAIXA COM 24 UNIDADES.</v>
      </c>
      <c r="C336" s="5">
        <f>+'Pesquisa de Preços'!C82</f>
        <v>0</v>
      </c>
      <c r="D336" s="5">
        <f>+'Pesquisa de Preços'!D82</f>
        <v>47.78</v>
      </c>
      <c r="E336" s="5">
        <f>+'Pesquisa de Preços'!E82</f>
        <v>48.48</v>
      </c>
      <c r="F336" s="5">
        <f>+'Pesquisa de Preços'!F82</f>
        <v>48.92</v>
      </c>
      <c r="G336" s="5">
        <f>+'Pesquisa de Preços'!G82</f>
        <v>29.4</v>
      </c>
      <c r="H336" s="5">
        <f>+'Pesquisa de Preços'!H82</f>
        <v>0</v>
      </c>
      <c r="I336" s="5">
        <f>+'Pesquisa de Preços'!I82</f>
        <v>0</v>
      </c>
      <c r="J336" s="5">
        <f>+'Pesquisa de Preços'!J82</f>
        <v>0</v>
      </c>
      <c r="K336" s="5">
        <f>+'Pesquisa de Preços'!K82</f>
        <v>0</v>
      </c>
      <c r="L336" s="5">
        <f>+'Pesquisa de Preços'!L82</f>
        <v>32.29</v>
      </c>
      <c r="M336" s="1">
        <f>+'Pesquisa de Preços'!M82</f>
        <v>41.374000000000002</v>
      </c>
    </row>
    <row r="337" spans="1:13" ht="21" customHeight="1" x14ac:dyDescent="0.2">
      <c r="A337" s="13">
        <f t="shared" si="76"/>
        <v>75</v>
      </c>
      <c r="B337" s="14" t="str">
        <f>+'Pesquisa de Preços'!B83</f>
        <v>FIO CIRÚRGICO MONONYLON 3-0, COM AGULHA DE 4,0CM E 3/8 CÍRCULO, CILÍNDRICA, CAIXA COM 24 UNIDADES.</v>
      </c>
      <c r="C337" s="5">
        <f>+'Pesquisa de Preços'!C83</f>
        <v>0</v>
      </c>
      <c r="D337" s="5">
        <f>+'Pesquisa de Preços'!D83</f>
        <v>47.78</v>
      </c>
      <c r="E337" s="5">
        <f>+'Pesquisa de Preços'!E83</f>
        <v>48.48</v>
      </c>
      <c r="F337" s="5">
        <f>+'Pesquisa de Preços'!F83</f>
        <v>48.92</v>
      </c>
      <c r="G337" s="5">
        <f>+'Pesquisa de Preços'!G83</f>
        <v>29.4</v>
      </c>
      <c r="H337" s="5">
        <f>+'Pesquisa de Preços'!H83</f>
        <v>0</v>
      </c>
      <c r="I337" s="5">
        <f>+'Pesquisa de Preços'!I83</f>
        <v>0</v>
      </c>
      <c r="J337" s="5">
        <f>+'Pesquisa de Preços'!J83</f>
        <v>0</v>
      </c>
      <c r="K337" s="5">
        <f>+'Pesquisa de Preços'!K83</f>
        <v>0</v>
      </c>
      <c r="L337" s="5">
        <f>+'Pesquisa de Preços'!L83</f>
        <v>29.9</v>
      </c>
      <c r="M337" s="1">
        <f>+'Pesquisa de Preços'!M83</f>
        <v>40.896000000000001</v>
      </c>
    </row>
    <row r="338" spans="1:13" ht="21" customHeight="1" x14ac:dyDescent="0.2">
      <c r="A338" s="13">
        <f t="shared" si="76"/>
        <v>76</v>
      </c>
      <c r="B338" s="14" t="str">
        <f>+'Pesquisa de Preços'!B84</f>
        <v>FIO CIRÚRGICO MONONYLON 4-0, COM AGULHA DE 3,5CM E 3/8 CÍRCULO, CILÍNDRICA, CAIXA COM 24 UNIDADES.</v>
      </c>
      <c r="C338" s="5">
        <f>+'Pesquisa de Preços'!C84</f>
        <v>0</v>
      </c>
      <c r="D338" s="5">
        <f>+'Pesquisa de Preços'!D84</f>
        <v>47.78</v>
      </c>
      <c r="E338" s="5">
        <f>+'Pesquisa de Preços'!E84</f>
        <v>48.48</v>
      </c>
      <c r="F338" s="5">
        <f>+'Pesquisa de Preços'!F84</f>
        <v>48.92</v>
      </c>
      <c r="G338" s="5">
        <f>+'Pesquisa de Preços'!G84</f>
        <v>29.4</v>
      </c>
      <c r="H338" s="5">
        <f>+'Pesquisa de Preços'!H84</f>
        <v>0</v>
      </c>
      <c r="I338" s="5">
        <f>+'Pesquisa de Preços'!I84</f>
        <v>0</v>
      </c>
      <c r="J338" s="5">
        <f>+'Pesquisa de Preços'!J84</f>
        <v>0</v>
      </c>
      <c r="K338" s="5">
        <f>+'Pesquisa de Preços'!K84</f>
        <v>0</v>
      </c>
      <c r="L338" s="5">
        <f>+'Pesquisa de Preços'!L84</f>
        <v>25.36</v>
      </c>
      <c r="M338" s="1">
        <f>+'Pesquisa de Preços'!M84</f>
        <v>39.988</v>
      </c>
    </row>
    <row r="339" spans="1:13" ht="21" customHeight="1" x14ac:dyDescent="0.2">
      <c r="A339" s="13">
        <f t="shared" si="76"/>
        <v>77</v>
      </c>
      <c r="B339" s="14" t="str">
        <f>+'Pesquisa de Preços'!B85</f>
        <v>FIO CIRÚRGICO MONONYLON 5-0, COM AGULHA DE 4,0CM E 3/8 CÍRCULO, CILÍNDRICA, CAIXA COM 24 UNIDADES.</v>
      </c>
      <c r="C339" s="5">
        <f>+'Pesquisa de Preços'!C85</f>
        <v>0</v>
      </c>
      <c r="D339" s="5">
        <f>+'Pesquisa de Preços'!D85</f>
        <v>47.78</v>
      </c>
      <c r="E339" s="5">
        <f>+'Pesquisa de Preços'!E85</f>
        <v>48.48</v>
      </c>
      <c r="F339" s="5">
        <f>+'Pesquisa de Preços'!F85</f>
        <v>48.92</v>
      </c>
      <c r="G339" s="5">
        <f>+'Pesquisa de Preços'!G85</f>
        <v>29.4</v>
      </c>
      <c r="H339" s="5">
        <f>+'Pesquisa de Preços'!H85</f>
        <v>0</v>
      </c>
      <c r="I339" s="5">
        <f>+'Pesquisa de Preços'!I85</f>
        <v>0</v>
      </c>
      <c r="J339" s="5">
        <f>+'Pesquisa de Preços'!J85</f>
        <v>0</v>
      </c>
      <c r="K339" s="5">
        <f>+'Pesquisa de Preços'!K85</f>
        <v>0</v>
      </c>
      <c r="L339" s="5">
        <f>+'Pesquisa de Preços'!L85</f>
        <v>28.21</v>
      </c>
      <c r="M339" s="1">
        <f>+'Pesquisa de Preços'!M85</f>
        <v>40.558000000000007</v>
      </c>
    </row>
    <row r="340" spans="1:13" ht="21" customHeight="1" x14ac:dyDescent="0.2">
      <c r="A340" s="13">
        <f t="shared" si="76"/>
        <v>78</v>
      </c>
      <c r="B340" s="14" t="str">
        <f>+'Pesquisa de Preços'!B86</f>
        <v>Fio guia para intubação adulto 400mm - Haste flexível com uma esfera na extremidade. Mandris de intubação para adulto de 400 mm de comprimento</v>
      </c>
      <c r="C340" s="5">
        <f>+'Pesquisa de Preços'!C86</f>
        <v>0</v>
      </c>
      <c r="D340" s="5">
        <f>+'Pesquisa de Preços'!D86</f>
        <v>24.45</v>
      </c>
      <c r="E340" s="5">
        <f>+'Pesquisa de Preços'!E86</f>
        <v>24.81</v>
      </c>
      <c r="F340" s="5">
        <f>+'Pesquisa de Preços'!F86</f>
        <v>25.03</v>
      </c>
      <c r="G340" s="5">
        <f>+'Pesquisa de Preços'!G86</f>
        <v>51.19</v>
      </c>
      <c r="H340" s="5">
        <f>+'Pesquisa de Preços'!H86</f>
        <v>0</v>
      </c>
      <c r="I340" s="5">
        <f>+'Pesquisa de Preços'!I86</f>
        <v>0</v>
      </c>
      <c r="J340" s="5">
        <f>+'Pesquisa de Preços'!J86</f>
        <v>0</v>
      </c>
      <c r="K340" s="5">
        <f>+'Pesquisa de Preços'!K86</f>
        <v>0</v>
      </c>
      <c r="L340" s="5">
        <f>+'Pesquisa de Preços'!L86</f>
        <v>59</v>
      </c>
      <c r="M340" s="1">
        <f>+'Pesquisa de Preços'!M86</f>
        <v>36.896000000000001</v>
      </c>
    </row>
    <row r="341" spans="1:13" ht="21" customHeight="1" x14ac:dyDescent="0.2">
      <c r="A341" s="13">
        <f t="shared" si="76"/>
        <v>79</v>
      </c>
      <c r="B341" s="14" t="str">
        <f>+'Pesquisa de Preços'!B87</f>
        <v xml:space="preserve">Fio guia para intubação infantil 300mm - Haste flexível com uma esfera na extremidade. Mandris de intubação para adulto de 300 mm de comprimento, </v>
      </c>
      <c r="C341" s="5">
        <f>+'Pesquisa de Preços'!C87</f>
        <v>0</v>
      </c>
      <c r="D341" s="5">
        <f>+'Pesquisa de Preços'!D87</f>
        <v>24.45</v>
      </c>
      <c r="E341" s="5">
        <f>+'Pesquisa de Preços'!E87</f>
        <v>24.81</v>
      </c>
      <c r="F341" s="5">
        <f>+'Pesquisa de Preços'!F87</f>
        <v>25.03</v>
      </c>
      <c r="G341" s="5">
        <f>+'Pesquisa de Preços'!G87</f>
        <v>55</v>
      </c>
      <c r="H341" s="5">
        <f>+'Pesquisa de Preços'!H87</f>
        <v>0</v>
      </c>
      <c r="I341" s="5">
        <f>+'Pesquisa de Preços'!I87</f>
        <v>0</v>
      </c>
      <c r="J341" s="5">
        <f>+'Pesquisa de Preços'!J87</f>
        <v>0</v>
      </c>
      <c r="K341" s="5">
        <f>+'Pesquisa de Preços'!K87</f>
        <v>0</v>
      </c>
      <c r="L341" s="5">
        <f>+'Pesquisa de Preços'!L87</f>
        <v>60.9</v>
      </c>
      <c r="M341" s="1">
        <f>+'Pesquisa de Preços'!M87</f>
        <v>38.037999999999997</v>
      </c>
    </row>
    <row r="342" spans="1:13" ht="21" customHeight="1" x14ac:dyDescent="0.2">
      <c r="A342" s="13">
        <f t="shared" si="76"/>
        <v>80</v>
      </c>
      <c r="B342" s="14" t="str">
        <f>+'Pesquisa de Preços'!B88</f>
        <v>FITA CREPE 18X50 MM</v>
      </c>
      <c r="C342" s="5">
        <f>+'Pesquisa de Preços'!C88</f>
        <v>7.42</v>
      </c>
      <c r="D342" s="5">
        <f>+'Pesquisa de Preços'!D88</f>
        <v>4.1500000000000004</v>
      </c>
      <c r="E342" s="5">
        <f>+'Pesquisa de Preços'!E88</f>
        <v>4.21</v>
      </c>
      <c r="F342" s="5">
        <f>+'Pesquisa de Preços'!F88</f>
        <v>4.25</v>
      </c>
      <c r="G342" s="5">
        <f>+'Pesquisa de Preços'!G88</f>
        <v>3.15</v>
      </c>
      <c r="H342" s="5">
        <f>+'Pesquisa de Preços'!H88</f>
        <v>0</v>
      </c>
      <c r="I342" s="5">
        <f>+'Pesquisa de Preços'!I88</f>
        <v>0</v>
      </c>
      <c r="J342" s="5">
        <f>+'Pesquisa de Preços'!J88</f>
        <v>0</v>
      </c>
      <c r="K342" s="5">
        <f>+'Pesquisa de Preços'!K88</f>
        <v>0</v>
      </c>
      <c r="L342" s="5">
        <f>+'Pesquisa de Preços'!L88</f>
        <v>2.85</v>
      </c>
      <c r="M342" s="1">
        <f>+'Pesquisa de Preços'!M88</f>
        <v>4.3383333333333338</v>
      </c>
    </row>
    <row r="343" spans="1:13" ht="21" customHeight="1" x14ac:dyDescent="0.2">
      <c r="A343" s="13">
        <f t="shared" si="76"/>
        <v>81</v>
      </c>
      <c r="B343" s="14" t="str">
        <f>+'Pesquisa de Preços'!B89</f>
        <v>FITA METRICA PARA AVALIAÇÃO DE MEDIDAS DE 1,50M, COMPOSIÇÃO DE 95% POLIESTER E 5% FIBRA DE VIDRO</v>
      </c>
      <c r="C343" s="5">
        <f>+'Pesquisa de Preços'!C89</f>
        <v>0</v>
      </c>
      <c r="D343" s="5">
        <f>+'Pesquisa de Preços'!D89</f>
        <v>11.1</v>
      </c>
      <c r="E343" s="5">
        <f>+'Pesquisa de Preços'!E89</f>
        <v>11.27</v>
      </c>
      <c r="F343" s="5">
        <f>+'Pesquisa de Preços'!F89</f>
        <v>11.37</v>
      </c>
      <c r="G343" s="5">
        <f>+'Pesquisa de Preços'!G89</f>
        <v>0</v>
      </c>
      <c r="H343" s="5">
        <f>+'Pesquisa de Preços'!H89</f>
        <v>0</v>
      </c>
      <c r="I343" s="5">
        <f>+'Pesquisa de Preços'!I89</f>
        <v>0</v>
      </c>
      <c r="J343" s="5">
        <f>+'Pesquisa de Preços'!J89</f>
        <v>0</v>
      </c>
      <c r="K343" s="5">
        <f>+'Pesquisa de Preços'!K89</f>
        <v>0</v>
      </c>
      <c r="L343" s="5">
        <f>+'Pesquisa de Preços'!L89</f>
        <v>14.99</v>
      </c>
      <c r="M343" s="1">
        <f>+'Pesquisa de Preços'!M89</f>
        <v>12.182499999999999</v>
      </c>
    </row>
    <row r="344" spans="1:13" ht="21" customHeight="1" x14ac:dyDescent="0.2">
      <c r="A344" s="13">
        <f t="shared" si="76"/>
        <v>82</v>
      </c>
      <c r="B344" s="14" t="str">
        <f>+'Pesquisa de Preços'!B90</f>
        <v xml:space="preserve">FITA MICROPORE 25MMX10M C/ CAPA </v>
      </c>
      <c r="C344" s="5">
        <f>+'Pesquisa de Preços'!C90</f>
        <v>0</v>
      </c>
      <c r="D344" s="5">
        <f>+'Pesquisa de Preços'!D90</f>
        <v>3.04</v>
      </c>
      <c r="E344" s="5">
        <f>+'Pesquisa de Preços'!E90</f>
        <v>3.08</v>
      </c>
      <c r="F344" s="5">
        <f>+'Pesquisa de Preços'!F90</f>
        <v>3.11</v>
      </c>
      <c r="G344" s="5">
        <f>+'Pesquisa de Preços'!G90</f>
        <v>2.52</v>
      </c>
      <c r="H344" s="5">
        <f>+'Pesquisa de Preços'!H90</f>
        <v>0</v>
      </c>
      <c r="I344" s="5">
        <f>+'Pesquisa de Preços'!I90</f>
        <v>0</v>
      </c>
      <c r="J344" s="5">
        <f>+'Pesquisa de Preços'!J90</f>
        <v>0</v>
      </c>
      <c r="K344" s="5">
        <f>+'Pesquisa de Preços'!K90</f>
        <v>0</v>
      </c>
      <c r="L344" s="5">
        <f>+'Pesquisa de Preços'!L90</f>
        <v>2.2599999999999998</v>
      </c>
      <c r="M344" s="1">
        <f>+'Pesquisa de Preços'!M90</f>
        <v>2.802</v>
      </c>
    </row>
    <row r="345" spans="1:13" ht="21" customHeight="1" x14ac:dyDescent="0.2">
      <c r="A345" s="13">
        <f t="shared" si="76"/>
        <v>83</v>
      </c>
      <c r="B345" s="14" t="str">
        <f>+'Pesquisa de Preços'!B91</f>
        <v xml:space="preserve">FRASCO DE ALIMENTAÇÃO 500ML </v>
      </c>
      <c r="C345" s="5">
        <f>+'Pesquisa de Preços'!C91</f>
        <v>1.95</v>
      </c>
      <c r="D345" s="5">
        <f>+'Pesquisa de Preços'!D91</f>
        <v>1.63</v>
      </c>
      <c r="E345" s="5">
        <f>+'Pesquisa de Preços'!E91</f>
        <v>1.65</v>
      </c>
      <c r="F345" s="5">
        <f>+'Pesquisa de Preços'!F91</f>
        <v>1.67</v>
      </c>
      <c r="G345" s="5">
        <f>+'Pesquisa de Preços'!G91</f>
        <v>1.21</v>
      </c>
      <c r="H345" s="5">
        <f>+'Pesquisa de Preços'!H91</f>
        <v>0</v>
      </c>
      <c r="I345" s="5">
        <f>+'Pesquisa de Preços'!I91</f>
        <v>0</v>
      </c>
      <c r="J345" s="5">
        <f>+'Pesquisa de Preços'!J91</f>
        <v>0</v>
      </c>
      <c r="K345" s="5">
        <f>+'Pesquisa de Preços'!K91</f>
        <v>0</v>
      </c>
      <c r="L345" s="5">
        <f>+'Pesquisa de Preços'!L91</f>
        <v>1.24</v>
      </c>
      <c r="M345" s="1">
        <f>+'Pesquisa de Preços'!M91</f>
        <v>1.5583333333333333</v>
      </c>
    </row>
    <row r="346" spans="1:13" ht="21" customHeight="1" x14ac:dyDescent="0.2">
      <c r="A346" s="13">
        <f t="shared" si="76"/>
        <v>84</v>
      </c>
      <c r="B346" s="14" t="str">
        <f>+'Pesquisa de Preços'!B92</f>
        <v>Garrote confeccionado em fita em nylon e algodão com trava personalizável injetada em PVC, tamanho adulto</v>
      </c>
      <c r="C346" s="5">
        <f>+'Pesquisa de Preços'!C92</f>
        <v>0</v>
      </c>
      <c r="D346" s="5">
        <f>+'Pesquisa de Preços'!D92</f>
        <v>5.34</v>
      </c>
      <c r="E346" s="5">
        <f>+'Pesquisa de Preços'!E92</f>
        <v>5.42</v>
      </c>
      <c r="F346" s="5">
        <f>+'Pesquisa de Preços'!F92</f>
        <v>5.47</v>
      </c>
      <c r="G346" s="5">
        <f>+'Pesquisa de Preços'!G92</f>
        <v>6.2</v>
      </c>
      <c r="H346" s="5">
        <f>+'Pesquisa de Preços'!H92</f>
        <v>0</v>
      </c>
      <c r="I346" s="5">
        <f>+'Pesquisa de Preços'!I92</f>
        <v>0</v>
      </c>
      <c r="J346" s="5">
        <f>+'Pesquisa de Preços'!J92</f>
        <v>0</v>
      </c>
      <c r="K346" s="5">
        <f>+'Pesquisa de Preços'!K92</f>
        <v>0</v>
      </c>
      <c r="L346" s="5">
        <f>+'Pesquisa de Preços'!L92</f>
        <v>16</v>
      </c>
      <c r="M346" s="1">
        <f>+'Pesquisa de Preços'!M92</f>
        <v>7.6859999999999999</v>
      </c>
    </row>
    <row r="347" spans="1:13" ht="21" customHeight="1" x14ac:dyDescent="0.2">
      <c r="A347" s="13">
        <f t="shared" si="76"/>
        <v>85</v>
      </c>
      <c r="B347" s="14" t="str">
        <f>+'Pesquisa de Preços'!B93</f>
        <v>Garrote confeccionado em fita em nylon e algodão com trava personalizável injetada em PVC, tamanho adulto infantil.</v>
      </c>
      <c r="C347" s="5">
        <f>+'Pesquisa de Preços'!C93</f>
        <v>0</v>
      </c>
      <c r="D347" s="5">
        <f>+'Pesquisa de Preços'!D93</f>
        <v>5.34</v>
      </c>
      <c r="E347" s="5">
        <f>+'Pesquisa de Preços'!E93</f>
        <v>5.42</v>
      </c>
      <c r="F347" s="5">
        <f>+'Pesquisa de Preços'!F93</f>
        <v>5.47</v>
      </c>
      <c r="G347" s="5">
        <f>+'Pesquisa de Preços'!G93</f>
        <v>6.2</v>
      </c>
      <c r="H347" s="5">
        <f>+'Pesquisa de Preços'!H93</f>
        <v>0</v>
      </c>
      <c r="I347" s="5">
        <f>+'Pesquisa de Preços'!I93</f>
        <v>0</v>
      </c>
      <c r="J347" s="5">
        <f>+'Pesquisa de Preços'!J93</f>
        <v>0</v>
      </c>
      <c r="K347" s="5">
        <f>+'Pesquisa de Preços'!K93</f>
        <v>0</v>
      </c>
      <c r="L347" s="5">
        <f>+'Pesquisa de Preços'!L93</f>
        <v>11.12</v>
      </c>
      <c r="M347" s="1">
        <f>+'Pesquisa de Preços'!M93</f>
        <v>6.7099999999999991</v>
      </c>
    </row>
    <row r="348" spans="1:13" ht="21" customHeight="1" x14ac:dyDescent="0.2">
      <c r="A348" s="13">
        <f t="shared" si="76"/>
        <v>86</v>
      </c>
      <c r="B348" s="14" t="str">
        <f>+'Pesquisa de Preços'!B94</f>
        <v xml:space="preserve">Gaze tipo queijo - 13 fios - 91X91 100% Algodão - Não estéreis cinco dobras oito camadas. Recomenda-se sua esterilização em E.T.O., vapor ou raios Gama. Curativos/compressa-de-gaze-tipo-queijo-91x91-13-fios/cm². </v>
      </c>
      <c r="C348" s="5">
        <f>+'Pesquisa de Preços'!C94</f>
        <v>0</v>
      </c>
      <c r="D348" s="5">
        <f>+'Pesquisa de Preços'!D94</f>
        <v>99.89</v>
      </c>
      <c r="E348" s="5">
        <f>+'Pesquisa de Preços'!E94</f>
        <v>101.36</v>
      </c>
      <c r="F348" s="5">
        <f>+'Pesquisa de Preços'!F94</f>
        <v>102.28</v>
      </c>
      <c r="G348" s="5">
        <f>+'Pesquisa de Preços'!G94</f>
        <v>33.65</v>
      </c>
      <c r="H348" s="5">
        <f>+'Pesquisa de Preços'!H94</f>
        <v>0</v>
      </c>
      <c r="I348" s="5">
        <f>+'Pesquisa de Preços'!I94</f>
        <v>0</v>
      </c>
      <c r="J348" s="5">
        <f>+'Pesquisa de Preços'!J94</f>
        <v>0</v>
      </c>
      <c r="K348" s="5">
        <f>+'Pesquisa de Preços'!K94</f>
        <v>0</v>
      </c>
      <c r="L348" s="5">
        <f>+'Pesquisa de Preços'!L94</f>
        <v>28.07</v>
      </c>
      <c r="M348" s="1">
        <f>+'Pesquisa de Preços'!M94</f>
        <v>73.049999999999983</v>
      </c>
    </row>
    <row r="349" spans="1:13" ht="21" customHeight="1" x14ac:dyDescent="0.2">
      <c r="A349" s="13">
        <f t="shared" si="76"/>
        <v>87</v>
      </c>
      <c r="B349" s="14" t="str">
        <f>+'Pesquisa de Preços'!B95</f>
        <v>GEL PARA ULTRASONOGRAFIA, INCOLOR, INODORO, NÃO GORDUROSO, UMECTANTE, SOLÚVEL EM ÁGUA E PH NEUTRO, PARA USO COMO MEIO DE CONTATO PARA TRANSMISSÃO ULTRASONICA, ECOGRAFOS E DOPPLERS, EMBALAGEM COM 5KG</v>
      </c>
      <c r="C349" s="5">
        <f>+'Pesquisa de Preços'!C95</f>
        <v>0</v>
      </c>
      <c r="D349" s="5">
        <f>+'Pesquisa de Preços'!D95</f>
        <v>32.119999999999997</v>
      </c>
      <c r="E349" s="5">
        <f>+'Pesquisa de Preços'!E95</f>
        <v>31.57</v>
      </c>
      <c r="F349" s="5">
        <f>+'Pesquisa de Preços'!F95</f>
        <v>31.86</v>
      </c>
      <c r="G349" s="5">
        <f>+'Pesquisa de Preços'!G95</f>
        <v>25.75</v>
      </c>
      <c r="H349" s="5">
        <f>+'Pesquisa de Preços'!H95</f>
        <v>0</v>
      </c>
      <c r="I349" s="5">
        <f>+'Pesquisa de Preços'!I95</f>
        <v>0</v>
      </c>
      <c r="J349" s="5">
        <f>+'Pesquisa de Preços'!J95</f>
        <v>0</v>
      </c>
      <c r="K349" s="5">
        <f>+'Pesquisa de Preços'!K95</f>
        <v>0</v>
      </c>
      <c r="L349" s="5">
        <f>+'Pesquisa de Preços'!L95</f>
        <v>34.64</v>
      </c>
      <c r="M349" s="1">
        <f>+'Pesquisa de Preços'!M95</f>
        <v>31.187999999999999</v>
      </c>
    </row>
    <row r="350" spans="1:13" ht="21" customHeight="1" x14ac:dyDescent="0.2">
      <c r="A350" s="13">
        <f t="shared" si="76"/>
        <v>88</v>
      </c>
      <c r="B350" s="14" t="str">
        <f>+'Pesquisa de Preços'!B96</f>
        <v>GLUTARALDEIDO 2% , FRASCO COM 1 LITRO.</v>
      </c>
      <c r="C350" s="5">
        <f>+'Pesquisa de Preços'!C96</f>
        <v>0</v>
      </c>
      <c r="D350" s="5">
        <f>+'Pesquisa de Preços'!D96</f>
        <v>24.45</v>
      </c>
      <c r="E350" s="5">
        <f>+'Pesquisa de Preços'!E96</f>
        <v>24.81</v>
      </c>
      <c r="F350" s="5">
        <f>+'Pesquisa de Preços'!F96</f>
        <v>25.03</v>
      </c>
      <c r="G350" s="5">
        <f>+'Pesquisa de Preços'!G96</f>
        <v>14.7</v>
      </c>
      <c r="H350" s="5">
        <f>+'Pesquisa de Preços'!H96</f>
        <v>0</v>
      </c>
      <c r="I350" s="5">
        <f>+'Pesquisa de Preços'!I96</f>
        <v>0</v>
      </c>
      <c r="J350" s="5">
        <f>+'Pesquisa de Preços'!J96</f>
        <v>0</v>
      </c>
      <c r="K350" s="5">
        <f>+'Pesquisa de Preços'!K96</f>
        <v>0</v>
      </c>
      <c r="L350" s="5">
        <f>+'Pesquisa de Preços'!L96</f>
        <v>20.68</v>
      </c>
      <c r="M350" s="1">
        <f>+'Pesquisa de Preços'!M96</f>
        <v>21.933999999999997</v>
      </c>
    </row>
    <row r="351" spans="1:13" ht="21" customHeight="1" x14ac:dyDescent="0.2">
      <c r="A351" s="13">
        <f t="shared" si="76"/>
        <v>89</v>
      </c>
      <c r="B351" s="14" t="str">
        <f>+'Pesquisa de Preços'!B97</f>
        <v>HISTEROMETRO 28 CM RETO Jogo de cânulas de Guedel (adulto e infantil) tam. 0 - 5 - Fabricadas em  PVC flexível e polipropileno.</v>
      </c>
      <c r="C351" s="5">
        <f>+'Pesquisa de Preços'!C97</f>
        <v>85</v>
      </c>
      <c r="D351" s="5">
        <f>+'Pesquisa de Preços'!D97</f>
        <v>73.17</v>
      </c>
      <c r="E351" s="5">
        <f>+'Pesquisa de Preços'!E97</f>
        <v>74.239999999999995</v>
      </c>
      <c r="F351" s="5">
        <f>+'Pesquisa de Preços'!F97</f>
        <v>74.92</v>
      </c>
      <c r="G351" s="5">
        <f>+'Pesquisa de Preços'!G97</f>
        <v>72.37</v>
      </c>
      <c r="H351" s="5">
        <f>+'Pesquisa de Preços'!H97</f>
        <v>0</v>
      </c>
      <c r="I351" s="5">
        <f>+'Pesquisa de Preços'!I97</f>
        <v>0</v>
      </c>
      <c r="J351" s="5">
        <f>+'Pesquisa de Preços'!J97</f>
        <v>0</v>
      </c>
      <c r="K351" s="5">
        <f>+'Pesquisa de Preços'!K97</f>
        <v>0</v>
      </c>
      <c r="L351" s="5">
        <f>+'Pesquisa de Preços'!L97</f>
        <v>75.680000000000007</v>
      </c>
      <c r="M351" s="1">
        <f>+'Pesquisa de Preços'!M97</f>
        <v>75.896666666666675</v>
      </c>
    </row>
    <row r="352" spans="1:13" ht="21" customHeight="1" x14ac:dyDescent="0.2">
      <c r="A352" s="13">
        <f t="shared" si="76"/>
        <v>90</v>
      </c>
      <c r="B352" s="14" t="str">
        <f>+'Pesquisa de Preços'!B98</f>
        <v>Jogo de cânulas de Guedel (adulto e infantil) tam. 0 - 5 - Fabricadas em PVC flexível e polipropileno.
Tamanho: 0; Tamanho Interno do Orifício: 9,6mm x 4,9mm; Comprimento: 6cm. Tamanho: 1; Tamanho Interno do Orifício: 9,8mmX5,1mm; Comprimento: 7cm. Tamanho: 2; Tamanho Interno do Orifício: 10mm x 5,2mm; Comprimento: 8 cm. Tamanho: 3; Tamanho Interno do Orifício: 11,4mmX5,2mm; Comprimento: 9,5cm. Tamanho: 4; Tamanho Interno do Orifício: 11,6mmX6,2mm; Comprimento: 12cm. Tamanho: 5; Tamanho Interno do Orifício: 16mmX8,6mm; Comprimento: 12,5cm.</v>
      </c>
      <c r="C352" s="5">
        <f>+'Pesquisa de Preços'!C98</f>
        <v>19.899999999999999</v>
      </c>
      <c r="D352" s="5">
        <f>+'Pesquisa de Preços'!D98</f>
        <v>20</v>
      </c>
      <c r="E352" s="5">
        <f>+'Pesquisa de Preços'!E98</f>
        <v>20.3</v>
      </c>
      <c r="F352" s="5">
        <f>+'Pesquisa de Preços'!F98</f>
        <v>20.48</v>
      </c>
      <c r="G352" s="5">
        <f>+'Pesquisa de Preços'!G98</f>
        <v>14.18</v>
      </c>
      <c r="H352" s="5">
        <f>+'Pesquisa de Preços'!H98</f>
        <v>0</v>
      </c>
      <c r="I352" s="5">
        <f>+'Pesquisa de Preços'!I98</f>
        <v>0</v>
      </c>
      <c r="J352" s="5">
        <f>+'Pesquisa de Preços'!J98</f>
        <v>0</v>
      </c>
      <c r="K352" s="5">
        <f>+'Pesquisa de Preços'!K98</f>
        <v>0</v>
      </c>
      <c r="L352" s="5">
        <f>+'Pesquisa de Preços'!L98</f>
        <v>44.99</v>
      </c>
      <c r="M352" s="1">
        <f>+'Pesquisa de Preços'!M98</f>
        <v>23.308333333333337</v>
      </c>
    </row>
    <row r="353" spans="1:13" ht="21" customHeight="1" x14ac:dyDescent="0.2">
      <c r="A353" s="13">
        <f t="shared" si="76"/>
        <v>91</v>
      </c>
      <c r="B353" s="14" t="str">
        <f>+'Pesquisa de Preços'!B99</f>
        <v>Lacre plástico tipo espinha de peixe - Tamanho: 16 cm Matéria-prima: Polietileno Tipo: Espinha de peixe, Lacre que diferencia dos demais por possuir três travas de segurança</v>
      </c>
      <c r="C353" s="5">
        <f>+'Pesquisa de Preços'!C99</f>
        <v>0</v>
      </c>
      <c r="D353" s="5">
        <f>+'Pesquisa de Preços'!D99</f>
        <v>0.69</v>
      </c>
      <c r="E353" s="5">
        <f>+'Pesquisa de Preços'!E99</f>
        <v>0.7</v>
      </c>
      <c r="F353" s="5">
        <f>+'Pesquisa de Preços'!F99</f>
        <v>0.71</v>
      </c>
      <c r="G353" s="5">
        <f>+'Pesquisa de Preços'!G99</f>
        <v>0.31</v>
      </c>
      <c r="H353" s="5">
        <f>+'Pesquisa de Preços'!H99</f>
        <v>0</v>
      </c>
      <c r="I353" s="5">
        <f>+'Pesquisa de Preços'!I99</f>
        <v>0</v>
      </c>
      <c r="J353" s="5">
        <f>+'Pesquisa de Preços'!J99</f>
        <v>0</v>
      </c>
      <c r="K353" s="5">
        <f>+'Pesquisa de Preços'!K99</f>
        <v>0</v>
      </c>
      <c r="L353" s="5">
        <f>+'Pesquisa de Preços'!L99</f>
        <v>0.18</v>
      </c>
      <c r="M353" s="1">
        <f>+'Pesquisa de Preços'!M99</f>
        <v>0.51800000000000002</v>
      </c>
    </row>
    <row r="354" spans="1:13" ht="21" customHeight="1" x14ac:dyDescent="0.2">
      <c r="A354" s="13">
        <f t="shared" si="76"/>
        <v>92</v>
      </c>
      <c r="B354" s="14" t="str">
        <f>+'Pesquisa de Preços'!B100</f>
        <v>LAMINA PARA BISTURI Nº 24 EM AÇO INOXIDAVEL COM 100 LAMINAS EMBALADAS INDIVIDUALMENTE E ESTERILIZADAS.</v>
      </c>
      <c r="C354" s="5">
        <f>+'Pesquisa de Preços'!C100</f>
        <v>0</v>
      </c>
      <c r="D354" s="5">
        <f>+'Pesquisa de Preços'!D100</f>
        <v>27.23</v>
      </c>
      <c r="E354" s="5">
        <f>+'Pesquisa de Preços'!E100</f>
        <v>27.63</v>
      </c>
      <c r="F354" s="5">
        <f>+'Pesquisa de Preços'!F100</f>
        <v>27.88</v>
      </c>
      <c r="G354" s="5">
        <f>+'Pesquisa de Preços'!G100</f>
        <v>24.24</v>
      </c>
      <c r="H354" s="5">
        <f>+'Pesquisa de Preços'!H100</f>
        <v>0</v>
      </c>
      <c r="I354" s="5">
        <f>+'Pesquisa de Preços'!I100</f>
        <v>0</v>
      </c>
      <c r="J354" s="5">
        <f>+'Pesquisa de Preços'!J100</f>
        <v>0</v>
      </c>
      <c r="K354" s="5">
        <f>+'Pesquisa de Preços'!K100</f>
        <v>0</v>
      </c>
      <c r="L354" s="5">
        <f>+'Pesquisa de Preços'!L100</f>
        <v>20.54</v>
      </c>
      <c r="M354" s="1">
        <f>+'Pesquisa de Preços'!M100</f>
        <v>25.503999999999998</v>
      </c>
    </row>
    <row r="355" spans="1:13" ht="21" customHeight="1" x14ac:dyDescent="0.2">
      <c r="A355" s="13">
        <f t="shared" si="76"/>
        <v>93</v>
      </c>
      <c r="B355" s="14" t="str">
        <f>+'Pesquisa de Preços'!B101</f>
        <v>LAMINA PARA MICROSCOPIA FOSCA CX COM 50 UNIDADES</v>
      </c>
      <c r="C355" s="5">
        <f>+'Pesquisa de Preços'!C101</f>
        <v>11.47</v>
      </c>
      <c r="D355" s="5">
        <f>+'Pesquisa de Preços'!D101</f>
        <v>7.23</v>
      </c>
      <c r="E355" s="5">
        <f>+'Pesquisa de Preços'!E101</f>
        <v>7.33</v>
      </c>
      <c r="F355" s="5">
        <f>+'Pesquisa de Preços'!F101</f>
        <v>7.4</v>
      </c>
      <c r="G355" s="5">
        <f>+'Pesquisa de Preços'!G101</f>
        <v>5.85</v>
      </c>
      <c r="H355" s="5">
        <f>+'Pesquisa de Preços'!H101</f>
        <v>0</v>
      </c>
      <c r="I355" s="5">
        <f>+'Pesquisa de Preços'!I101</f>
        <v>0</v>
      </c>
      <c r="J355" s="5">
        <f>+'Pesquisa de Preços'!J101</f>
        <v>0</v>
      </c>
      <c r="K355" s="5">
        <f>+'Pesquisa de Preços'!K101</f>
        <v>0</v>
      </c>
      <c r="L355" s="5">
        <f>+'Pesquisa de Preços'!L101</f>
        <v>5.56</v>
      </c>
      <c r="M355" s="1">
        <f>+'Pesquisa de Preços'!M101</f>
        <v>7.4733333333333336</v>
      </c>
    </row>
    <row r="356" spans="1:13" ht="21" customHeight="1" x14ac:dyDescent="0.2">
      <c r="A356" s="13">
        <f t="shared" si="76"/>
        <v>94</v>
      </c>
      <c r="B356" s="14" t="str">
        <f>+'Pesquisa de Preços'!B102</f>
        <v>LAMPADAS HALOGENEA PARA OTOSCOPIO MD_OMNI 3000 2,5V, K.228</v>
      </c>
      <c r="C356" s="5">
        <f>+'Pesquisa de Preços'!C102</f>
        <v>0</v>
      </c>
      <c r="D356" s="5">
        <f>+'Pesquisa de Preços'!D102</f>
        <v>244.34</v>
      </c>
      <c r="E356" s="5">
        <f>+'Pesquisa de Preços'!E102</f>
        <v>247.92</v>
      </c>
      <c r="F356" s="5">
        <f>+'Pesquisa de Preços'!F102</f>
        <v>250.18</v>
      </c>
      <c r="G356" s="5">
        <f>+'Pesquisa de Preços'!G102</f>
        <v>171.7</v>
      </c>
      <c r="H356" s="5">
        <f>+'Pesquisa de Preços'!H102</f>
        <v>0</v>
      </c>
      <c r="I356" s="5">
        <f>+'Pesquisa de Preços'!I102</f>
        <v>0</v>
      </c>
      <c r="J356" s="5">
        <f>+'Pesquisa de Preços'!J102</f>
        <v>0</v>
      </c>
      <c r="K356" s="5">
        <f>+'Pesquisa de Preços'!K102</f>
        <v>0</v>
      </c>
      <c r="L356" s="5">
        <f>+'Pesquisa de Preços'!L102</f>
        <v>220</v>
      </c>
      <c r="M356" s="1">
        <f>+'Pesquisa de Preços'!M102</f>
        <v>226.82800000000003</v>
      </c>
    </row>
    <row r="357" spans="1:13" ht="21" customHeight="1" x14ac:dyDescent="0.2">
      <c r="A357" s="13">
        <f t="shared" si="76"/>
        <v>95</v>
      </c>
      <c r="B357" s="14" t="str">
        <f>+'Pesquisa de Preços'!B103</f>
        <v>Lanterna clínica - Lâmpada com luz halógena, extremamente brilhante e branca possibilita ver a cor verdadeira dos tecidos para uma rápida e efetiva avaliação de reflexos da pupila. Características: - Construído em metal sólido e durável; - Uso de pilhas alcalinas; - Lâmpada halógena 2,5 V (07600-U)</v>
      </c>
      <c r="C357" s="5">
        <f>+'Pesquisa de Preços'!C103</f>
        <v>0</v>
      </c>
      <c r="D357" s="5">
        <f>+'Pesquisa de Preços'!D103</f>
        <v>87.14</v>
      </c>
      <c r="E357" s="5">
        <f>+'Pesquisa de Preços'!E103</f>
        <v>88.42</v>
      </c>
      <c r="F357" s="5">
        <f>+'Pesquisa de Preços'!F103</f>
        <v>89.22</v>
      </c>
      <c r="G357" s="5">
        <f>+'Pesquisa de Preços'!G103</f>
        <v>0</v>
      </c>
      <c r="H357" s="5">
        <f>+'Pesquisa de Preços'!H103</f>
        <v>0</v>
      </c>
      <c r="I357" s="5">
        <f>+'Pesquisa de Preços'!I103</f>
        <v>0</v>
      </c>
      <c r="J357" s="5">
        <f>+'Pesquisa de Preços'!J103</f>
        <v>0</v>
      </c>
      <c r="K357" s="5">
        <f>+'Pesquisa de Preços'!K103</f>
        <v>0</v>
      </c>
      <c r="L357" s="5">
        <f>+'Pesquisa de Preços'!L103</f>
        <v>52.62</v>
      </c>
      <c r="M357" s="1">
        <f>+'Pesquisa de Preços'!M103</f>
        <v>79.349999999999994</v>
      </c>
    </row>
    <row r="358" spans="1:13" ht="21" customHeight="1" x14ac:dyDescent="0.2">
      <c r="A358" s="13">
        <f t="shared" si="76"/>
        <v>96</v>
      </c>
      <c r="B358" s="14" t="str">
        <f>+'Pesquisa de Preços'!B104</f>
        <v>Laringoscópio com lâmina (adulto e infantil)- Laringoscópio com iluminação fibra ótica Laminas retas em aço inox n.º 00, 0, 1, 2, 3, 4, 5 - Laminas curvas em aço inox n.º 00, 0, 1, 2, 3, 4, 5. Bolsas para acondicionamento dos aparelhos</v>
      </c>
      <c r="C358" s="5">
        <f>+'Pesquisa de Preços'!C104</f>
        <v>0</v>
      </c>
      <c r="D358" s="5">
        <f>+'Pesquisa de Preços'!D104</f>
        <v>1561.2</v>
      </c>
      <c r="E358" s="5">
        <f>+'Pesquisa de Preços'!E104</f>
        <v>1584.09</v>
      </c>
      <c r="F358" s="5">
        <f>+'Pesquisa de Preços'!F104</f>
        <v>1598.5</v>
      </c>
      <c r="G358" s="5">
        <f>+'Pesquisa de Preços'!G104</f>
        <v>1322</v>
      </c>
      <c r="H358" s="5">
        <f>+'Pesquisa de Preços'!H104</f>
        <v>0</v>
      </c>
      <c r="I358" s="5">
        <f>+'Pesquisa de Preços'!I104</f>
        <v>0</v>
      </c>
      <c r="J358" s="5">
        <f>+'Pesquisa de Preços'!J104</f>
        <v>0</v>
      </c>
      <c r="K358" s="5">
        <f>+'Pesquisa de Preços'!K104</f>
        <v>0</v>
      </c>
      <c r="L358" s="5">
        <f>+'Pesquisa de Preços'!L104</f>
        <v>1403.71</v>
      </c>
      <c r="M358" s="1">
        <f>+'Pesquisa de Preços'!M104</f>
        <v>1493.9</v>
      </c>
    </row>
    <row r="359" spans="1:13" ht="21" customHeight="1" x14ac:dyDescent="0.2">
      <c r="A359" s="13">
        <f t="shared" si="76"/>
        <v>97</v>
      </c>
      <c r="B359" s="14" t="str">
        <f>+'Pesquisa de Preços'!B105</f>
        <v>LENÇOL 150 FIOS 100% ALGODAO COR BRANCA, PARA MACA HOSPITALAR.</v>
      </c>
      <c r="C359" s="5">
        <f>+'Pesquisa de Preços'!C105</f>
        <v>0</v>
      </c>
      <c r="D359" s="5">
        <f>+'Pesquisa de Preços'!D105</f>
        <v>49.99</v>
      </c>
      <c r="E359" s="5">
        <f>+'Pesquisa de Preços'!E105</f>
        <v>50.73</v>
      </c>
      <c r="F359" s="5">
        <f>+'Pesquisa de Preços'!F105</f>
        <v>51.19</v>
      </c>
      <c r="G359" s="5">
        <f>+'Pesquisa de Preços'!G105</f>
        <v>21</v>
      </c>
      <c r="H359" s="5">
        <f>+'Pesquisa de Preços'!H105</f>
        <v>0</v>
      </c>
      <c r="I359" s="5">
        <f>+'Pesquisa de Preços'!I105</f>
        <v>0</v>
      </c>
      <c r="J359" s="5">
        <f>+'Pesquisa de Preços'!J105</f>
        <v>0</v>
      </c>
      <c r="K359" s="5">
        <f>+'Pesquisa de Preços'!K105</f>
        <v>0</v>
      </c>
      <c r="L359" s="5">
        <f>+'Pesquisa de Preços'!L105</f>
        <v>69</v>
      </c>
      <c r="M359" s="1">
        <f>+'Pesquisa de Preços'!M105</f>
        <v>48.381999999999998</v>
      </c>
    </row>
    <row r="360" spans="1:13" ht="21" customHeight="1" x14ac:dyDescent="0.2">
      <c r="A360" s="13">
        <f t="shared" si="76"/>
        <v>98</v>
      </c>
      <c r="B360" s="14" t="str">
        <f>+'Pesquisa de Preços'!B106</f>
        <v>LENÇOL DE PAPEL HOSPITALAR CAIXA COM 10 ROLOS - Produto não estéril uso único, produto ecologicamente correto 100% fibras naturais; na cor branca 50cmx50m</v>
      </c>
      <c r="C360" s="5">
        <f>+'Pesquisa de Preços'!C106</f>
        <v>0</v>
      </c>
      <c r="D360" s="5">
        <f>+'Pesquisa de Preços'!D106</f>
        <v>74.78</v>
      </c>
      <c r="E360" s="5">
        <f>+'Pesquisa de Preços'!E106</f>
        <v>75.88</v>
      </c>
      <c r="F360" s="5">
        <f>+'Pesquisa de Preços'!F106</f>
        <v>76.569999999999993</v>
      </c>
      <c r="G360" s="5">
        <f>+'Pesquisa de Preços'!G106</f>
        <v>42.05</v>
      </c>
      <c r="H360" s="5">
        <f>+'Pesquisa de Preços'!H106</f>
        <v>0</v>
      </c>
      <c r="I360" s="5">
        <f>+'Pesquisa de Preços'!I106</f>
        <v>0</v>
      </c>
      <c r="J360" s="5">
        <f>+'Pesquisa de Preços'!J106</f>
        <v>0</v>
      </c>
      <c r="K360" s="5">
        <f>+'Pesquisa de Preços'!K106</f>
        <v>0</v>
      </c>
      <c r="L360" s="5">
        <f>+'Pesquisa de Preços'!L106</f>
        <v>56.23</v>
      </c>
      <c r="M360" s="1">
        <f>+'Pesquisa de Preços'!M106</f>
        <v>65.102000000000004</v>
      </c>
    </row>
    <row r="361" spans="1:13" ht="21" customHeight="1" x14ac:dyDescent="0.2">
      <c r="A361" s="13">
        <f t="shared" si="76"/>
        <v>99</v>
      </c>
      <c r="B361" s="14" t="str">
        <f>+'Pesquisa de Preços'!B107</f>
        <v>LENÇOL DE PAPEL HOSPITALAR CAIXA COM 10 ROLOS - Produto não estéril uso único, produto ecologicamente correto 100% fibras naturais; na cor branca, com registro no ministério da saúde. Medida por rolo 70cmx50m</v>
      </c>
      <c r="C361" s="5">
        <f>+'Pesquisa de Preços'!C107</f>
        <v>133.9</v>
      </c>
      <c r="D361" s="5">
        <f>+'Pesquisa de Preços'!D107</f>
        <v>100.45</v>
      </c>
      <c r="E361" s="5">
        <f>+'Pesquisa de Preços'!E107</f>
        <v>101.92</v>
      </c>
      <c r="F361" s="5">
        <f>+'Pesquisa de Preços'!F107</f>
        <v>102.85</v>
      </c>
      <c r="G361" s="5">
        <f>+'Pesquisa de Preços'!G107</f>
        <v>76.7</v>
      </c>
      <c r="H361" s="5">
        <f>+'Pesquisa de Preços'!H107</f>
        <v>0</v>
      </c>
      <c r="I361" s="5">
        <f>+'Pesquisa de Preços'!I107</f>
        <v>0</v>
      </c>
      <c r="J361" s="5">
        <f>+'Pesquisa de Preços'!J107</f>
        <v>0</v>
      </c>
      <c r="K361" s="5">
        <f>+'Pesquisa de Preços'!K107</f>
        <v>0</v>
      </c>
      <c r="L361" s="5">
        <f>+'Pesquisa de Preços'!L107</f>
        <v>74.77</v>
      </c>
      <c r="M361" s="1">
        <f>+'Pesquisa de Preços'!M107</f>
        <v>98.431666666666672</v>
      </c>
    </row>
    <row r="362" spans="1:13" ht="21" customHeight="1" x14ac:dyDescent="0.2">
      <c r="A362" s="13">
        <f t="shared" si="76"/>
        <v>100</v>
      </c>
      <c r="B362" s="14" t="str">
        <f>+'Pesquisa de Preços'!B108</f>
        <v>Luva descartável (estéril) tam. 6.5, Luva cirúrgica estéril descartável. Espessura média: 0,21 mm Comprimento: 28 cm Lubrificação: Sem pó Esterilização: Raios Gama ou Feixes de Elétron Apresentação: embalagem estéril contendo 50 pares</v>
      </c>
      <c r="C362" s="5">
        <f>+'Pesquisa de Preços'!C108</f>
        <v>79.16</v>
      </c>
      <c r="D362" s="5">
        <f>+'Pesquisa de Preços'!D108</f>
        <v>50</v>
      </c>
      <c r="E362" s="5">
        <f>+'Pesquisa de Preços'!E108</f>
        <v>50.74</v>
      </c>
      <c r="F362" s="5">
        <f>+'Pesquisa de Preços'!F108</f>
        <v>51.2</v>
      </c>
      <c r="G362" s="5">
        <f>+'Pesquisa de Preços'!G108</f>
        <v>45</v>
      </c>
      <c r="H362" s="5">
        <f>+'Pesquisa de Preços'!H108</f>
        <v>0</v>
      </c>
      <c r="I362" s="5">
        <f>+'Pesquisa de Preços'!I108</f>
        <v>0</v>
      </c>
      <c r="J362" s="5">
        <f>+'Pesquisa de Preços'!J108</f>
        <v>0</v>
      </c>
      <c r="K362" s="5">
        <f>+'Pesquisa de Preços'!K108</f>
        <v>0</v>
      </c>
      <c r="L362" s="5">
        <f>+'Pesquisa de Preços'!L108</f>
        <v>33.19</v>
      </c>
      <c r="M362" s="1">
        <f>+'Pesquisa de Preços'!M108</f>
        <v>51.548333333333339</v>
      </c>
    </row>
    <row r="363" spans="1:13" ht="21" customHeight="1" x14ac:dyDescent="0.2">
      <c r="A363" s="13">
        <f t="shared" si="76"/>
        <v>101</v>
      </c>
      <c r="B363" s="14" t="str">
        <f>+'Pesquisa de Preços'!B109</f>
        <v>Luva Descartável (estéril) tam. 7.0, Luva cirúrgica estéril descartável. Espessura média: 0,21 mm Comprimento: 28 cm Lubrificação: Sem pó Esterilização: Raios Gama ou Feixes de Elétron Apresentação: embalagem estéril contendo 1 par.</v>
      </c>
      <c r="C363" s="5">
        <f>+'Pesquisa de Preços'!C109</f>
        <v>134.9</v>
      </c>
      <c r="D363" s="5">
        <f>+'Pesquisa de Preços'!D109</f>
        <v>1</v>
      </c>
      <c r="E363" s="5">
        <f>+'Pesquisa de Preços'!E109</f>
        <v>1.2</v>
      </c>
      <c r="F363" s="5">
        <f>+'Pesquisa de Preços'!F109</f>
        <v>1.1399999999999999</v>
      </c>
      <c r="G363" s="5">
        <f>+'Pesquisa de Preços'!G109</f>
        <v>0.95</v>
      </c>
      <c r="H363" s="5">
        <f>+'Pesquisa de Preços'!H109</f>
        <v>0</v>
      </c>
      <c r="I363" s="5">
        <f>+'Pesquisa de Preços'!I109</f>
        <v>0</v>
      </c>
      <c r="J363" s="5">
        <f>+'Pesquisa de Preços'!J109</f>
        <v>0</v>
      </c>
      <c r="K363" s="5">
        <f>+'Pesquisa de Preços'!K109</f>
        <v>0</v>
      </c>
      <c r="L363" s="5">
        <f>+'Pesquisa de Preços'!L109</f>
        <v>1.82</v>
      </c>
      <c r="M363" s="1">
        <f>+'Pesquisa de Preços'!M109</f>
        <v>23.501666666666662</v>
      </c>
    </row>
    <row r="364" spans="1:13" ht="21" customHeight="1" x14ac:dyDescent="0.2">
      <c r="A364" s="13">
        <f t="shared" si="76"/>
        <v>102</v>
      </c>
      <c r="B364" s="14" t="str">
        <f>+'Pesquisa de Preços'!B110</f>
        <v>Luva Descartável (estéril) tam. 7.5 - Luva cirúrgica estéril descartável. Espessura média: 0,21 mm Comprimento: 28 cm Lubrificação: Sem pó Esterilização: Raios Gama ou Feixes de Elétron Apresentação: Pct estéril contendo 50 pares.</v>
      </c>
      <c r="C364" s="5">
        <f>+'Pesquisa de Preços'!C110</f>
        <v>79.16</v>
      </c>
      <c r="D364" s="5">
        <f>+'Pesquisa de Preços'!D110</f>
        <v>50</v>
      </c>
      <c r="E364" s="5">
        <f>+'Pesquisa de Preços'!E110</f>
        <v>50.74</v>
      </c>
      <c r="F364" s="5">
        <f>+'Pesquisa de Preços'!F110</f>
        <v>51.2</v>
      </c>
      <c r="G364" s="5">
        <f>+'Pesquisa de Preços'!G110</f>
        <v>45</v>
      </c>
      <c r="H364" s="5">
        <f>+'Pesquisa de Preços'!H110</f>
        <v>0</v>
      </c>
      <c r="I364" s="5">
        <f>+'Pesquisa de Preços'!I110</f>
        <v>0</v>
      </c>
      <c r="J364" s="5">
        <f>+'Pesquisa de Preços'!J110</f>
        <v>0</v>
      </c>
      <c r="K364" s="5">
        <f>+'Pesquisa de Preços'!K110</f>
        <v>0</v>
      </c>
      <c r="L364" s="5">
        <f>+'Pesquisa de Preços'!L110</f>
        <v>24.93</v>
      </c>
      <c r="M364" s="1">
        <f>+'Pesquisa de Preços'!M110</f>
        <v>50.171666666666674</v>
      </c>
    </row>
    <row r="365" spans="1:13" ht="21" customHeight="1" x14ac:dyDescent="0.2">
      <c r="A365" s="13">
        <f t="shared" si="76"/>
        <v>103</v>
      </c>
      <c r="B365" s="14" t="str">
        <f>+'Pesquisa de Preços'!B111</f>
        <v>Luva Descartável (estéril) tam. 8.0 - Luva cirúrgica estéril descartável. Espessura média: 0,21 mm Comprimento: 28 cm Lubrificação: Sem pó Esterilização: Raios Gama ou Feixes de Elétron Apresentação: Pct estéril contendo 50 pares</v>
      </c>
      <c r="C365" s="5">
        <f>+'Pesquisa de Preços'!C111</f>
        <v>156.9</v>
      </c>
      <c r="D365" s="5">
        <f>+'Pesquisa de Preços'!D111</f>
        <v>50</v>
      </c>
      <c r="E365" s="5">
        <f>+'Pesquisa de Preços'!E111</f>
        <v>50.74</v>
      </c>
      <c r="F365" s="5">
        <f>+'Pesquisa de Preços'!F111</f>
        <v>51.2</v>
      </c>
      <c r="G365" s="5">
        <f>+'Pesquisa de Preços'!G111</f>
        <v>45</v>
      </c>
      <c r="H365" s="5">
        <f>+'Pesquisa de Preços'!H111</f>
        <v>0</v>
      </c>
      <c r="I365" s="5">
        <f>+'Pesquisa de Preços'!I111</f>
        <v>0</v>
      </c>
      <c r="J365" s="5">
        <f>+'Pesquisa de Preços'!J111</f>
        <v>0</v>
      </c>
      <c r="K365" s="5">
        <f>+'Pesquisa de Preços'!K111</f>
        <v>0</v>
      </c>
      <c r="L365" s="5">
        <f>+'Pesquisa de Preços'!L111</f>
        <v>34.93</v>
      </c>
      <c r="M365" s="1">
        <f>+'Pesquisa de Preços'!M111</f>
        <v>64.795000000000002</v>
      </c>
    </row>
    <row r="366" spans="1:13" ht="21" customHeight="1" x14ac:dyDescent="0.2">
      <c r="A366" s="13">
        <f t="shared" si="76"/>
        <v>104</v>
      </c>
      <c r="B366" s="14" t="str">
        <f>+'Pesquisa de Preços'!B112</f>
        <v>LUVA NITRICA SEM PÓ TAMANHO G, CX COM 100 UNIDADES.</v>
      </c>
      <c r="C366" s="5">
        <f>+'Pesquisa de Preços'!C112</f>
        <v>23.84</v>
      </c>
      <c r="D366" s="5">
        <f>+'Pesquisa de Preços'!D112</f>
        <v>15.73</v>
      </c>
      <c r="E366" s="5">
        <f>+'Pesquisa de Preços'!E112</f>
        <v>15.96</v>
      </c>
      <c r="F366" s="5">
        <f>+'Pesquisa de Preços'!F112</f>
        <v>16.100000000000001</v>
      </c>
      <c r="G366" s="5">
        <f>+'Pesquisa de Preços'!G112</f>
        <v>11.2</v>
      </c>
      <c r="H366" s="5">
        <f>+'Pesquisa de Preços'!H112</f>
        <v>0</v>
      </c>
      <c r="I366" s="5">
        <f>+'Pesquisa de Preços'!I112</f>
        <v>0</v>
      </c>
      <c r="J366" s="5">
        <f>+'Pesquisa de Preços'!J112</f>
        <v>0</v>
      </c>
      <c r="K366" s="5">
        <f>+'Pesquisa de Preços'!K112</f>
        <v>0</v>
      </c>
      <c r="L366" s="5">
        <f>+'Pesquisa de Preços'!L112</f>
        <v>25.22</v>
      </c>
      <c r="M366" s="1">
        <f>+'Pesquisa de Preços'!M112</f>
        <v>18.008333333333333</v>
      </c>
    </row>
    <row r="367" spans="1:13" ht="21" customHeight="1" x14ac:dyDescent="0.2">
      <c r="A367" s="13">
        <f t="shared" si="76"/>
        <v>105</v>
      </c>
      <c r="B367" s="14" t="str">
        <f>+'Pesquisa de Preços'!B113</f>
        <v>LUVA NITRICA SEM PÓ TAMANHO M, CX COM 100 UNIDADES</v>
      </c>
      <c r="C367" s="5">
        <f>+'Pesquisa de Preços'!C113</f>
        <v>35.159999999999997</v>
      </c>
      <c r="D367" s="5">
        <f>+'Pesquisa de Preços'!D113</f>
        <v>15.73</v>
      </c>
      <c r="E367" s="5">
        <f>+'Pesquisa de Preços'!E113</f>
        <v>15.96</v>
      </c>
      <c r="F367" s="5">
        <f>+'Pesquisa de Preços'!F113</f>
        <v>16.100000000000001</v>
      </c>
      <c r="G367" s="5">
        <f>+'Pesquisa de Preços'!G113</f>
        <v>11.2</v>
      </c>
      <c r="H367" s="5">
        <f>+'Pesquisa de Preços'!H113</f>
        <v>0</v>
      </c>
      <c r="I367" s="5">
        <f>+'Pesquisa de Preços'!I113</f>
        <v>0</v>
      </c>
      <c r="J367" s="5">
        <f>+'Pesquisa de Preços'!J113</f>
        <v>0</v>
      </c>
      <c r="K367" s="5">
        <f>+'Pesquisa de Preços'!K113</f>
        <v>0</v>
      </c>
      <c r="L367" s="5">
        <f>+'Pesquisa de Preços'!L113</f>
        <v>29</v>
      </c>
      <c r="M367" s="1">
        <f>+'Pesquisa de Preços'!M113</f>
        <v>20.524999999999999</v>
      </c>
    </row>
    <row r="368" spans="1:13" ht="21" customHeight="1" x14ac:dyDescent="0.2">
      <c r="A368" s="13">
        <f t="shared" si="76"/>
        <v>106</v>
      </c>
      <c r="B368" s="14" t="str">
        <f>+'Pesquisa de Preços'!B114</f>
        <v>LUVA NITRICA SEM PÓ TAMANHO P, CX COM 100 UNIDADES.</v>
      </c>
      <c r="C368" s="5">
        <f>+'Pesquisa de Preços'!C114</f>
        <v>35.19</v>
      </c>
      <c r="D368" s="5">
        <f>+'Pesquisa de Preços'!D114</f>
        <v>15.73</v>
      </c>
      <c r="E368" s="5">
        <f>+'Pesquisa de Preços'!E114</f>
        <v>15.96</v>
      </c>
      <c r="F368" s="5">
        <f>+'Pesquisa de Preços'!F114</f>
        <v>16.100000000000001</v>
      </c>
      <c r="G368" s="5">
        <f>+'Pesquisa de Preços'!G114</f>
        <v>11.2</v>
      </c>
      <c r="H368" s="5">
        <f>+'Pesquisa de Preços'!H114</f>
        <v>0</v>
      </c>
      <c r="I368" s="5">
        <f>+'Pesquisa de Preços'!I114</f>
        <v>0</v>
      </c>
      <c r="J368" s="5">
        <f>+'Pesquisa de Preços'!J114</f>
        <v>0</v>
      </c>
      <c r="K368" s="5">
        <f>+'Pesquisa de Preços'!K114</f>
        <v>0</v>
      </c>
      <c r="L368" s="5">
        <f>+'Pesquisa de Preços'!L114</f>
        <v>19.239999999999998</v>
      </c>
      <c r="M368" s="1">
        <f>+'Pesquisa de Preços'!M114</f>
        <v>18.903333333333332</v>
      </c>
    </row>
    <row r="369" spans="1:13" ht="21" customHeight="1" x14ac:dyDescent="0.2">
      <c r="A369" s="13">
        <f t="shared" si="76"/>
        <v>107</v>
      </c>
      <c r="B369" s="14" t="str">
        <f>+'Pesquisa de Preços'!B115</f>
        <v xml:space="preserve">LUVA PARA PROCEDIMENTO TAMANHO GRANDE (G) - CX COM 100 UNID </v>
      </c>
      <c r="C369" s="5">
        <f>+'Pesquisa de Preços'!C115</f>
        <v>0</v>
      </c>
      <c r="D369" s="5">
        <f>+'Pesquisa de Preços'!D115</f>
        <v>19.45</v>
      </c>
      <c r="E369" s="5">
        <f>+'Pesquisa de Preços'!E115</f>
        <v>19.73</v>
      </c>
      <c r="F369" s="5">
        <f>+'Pesquisa de Preços'!F115</f>
        <v>19.91</v>
      </c>
      <c r="G369" s="5">
        <f>+'Pesquisa de Preços'!G115</f>
        <v>11</v>
      </c>
      <c r="H369" s="5">
        <f>+'Pesquisa de Preços'!H115</f>
        <v>0</v>
      </c>
      <c r="I369" s="5">
        <f>+'Pesquisa de Preços'!I115</f>
        <v>0</v>
      </c>
      <c r="J369" s="5">
        <f>+'Pesquisa de Preços'!J115</f>
        <v>0</v>
      </c>
      <c r="K369" s="5">
        <f>+'Pesquisa de Preços'!K115</f>
        <v>0</v>
      </c>
      <c r="L369" s="5">
        <f>+'Pesquisa de Preços'!L115</f>
        <v>20</v>
      </c>
      <c r="M369" s="1">
        <f>+'Pesquisa de Preços'!M115</f>
        <v>18.018000000000001</v>
      </c>
    </row>
    <row r="370" spans="1:13" ht="21" customHeight="1" x14ac:dyDescent="0.2">
      <c r="A370" s="13">
        <f t="shared" si="76"/>
        <v>108</v>
      </c>
      <c r="B370" s="14" t="str">
        <f>+'Pesquisa de Preços'!B116</f>
        <v>LUVA PARA PROCEDIMENTO TAMANHO MÉDIO (M)-CX C/ 100 UNID - Descartável, não estéril, confeccionada em látex natural, ambidestra, punhos longos, com bainha, formato anatômico, alta sensibilidade tátil, boa elasticidade e resistência, isenta de quaisquer defeitos, lubrificados com pó bioabsorvível</v>
      </c>
      <c r="C370" s="5">
        <f>+'Pesquisa de Preços'!C116</f>
        <v>0</v>
      </c>
      <c r="D370" s="5">
        <f>+'Pesquisa de Preços'!D116</f>
        <v>19.45</v>
      </c>
      <c r="E370" s="5">
        <f>+'Pesquisa de Preços'!E116</f>
        <v>19.73</v>
      </c>
      <c r="F370" s="5">
        <f>+'Pesquisa de Preços'!F116</f>
        <v>19.91</v>
      </c>
      <c r="G370" s="5">
        <f>+'Pesquisa de Preços'!G116</f>
        <v>11</v>
      </c>
      <c r="H370" s="5">
        <f>+'Pesquisa de Preços'!H116</f>
        <v>0</v>
      </c>
      <c r="I370" s="5">
        <f>+'Pesquisa de Preços'!I116</f>
        <v>0</v>
      </c>
      <c r="J370" s="5">
        <f>+'Pesquisa de Preços'!J116</f>
        <v>0</v>
      </c>
      <c r="K370" s="5">
        <f>+'Pesquisa de Preços'!K116</f>
        <v>0</v>
      </c>
      <c r="L370" s="5">
        <f>+'Pesquisa de Preços'!L116</f>
        <v>21.6</v>
      </c>
      <c r="M370" s="1">
        <f>+'Pesquisa de Preços'!M116</f>
        <v>18.338000000000001</v>
      </c>
    </row>
    <row r="371" spans="1:13" ht="21" customHeight="1" x14ac:dyDescent="0.2">
      <c r="A371" s="13">
        <f t="shared" si="76"/>
        <v>109</v>
      </c>
      <c r="B371" s="14" t="str">
        <f>+'Pesquisa de Preços'!B117</f>
        <v>LUVA PARA PROCEDIMENTO TAMANHO PEQUENO (EP)-CX C/ 100 UNID - Descartável, não estéril, confeccionada em látex natural, ambidestra, punhos longos, com bainha, formato anatômico, alta sensibilidade tátil, boa elasticidade e resistência, isenta de quaisquer defeitos, lubrificados com pó bioabsorvível.</v>
      </c>
      <c r="C371" s="5">
        <f>+'Pesquisa de Preços'!C117</f>
        <v>0</v>
      </c>
      <c r="D371" s="5">
        <f>+'Pesquisa de Preços'!D117</f>
        <v>19.45</v>
      </c>
      <c r="E371" s="5">
        <f>+'Pesquisa de Preços'!E117</f>
        <v>19.73</v>
      </c>
      <c r="F371" s="5">
        <f>+'Pesquisa de Preços'!F117</f>
        <v>19.91</v>
      </c>
      <c r="G371" s="5">
        <f>+'Pesquisa de Preços'!G117</f>
        <v>11</v>
      </c>
      <c r="H371" s="5">
        <f>+'Pesquisa de Preços'!H117</f>
        <v>0</v>
      </c>
      <c r="I371" s="5">
        <f>+'Pesquisa de Preços'!I117</f>
        <v>0</v>
      </c>
      <c r="J371" s="5">
        <f>+'Pesquisa de Preços'!J117</f>
        <v>0</v>
      </c>
      <c r="K371" s="5">
        <f>+'Pesquisa de Preços'!K117</f>
        <v>0</v>
      </c>
      <c r="L371" s="5">
        <f>+'Pesquisa de Preços'!L117</f>
        <v>22.27</v>
      </c>
      <c r="M371" s="1">
        <f>+'Pesquisa de Preços'!M117</f>
        <v>18.472000000000001</v>
      </c>
    </row>
    <row r="372" spans="1:13" ht="21" customHeight="1" x14ac:dyDescent="0.2">
      <c r="A372" s="13">
        <f t="shared" si="76"/>
        <v>110</v>
      </c>
      <c r="B372" s="14" t="str">
        <f>+'Pesquisa de Preços'!B118</f>
        <v>LUVA PARA PROCEDIMENTO TAMANHO PEQUENO (P)-CX C/ 100 UNID - Descartável, não estéril, confeccionada em látex natural, ambidestra, punhos longos, com bainha, formato anatômico, alta sensibilidade tátil, boa elasticidade e resistência, isenta de quaisquer defeitos, lubrificados com pó bioabsorvível</v>
      </c>
      <c r="C372" s="5">
        <f>+'Pesquisa de Preços'!C118</f>
        <v>0</v>
      </c>
      <c r="D372" s="5">
        <f>+'Pesquisa de Preços'!D118</f>
        <v>19.45</v>
      </c>
      <c r="E372" s="5">
        <f>+'Pesquisa de Preços'!E118</f>
        <v>19.73</v>
      </c>
      <c r="F372" s="5">
        <f>+'Pesquisa de Preços'!F118</f>
        <v>19.91</v>
      </c>
      <c r="G372" s="5">
        <f>+'Pesquisa de Preços'!G118</f>
        <v>11</v>
      </c>
      <c r="H372" s="5">
        <f>+'Pesquisa de Preços'!H118</f>
        <v>0</v>
      </c>
      <c r="I372" s="5">
        <f>+'Pesquisa de Preços'!I118</f>
        <v>0</v>
      </c>
      <c r="J372" s="5">
        <f>+'Pesquisa de Preços'!J118</f>
        <v>0</v>
      </c>
      <c r="K372" s="5">
        <f>+'Pesquisa de Preços'!K118</f>
        <v>0</v>
      </c>
      <c r="L372" s="5">
        <f>+'Pesquisa de Preços'!L118</f>
        <v>22.27</v>
      </c>
      <c r="M372" s="1">
        <f>+'Pesquisa de Preços'!M118</f>
        <v>18.472000000000001</v>
      </c>
    </row>
    <row r="373" spans="1:13" ht="21" customHeight="1" x14ac:dyDescent="0.2">
      <c r="A373" s="13">
        <f t="shared" si="76"/>
        <v>111</v>
      </c>
      <c r="B373" s="14" t="str">
        <f>+'Pesquisa de Preços'!B119</f>
        <v>MANGUITO P/ APARELHO DE PRESSÃO ADULTO DE DUAS VIAS CONFECCIONADO EM PVC, EM MATERIAL QUE NÃO SE DETERIORA COM CALOR</v>
      </c>
      <c r="C373" s="5">
        <f>+'Pesquisa de Preços'!C119</f>
        <v>10.14</v>
      </c>
      <c r="D373" s="5">
        <f>+'Pesquisa de Preços'!D119</f>
        <v>38.89</v>
      </c>
      <c r="E373" s="5">
        <f>+'Pesquisa de Preços'!E119</f>
        <v>39.46</v>
      </c>
      <c r="F373" s="5">
        <f>+'Pesquisa de Preços'!F119</f>
        <v>39.82</v>
      </c>
      <c r="G373" s="5">
        <f>+'Pesquisa de Preços'!G119</f>
        <v>6.2</v>
      </c>
      <c r="H373" s="5">
        <f>+'Pesquisa de Preços'!H119</f>
        <v>0</v>
      </c>
      <c r="I373" s="5">
        <f>+'Pesquisa de Preços'!I119</f>
        <v>0</v>
      </c>
      <c r="J373" s="5">
        <f>+'Pesquisa de Preços'!J119</f>
        <v>0</v>
      </c>
      <c r="K373" s="5">
        <f>+'Pesquisa de Preços'!K119</f>
        <v>0</v>
      </c>
      <c r="L373" s="5">
        <f>+'Pesquisa de Preços'!L119</f>
        <v>40.33</v>
      </c>
      <c r="M373" s="1">
        <f>+'Pesquisa de Preços'!M119</f>
        <v>29.139999999999997</v>
      </c>
    </row>
    <row r="374" spans="1:13" ht="21" customHeight="1" x14ac:dyDescent="0.2">
      <c r="A374" s="13">
        <f t="shared" si="76"/>
        <v>112</v>
      </c>
      <c r="B374" s="14" t="str">
        <f>+'Pesquisa de Preços'!B120</f>
        <v>MANGUITO P/ APARELHO DE PRESSÃO INFANTIL, DE DUAS VIAS, CONFECCINADO EM PVC, EM MATERIAL QUE NÃO SE DETERIORA COM CALOR</v>
      </c>
      <c r="C374" s="5">
        <f>+'Pesquisa de Preços'!C120</f>
        <v>82.5</v>
      </c>
      <c r="D374" s="5">
        <f>+'Pesquisa de Preços'!D120</f>
        <v>38.89</v>
      </c>
      <c r="E374" s="5">
        <f>+'Pesquisa de Preços'!E120</f>
        <v>39.46</v>
      </c>
      <c r="F374" s="5">
        <f>+'Pesquisa de Preços'!F120</f>
        <v>39.82</v>
      </c>
      <c r="G374" s="5">
        <f>+'Pesquisa de Preços'!G120</f>
        <v>7</v>
      </c>
      <c r="H374" s="5">
        <f>+'Pesquisa de Preços'!H120</f>
        <v>0</v>
      </c>
      <c r="I374" s="5">
        <f>+'Pesquisa de Preços'!I120</f>
        <v>0</v>
      </c>
      <c r="J374" s="5">
        <f>+'Pesquisa de Preços'!J120</f>
        <v>0</v>
      </c>
      <c r="K374" s="5">
        <f>+'Pesquisa de Preços'!K120</f>
        <v>0</v>
      </c>
      <c r="L374" s="5">
        <f>+'Pesquisa de Preços'!L120</f>
        <v>27.19</v>
      </c>
      <c r="M374" s="1">
        <f>+'Pesquisa de Preços'!M120</f>
        <v>39.143333333333331</v>
      </c>
    </row>
    <row r="375" spans="1:13" ht="21" customHeight="1" x14ac:dyDescent="0.2">
      <c r="A375" s="13">
        <f t="shared" si="76"/>
        <v>113</v>
      </c>
      <c r="B375" s="14" t="str">
        <f>+'Pesquisa de Preços'!B121</f>
        <v>MANGUITO P/ APARELHO DE PRESSÃO OBESO DE DUAS VIAS CONFECCIONADO EM PVC, EM MATERIAL QUE NÃO SE DETERIORA COM CALOR</v>
      </c>
      <c r="C375" s="5">
        <f>+'Pesquisa de Preços'!C121</f>
        <v>50.22</v>
      </c>
      <c r="D375" s="5">
        <f>+'Pesquisa de Preços'!D121</f>
        <v>50</v>
      </c>
      <c r="E375" s="5">
        <f>+'Pesquisa de Preços'!E121</f>
        <v>50.74</v>
      </c>
      <c r="F375" s="5">
        <f>+'Pesquisa de Preços'!F121</f>
        <v>51.2</v>
      </c>
      <c r="G375" s="5">
        <f>+'Pesquisa de Preços'!G121</f>
        <v>15.31</v>
      </c>
      <c r="H375" s="5">
        <f>+'Pesquisa de Preços'!H121</f>
        <v>0</v>
      </c>
      <c r="I375" s="5">
        <f>+'Pesquisa de Preços'!I121</f>
        <v>0</v>
      </c>
      <c r="J375" s="5">
        <f>+'Pesquisa de Preços'!J121</f>
        <v>0</v>
      </c>
      <c r="K375" s="5">
        <f>+'Pesquisa de Preços'!K121</f>
        <v>0</v>
      </c>
      <c r="L375" s="5">
        <f>+'Pesquisa de Preços'!L121</f>
        <v>33.72</v>
      </c>
      <c r="M375" s="1">
        <f>+'Pesquisa de Preços'!M121</f>
        <v>41.865000000000002</v>
      </c>
    </row>
    <row r="376" spans="1:13" ht="21" customHeight="1" x14ac:dyDescent="0.2">
      <c r="A376" s="13">
        <f t="shared" si="76"/>
        <v>114</v>
      </c>
      <c r="B376" s="14" t="str">
        <f>+'Pesquisa de Preços'!B122</f>
        <v>Manta Térmica Aluminizada - Manta Térmica Aluminizada, Produzida em polietileno aluminizado, Não Deforma, A Prova d`água, Reflete o calor externo mantendo o calor interno, Tamanho: Comprimento: 2,10m. Largura: 1,40m.</v>
      </c>
      <c r="C376" s="5">
        <f>+'Pesquisa de Preços'!C122</f>
        <v>9.5</v>
      </c>
      <c r="D376" s="5">
        <f>+'Pesquisa de Preços'!D122</f>
        <v>7</v>
      </c>
      <c r="E376" s="5">
        <f>+'Pesquisa de Preços'!E122</f>
        <v>7.11</v>
      </c>
      <c r="F376" s="5">
        <f>+'Pesquisa de Preços'!F122</f>
        <v>7.17</v>
      </c>
      <c r="G376" s="5">
        <f>+'Pesquisa de Preços'!G122</f>
        <v>7.28</v>
      </c>
      <c r="H376" s="5">
        <f>+'Pesquisa de Preços'!H122</f>
        <v>0</v>
      </c>
      <c r="I376" s="5">
        <f>+'Pesquisa de Preços'!I122</f>
        <v>0</v>
      </c>
      <c r="J376" s="5">
        <f>+'Pesquisa de Preços'!J122</f>
        <v>0</v>
      </c>
      <c r="K376" s="5">
        <f>+'Pesquisa de Preços'!K122</f>
        <v>0</v>
      </c>
      <c r="L376" s="5">
        <f>+'Pesquisa de Preços'!L122</f>
        <v>7.56</v>
      </c>
      <c r="M376" s="1">
        <f>+'Pesquisa de Preços'!M122</f>
        <v>7.6033333333333344</v>
      </c>
    </row>
    <row r="377" spans="1:13" ht="21" customHeight="1" x14ac:dyDescent="0.2">
      <c r="A377" s="13">
        <f t="shared" si="76"/>
        <v>115</v>
      </c>
      <c r="B377" s="14" t="str">
        <f>+'Pesquisa de Preços'!B123</f>
        <v xml:space="preserve">Máscara Cirúrgica Descartável Tripla c/ Elástico Cx 50und - Material 100% Polipropileno Hipoalérgica, Hidrorepelente, Não Inflamável, Clipe nasal revestido e de fácil ajuste ELÁSTICO (p/ fixar atrás das aurículas), TRIPLA CAMADA: Composta por 2 camadas externas de TNT 20 g/m² </v>
      </c>
      <c r="C377" s="5">
        <f>+'Pesquisa de Preços'!C123</f>
        <v>19.75</v>
      </c>
      <c r="D377" s="5">
        <f>+'Pesquisa de Preços'!D123</f>
        <v>3.34</v>
      </c>
      <c r="E377" s="5">
        <f>+'Pesquisa de Preços'!E123</f>
        <v>3.39</v>
      </c>
      <c r="F377" s="5">
        <f>+'Pesquisa de Preços'!F123</f>
        <v>3.42</v>
      </c>
      <c r="G377" s="5">
        <f>+'Pesquisa de Preços'!G123</f>
        <v>4.17</v>
      </c>
      <c r="H377" s="5">
        <f>+'Pesquisa de Preços'!H123</f>
        <v>0</v>
      </c>
      <c r="I377" s="5">
        <f>+'Pesquisa de Preços'!I123</f>
        <v>0</v>
      </c>
      <c r="J377" s="5">
        <f>+'Pesquisa de Preços'!J123</f>
        <v>0</v>
      </c>
      <c r="K377" s="5">
        <f>+'Pesquisa de Preços'!K123</f>
        <v>0</v>
      </c>
      <c r="L377" s="5">
        <f>+'Pesquisa de Preços'!L123</f>
        <v>7.14</v>
      </c>
      <c r="M377" s="1">
        <f>+'Pesquisa de Preços'!M123</f>
        <v>6.8683333333333332</v>
      </c>
    </row>
    <row r="378" spans="1:13" ht="21" customHeight="1" x14ac:dyDescent="0.2">
      <c r="A378" s="13">
        <f t="shared" si="76"/>
        <v>116</v>
      </c>
      <c r="B378" s="14" t="str">
        <f>+'Pesquisa de Preços'!B124</f>
        <v>Máscara com Reservatório adulto p/ nebulizador</v>
      </c>
      <c r="C378" s="5">
        <f>+'Pesquisa de Preços'!C124</f>
        <v>12</v>
      </c>
      <c r="D378" s="5">
        <f>+'Pesquisa de Preços'!D124</f>
        <v>11.12</v>
      </c>
      <c r="E378" s="5">
        <f>+'Pesquisa de Preços'!E124</f>
        <v>11.28</v>
      </c>
      <c r="F378" s="5">
        <f>+'Pesquisa de Preços'!F124</f>
        <v>11.38</v>
      </c>
      <c r="G378" s="5">
        <f>+'Pesquisa de Preços'!G124</f>
        <v>7.09</v>
      </c>
      <c r="H378" s="5">
        <f>+'Pesquisa de Preços'!H124</f>
        <v>0</v>
      </c>
      <c r="I378" s="5">
        <f>+'Pesquisa de Preços'!I124</f>
        <v>0</v>
      </c>
      <c r="J378" s="5">
        <f>+'Pesquisa de Preços'!J124</f>
        <v>0</v>
      </c>
      <c r="K378" s="5">
        <f>+'Pesquisa de Preços'!K124</f>
        <v>0</v>
      </c>
      <c r="L378" s="5">
        <f>+'Pesquisa de Preços'!L124</f>
        <v>10.220000000000001</v>
      </c>
      <c r="M378" s="1">
        <f>+'Pesquisa de Preços'!M124</f>
        <v>10.515000000000001</v>
      </c>
    </row>
    <row r="379" spans="1:13" ht="21" customHeight="1" x14ac:dyDescent="0.2">
      <c r="A379" s="13">
        <f t="shared" si="76"/>
        <v>117</v>
      </c>
      <c r="B379" s="14" t="str">
        <f>+'Pesquisa de Preços'!B125</f>
        <v>Máscara com Reservatório infantil p/ nebulizador</v>
      </c>
      <c r="C379" s="5">
        <f>+'Pesquisa de Preços'!C125</f>
        <v>12</v>
      </c>
      <c r="D379" s="5">
        <f>+'Pesquisa de Preços'!D125</f>
        <v>11.12</v>
      </c>
      <c r="E379" s="5">
        <f>+'Pesquisa de Preços'!E125</f>
        <v>11.28</v>
      </c>
      <c r="F379" s="5">
        <f>+'Pesquisa de Preços'!F125</f>
        <v>11.38</v>
      </c>
      <c r="G379" s="5">
        <f>+'Pesquisa de Preços'!G125</f>
        <v>7.09</v>
      </c>
      <c r="H379" s="5">
        <f>+'Pesquisa de Preços'!H125</f>
        <v>0</v>
      </c>
      <c r="I379" s="5">
        <f>+'Pesquisa de Preços'!I125</f>
        <v>0</v>
      </c>
      <c r="J379" s="5">
        <f>+'Pesquisa de Preços'!J125</f>
        <v>0</v>
      </c>
      <c r="K379" s="5">
        <f>+'Pesquisa de Preços'!K125</f>
        <v>0</v>
      </c>
      <c r="L379" s="5">
        <f>+'Pesquisa de Preços'!L125</f>
        <v>9.1999999999999993</v>
      </c>
      <c r="M379" s="1">
        <f>+'Pesquisa de Preços'!M125</f>
        <v>10.345000000000001</v>
      </c>
    </row>
    <row r="380" spans="1:13" ht="21" customHeight="1" x14ac:dyDescent="0.2">
      <c r="A380" s="13">
        <f t="shared" si="76"/>
        <v>118</v>
      </c>
      <c r="B380" s="14" t="str">
        <f>+'Pesquisa de Preços'!B126</f>
        <v>Máscara de oxigênio adulto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380" s="5">
        <f>+'Pesquisa de Preços'!C126</f>
        <v>20.9</v>
      </c>
      <c r="D380" s="5">
        <f>+'Pesquisa de Preços'!D126</f>
        <v>6.94</v>
      </c>
      <c r="E380" s="5">
        <f>+'Pesquisa de Preços'!E126</f>
        <v>7.04</v>
      </c>
      <c r="F380" s="5">
        <f>+'Pesquisa de Preços'!F126</f>
        <v>7.1</v>
      </c>
      <c r="G380" s="5">
        <f>+'Pesquisa de Preços'!G126</f>
        <v>8.7799999999999994</v>
      </c>
      <c r="H380" s="5">
        <f>+'Pesquisa de Preços'!H126</f>
        <v>0</v>
      </c>
      <c r="I380" s="5">
        <f>+'Pesquisa de Preços'!I126</f>
        <v>0</v>
      </c>
      <c r="J380" s="5">
        <f>+'Pesquisa de Preços'!J126</f>
        <v>0</v>
      </c>
      <c r="K380" s="5">
        <f>+'Pesquisa de Preços'!K126</f>
        <v>0</v>
      </c>
      <c r="L380" s="5">
        <f>+'Pesquisa de Preços'!L126</f>
        <v>10.45</v>
      </c>
      <c r="M380" s="1">
        <f>+'Pesquisa de Preços'!M126</f>
        <v>10.201666666666668</v>
      </c>
    </row>
    <row r="381" spans="1:13" ht="21" customHeight="1" x14ac:dyDescent="0.2">
      <c r="A381" s="13">
        <f t="shared" si="76"/>
        <v>119</v>
      </c>
      <c r="B381" s="14" t="str">
        <f>+'Pesquisa de Preços'!B127</f>
        <v>Máscara de oxigênio infantil (Venturi) - confeccionada em vinil macio e transparente, no queixo possui formato anatômico. Com diluidores codificados em 6 cores diferentes trazendo as seguintes concentrações: 50%, 40%, 35%, 31%, 28%, 24%. Composição: 01 Máscara com tubo flexível (corrugado); 06 conectores para fluxo de O2 diferenciado por cores (24%, 28%, 31%, 35%, 40%, 50%); 01 extensão para oxigênio 2,1m; 01 copo de umidificação</v>
      </c>
      <c r="C381" s="5">
        <f>+'Pesquisa de Preços'!C127</f>
        <v>12</v>
      </c>
      <c r="D381" s="5">
        <f>+'Pesquisa de Preços'!D127</f>
        <v>6.94</v>
      </c>
      <c r="E381" s="5">
        <f>+'Pesquisa de Preços'!E127</f>
        <v>7.04</v>
      </c>
      <c r="F381" s="5">
        <f>+'Pesquisa de Preços'!F127</f>
        <v>7.1</v>
      </c>
      <c r="G381" s="5">
        <f>+'Pesquisa de Preços'!G127</f>
        <v>9.3800000000000008</v>
      </c>
      <c r="H381" s="5">
        <f>+'Pesquisa de Preços'!H127</f>
        <v>0</v>
      </c>
      <c r="I381" s="5">
        <f>+'Pesquisa de Preços'!I127</f>
        <v>0</v>
      </c>
      <c r="J381" s="5">
        <f>+'Pesquisa de Preços'!J127</f>
        <v>0</v>
      </c>
      <c r="K381" s="5">
        <f>+'Pesquisa de Preços'!K127</f>
        <v>0</v>
      </c>
      <c r="L381" s="5">
        <f>+'Pesquisa de Preços'!L127</f>
        <v>10.45</v>
      </c>
      <c r="M381" s="1">
        <f>+'Pesquisa de Preços'!M127</f>
        <v>8.8183333333333334</v>
      </c>
    </row>
    <row r="382" spans="1:13" ht="21" customHeight="1" x14ac:dyDescent="0.2">
      <c r="A382" s="13">
        <f t="shared" si="76"/>
        <v>120</v>
      </c>
      <c r="B382" s="14" t="str">
        <f>+'Pesquisa de Preços'!B128</f>
        <v>MÁSCARA DE PROTEÇÃO N95 PFF2 (UN.), Respirador PFF-2/N95 contra Particulados para Uso Hospitalar Máscara Cirúrgica. Composição. Constituído por uma concha interna de sustentação - composta de não tecido moldado em fibras sintéticas por um processo sem resina. Sobre esta concha é montado o meio filtrante composto por microfibras tratadas eletrostaticamente. A parte externa do respirador é composta por um não-tecido na cor verde, que protege o meio filtrante evitando que as fibras possam se soltar, com tratamento especial para maior resistência à projeção de sangue e fluidos corpóreos</v>
      </c>
      <c r="C382" s="5">
        <f>+'Pesquisa de Preços'!C128</f>
        <v>2.62</v>
      </c>
      <c r="D382" s="5">
        <f>+'Pesquisa de Preços'!D128</f>
        <v>1.45</v>
      </c>
      <c r="E382" s="5">
        <f>+'Pesquisa de Preços'!E128</f>
        <v>1.47</v>
      </c>
      <c r="F382" s="5">
        <f>+'Pesquisa de Preços'!F128</f>
        <v>1.48</v>
      </c>
      <c r="G382" s="5">
        <f>+'Pesquisa de Preços'!G128</f>
        <v>0.88</v>
      </c>
      <c r="H382" s="5">
        <f>+'Pesquisa de Preços'!H128</f>
        <v>0</v>
      </c>
      <c r="I382" s="5">
        <f>+'Pesquisa de Preços'!I128</f>
        <v>0</v>
      </c>
      <c r="J382" s="5">
        <f>+'Pesquisa de Preços'!J128</f>
        <v>0</v>
      </c>
      <c r="K382" s="5">
        <f>+'Pesquisa de Preços'!K128</f>
        <v>0</v>
      </c>
      <c r="L382" s="5">
        <f>+'Pesquisa de Preços'!L128</f>
        <v>1.64</v>
      </c>
      <c r="M382" s="1">
        <f>+'Pesquisa de Preços'!M128</f>
        <v>1.5899999999999999</v>
      </c>
    </row>
    <row r="383" spans="1:13" ht="21" customHeight="1" x14ac:dyDescent="0.2">
      <c r="A383" s="13">
        <f t="shared" si="76"/>
        <v>121</v>
      </c>
      <c r="B383" s="14" t="str">
        <f>+'Pesquisa de Preços'!B129</f>
        <v>Mascara laríngea descartável 5.0 (70-100kg)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383" s="5">
        <f>+'Pesquisa de Preços'!C129</f>
        <v>75</v>
      </c>
      <c r="D383" s="5">
        <f>+'Pesquisa de Preços'!D129</f>
        <v>44.22</v>
      </c>
      <c r="E383" s="5">
        <f>+'Pesquisa de Preços'!E129</f>
        <v>44.86</v>
      </c>
      <c r="F383" s="5">
        <f>+'Pesquisa de Preços'!F129</f>
        <v>45.27</v>
      </c>
      <c r="G383" s="5">
        <f>+'Pesquisa de Preços'!G129</f>
        <v>20.98</v>
      </c>
      <c r="H383" s="5">
        <f>+'Pesquisa de Preços'!H129</f>
        <v>0</v>
      </c>
      <c r="I383" s="5">
        <f>+'Pesquisa de Preços'!I129</f>
        <v>0</v>
      </c>
      <c r="J383" s="5">
        <f>+'Pesquisa de Preços'!J129</f>
        <v>0</v>
      </c>
      <c r="K383" s="5">
        <f>+'Pesquisa de Preços'!K129</f>
        <v>0</v>
      </c>
      <c r="L383" s="5">
        <f>+'Pesquisa de Preços'!L129</f>
        <v>37.24</v>
      </c>
      <c r="M383" s="1">
        <f>+'Pesquisa de Preços'!M129</f>
        <v>44.594999999999999</v>
      </c>
    </row>
    <row r="384" spans="1:13" ht="21" customHeight="1" x14ac:dyDescent="0.2">
      <c r="A384" s="13">
        <f t="shared" si="76"/>
        <v>122</v>
      </c>
      <c r="B384" s="14" t="str">
        <f>+'Pesquisa de Preços'!B130</f>
        <v>Mascara Laríngea descartável tam 2.0 (10-20kg)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384" s="5">
        <f>+'Pesquisa de Preços'!C130</f>
        <v>75</v>
      </c>
      <c r="D384" s="5">
        <f>+'Pesquisa de Preços'!D130</f>
        <v>44.22</v>
      </c>
      <c r="E384" s="5">
        <f>+'Pesquisa de Preços'!E130</f>
        <v>44.86</v>
      </c>
      <c r="F384" s="5">
        <f>+'Pesquisa de Preços'!F130</f>
        <v>45.27</v>
      </c>
      <c r="G384" s="5">
        <f>+'Pesquisa de Preços'!G130</f>
        <v>20.98</v>
      </c>
      <c r="H384" s="5">
        <f>+'Pesquisa de Preços'!H130</f>
        <v>0</v>
      </c>
      <c r="I384" s="5">
        <f>+'Pesquisa de Preços'!I130</f>
        <v>0</v>
      </c>
      <c r="J384" s="5">
        <f>+'Pesquisa de Preços'!J130</f>
        <v>0</v>
      </c>
      <c r="K384" s="5">
        <f>+'Pesquisa de Preços'!K130</f>
        <v>0</v>
      </c>
      <c r="L384" s="5">
        <f>+'Pesquisa de Preços'!L130</f>
        <v>21.98</v>
      </c>
      <c r="M384" s="1">
        <f>+'Pesquisa de Preços'!M130</f>
        <v>42.051666666666662</v>
      </c>
    </row>
    <row r="385" spans="1:13" ht="21" customHeight="1" x14ac:dyDescent="0.2">
      <c r="A385" s="13">
        <f t="shared" si="76"/>
        <v>123</v>
      </c>
      <c r="B385" s="14" t="str">
        <f>+'Pesquisa de Preços'!B131</f>
        <v>Mascara laríngea descartável tam 4.0 (50-70kg) -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385" s="5">
        <f>+'Pesquisa de Preços'!C131</f>
        <v>75</v>
      </c>
      <c r="D385" s="5">
        <f>+'Pesquisa de Preços'!D131</f>
        <v>44.22</v>
      </c>
      <c r="E385" s="5">
        <f>+'Pesquisa de Preços'!E131</f>
        <v>44.86</v>
      </c>
      <c r="F385" s="5">
        <f>+'Pesquisa de Preços'!F131</f>
        <v>45.27</v>
      </c>
      <c r="G385" s="5">
        <f>+'Pesquisa de Preços'!G131</f>
        <v>20.98</v>
      </c>
      <c r="H385" s="5">
        <f>+'Pesquisa de Preços'!H131</f>
        <v>0</v>
      </c>
      <c r="I385" s="5">
        <f>+'Pesquisa de Preços'!I131</f>
        <v>0</v>
      </c>
      <c r="J385" s="5">
        <f>+'Pesquisa de Preços'!J131</f>
        <v>0</v>
      </c>
      <c r="K385" s="5">
        <f>+'Pesquisa de Preços'!K131</f>
        <v>0</v>
      </c>
      <c r="L385" s="5">
        <f>+'Pesquisa de Preços'!L131</f>
        <v>31.45</v>
      </c>
      <c r="M385" s="1">
        <f>+'Pesquisa de Preços'!M131</f>
        <v>43.629999999999995</v>
      </c>
    </row>
    <row r="386" spans="1:13" ht="21" customHeight="1" x14ac:dyDescent="0.2">
      <c r="A386" s="13">
        <f t="shared" si="76"/>
        <v>124</v>
      </c>
      <c r="B386" s="14" t="str">
        <f>+'Pesquisa de Preços'!B132</f>
        <v>Mascara Laríngea descartável tam. 2.5 (20-30kg) - Máscara laríngea (descartável) Apresentação na forma estéril (desde que sua embalagem esteja íntegra até ser aberta) e de uso único. Fabricada em material transparente emborrachado com silicone (poliorganossiloxanos), e não conter látex. Constituída por: 1) Conector proximal - Com diâmetro externo macho padrão de 15mm (ISO); 2) Tubo condutor da via aérea, largo e flexível; dobrável até 180º sem acotovelar. Transparente, permite que se detecte uma eventual presença de secreções ou regurgitamento inesperado; 3) Manguito pneumático - Conforma-se à hipofaringe, promovendo um selamento com as estruturas supraglóticas da laringe</v>
      </c>
      <c r="C386" s="5">
        <f>+'Pesquisa de Preços'!C132</f>
        <v>0</v>
      </c>
      <c r="D386" s="5">
        <f>+'Pesquisa de Preços'!D132</f>
        <v>44.22</v>
      </c>
      <c r="E386" s="5">
        <f>+'Pesquisa de Preços'!E132</f>
        <v>44.86</v>
      </c>
      <c r="F386" s="5">
        <f>+'Pesquisa de Preços'!F132</f>
        <v>45.27</v>
      </c>
      <c r="G386" s="5">
        <f>+'Pesquisa de Preços'!G132</f>
        <v>20.98</v>
      </c>
      <c r="H386" s="5">
        <f>+'Pesquisa de Preços'!H132</f>
        <v>0</v>
      </c>
      <c r="I386" s="5">
        <f>+'Pesquisa de Preços'!I132</f>
        <v>0</v>
      </c>
      <c r="J386" s="5">
        <f>+'Pesquisa de Preços'!J132</f>
        <v>0</v>
      </c>
      <c r="K386" s="5">
        <f>+'Pesquisa de Preços'!K132</f>
        <v>0</v>
      </c>
      <c r="L386" s="5">
        <f>+'Pesquisa de Preços'!L132</f>
        <v>13.68</v>
      </c>
      <c r="M386" s="1">
        <f>+'Pesquisa de Preços'!M132</f>
        <v>33.802</v>
      </c>
    </row>
    <row r="387" spans="1:13" ht="21" customHeight="1" x14ac:dyDescent="0.2">
      <c r="A387" s="13">
        <f t="shared" si="76"/>
        <v>125</v>
      </c>
      <c r="B387" s="14" t="str">
        <f>+'Pesquisa de Preços'!B133</f>
        <v>MASCARA PLASTICA TRANSPARENTE PARA INALADORES ADULTO, EMABALADA INDIVIDUALMENTE EM SACO PLASTICO.</v>
      </c>
      <c r="C387" s="5">
        <f>+'Pesquisa de Preços'!C133</f>
        <v>15</v>
      </c>
      <c r="D387" s="5">
        <f>+'Pesquisa de Preços'!D133</f>
        <v>5.78</v>
      </c>
      <c r="E387" s="5">
        <f>+'Pesquisa de Preços'!E133</f>
        <v>5.87</v>
      </c>
      <c r="F387" s="5">
        <f>+'Pesquisa de Preços'!F133</f>
        <v>5.92</v>
      </c>
      <c r="G387" s="5">
        <f>+'Pesquisa de Preços'!G133</f>
        <v>1.62</v>
      </c>
      <c r="H387" s="5">
        <f>+'Pesquisa de Preços'!H133</f>
        <v>0</v>
      </c>
      <c r="I387" s="5">
        <f>+'Pesquisa de Preços'!I133</f>
        <v>0</v>
      </c>
      <c r="J387" s="5">
        <f>+'Pesquisa de Preços'!J133</f>
        <v>0</v>
      </c>
      <c r="K387" s="5">
        <f>+'Pesquisa de Preços'!K133</f>
        <v>0</v>
      </c>
      <c r="L387" s="5">
        <f>+'Pesquisa de Preços'!L133</f>
        <v>6.43</v>
      </c>
      <c r="M387" s="1">
        <f>+'Pesquisa de Preços'!M133</f>
        <v>6.77</v>
      </c>
    </row>
    <row r="388" spans="1:13" ht="21" customHeight="1" x14ac:dyDescent="0.2">
      <c r="A388" s="13">
        <f t="shared" si="76"/>
        <v>126</v>
      </c>
      <c r="B388" s="14" t="str">
        <f>+'Pesquisa de Preços'!B134</f>
        <v>MASCARA PLASTICA TRANSPARENTE PARA INALADORES INFANTIL, EMBALADA INDIVIDUALMENTE EM SACO PLASTICO.</v>
      </c>
      <c r="C388" s="5">
        <f>+'Pesquisa de Preços'!C134</f>
        <v>12</v>
      </c>
      <c r="D388" s="5">
        <f>+'Pesquisa de Preços'!D134</f>
        <v>5.78</v>
      </c>
      <c r="E388" s="5">
        <f>+'Pesquisa de Preços'!E134</f>
        <v>5.87</v>
      </c>
      <c r="F388" s="5">
        <f>+'Pesquisa de Preços'!F134</f>
        <v>5.92</v>
      </c>
      <c r="G388" s="5">
        <f>+'Pesquisa de Preços'!G134</f>
        <v>2.0299999999999998</v>
      </c>
      <c r="H388" s="5">
        <f>+'Pesquisa de Preços'!H134</f>
        <v>0</v>
      </c>
      <c r="I388" s="5">
        <f>+'Pesquisa de Preços'!I134</f>
        <v>0</v>
      </c>
      <c r="J388" s="5">
        <f>+'Pesquisa de Preços'!J134</f>
        <v>0</v>
      </c>
      <c r="K388" s="5">
        <f>+'Pesquisa de Preços'!K134</f>
        <v>0</v>
      </c>
      <c r="L388" s="5">
        <f>+'Pesquisa de Preços'!L134</f>
        <v>6.43</v>
      </c>
      <c r="M388" s="1">
        <f>+'Pesquisa de Preços'!M134</f>
        <v>6.3383333333333338</v>
      </c>
    </row>
    <row r="389" spans="1:13" ht="21" customHeight="1" x14ac:dyDescent="0.2">
      <c r="A389" s="13">
        <f t="shared" si="76"/>
        <v>127</v>
      </c>
      <c r="B389" s="14" t="str">
        <f>+'Pesquisa de Preços'!B135</f>
        <v>Conjunto completo com micro nebulizador, extensão com conector para ar comprimido , Máscara adulto.</v>
      </c>
      <c r="C389" s="5">
        <f>+'Pesquisa de Preços'!C135</f>
        <v>22.9</v>
      </c>
      <c r="D389" s="5">
        <f>+'Pesquisa de Preços'!D135</f>
        <v>11.12</v>
      </c>
      <c r="E389" s="5">
        <f>+'Pesquisa de Preços'!E135</f>
        <v>11.28</v>
      </c>
      <c r="F389" s="5">
        <f>+'Pesquisa de Preços'!F135</f>
        <v>11.38</v>
      </c>
      <c r="G389" s="5">
        <f>+'Pesquisa de Preços'!G135</f>
        <v>13.49</v>
      </c>
      <c r="H389" s="5">
        <f>+'Pesquisa de Preços'!H135</f>
        <v>0</v>
      </c>
      <c r="I389" s="5">
        <f>+'Pesquisa de Preços'!I135</f>
        <v>0</v>
      </c>
      <c r="J389" s="5">
        <f>+'Pesquisa de Preços'!J135</f>
        <v>0</v>
      </c>
      <c r="K389" s="5">
        <f>+'Pesquisa de Preços'!K135</f>
        <v>0</v>
      </c>
      <c r="L389" s="5">
        <f>+'Pesquisa de Preços'!L135</f>
        <v>10.01</v>
      </c>
      <c r="M389" s="1">
        <f>+'Pesquisa de Preços'!M135</f>
        <v>13.363333333333335</v>
      </c>
    </row>
    <row r="390" spans="1:13" ht="21" customHeight="1" x14ac:dyDescent="0.2">
      <c r="A390" s="13">
        <f t="shared" si="76"/>
        <v>128</v>
      </c>
      <c r="B390" s="14" t="str">
        <f>+'Pesquisa de Preços'!B136</f>
        <v>Conjunto completo com micro nebulizador, extensão com conector para ar comprimido , Máscara infantil.</v>
      </c>
      <c r="C390" s="5">
        <f>+'Pesquisa de Preços'!C136</f>
        <v>22.9</v>
      </c>
      <c r="D390" s="5">
        <f>+'Pesquisa de Preços'!D136</f>
        <v>11.12</v>
      </c>
      <c r="E390" s="5">
        <f>+'Pesquisa de Preços'!E136</f>
        <v>11.28</v>
      </c>
      <c r="F390" s="5">
        <f>+'Pesquisa de Preços'!F136</f>
        <v>11.38</v>
      </c>
      <c r="G390" s="5">
        <f>+'Pesquisa de Preços'!G136</f>
        <v>10.4</v>
      </c>
      <c r="H390" s="5">
        <f>+'Pesquisa de Preços'!H136</f>
        <v>0</v>
      </c>
      <c r="I390" s="5">
        <f>+'Pesquisa de Preços'!I136</f>
        <v>0</v>
      </c>
      <c r="J390" s="5">
        <f>+'Pesquisa de Preços'!J136</f>
        <v>0</v>
      </c>
      <c r="K390" s="5">
        <f>+'Pesquisa de Preços'!K136</f>
        <v>0</v>
      </c>
      <c r="L390" s="5">
        <f>+'Pesquisa de Preços'!L136</f>
        <v>10.01</v>
      </c>
      <c r="M390" s="1">
        <f>+'Pesquisa de Preços'!M136</f>
        <v>12.848333333333334</v>
      </c>
    </row>
    <row r="391" spans="1:13" ht="21" customHeight="1" x14ac:dyDescent="0.2">
      <c r="A391" s="13">
        <f t="shared" si="76"/>
        <v>129</v>
      </c>
      <c r="B391" s="14" t="str">
        <f>+'Pesquisa de Preços'!B137</f>
        <v>ÓCULOS DE PROTEÇÃO CONFECCIONADO EM POLICARBONATO OU MATERIAL SIMILAR, AJUSTÁVEL, TRANSPARENTE EMBALADO INDIVIDUALMENTE</v>
      </c>
      <c r="C391" s="5">
        <f>+'Pesquisa de Preços'!C137</f>
        <v>0</v>
      </c>
      <c r="D391" s="5">
        <f>+'Pesquisa de Preços'!D137</f>
        <v>4.43</v>
      </c>
      <c r="E391" s="5">
        <f>+'Pesquisa de Preços'!E137</f>
        <v>4.49</v>
      </c>
      <c r="F391" s="5">
        <f>+'Pesquisa de Preços'!F137</f>
        <v>4.53</v>
      </c>
      <c r="G391" s="5">
        <f>+'Pesquisa de Preços'!G137</f>
        <v>2.54</v>
      </c>
      <c r="H391" s="5">
        <f>+'Pesquisa de Preços'!H137</f>
        <v>0</v>
      </c>
      <c r="I391" s="5">
        <f>+'Pesquisa de Preços'!I137</f>
        <v>0</v>
      </c>
      <c r="J391" s="5">
        <f>+'Pesquisa de Preços'!J137</f>
        <v>0</v>
      </c>
      <c r="K391" s="5">
        <f>+'Pesquisa de Preços'!K137</f>
        <v>0</v>
      </c>
      <c r="L391" s="5">
        <f>+'Pesquisa de Preços'!L137</f>
        <v>5.76</v>
      </c>
      <c r="M391" s="1">
        <f>+'Pesquisa de Preços'!M137</f>
        <v>4.3499999999999996</v>
      </c>
    </row>
    <row r="392" spans="1:13" ht="21" customHeight="1" x14ac:dyDescent="0.2">
      <c r="A392" s="13">
        <f t="shared" si="76"/>
        <v>130</v>
      </c>
      <c r="B392" s="14" t="str">
        <f>+'Pesquisa de Preços'!B138</f>
        <v>Otoscópio acompanhado de espéculos reutilizáveis ou descartáveis - descrição: Conexão para Pêra de insuflação, permitindo otoscopia pneumática; Lente giratória com aumento de 3x para imagens nítidas, sem distorção; Espéculos de ouvido reutilizáveis ou descartáveis tamanhos 2,5mm e 4,0mm com superfície lisa, conforto para o paciente Firme conexão na cabeça do otoscópio. Cabo de metal tipo AA, com revestimento em PVC e clipe de bolso; Transmissão de luz por fibra óptica;Lâmpada XenonHalógena de 2.5v,Cabo Pocket com clip de bolso</v>
      </c>
      <c r="C392" s="5">
        <f>+'Pesquisa de Preços'!C138</f>
        <v>0</v>
      </c>
      <c r="D392" s="5">
        <f>+'Pesquisa de Preços'!D138</f>
        <v>543.95000000000005</v>
      </c>
      <c r="E392" s="5">
        <f>+'Pesquisa de Preços'!E138</f>
        <v>551.91999999999996</v>
      </c>
      <c r="F392" s="5">
        <f>+'Pesquisa de Preços'!F138</f>
        <v>556.94000000000005</v>
      </c>
      <c r="G392" s="5">
        <f>+'Pesquisa de Preços'!G138</f>
        <v>451</v>
      </c>
      <c r="H392" s="5">
        <f>+'Pesquisa de Preços'!H138</f>
        <v>0</v>
      </c>
      <c r="I392" s="5">
        <f>+'Pesquisa de Preços'!I138</f>
        <v>0</v>
      </c>
      <c r="J392" s="5">
        <f>+'Pesquisa de Preços'!J138</f>
        <v>0</v>
      </c>
      <c r="K392" s="5">
        <f>+'Pesquisa de Preços'!K138</f>
        <v>0</v>
      </c>
      <c r="L392" s="5">
        <f>+'Pesquisa de Preços'!L138</f>
        <v>272.18</v>
      </c>
      <c r="M392" s="1">
        <f>+'Pesquisa de Preços'!M138</f>
        <v>475.19799999999998</v>
      </c>
    </row>
    <row r="393" spans="1:13" ht="21" customHeight="1" x14ac:dyDescent="0.2">
      <c r="A393" s="13">
        <f t="shared" si="76"/>
        <v>131</v>
      </c>
      <c r="B393" s="14" t="str">
        <f>+'Pesquisa de Preços'!B139</f>
        <v>OXIMETRO DE PULSO PORTATIL TIPO DEDO; Com display em OLED (organic LED) colorido, curva pletismográfica, histograma de qualidade de sinal, índice de perfusão, alarme e, é claro, oximetria e frequência de pulso, Leve e portátil; Display em OLED de alto brilho (organic LED, nova tecnologia em display de alta definição); 4 ângulos e 10 modos de exibição de tela; Exibição de oximetria, FP e PI; Liga automaticamente após colocação do dedo; Desligamento automático após inatividade; Alarmes sonoros e visuais para SpO2, FP e bateria fraca; Indicador de baixa voltagem</v>
      </c>
      <c r="C393" s="5">
        <f>+'Pesquisa de Preços'!C139</f>
        <v>0</v>
      </c>
      <c r="D393" s="5">
        <f>+'Pesquisa de Preços'!D139</f>
        <v>86.67</v>
      </c>
      <c r="E393" s="5">
        <f>+'Pesquisa de Preços'!E139</f>
        <v>87.94</v>
      </c>
      <c r="F393" s="5">
        <f>+'Pesquisa de Preços'!F139</f>
        <v>88.74</v>
      </c>
      <c r="G393" s="5">
        <f>+'Pesquisa de Preços'!G139</f>
        <v>94.5</v>
      </c>
      <c r="H393" s="5">
        <f>+'Pesquisa de Preços'!H139</f>
        <v>0</v>
      </c>
      <c r="I393" s="5">
        <f>+'Pesquisa de Preços'!I139</f>
        <v>0</v>
      </c>
      <c r="J393" s="5">
        <f>+'Pesquisa de Preços'!J139</f>
        <v>0</v>
      </c>
      <c r="K393" s="5">
        <f>+'Pesquisa de Preços'!K139</f>
        <v>0</v>
      </c>
      <c r="L393" s="5">
        <f>+'Pesquisa de Preços'!L139</f>
        <v>65.819999999999993</v>
      </c>
      <c r="M393" s="1">
        <f>+'Pesquisa de Preços'!M139</f>
        <v>84.734000000000009</v>
      </c>
    </row>
    <row r="394" spans="1:13" ht="21" customHeight="1" x14ac:dyDescent="0.2">
      <c r="A394" s="13">
        <f t="shared" si="76"/>
        <v>132</v>
      </c>
      <c r="B394" s="14" t="str">
        <f>+'Pesquisa de Preços'!B140</f>
        <v>Oximetro de pulso portátil infantil - Design ergonômico, confortável, especial para crianças - Medir SpO2 e PR com precisão em forma de onda de pulso e gráfico de barras de exibição - Função de alarme: dados detectados que vão além do alarme limite (quando o SpO2 estiver abaixo de 90%, ou a taxa de pulso não está entre 50bpm e 120bpm, o alarme ocorre); - Bateria de Lítio(Lir2450) recarregável - Alto brilho pode ser usado mesmo em noite escura - Quatro ângulos de visão e seis modos de exibição - Quatro níveis de brilho ajustável - Indicador de baixa tensão da bateria - Desligamento automático quando o sinal não estiver disponível por 4 segundos - Pequeno, leve, fácil de carregar, Informações Técnicas: - Formato do Display: OLED - Faixa de SpO2: 35 - 99% - Faixa de Pulso: 30-250 bpm - Precisão: SpO2: ± 2 dígitos na faixa de 70-99%. - Frequência de Pulso: ± 2 bpm</v>
      </c>
      <c r="C394" s="5">
        <f>+'Pesquisa de Preços'!C140</f>
        <v>0</v>
      </c>
      <c r="D394" s="5">
        <f>+'Pesquisa de Preços'!D140</f>
        <v>175.56</v>
      </c>
      <c r="E394" s="5">
        <f>+'Pesquisa de Preços'!E140</f>
        <v>178.13</v>
      </c>
      <c r="F394" s="5">
        <f>+'Pesquisa de Preços'!F140</f>
        <v>179.75</v>
      </c>
      <c r="G394" s="5">
        <f>+'Pesquisa de Preços'!G140</f>
        <v>136.5</v>
      </c>
      <c r="H394" s="5">
        <f>+'Pesquisa de Preços'!H140</f>
        <v>0</v>
      </c>
      <c r="I394" s="5">
        <f>+'Pesquisa de Preços'!I140</f>
        <v>0</v>
      </c>
      <c r="J394" s="5">
        <f>+'Pesquisa de Preços'!J140</f>
        <v>0</v>
      </c>
      <c r="K394" s="5">
        <f>+'Pesquisa de Preços'!K140</f>
        <v>0</v>
      </c>
      <c r="L394" s="5">
        <f>+'Pesquisa de Preços'!L140</f>
        <v>122.58</v>
      </c>
      <c r="M394" s="1">
        <f>+'Pesquisa de Preços'!M140</f>
        <v>158.50400000000002</v>
      </c>
    </row>
    <row r="395" spans="1:13" ht="21" customHeight="1" x14ac:dyDescent="0.2">
      <c r="A395" s="13">
        <f t="shared" si="76"/>
        <v>133</v>
      </c>
      <c r="B395" s="14" t="str">
        <f>+'Pesquisa de Preços'!B141</f>
        <v>OXIMETRO DE PULSO TIPO DE MESA, COM CURVA PLESTIMOGRAFICA E COM 01 SENSOR DE SPO2.</v>
      </c>
      <c r="C395" s="5">
        <f>+'Pesquisa de Preços'!C141</f>
        <v>0</v>
      </c>
      <c r="D395" s="5">
        <f>+'Pesquisa de Preços'!D141</f>
        <v>3444.66</v>
      </c>
      <c r="E395" s="5">
        <f>+'Pesquisa de Preços'!E141</f>
        <v>3495.15</v>
      </c>
      <c r="F395" s="5">
        <f>+'Pesquisa de Preços'!F141</f>
        <v>3526.96</v>
      </c>
      <c r="G395" s="5">
        <f>+'Pesquisa de Preços'!G141</f>
        <v>3600</v>
      </c>
      <c r="H395" s="5">
        <f>+'Pesquisa de Preços'!H141</f>
        <v>0</v>
      </c>
      <c r="I395" s="5">
        <f>+'Pesquisa de Preços'!I141</f>
        <v>0</v>
      </c>
      <c r="J395" s="5">
        <f>+'Pesquisa de Preços'!J141</f>
        <v>0</v>
      </c>
      <c r="K395" s="5">
        <f>+'Pesquisa de Preços'!K141</f>
        <v>0</v>
      </c>
      <c r="L395" s="5">
        <f>+'Pesquisa de Preços'!L141</f>
        <v>2102.27</v>
      </c>
      <c r="M395" s="1">
        <f>+'Pesquisa de Preços'!M141</f>
        <v>3233.808</v>
      </c>
    </row>
    <row r="396" spans="1:13" ht="21" customHeight="1" x14ac:dyDescent="0.2">
      <c r="A396" s="13">
        <f t="shared" si="76"/>
        <v>134</v>
      </c>
      <c r="B396" s="14" t="str">
        <f>+'Pesquisa de Preços'!B142</f>
        <v>PÁ DEA ADULTO (ZOLL) - JOGO DE PAS (ELETRODOS) PARA DEA CMOS DRAKE ADULTO.</v>
      </c>
      <c r="C396" s="5">
        <f>+'Pesquisa de Preços'!C142</f>
        <v>0</v>
      </c>
      <c r="D396" s="5">
        <f>+'Pesquisa de Preços'!D142</f>
        <v>533.34</v>
      </c>
      <c r="E396" s="5">
        <f>+'Pesquisa de Preços'!E142</f>
        <v>541.15</v>
      </c>
      <c r="F396" s="5">
        <f>+'Pesquisa de Preços'!F142</f>
        <v>546.08000000000004</v>
      </c>
      <c r="G396" s="5">
        <f>+'Pesquisa de Preços'!G142</f>
        <v>357.8</v>
      </c>
      <c r="H396" s="5">
        <f>+'Pesquisa de Preços'!H142</f>
        <v>0</v>
      </c>
      <c r="I396" s="5">
        <f>+'Pesquisa de Preços'!I142</f>
        <v>0</v>
      </c>
      <c r="J396" s="5">
        <f>+'Pesquisa de Preços'!J142</f>
        <v>0</v>
      </c>
      <c r="K396" s="5">
        <f>+'Pesquisa de Preços'!K142</f>
        <v>0</v>
      </c>
      <c r="L396" s="5">
        <f>+'Pesquisa de Preços'!L142</f>
        <v>353.01</v>
      </c>
      <c r="M396" s="1">
        <f>+'Pesquisa de Preços'!M142</f>
        <v>466.27600000000001</v>
      </c>
    </row>
    <row r="397" spans="1:13" ht="21" customHeight="1" x14ac:dyDescent="0.2">
      <c r="A397" s="13">
        <f t="shared" si="76"/>
        <v>135</v>
      </c>
      <c r="B397" s="14" t="str">
        <f>+'Pesquisa de Preços'!B143</f>
        <v>PASTA CONDUTORA P/ ELETROENCEFALOGRAMA EEG POTE C/ 1KG.</v>
      </c>
      <c r="C397" s="5">
        <f>+'Pesquisa de Preços'!C143</f>
        <v>79</v>
      </c>
      <c r="D397" s="5">
        <f>+'Pesquisa de Preços'!D143</f>
        <v>87.67</v>
      </c>
      <c r="E397" s="5">
        <f>+'Pesquisa de Preços'!E143</f>
        <v>88.96</v>
      </c>
      <c r="F397" s="5">
        <f>+'Pesquisa de Preços'!F143</f>
        <v>89.77</v>
      </c>
      <c r="G397" s="5">
        <f>+'Pesquisa de Preços'!G143</f>
        <v>0</v>
      </c>
      <c r="H397" s="5">
        <f>+'Pesquisa de Preços'!H143</f>
        <v>0</v>
      </c>
      <c r="I397" s="5">
        <f>+'Pesquisa de Preços'!I143</f>
        <v>0</v>
      </c>
      <c r="J397" s="5">
        <f>+'Pesquisa de Preços'!J143</f>
        <v>0</v>
      </c>
      <c r="K397" s="5">
        <f>+'Pesquisa de Preços'!K143</f>
        <v>0</v>
      </c>
      <c r="L397" s="5">
        <f>+'Pesquisa de Preços'!L143</f>
        <v>79.930000000000007</v>
      </c>
      <c r="M397" s="1">
        <f>+'Pesquisa de Preços'!M143</f>
        <v>85.066000000000003</v>
      </c>
    </row>
    <row r="398" spans="1:13" ht="21" customHeight="1" x14ac:dyDescent="0.2">
      <c r="A398" s="13">
        <f t="shared" si="76"/>
        <v>136</v>
      </c>
      <c r="B398" s="14" t="str">
        <f>+'Pesquisa de Preços'!B144</f>
        <v>PERA SEM VALVULA PARA APARELHO DE PRESSÃO</v>
      </c>
      <c r="C398" s="5">
        <f>+'Pesquisa de Preços'!C144</f>
        <v>0</v>
      </c>
      <c r="D398" s="5">
        <f>+'Pesquisa de Preços'!D144</f>
        <v>6.56</v>
      </c>
      <c r="E398" s="5">
        <f>+'Pesquisa de Preços'!E144</f>
        <v>6.66</v>
      </c>
      <c r="F398" s="5">
        <f>+'Pesquisa de Preços'!F144</f>
        <v>6.72</v>
      </c>
      <c r="G398" s="5">
        <f>+'Pesquisa de Preços'!G144</f>
        <v>2.78</v>
      </c>
      <c r="H398" s="5">
        <f>+'Pesquisa de Preços'!H144</f>
        <v>0</v>
      </c>
      <c r="I398" s="5">
        <f>+'Pesquisa de Preços'!I144</f>
        <v>0</v>
      </c>
      <c r="J398" s="5">
        <f>+'Pesquisa de Preços'!J144</f>
        <v>0</v>
      </c>
      <c r="K398" s="5">
        <f>+'Pesquisa de Preços'!K144</f>
        <v>0</v>
      </c>
      <c r="L398" s="5">
        <f>+'Pesquisa de Preços'!L144</f>
        <v>7.57</v>
      </c>
      <c r="M398" s="1">
        <f>+'Pesquisa de Preços'!M144</f>
        <v>6.0579999999999998</v>
      </c>
    </row>
    <row r="399" spans="1:13" ht="21" customHeight="1" x14ac:dyDescent="0.2">
      <c r="A399" s="13">
        <f t="shared" si="76"/>
        <v>137</v>
      </c>
      <c r="B399" s="14" t="str">
        <f>+'Pesquisa de Preços'!B145</f>
        <v>PINÇA ALLIS 25 CM</v>
      </c>
      <c r="C399" s="5">
        <f>+'Pesquisa de Preços'!C145</f>
        <v>129.97999999999999</v>
      </c>
      <c r="D399" s="5">
        <f>+'Pesquisa de Preços'!D145</f>
        <v>61.12</v>
      </c>
      <c r="E399" s="5">
        <f>+'Pesquisa de Preços'!E145</f>
        <v>62.01</v>
      </c>
      <c r="F399" s="5">
        <f>+'Pesquisa de Preços'!F145</f>
        <v>62.58</v>
      </c>
      <c r="G399" s="5">
        <f>+'Pesquisa de Preços'!G145</f>
        <v>100</v>
      </c>
      <c r="H399" s="5">
        <f>+'Pesquisa de Preços'!H145</f>
        <v>0</v>
      </c>
      <c r="I399" s="5">
        <f>+'Pesquisa de Preços'!I145</f>
        <v>0</v>
      </c>
      <c r="J399" s="5">
        <f>+'Pesquisa de Preços'!J145</f>
        <v>0</v>
      </c>
      <c r="K399" s="5">
        <f>+'Pesquisa de Preços'!K145</f>
        <v>0</v>
      </c>
      <c r="L399" s="5">
        <f>+'Pesquisa de Preços'!L145</f>
        <v>78.98</v>
      </c>
      <c r="M399" s="1">
        <f>+'Pesquisa de Preços'!M145</f>
        <v>82.445000000000007</v>
      </c>
    </row>
    <row r="400" spans="1:13" ht="21" customHeight="1" x14ac:dyDescent="0.2">
      <c r="A400" s="13">
        <f t="shared" si="76"/>
        <v>138</v>
      </c>
      <c r="B400" s="14" t="str">
        <f>+'Pesquisa de Preços'!B146</f>
        <v>Pinça foerster para assepsia. Fabricada em aço inox. Certificações: Fabricado de acordo com Padrões Internacionais de Qualidade, Normas da ABNT, CE. REG. MS, registro na ANVISA.</v>
      </c>
      <c r="C400" s="5">
        <f>+'Pesquisa de Preços'!C146</f>
        <v>87</v>
      </c>
      <c r="D400" s="5">
        <f>+'Pesquisa de Preços'!D146</f>
        <v>206.67</v>
      </c>
      <c r="E400" s="5">
        <f>+'Pesquisa de Preços'!E146</f>
        <v>209.7</v>
      </c>
      <c r="F400" s="5">
        <f>+'Pesquisa de Preços'!F146</f>
        <v>211.61</v>
      </c>
      <c r="G400" s="5">
        <f>+'Pesquisa de Preços'!G146</f>
        <v>74.95</v>
      </c>
      <c r="H400" s="5">
        <f>+'Pesquisa de Preços'!H146</f>
        <v>0</v>
      </c>
      <c r="I400" s="5">
        <f>+'Pesquisa de Preços'!I146</f>
        <v>0</v>
      </c>
      <c r="J400" s="5">
        <f>+'Pesquisa de Preços'!J146</f>
        <v>0</v>
      </c>
      <c r="K400" s="5">
        <f>+'Pesquisa de Preços'!K146</f>
        <v>0</v>
      </c>
      <c r="L400" s="5">
        <f>+'Pesquisa de Preços'!L146</f>
        <v>131.13999999999999</v>
      </c>
      <c r="M400" s="1">
        <f>+'Pesquisa de Preços'!M146</f>
        <v>153.51166666666668</v>
      </c>
    </row>
    <row r="401" spans="1:13" ht="21" customHeight="1" x14ac:dyDescent="0.2">
      <c r="A401" s="13">
        <f t="shared" si="76"/>
        <v>139</v>
      </c>
      <c r="B401" s="14" t="str">
        <f>+'Pesquisa de Preços'!B147</f>
        <v>PINÇA PARA BIOPSIA DO COLO ULTERINO 24CM - 2MM</v>
      </c>
      <c r="C401" s="5">
        <f>+'Pesquisa de Preços'!C147</f>
        <v>0</v>
      </c>
      <c r="D401" s="5">
        <f>+'Pesquisa de Preços'!D147</f>
        <v>440</v>
      </c>
      <c r="E401" s="5">
        <f>+'Pesquisa de Preços'!E147</f>
        <v>446.45</v>
      </c>
      <c r="F401" s="5">
        <f>+'Pesquisa de Preços'!F147</f>
        <v>450.52</v>
      </c>
      <c r="G401" s="5">
        <f>+'Pesquisa de Preços'!G147</f>
        <v>0</v>
      </c>
      <c r="H401" s="5">
        <f>+'Pesquisa de Preços'!H147</f>
        <v>0</v>
      </c>
      <c r="I401" s="5">
        <f>+'Pesquisa de Preços'!I147</f>
        <v>0</v>
      </c>
      <c r="J401" s="5">
        <f>+'Pesquisa de Preços'!J147</f>
        <v>0</v>
      </c>
      <c r="K401" s="5">
        <f>+'Pesquisa de Preços'!K147</f>
        <v>0</v>
      </c>
      <c r="L401" s="5">
        <f>+'Pesquisa de Preços'!L147</f>
        <v>204.61</v>
      </c>
      <c r="M401" s="1">
        <f>+'Pesquisa de Preços'!M147</f>
        <v>385.39499999999998</v>
      </c>
    </row>
    <row r="402" spans="1:13" ht="21" customHeight="1" x14ac:dyDescent="0.2">
      <c r="A402" s="13">
        <f t="shared" si="76"/>
        <v>140</v>
      </c>
      <c r="B402" s="14" t="str">
        <f>+'Pesquisa de Preços'!B148</f>
        <v>PRESERVATIVO MASCULINO, SEM LUBRIFICAÇÃO, FABRICADO EM PURO LÁTEX, HIPO-ALÉRGICO, ALTA SENSIBILIDADE, PARA USO EM EXAME DE ULTRA-SONOGRAFIA, EMBALAGEM DEVERÁ ESTAR IMPRESSO DADOS DE IDENTIFICAÇÃO, PROCEDÊNCIA, PRAZO DE VALIDADE E REGISTRO NO MINISTÉRIO DA SAÚDE, LARGURA 52MM, CAIXA COM 144 UNIDADES.</v>
      </c>
      <c r="C402" s="5">
        <f>+'Pesquisa de Preços'!C148</f>
        <v>0</v>
      </c>
      <c r="D402" s="5">
        <f>+'Pesquisa de Preços'!D148</f>
        <v>49.23</v>
      </c>
      <c r="E402" s="5">
        <f>+'Pesquisa de Preços'!E148</f>
        <v>49.95</v>
      </c>
      <c r="F402" s="5">
        <f>+'Pesquisa de Preços'!F148</f>
        <v>50.4</v>
      </c>
      <c r="G402" s="5">
        <f>+'Pesquisa de Preços'!G148</f>
        <v>47.35</v>
      </c>
      <c r="H402" s="5">
        <f>+'Pesquisa de Preços'!H148</f>
        <v>0</v>
      </c>
      <c r="I402" s="5">
        <f>+'Pesquisa de Preços'!I148</f>
        <v>0</v>
      </c>
      <c r="J402" s="5">
        <f>+'Pesquisa de Preços'!J148</f>
        <v>0</v>
      </c>
      <c r="K402" s="5">
        <f>+'Pesquisa de Preços'!K148</f>
        <v>0</v>
      </c>
      <c r="L402" s="5">
        <f>+'Pesquisa de Preços'!L148</f>
        <v>51.9</v>
      </c>
      <c r="M402" s="1">
        <f>+'Pesquisa de Preços'!M148</f>
        <v>49.766000000000005</v>
      </c>
    </row>
    <row r="403" spans="1:13" ht="21" customHeight="1" x14ac:dyDescent="0.2">
      <c r="A403" s="13">
        <f t="shared" si="76"/>
        <v>141</v>
      </c>
      <c r="B403" s="14" t="str">
        <f>+'Pesquisa de Preços'!B149</f>
        <v>PVPI DEGERMANTE 1000ML</v>
      </c>
      <c r="C403" s="5">
        <f>+'Pesquisa de Preços'!C149</f>
        <v>0</v>
      </c>
      <c r="D403" s="5">
        <f>+'Pesquisa de Preços'!D149</f>
        <v>40.56</v>
      </c>
      <c r="E403" s="5">
        <f>+'Pesquisa de Preços'!E149</f>
        <v>41.15</v>
      </c>
      <c r="F403" s="5">
        <f>+'Pesquisa de Preços'!F149</f>
        <v>41.53</v>
      </c>
      <c r="G403" s="5">
        <f>+'Pesquisa de Preços'!G149</f>
        <v>28.4</v>
      </c>
      <c r="H403" s="5">
        <f>+'Pesquisa de Preços'!H149</f>
        <v>0</v>
      </c>
      <c r="I403" s="5">
        <f>+'Pesquisa de Preços'!I149</f>
        <v>0</v>
      </c>
      <c r="J403" s="5">
        <f>+'Pesquisa de Preços'!J149</f>
        <v>0</v>
      </c>
      <c r="K403" s="5">
        <f>+'Pesquisa de Preços'!K149</f>
        <v>0</v>
      </c>
      <c r="L403" s="5">
        <f>+'Pesquisa de Preços'!L149</f>
        <v>43.02</v>
      </c>
      <c r="M403" s="1">
        <f>+'Pesquisa de Preços'!M149</f>
        <v>38.932000000000002</v>
      </c>
    </row>
    <row r="404" spans="1:13" ht="21" customHeight="1" x14ac:dyDescent="0.2">
      <c r="A404" s="13">
        <f t="shared" si="76"/>
        <v>142</v>
      </c>
      <c r="B404" s="14" t="str">
        <f>+'Pesquisa de Preços'!B150</f>
        <v>PVPI TOPICO 1000ML</v>
      </c>
      <c r="C404" s="5">
        <f>+'Pesquisa de Preços'!C150</f>
        <v>0</v>
      </c>
      <c r="D404" s="5">
        <f>+'Pesquisa de Preços'!D150</f>
        <v>44.5</v>
      </c>
      <c r="E404" s="5">
        <f>+'Pesquisa de Preços'!E150</f>
        <v>45.16</v>
      </c>
      <c r="F404" s="5">
        <f>+'Pesquisa de Preços'!F150</f>
        <v>45.57</v>
      </c>
      <c r="G404" s="5">
        <f>+'Pesquisa de Preços'!G150</f>
        <v>28.88</v>
      </c>
      <c r="H404" s="5">
        <f>+'Pesquisa de Preços'!H150</f>
        <v>0</v>
      </c>
      <c r="I404" s="5">
        <f>+'Pesquisa de Preços'!I150</f>
        <v>0</v>
      </c>
      <c r="J404" s="5">
        <f>+'Pesquisa de Preços'!J150</f>
        <v>0</v>
      </c>
      <c r="K404" s="5">
        <f>+'Pesquisa de Preços'!K150</f>
        <v>0</v>
      </c>
      <c r="L404" s="5">
        <f>+'Pesquisa de Preços'!L150</f>
        <v>43.7</v>
      </c>
      <c r="M404" s="1">
        <f>+'Pesquisa de Preços'!M150</f>
        <v>41.561999999999998</v>
      </c>
    </row>
    <row r="405" spans="1:13" ht="21" customHeight="1" x14ac:dyDescent="0.2">
      <c r="A405" s="13">
        <f t="shared" si="76"/>
        <v>143</v>
      </c>
      <c r="B405" s="14" t="str">
        <f>+'Pesquisa de Preços'!B151</f>
        <v>Reanimador manual adulto (ambú) - Reanimador manual adulto, o Ambú  deve possuir balão com capacidade de 1600ml, acompanhada de máscara para adulto, nº 4 e 5 Informações Técnicas: Dimensões da máscara: 100 mm x 130 mm x 90 mm adulto (bojo confeccionado em policarbonato com coxim em silicone) Calibragem da válvula de segurança: 75 cm/H2O Peso aproximado: 0,595 kg</v>
      </c>
      <c r="C405" s="5">
        <f>+'Pesquisa de Preços'!C151</f>
        <v>269.89999999999998</v>
      </c>
      <c r="D405" s="5">
        <f>+'Pesquisa de Preços'!D151</f>
        <v>127.78</v>
      </c>
      <c r="E405" s="5">
        <f>+'Pesquisa de Preços'!E151</f>
        <v>129.66</v>
      </c>
      <c r="F405" s="5">
        <f>+'Pesquisa de Preços'!F151</f>
        <v>130.84</v>
      </c>
      <c r="G405" s="5">
        <f>+'Pesquisa de Preços'!G151</f>
        <v>98</v>
      </c>
      <c r="H405" s="5">
        <f>+'Pesquisa de Preços'!H151</f>
        <v>0</v>
      </c>
      <c r="I405" s="5">
        <f>+'Pesquisa de Preços'!I151</f>
        <v>0</v>
      </c>
      <c r="J405" s="5">
        <f>+'Pesquisa de Preços'!J151</f>
        <v>0</v>
      </c>
      <c r="K405" s="5">
        <f>+'Pesquisa de Preços'!K151</f>
        <v>0</v>
      </c>
      <c r="L405" s="5">
        <f>+'Pesquisa de Preços'!L151</f>
        <v>104.45</v>
      </c>
      <c r="M405" s="1">
        <f>+'Pesquisa de Preços'!M151</f>
        <v>143.43833333333333</v>
      </c>
    </row>
    <row r="406" spans="1:13" ht="21" customHeight="1" x14ac:dyDescent="0.2">
      <c r="A406" s="13">
        <f t="shared" si="76"/>
        <v>144</v>
      </c>
      <c r="B406" s="14" t="str">
        <f>+'Pesquisa de Preços'!B152</f>
        <v>Reanimador manual infantil (ambú) - Reanimador manual infantil, o Ambú deve possuir balão com capacidade de 550 ml, acompanhado de máscara infantil. Informações Técnicas: Dimensões da máscara: 80 mm x 110 mm x 70 mm Infantil (bojo confeccionado em policarbonato com coxim em silicone) Calibragem da válvula de segurança: 45 cm/ H2O Peso aproximado: 0,390</v>
      </c>
      <c r="C406" s="5">
        <f>+'Pesquisa de Preços'!C152</f>
        <v>0</v>
      </c>
      <c r="D406" s="5">
        <f>+'Pesquisa de Preços'!D152</f>
        <v>127.78</v>
      </c>
      <c r="E406" s="5">
        <f>+'Pesquisa de Preços'!E152</f>
        <v>129.66</v>
      </c>
      <c r="F406" s="5">
        <f>+'Pesquisa de Preços'!F152</f>
        <v>130.84</v>
      </c>
      <c r="G406" s="5">
        <f>+'Pesquisa de Preços'!G152</f>
        <v>98</v>
      </c>
      <c r="H406" s="5">
        <f>+'Pesquisa de Preços'!H152</f>
        <v>0</v>
      </c>
      <c r="I406" s="5">
        <f>+'Pesquisa de Preços'!I152</f>
        <v>0</v>
      </c>
      <c r="J406" s="5">
        <f>+'Pesquisa de Preços'!J152</f>
        <v>0</v>
      </c>
      <c r="K406" s="5">
        <f>+'Pesquisa de Preços'!K152</f>
        <v>0</v>
      </c>
      <c r="L406" s="5">
        <f>+'Pesquisa de Preços'!L152</f>
        <v>117.77</v>
      </c>
      <c r="M406" s="1">
        <f>+'Pesquisa de Preços'!M152</f>
        <v>120.80999999999999</v>
      </c>
    </row>
    <row r="407" spans="1:13" ht="21" customHeight="1" x14ac:dyDescent="0.2">
      <c r="A407" s="13">
        <f t="shared" si="76"/>
        <v>145</v>
      </c>
      <c r="B407" s="14" t="str">
        <f>+'Pesquisa de Preços'!B153</f>
        <v>Reanimador manual neonatal (ambu) - Reanimador manual recém-nato, o Ambu deve possuir balão com capacidade de 280 ml, acompanhado de máscara para recém-nato. Informações Técnicas: Dimensões da máscara: 70 mm x 90 mm x 70 mm Recém-Nato (bojo confeccionado em policarbonato com coxim em silicone) Calibragem da válvula de segurança: 25 cm/ H2O Peso aproximado: 0,280 kg</v>
      </c>
      <c r="C407" s="5">
        <f>+'Pesquisa de Preços'!C153</f>
        <v>205</v>
      </c>
      <c r="D407" s="5">
        <f>+'Pesquisa de Preços'!D153</f>
        <v>127.78</v>
      </c>
      <c r="E407" s="5">
        <f>+'Pesquisa de Preços'!E153</f>
        <v>129.66</v>
      </c>
      <c r="F407" s="5">
        <f>+'Pesquisa de Preços'!F153</f>
        <v>130.84</v>
      </c>
      <c r="G407" s="5">
        <f>+'Pesquisa de Preços'!G153</f>
        <v>98</v>
      </c>
      <c r="H407" s="5">
        <f>+'Pesquisa de Preços'!H153</f>
        <v>0</v>
      </c>
      <c r="I407" s="5">
        <f>+'Pesquisa de Preços'!I153</f>
        <v>0</v>
      </c>
      <c r="J407" s="5">
        <f>+'Pesquisa de Preços'!J153</f>
        <v>0</v>
      </c>
      <c r="K407" s="5">
        <f>+'Pesquisa de Preços'!K153</f>
        <v>0</v>
      </c>
      <c r="L407" s="5">
        <f>+'Pesquisa de Preços'!L153</f>
        <v>161.44999999999999</v>
      </c>
      <c r="M407" s="1">
        <f>+'Pesquisa de Preços'!M153</f>
        <v>142.12166666666667</v>
      </c>
    </row>
    <row r="408" spans="1:13" ht="21" customHeight="1" x14ac:dyDescent="0.2">
      <c r="A408" s="13">
        <f t="shared" si="76"/>
        <v>146</v>
      </c>
      <c r="B408" s="14" t="str">
        <f>+'Pesquisa de Preços'!B154</f>
        <v>ROLO DE PAPEL PARA ECG DE 80MMX30M</v>
      </c>
      <c r="C408" s="5">
        <f>+'Pesquisa de Preços'!C154</f>
        <v>0</v>
      </c>
      <c r="D408" s="5">
        <f>+'Pesquisa de Preços'!D154</f>
        <v>7</v>
      </c>
      <c r="E408" s="5">
        <f>+'Pesquisa de Preços'!E154</f>
        <v>7.11</v>
      </c>
      <c r="F408" s="5">
        <f>+'Pesquisa de Preços'!F154</f>
        <v>7.17</v>
      </c>
      <c r="G408" s="5">
        <f>+'Pesquisa de Preços'!G154</f>
        <v>0</v>
      </c>
      <c r="H408" s="5">
        <f>+'Pesquisa de Preços'!H154</f>
        <v>0</v>
      </c>
      <c r="I408" s="5">
        <f>+'Pesquisa de Preços'!I154</f>
        <v>0</v>
      </c>
      <c r="J408" s="5">
        <f>+'Pesquisa de Preços'!J154</f>
        <v>0</v>
      </c>
      <c r="K408" s="5">
        <f>+'Pesquisa de Preços'!K154</f>
        <v>0</v>
      </c>
      <c r="L408" s="5">
        <f>+'Pesquisa de Preços'!L154</f>
        <v>8.2100000000000009</v>
      </c>
      <c r="M408" s="1">
        <f>+'Pesquisa de Preços'!M154</f>
        <v>7.3725000000000005</v>
      </c>
    </row>
    <row r="409" spans="1:13" ht="21" customHeight="1" x14ac:dyDescent="0.2">
      <c r="A409" s="13">
        <f t="shared" si="76"/>
        <v>147</v>
      </c>
      <c r="B409" s="14" t="str">
        <f>+'Pesquisa de Preços'!B155</f>
        <v>SACO PARA ACONDICIOANAMENTO DE LIXO INFECTANTE, COFECCIONADO COM RESINA TERMOPLÁSTICA E APRESENTANDO SOLDA CONTÍNUA HEMOGÊNEA UNIFORME, LARGURA 63 CM COM VARIAÇÃO +/- 1CM, ALTURA MÍNIMA 80 CM, CLASSE ll, COR BRANCA LEITOSA, EMBALAGEM PACOTE COM 100 SACOS</v>
      </c>
      <c r="C409" s="5">
        <f>+'Pesquisa de Preços'!C155</f>
        <v>13.9</v>
      </c>
      <c r="D409" s="5">
        <f>+'Pesquisa de Preços'!D155</f>
        <v>50.23</v>
      </c>
      <c r="E409" s="5">
        <f>+'Pesquisa de Preços'!E155</f>
        <v>50.96</v>
      </c>
      <c r="F409" s="5">
        <f>+'Pesquisa de Preços'!F155</f>
        <v>51.43</v>
      </c>
      <c r="G409" s="5">
        <f>+'Pesquisa de Preços'!G155</f>
        <v>21</v>
      </c>
      <c r="H409" s="5">
        <f>+'Pesquisa de Preços'!H155</f>
        <v>0</v>
      </c>
      <c r="I409" s="5">
        <f>+'Pesquisa de Preços'!I155</f>
        <v>0</v>
      </c>
      <c r="J409" s="5">
        <f>+'Pesquisa de Preços'!J155</f>
        <v>0</v>
      </c>
      <c r="K409" s="5">
        <f>+'Pesquisa de Preços'!K155</f>
        <v>0</v>
      </c>
      <c r="L409" s="5">
        <f>+'Pesquisa de Preços'!L155</f>
        <v>42</v>
      </c>
      <c r="M409" s="1">
        <f>+'Pesquisa de Preços'!M155</f>
        <v>38.253333333333337</v>
      </c>
    </row>
    <row r="410" spans="1:13" ht="21" customHeight="1" x14ac:dyDescent="0.2">
      <c r="A410" s="13">
        <f t="shared" si="76"/>
        <v>148</v>
      </c>
      <c r="B410" s="14" t="str">
        <f>+'Pesquisa de Preços'!B156</f>
        <v>Scalpe dispositivo para infusão intravenosa Nº 21 Hipodérmico, descartável; Cânula em aço inoxidável, bisel trifacetada e siliconizada; Esterilização por óxido de etileno; Apresentação: Embalagem com 100 unidades</v>
      </c>
      <c r="C410" s="5">
        <f>+'Pesquisa de Preços'!C156</f>
        <v>0</v>
      </c>
      <c r="D410" s="5">
        <f>+'Pesquisa de Preços'!D156</f>
        <v>21.12</v>
      </c>
      <c r="E410" s="5">
        <f>+'Pesquisa de Preços'!E156</f>
        <v>21.43</v>
      </c>
      <c r="F410" s="5">
        <f>+'Pesquisa de Preços'!F156</f>
        <v>21.62</v>
      </c>
      <c r="G410" s="5">
        <f>+'Pesquisa de Preços'!G156</f>
        <v>20</v>
      </c>
      <c r="H410" s="5">
        <f>+'Pesquisa de Preços'!H156</f>
        <v>0</v>
      </c>
      <c r="I410" s="5">
        <f>+'Pesquisa de Preços'!I156</f>
        <v>0</v>
      </c>
      <c r="J410" s="5">
        <f>+'Pesquisa de Preços'!J156</f>
        <v>0</v>
      </c>
      <c r="K410" s="5">
        <f>+'Pesquisa de Preços'!K156</f>
        <v>0</v>
      </c>
      <c r="L410" s="5">
        <f>+'Pesquisa de Preços'!L156</f>
        <v>22.13</v>
      </c>
      <c r="M410" s="1">
        <f>+'Pesquisa de Preços'!M156</f>
        <v>21.259999999999998</v>
      </c>
    </row>
    <row r="411" spans="1:13" ht="21" customHeight="1" x14ac:dyDescent="0.2">
      <c r="A411" s="13">
        <f t="shared" si="76"/>
        <v>149</v>
      </c>
      <c r="B411" s="14" t="str">
        <f>+'Pesquisa de Preços'!B157</f>
        <v>Scalpe dispositivo para infusão intravenosa Nº 19, Hipodérmico, descartável; Cânula em aço inoxidável, bisel trifacetada e siliconizada; Esterilização por óxido de etileno; Apresentação: Embalagem com 100 unidades.</v>
      </c>
      <c r="C411" s="5">
        <f>+'Pesquisa de Preços'!C157</f>
        <v>0</v>
      </c>
      <c r="D411" s="5">
        <f>+'Pesquisa de Preços'!D157</f>
        <v>21.12</v>
      </c>
      <c r="E411" s="5">
        <f>+'Pesquisa de Preços'!E157</f>
        <v>21.43</v>
      </c>
      <c r="F411" s="5">
        <f>+'Pesquisa de Preços'!F157</f>
        <v>21.62</v>
      </c>
      <c r="G411" s="5">
        <f>+'Pesquisa de Preços'!G157</f>
        <v>20</v>
      </c>
      <c r="H411" s="5">
        <f>+'Pesquisa de Preços'!H157</f>
        <v>0</v>
      </c>
      <c r="I411" s="5">
        <f>+'Pesquisa de Preços'!I157</f>
        <v>0</v>
      </c>
      <c r="J411" s="5">
        <f>+'Pesquisa de Preços'!J157</f>
        <v>0</v>
      </c>
      <c r="K411" s="5">
        <f>+'Pesquisa de Preços'!K157</f>
        <v>0</v>
      </c>
      <c r="L411" s="5">
        <f>+'Pesquisa de Preços'!L157</f>
        <v>19.59</v>
      </c>
      <c r="M411" s="1">
        <f>+'Pesquisa de Preços'!M157</f>
        <v>20.752000000000002</v>
      </c>
    </row>
    <row r="412" spans="1:13" ht="21" customHeight="1" x14ac:dyDescent="0.2">
      <c r="A412" s="13">
        <f t="shared" si="76"/>
        <v>150</v>
      </c>
      <c r="B412" s="14" t="str">
        <f>+'Pesquisa de Preços'!B158</f>
        <v>Scalpe dispositivo para infusão intravenosa Nº 23 Hipodérmico, descartável; Cânula em aço inoxidável, bisel trifacetada e siliconizada; Esterilização por óxido de etileno; Apresentação: Embalagem com 100 unidades.</v>
      </c>
      <c r="C412" s="5">
        <f>+'Pesquisa de Preços'!C158</f>
        <v>0</v>
      </c>
      <c r="D412" s="5">
        <f>+'Pesquisa de Preços'!D158</f>
        <v>21.12</v>
      </c>
      <c r="E412" s="5">
        <f>+'Pesquisa de Preços'!E158</f>
        <v>21.43</v>
      </c>
      <c r="F412" s="5">
        <f>+'Pesquisa de Preços'!F158</f>
        <v>21.62</v>
      </c>
      <c r="G412" s="5">
        <f>+'Pesquisa de Preços'!G158</f>
        <v>20</v>
      </c>
      <c r="H412" s="5">
        <f>+'Pesquisa de Preços'!H158</f>
        <v>0</v>
      </c>
      <c r="I412" s="5">
        <f>+'Pesquisa de Preços'!I158</f>
        <v>0</v>
      </c>
      <c r="J412" s="5">
        <f>+'Pesquisa de Preços'!J158</f>
        <v>0</v>
      </c>
      <c r="K412" s="5">
        <f>+'Pesquisa de Preços'!K158</f>
        <v>0</v>
      </c>
      <c r="L412" s="5">
        <f>+'Pesquisa de Preços'!L158</f>
        <v>19.59</v>
      </c>
      <c r="M412" s="1">
        <f>+'Pesquisa de Preços'!M158</f>
        <v>20.752000000000002</v>
      </c>
    </row>
    <row r="413" spans="1:13" ht="21" customHeight="1" x14ac:dyDescent="0.2">
      <c r="A413" s="13">
        <f t="shared" si="76"/>
        <v>151</v>
      </c>
      <c r="B413" s="14" t="str">
        <f>+'Pesquisa de Preços'!B159</f>
        <v>Scalpe dispositivo para infusão intravenosa Nº 25 Hipodérmico, descartável; Cânula em aço inoxidável, bisel trifacetada e siliconizada; Esterilização por óxido de etileno; Apresentação: Embalagem com 100 unidades.</v>
      </c>
      <c r="C413" s="5">
        <f>+'Pesquisa de Preços'!C159</f>
        <v>0</v>
      </c>
      <c r="D413" s="5">
        <f>+'Pesquisa de Preços'!D159</f>
        <v>21.12</v>
      </c>
      <c r="E413" s="5">
        <f>+'Pesquisa de Preços'!E159</f>
        <v>21.43</v>
      </c>
      <c r="F413" s="5">
        <f>+'Pesquisa de Preços'!F159</f>
        <v>21.62</v>
      </c>
      <c r="G413" s="5">
        <f>+'Pesquisa de Preços'!G159</f>
        <v>20</v>
      </c>
      <c r="H413" s="5">
        <f>+'Pesquisa de Preços'!H159</f>
        <v>0</v>
      </c>
      <c r="I413" s="5">
        <f>+'Pesquisa de Preços'!I159</f>
        <v>0</v>
      </c>
      <c r="J413" s="5">
        <f>+'Pesquisa de Preços'!J159</f>
        <v>0</v>
      </c>
      <c r="K413" s="5">
        <f>+'Pesquisa de Preços'!K159</f>
        <v>0</v>
      </c>
      <c r="L413" s="5">
        <f>+'Pesquisa de Preços'!L159</f>
        <v>20.87</v>
      </c>
      <c r="M413" s="1">
        <f>+'Pesquisa de Preços'!M159</f>
        <v>21.008000000000003</v>
      </c>
    </row>
    <row r="414" spans="1:13" ht="21" customHeight="1" x14ac:dyDescent="0.2">
      <c r="A414" s="13">
        <f t="shared" si="76"/>
        <v>152</v>
      </c>
      <c r="B414" s="14" t="str">
        <f>+'Pesquisa de Preços'!B160</f>
        <v>SERINGA 0,05 ML COM AGULHA FIXA; PARA VACINA BCG; SPLIP OU LOCK; SERINGA DESCARTÁVEL;VOLUME NOMINAL0,05 ML; PISTÃO PERMITE AJUSTE DO PISTÃO NO BICO QUANDO DA INJEÇÃO</v>
      </c>
      <c r="C414" s="5">
        <f>+'Pesquisa de Preços'!C160</f>
        <v>0</v>
      </c>
      <c r="D414" s="5">
        <f>+'Pesquisa de Preços'!D160</f>
        <v>0.14000000000000001</v>
      </c>
      <c r="E414" s="5">
        <f>+'Pesquisa de Preços'!E160</f>
        <v>0.14000000000000001</v>
      </c>
      <c r="F414" s="5">
        <f>+'Pesquisa de Preços'!F160</f>
        <v>0.14000000000000001</v>
      </c>
      <c r="G414" s="5">
        <f>+'Pesquisa de Preços'!G160</f>
        <v>0.22</v>
      </c>
      <c r="H414" s="5">
        <f>+'Pesquisa de Preços'!H160</f>
        <v>0</v>
      </c>
      <c r="I414" s="5">
        <f>+'Pesquisa de Preços'!I160</f>
        <v>0</v>
      </c>
      <c r="J414" s="5">
        <f>+'Pesquisa de Preços'!J160</f>
        <v>0</v>
      </c>
      <c r="K414" s="5">
        <f>+'Pesquisa de Preços'!K160</f>
        <v>0</v>
      </c>
      <c r="L414" s="5">
        <f>+'Pesquisa de Preços'!L160</f>
        <v>0.21</v>
      </c>
      <c r="M414" s="1">
        <f>+'Pesquisa de Preços'!M160</f>
        <v>0.16999999999999998</v>
      </c>
    </row>
    <row r="415" spans="1:13" ht="21" customHeight="1" x14ac:dyDescent="0.2">
      <c r="A415" s="13">
        <f t="shared" si="76"/>
        <v>153</v>
      </c>
      <c r="B415" s="14" t="str">
        <f>+'Pesquisa de Preços'!B161</f>
        <v>SERINGA DESCARTAVEL 1 ML COM AGULHAS 13X3,8 PARA INSULINA</v>
      </c>
      <c r="C415" s="5">
        <f>+'Pesquisa de Preços'!C161</f>
        <v>0</v>
      </c>
      <c r="D415" s="5">
        <f>+'Pesquisa de Preços'!D161</f>
        <v>0.22</v>
      </c>
      <c r="E415" s="5">
        <f>+'Pesquisa de Preços'!E161</f>
        <v>0.22</v>
      </c>
      <c r="F415" s="5">
        <f>+'Pesquisa de Preços'!F161</f>
        <v>0.22</v>
      </c>
      <c r="G415" s="5">
        <f>+'Pesquisa de Preços'!G161</f>
        <v>0.24</v>
      </c>
      <c r="H415" s="5">
        <f>+'Pesquisa de Preços'!H161</f>
        <v>0</v>
      </c>
      <c r="I415" s="5">
        <f>+'Pesquisa de Preços'!I161</f>
        <v>0</v>
      </c>
      <c r="J415" s="5">
        <f>+'Pesquisa de Preços'!J161</f>
        <v>0</v>
      </c>
      <c r="K415" s="5">
        <f>+'Pesquisa de Preços'!K161</f>
        <v>0</v>
      </c>
      <c r="L415" s="5">
        <f>+'Pesquisa de Preços'!L161</f>
        <v>0.2</v>
      </c>
      <c r="M415" s="1">
        <f>+'Pesquisa de Preços'!M161</f>
        <v>0.22000000000000003</v>
      </c>
    </row>
    <row r="416" spans="1:13" ht="21" customHeight="1" x14ac:dyDescent="0.2">
      <c r="A416" s="13">
        <f t="shared" si="76"/>
        <v>154</v>
      </c>
      <c r="B416" s="14" t="str">
        <f>+'Pesquisa de Preços'!B162</f>
        <v>SERINGA DESCARTÁVEL - 1 ml -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v>
      </c>
      <c r="C416" s="5">
        <f>+'Pesquisa de Preços'!C162</f>
        <v>0</v>
      </c>
      <c r="D416" s="5">
        <f>+'Pesquisa de Preços'!D162</f>
        <v>0.12</v>
      </c>
      <c r="E416" s="5">
        <f>+'Pesquisa de Preços'!E162</f>
        <v>0.12</v>
      </c>
      <c r="F416" s="5">
        <f>+'Pesquisa de Preços'!F162</f>
        <v>0.12</v>
      </c>
      <c r="G416" s="5">
        <f>+'Pesquisa de Preços'!G162</f>
        <v>0.16</v>
      </c>
      <c r="H416" s="5">
        <f>+'Pesquisa de Preços'!H162</f>
        <v>0</v>
      </c>
      <c r="I416" s="5">
        <f>+'Pesquisa de Preços'!I162</f>
        <v>0</v>
      </c>
      <c r="J416" s="5">
        <f>+'Pesquisa de Preços'!J162</f>
        <v>0</v>
      </c>
      <c r="K416" s="5">
        <f>+'Pesquisa de Preços'!K162</f>
        <v>0</v>
      </c>
      <c r="L416" s="5">
        <f>+'Pesquisa de Preços'!L162</f>
        <v>0.2</v>
      </c>
      <c r="M416" s="1">
        <f>+'Pesquisa de Preços'!M162</f>
        <v>0.14399999999999999</v>
      </c>
    </row>
    <row r="417" spans="1:13" ht="21" customHeight="1" x14ac:dyDescent="0.2">
      <c r="A417" s="13">
        <f t="shared" si="76"/>
        <v>155</v>
      </c>
      <c r="B417" s="14" t="str">
        <f>+'Pesquisa de Preços'!B163</f>
        <v>SERINGA DESCARTÁVEL, SEM AGULHA ESTÉRIL, CONFECCIONADA EM POLIPROPILENO TRANSPARENTE, ATÓXICA, APIROGÊNICA, CILINDRO RETO, SILICONIZADO, PAREDES UNIFORMES, ANEL DE RETRAÇÃO QUE IMPEÇA O DESPRENDIMENTO DO EMBULO CILÍNDRICO, BICO COM ROSCA QUE GARANTA CONEXÕES SEGURA, FLAGE QUE DÊ APÓIO AOS DEDOS, EMBULO EM PISTÃO LUBRIFICADO E AJUSTADO AO CILÍNDRO, GRADUAÇÃO EM ML, NÚMEROS E TRAÇOS LEGÍVEIS, EMBALADA INDIVIDUALMENTE EM PAPEL GRAU CIRÚRGICO E/OU FILME TERMOPLÁSTICO, ABERTURA EM PÉTALA 5 ml</v>
      </c>
      <c r="C417" s="5">
        <f>+'Pesquisa de Preços'!C163</f>
        <v>0</v>
      </c>
      <c r="D417" s="5">
        <f>+'Pesquisa de Preços'!D163</f>
        <v>0.14000000000000001</v>
      </c>
      <c r="E417" s="5">
        <f>+'Pesquisa de Preços'!E163</f>
        <v>0.14000000000000001</v>
      </c>
      <c r="F417" s="5">
        <f>+'Pesquisa de Preços'!F163</f>
        <v>0.14000000000000001</v>
      </c>
      <c r="G417" s="5">
        <f>+'Pesquisa de Preços'!G163</f>
        <v>0.14000000000000001</v>
      </c>
      <c r="H417" s="5">
        <f>+'Pesquisa de Preços'!H163</f>
        <v>0</v>
      </c>
      <c r="I417" s="5">
        <f>+'Pesquisa de Preços'!I163</f>
        <v>0</v>
      </c>
      <c r="J417" s="5">
        <f>+'Pesquisa de Preços'!J163</f>
        <v>0</v>
      </c>
      <c r="K417" s="5">
        <f>+'Pesquisa de Preços'!K163</f>
        <v>0</v>
      </c>
      <c r="L417" s="5">
        <f>+'Pesquisa de Preços'!L163</f>
        <v>0.14000000000000001</v>
      </c>
      <c r="M417" s="1">
        <f>+'Pesquisa de Preços'!M163</f>
        <v>0.14000000000000001</v>
      </c>
    </row>
    <row r="418" spans="1:13" ht="21" customHeight="1" x14ac:dyDescent="0.2">
      <c r="A418" s="13">
        <f t="shared" si="76"/>
        <v>156</v>
      </c>
      <c r="B418" s="14" t="str">
        <f>+'Pesquisa de Preços'!B164</f>
        <v>Sonda - aspiração traqueal- sonda de alivio nº 12 -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418" s="5">
        <f>+'Pesquisa de Preços'!C164</f>
        <v>1.1000000000000001</v>
      </c>
      <c r="D418" s="5">
        <f>+'Pesquisa de Preços'!D164</f>
        <v>0.79</v>
      </c>
      <c r="E418" s="5">
        <f>+'Pesquisa de Preços'!E164</f>
        <v>0.8</v>
      </c>
      <c r="F418" s="5">
        <f>+'Pesquisa de Preços'!F164</f>
        <v>0.81</v>
      </c>
      <c r="G418" s="5">
        <f>+'Pesquisa de Preços'!G164</f>
        <v>0.71</v>
      </c>
      <c r="H418" s="5">
        <f>+'Pesquisa de Preços'!H164</f>
        <v>0</v>
      </c>
      <c r="I418" s="5">
        <f>+'Pesquisa de Preços'!I164</f>
        <v>0</v>
      </c>
      <c r="J418" s="5">
        <f>+'Pesquisa de Preços'!J164</f>
        <v>0</v>
      </c>
      <c r="K418" s="5">
        <f>+'Pesquisa de Preços'!K164</f>
        <v>0</v>
      </c>
      <c r="L418" s="5">
        <f>+'Pesquisa de Preços'!L164</f>
        <v>0.6</v>
      </c>
      <c r="M418" s="1">
        <f>+'Pesquisa de Preços'!M164</f>
        <v>0.80166666666666675</v>
      </c>
    </row>
    <row r="419" spans="1:13" ht="21" customHeight="1" x14ac:dyDescent="0.2">
      <c r="A419" s="13">
        <f t="shared" si="76"/>
        <v>157</v>
      </c>
      <c r="B419" s="14" t="str">
        <f>+'Pesquisa de Preços'!B165</f>
        <v xml:space="preserve">Sonda - aspiração traqueal- sonda de alivio nº 14 -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419" s="5">
        <f>+'Pesquisa de Preços'!C165</f>
        <v>1.2</v>
      </c>
      <c r="D419" s="5">
        <f>+'Pesquisa de Preços'!D165</f>
        <v>0.81</v>
      </c>
      <c r="E419" s="5">
        <f>+'Pesquisa de Preços'!E165</f>
        <v>0.82</v>
      </c>
      <c r="F419" s="5">
        <f>+'Pesquisa de Preços'!F165</f>
        <v>0.83</v>
      </c>
      <c r="G419" s="5">
        <f>+'Pesquisa de Preços'!G165</f>
        <v>0.75</v>
      </c>
      <c r="H419" s="5">
        <f>+'Pesquisa de Preços'!H165</f>
        <v>0</v>
      </c>
      <c r="I419" s="5">
        <f>+'Pesquisa de Preços'!I165</f>
        <v>0</v>
      </c>
      <c r="J419" s="5">
        <f>+'Pesquisa de Preços'!J165</f>
        <v>0</v>
      </c>
      <c r="K419" s="5">
        <f>+'Pesquisa de Preços'!K165</f>
        <v>0</v>
      </c>
      <c r="L419" s="5">
        <f>+'Pesquisa de Preços'!L165</f>
        <v>0.57999999999999996</v>
      </c>
      <c r="M419" s="1">
        <f>+'Pesquisa de Preços'!M165</f>
        <v>0.83166666666666667</v>
      </c>
    </row>
    <row r="420" spans="1:13" ht="21" customHeight="1" x14ac:dyDescent="0.2">
      <c r="A420" s="13">
        <f t="shared" si="76"/>
        <v>158</v>
      </c>
      <c r="B420" s="14" t="str">
        <f>+'Pesquisa de Preços'!B166</f>
        <v>Sonda - aspiração traqueal- sonda de alivio nº 4 -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Todas as sondas descartáveis são compostas de tubo de PVC atóxico flexível com modelo de furação específica e conector com tampa</v>
      </c>
      <c r="C420" s="5">
        <f>+'Pesquisa de Preços'!C166</f>
        <v>0.9</v>
      </c>
      <c r="D420" s="5">
        <f>+'Pesquisa de Preços'!D166</f>
        <v>0.67</v>
      </c>
      <c r="E420" s="5">
        <f>+'Pesquisa de Preços'!E166</f>
        <v>0.68</v>
      </c>
      <c r="F420" s="5">
        <f>+'Pesquisa de Preços'!F166</f>
        <v>0.69</v>
      </c>
      <c r="G420" s="5">
        <f>+'Pesquisa de Preços'!G166</f>
        <v>0.73</v>
      </c>
      <c r="H420" s="5">
        <f>+'Pesquisa de Preços'!H166</f>
        <v>0</v>
      </c>
      <c r="I420" s="5">
        <f>+'Pesquisa de Preços'!I166</f>
        <v>0</v>
      </c>
      <c r="J420" s="5">
        <f>+'Pesquisa de Preços'!J166</f>
        <v>0</v>
      </c>
      <c r="K420" s="5">
        <f>+'Pesquisa de Preços'!K166</f>
        <v>0</v>
      </c>
      <c r="L420" s="5">
        <f>+'Pesquisa de Preços'!L166</f>
        <v>0.74</v>
      </c>
      <c r="M420" s="1">
        <f>+'Pesquisa de Preços'!M166</f>
        <v>0.73499999999999999</v>
      </c>
    </row>
    <row r="421" spans="1:13" ht="21" customHeight="1" x14ac:dyDescent="0.2">
      <c r="A421" s="13">
        <f t="shared" si="76"/>
        <v>159</v>
      </c>
      <c r="B421" s="14" t="str">
        <f>+'Pesquisa de Preços'!B167</f>
        <v xml:space="preserve">Sonda - aspiração traqueal- sonda de alivio nº 8- Dispositivo para introdução em órgãos corporais para drenagem de fluidos (secreções ou excreções) ou de administração de soluções diversas (hidratação, contrastes, medicamentos), em caso de sondas respiratórias, administração de oxigênio ou ar comprimido. - Traqueal para aspiração de secreções da arvore traqueobrônquica; - Estéril; - Atóxica; Apirogênico; - Descartável (Uso único). </v>
      </c>
      <c r="C421" s="5">
        <f>+'Pesquisa de Preços'!C167</f>
        <v>0.9</v>
      </c>
      <c r="D421" s="5">
        <f>+'Pesquisa de Preços'!D167</f>
        <v>0.7</v>
      </c>
      <c r="E421" s="5">
        <f>+'Pesquisa de Preços'!E167</f>
        <v>0.71</v>
      </c>
      <c r="F421" s="5">
        <f>+'Pesquisa de Preços'!F167</f>
        <v>0.72</v>
      </c>
      <c r="G421" s="5">
        <f>+'Pesquisa de Preços'!G167</f>
        <v>0.61</v>
      </c>
      <c r="H421" s="5">
        <f>+'Pesquisa de Preços'!H167</f>
        <v>0</v>
      </c>
      <c r="I421" s="5">
        <f>+'Pesquisa de Preços'!I167</f>
        <v>0</v>
      </c>
      <c r="J421" s="5">
        <f>+'Pesquisa de Preços'!J167</f>
        <v>0</v>
      </c>
      <c r="K421" s="5">
        <f>+'Pesquisa de Preços'!K167</f>
        <v>0</v>
      </c>
      <c r="L421" s="5">
        <f>+'Pesquisa de Preços'!L167</f>
        <v>0.55000000000000004</v>
      </c>
      <c r="M421" s="1">
        <f>+'Pesquisa de Preços'!M167</f>
        <v>0.69833333333333336</v>
      </c>
    </row>
    <row r="422" spans="1:13" ht="21" customHeight="1" x14ac:dyDescent="0.2">
      <c r="A422" s="13">
        <f t="shared" si="76"/>
        <v>160</v>
      </c>
      <c r="B422" s="14" t="str">
        <f>+'Pesquisa de Preços'!B168</f>
        <v>SONDA DE FOLLEY N° 20,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422" s="5">
        <f>+'Pesquisa de Preços'!C168</f>
        <v>0</v>
      </c>
      <c r="D422" s="5">
        <f>+'Pesquisa de Preços'!D168</f>
        <v>28.16</v>
      </c>
      <c r="E422" s="5">
        <f>+'Pesquisa de Preços'!E168</f>
        <v>28.57</v>
      </c>
      <c r="F422" s="5">
        <f>+'Pesquisa de Preços'!F168</f>
        <v>28.83</v>
      </c>
      <c r="G422" s="5">
        <f>+'Pesquisa de Preços'!G168</f>
        <v>24.31</v>
      </c>
      <c r="H422" s="5">
        <f>+'Pesquisa de Preços'!H168</f>
        <v>0</v>
      </c>
      <c r="I422" s="5">
        <f>+'Pesquisa de Preços'!I168</f>
        <v>0</v>
      </c>
      <c r="J422" s="5">
        <f>+'Pesquisa de Preços'!J168</f>
        <v>0</v>
      </c>
      <c r="K422" s="5">
        <f>+'Pesquisa de Preços'!K168</f>
        <v>0</v>
      </c>
      <c r="L422" s="5">
        <f>+'Pesquisa de Preços'!L168</f>
        <v>24.7</v>
      </c>
      <c r="M422" s="1">
        <f>+'Pesquisa de Preços'!M168</f>
        <v>26.913999999999998</v>
      </c>
    </row>
    <row r="423" spans="1:13" ht="21" customHeight="1" x14ac:dyDescent="0.2">
      <c r="A423" s="13">
        <f t="shared" si="76"/>
        <v>161</v>
      </c>
      <c r="B423" s="14" t="str">
        <f>+'Pesquisa de Preços'!B169</f>
        <v>SONDA DE FOLLEY N° 22, CX. COM 10 UNIDADES,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423" s="5">
        <f>+'Pesquisa de Preços'!C169</f>
        <v>0</v>
      </c>
      <c r="D423" s="5">
        <f>+'Pesquisa de Preços'!D169</f>
        <v>28.16</v>
      </c>
      <c r="E423" s="5">
        <f>+'Pesquisa de Preços'!E169</f>
        <v>28.57</v>
      </c>
      <c r="F423" s="5">
        <f>+'Pesquisa de Preços'!F169</f>
        <v>28.83</v>
      </c>
      <c r="G423" s="5">
        <f>+'Pesquisa de Preços'!G169</f>
        <v>25.35</v>
      </c>
      <c r="H423" s="5">
        <f>+'Pesquisa de Preços'!H169</f>
        <v>0</v>
      </c>
      <c r="I423" s="5">
        <f>+'Pesquisa de Preços'!I169</f>
        <v>0</v>
      </c>
      <c r="J423" s="5">
        <f>+'Pesquisa de Preços'!J169</f>
        <v>0</v>
      </c>
      <c r="K423" s="5">
        <f>+'Pesquisa de Preços'!K169</f>
        <v>0</v>
      </c>
      <c r="L423" s="5">
        <f>+'Pesquisa de Preços'!L169</f>
        <v>23.02</v>
      </c>
      <c r="M423" s="1">
        <f>+'Pesquisa de Preços'!M169</f>
        <v>26.786000000000001</v>
      </c>
    </row>
    <row r="424" spans="1:13" ht="21" customHeight="1" x14ac:dyDescent="0.2">
      <c r="A424" s="13">
        <f t="shared" si="76"/>
        <v>162</v>
      </c>
      <c r="B424" s="14" t="str">
        <f>+'Pesquisa de Preços'!B170</f>
        <v>SONDA DE FOLLEY N° 16,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424" s="5">
        <f>+'Pesquisa de Preços'!C170</f>
        <v>0</v>
      </c>
      <c r="D424" s="5">
        <f>+'Pesquisa de Preços'!D170</f>
        <v>2.83</v>
      </c>
      <c r="E424" s="5">
        <f>+'Pesquisa de Preços'!E170</f>
        <v>2.87</v>
      </c>
      <c r="F424" s="5">
        <f>+'Pesquisa de Preços'!F170</f>
        <v>2.89</v>
      </c>
      <c r="G424" s="5">
        <f>+'Pesquisa de Preços'!G170</f>
        <v>2.4300000000000002</v>
      </c>
      <c r="H424" s="5">
        <f>+'Pesquisa de Preços'!H170</f>
        <v>0</v>
      </c>
      <c r="I424" s="5">
        <f>+'Pesquisa de Preços'!I170</f>
        <v>0</v>
      </c>
      <c r="J424" s="5">
        <f>+'Pesquisa de Preços'!J170</f>
        <v>0</v>
      </c>
      <c r="K424" s="5">
        <f>+'Pesquisa de Preços'!K170</f>
        <v>0</v>
      </c>
      <c r="L424" s="5">
        <f>+'Pesquisa de Preços'!L170</f>
        <v>2.6</v>
      </c>
      <c r="M424" s="1">
        <f>+'Pesquisa de Preços'!M170</f>
        <v>2.7239999999999998</v>
      </c>
    </row>
    <row r="425" spans="1:13" ht="21" customHeight="1" x14ac:dyDescent="0.2">
      <c r="A425" s="13">
        <f t="shared" si="76"/>
        <v>163</v>
      </c>
      <c r="B425" s="14" t="str">
        <f>+'Pesquisa de Preços'!B171</f>
        <v>SONDA DE FOLLEY N° 18, DESCARTÁVEL, ESTÉRIL, COM EMBALAGEM INDIVIDUAL, COM BALÃO DE 30ML, CONFECCIONADA EM SILICONE, APIROGÊNICA, CONSTITUÍDA DE 2 VIAS, SENDO QUE UMA DELAS DEVERÁ POSSUIR DISPOSITIVO DE FECHAMENTO QUE QUANDO ACIONADO COM O BICO DA SERINGA, PERMITA A ENTRADA E SAÍDA DO CONTEÚDO DO BALÃO A OUTRA VIA, COM PONTA QUE PERMITA ADAPTAÇÃO A CONECTORES</v>
      </c>
      <c r="C425" s="5">
        <f>+'Pesquisa de Preços'!C171</f>
        <v>0</v>
      </c>
      <c r="D425" s="5">
        <f>+'Pesquisa de Preços'!D171</f>
        <v>2.83</v>
      </c>
      <c r="E425" s="5">
        <f>+'Pesquisa de Preços'!E171</f>
        <v>2.87</v>
      </c>
      <c r="F425" s="5">
        <f>+'Pesquisa de Preços'!F171</f>
        <v>2.89</v>
      </c>
      <c r="G425" s="5">
        <f>+'Pesquisa de Preços'!G171</f>
        <v>2.4300000000000002</v>
      </c>
      <c r="H425" s="5">
        <f>+'Pesquisa de Preços'!H171</f>
        <v>0</v>
      </c>
      <c r="I425" s="5">
        <f>+'Pesquisa de Preços'!I171</f>
        <v>0</v>
      </c>
      <c r="J425" s="5">
        <f>+'Pesquisa de Preços'!J171</f>
        <v>0</v>
      </c>
      <c r="K425" s="5">
        <f>+'Pesquisa de Preços'!K171</f>
        <v>0</v>
      </c>
      <c r="L425" s="5">
        <f>+'Pesquisa de Preços'!L171</f>
        <v>2.2000000000000002</v>
      </c>
      <c r="M425" s="1">
        <f>+'Pesquisa de Preços'!M171</f>
        <v>2.6439999999999997</v>
      </c>
    </row>
    <row r="426" spans="1:13" ht="21" customHeight="1" x14ac:dyDescent="0.2">
      <c r="A426" s="13">
        <f t="shared" si="76"/>
        <v>164</v>
      </c>
      <c r="B426" s="14" t="str">
        <f>+'Pesquisa de Preços'!B172</f>
        <v>Sonda Foley - de demora nº 8 pediátrica - Em látex, cx. Com 10 unidades, siliconada. Foley de 3 Vias: - Via para insuflar o ar; - Via para drenar a urina; - Via para infundir solução, fazer controle de irrigação. Produto com validade. Garantia contra defeitos de fabricação ou materiais</v>
      </c>
      <c r="C426" s="5">
        <f>+'Pesquisa de Preços'!C172</f>
        <v>0</v>
      </c>
      <c r="D426" s="5">
        <f>+'Pesquisa de Preços'!D172</f>
        <v>28.16</v>
      </c>
      <c r="E426" s="5">
        <f>+'Pesquisa de Preços'!E172</f>
        <v>28.57</v>
      </c>
      <c r="F426" s="5">
        <f>+'Pesquisa de Preços'!F172</f>
        <v>28.83</v>
      </c>
      <c r="G426" s="5">
        <f>+'Pesquisa de Preços'!G172</f>
        <v>30.3</v>
      </c>
      <c r="H426" s="5">
        <f>+'Pesquisa de Preços'!H172</f>
        <v>0</v>
      </c>
      <c r="I426" s="5">
        <f>+'Pesquisa de Preços'!I172</f>
        <v>0</v>
      </c>
      <c r="J426" s="5">
        <f>+'Pesquisa de Preços'!J172</f>
        <v>0</v>
      </c>
      <c r="K426" s="5">
        <f>+'Pesquisa de Preços'!K172</f>
        <v>0</v>
      </c>
      <c r="L426" s="5">
        <f>+'Pesquisa de Preços'!L172</f>
        <v>25.37</v>
      </c>
      <c r="M426" s="1">
        <f>+'Pesquisa de Preços'!M172</f>
        <v>28.245999999999999</v>
      </c>
    </row>
    <row r="427" spans="1:13" ht="21" customHeight="1" x14ac:dyDescent="0.2">
      <c r="A427" s="13">
        <f t="shared" si="76"/>
        <v>165</v>
      </c>
      <c r="B427" s="14" t="str">
        <f>+'Pesquisa de Preços'!B173</f>
        <v>Sonda Foley - de demora nº 12 adultos - Em látex, siliconada. Foley de 3 Vias: - Via para insuflar o ar; - Via para drenar a urina; - Via para infundir solução, fazer controle de irrigação</v>
      </c>
      <c r="C427" s="5">
        <f>+'Pesquisa de Preços'!C173</f>
        <v>0</v>
      </c>
      <c r="D427" s="5">
        <f>+'Pesquisa de Preços'!D173</f>
        <v>3.56</v>
      </c>
      <c r="E427" s="5">
        <f>+'Pesquisa de Preços'!E173</f>
        <v>3.61</v>
      </c>
      <c r="F427" s="5">
        <f>+'Pesquisa de Preços'!F173</f>
        <v>3.65</v>
      </c>
      <c r="G427" s="5">
        <f>+'Pesquisa de Preços'!G173</f>
        <v>3.28</v>
      </c>
      <c r="H427" s="5">
        <f>+'Pesquisa de Preços'!H173</f>
        <v>0</v>
      </c>
      <c r="I427" s="5">
        <f>+'Pesquisa de Preços'!I173</f>
        <v>0</v>
      </c>
      <c r="J427" s="5">
        <f>+'Pesquisa de Preços'!J173</f>
        <v>0</v>
      </c>
      <c r="K427" s="5">
        <f>+'Pesquisa de Preços'!K173</f>
        <v>0</v>
      </c>
      <c r="L427" s="5">
        <f>+'Pesquisa de Preços'!L173</f>
        <v>3.12</v>
      </c>
      <c r="M427" s="1">
        <f>+'Pesquisa de Preços'!M173</f>
        <v>3.444</v>
      </c>
    </row>
    <row r="428" spans="1:13" ht="21" customHeight="1" x14ac:dyDescent="0.2">
      <c r="A428" s="13">
        <f t="shared" si="76"/>
        <v>166</v>
      </c>
      <c r="B428" s="14" t="str">
        <f>+'Pesquisa de Preços'!B174</f>
        <v>Sonda Foley - de demora nº 14 adultos - Em látex, siliconada. Foley de 3 Vias: - Via para insuflar o ar; - Via para drenar a urina; - Via para infundir solução, fazer controle de irrigação. Produto com validade. Garantia contra defeitos de fabricação ou materiais</v>
      </c>
      <c r="C428" s="5">
        <f>+'Pesquisa de Preços'!C174</f>
        <v>0</v>
      </c>
      <c r="D428" s="5">
        <f>+'Pesquisa de Preços'!D174</f>
        <v>3.56</v>
      </c>
      <c r="E428" s="5">
        <f>+'Pesquisa de Preços'!E174</f>
        <v>3.61</v>
      </c>
      <c r="F428" s="5">
        <f>+'Pesquisa de Preços'!F174</f>
        <v>3.65</v>
      </c>
      <c r="G428" s="5">
        <f>+'Pesquisa de Preços'!G174</f>
        <v>3.28</v>
      </c>
      <c r="H428" s="5">
        <f>+'Pesquisa de Preços'!H174</f>
        <v>0</v>
      </c>
      <c r="I428" s="5">
        <f>+'Pesquisa de Preços'!I174</f>
        <v>0</v>
      </c>
      <c r="J428" s="5">
        <f>+'Pesquisa de Preços'!J174</f>
        <v>0</v>
      </c>
      <c r="K428" s="5">
        <f>+'Pesquisa de Preços'!K174</f>
        <v>0</v>
      </c>
      <c r="L428" s="5">
        <f>+'Pesquisa de Preços'!L174</f>
        <v>2.2000000000000002</v>
      </c>
      <c r="M428" s="1">
        <f>+'Pesquisa de Preços'!M174</f>
        <v>3.2600000000000002</v>
      </c>
    </row>
    <row r="429" spans="1:13" ht="21" customHeight="1" x14ac:dyDescent="0.2">
      <c r="A429" s="13">
        <f t="shared" si="76"/>
        <v>167</v>
      </c>
      <c r="B429" s="14" t="str">
        <f>+'Pesquisa de Preços'!B175</f>
        <v>Sonda nasogastrica - sonda de alivio nº 12 adultos- Dispositivo para introdução em órgãos corporais, gástrica e nasogástrica para drenagem gástrica e introdução de solução e medicação no trato gástrico; Estéril; - Atóxica; Apirogênico; Descartável (Uso único)</v>
      </c>
      <c r="C429" s="5">
        <f>+'Pesquisa de Preços'!C175</f>
        <v>2.5</v>
      </c>
      <c r="D429" s="5">
        <f>+'Pesquisa de Preços'!D175</f>
        <v>1.1599999999999999</v>
      </c>
      <c r="E429" s="5">
        <f>+'Pesquisa de Preços'!E175</f>
        <v>1.18</v>
      </c>
      <c r="F429" s="5">
        <f>+'Pesquisa de Preços'!F175</f>
        <v>1.19</v>
      </c>
      <c r="G429" s="5">
        <f>+'Pesquisa de Preços'!G175</f>
        <v>1.08</v>
      </c>
      <c r="H429" s="5">
        <f>+'Pesquisa de Preços'!H175</f>
        <v>0</v>
      </c>
      <c r="I429" s="5">
        <f>+'Pesquisa de Preços'!I175</f>
        <v>0</v>
      </c>
      <c r="J429" s="5">
        <f>+'Pesquisa de Preços'!J175</f>
        <v>0</v>
      </c>
      <c r="K429" s="5">
        <f>+'Pesquisa de Preços'!K175</f>
        <v>0</v>
      </c>
      <c r="L429" s="5">
        <f>+'Pesquisa de Preços'!L175</f>
        <v>2.72</v>
      </c>
      <c r="M429" s="1">
        <f>+'Pesquisa de Preços'!M175</f>
        <v>1.6383333333333334</v>
      </c>
    </row>
    <row r="430" spans="1:13" ht="21" customHeight="1" x14ac:dyDescent="0.2">
      <c r="A430" s="13">
        <f t="shared" si="76"/>
        <v>168</v>
      </c>
      <c r="B430" s="14" t="str">
        <f>+'Pesquisa de Preços'!B176</f>
        <v xml:space="preserve">Sonda nasogastrica - sonda de alivio nº 14 adulto Dispositivo para introdução em órgãos corporais, gástrica e nasogástrica para drenagem gástrica e introdução de solução e medicação no trato gástrico; Estéril; - Atóxica; Apirogênico; Descartável (Uso único). </v>
      </c>
      <c r="C430" s="5">
        <f>+'Pesquisa de Preços'!C176</f>
        <v>0</v>
      </c>
      <c r="D430" s="5">
        <f>+'Pesquisa de Preços'!D176</f>
        <v>1.1599999999999999</v>
      </c>
      <c r="E430" s="5">
        <f>+'Pesquisa de Preços'!E176</f>
        <v>1.18</v>
      </c>
      <c r="F430" s="5">
        <f>+'Pesquisa de Preços'!F176</f>
        <v>1.19</v>
      </c>
      <c r="G430" s="5">
        <f>+'Pesquisa de Preços'!G176</f>
        <v>1.1000000000000001</v>
      </c>
      <c r="H430" s="5">
        <f>+'Pesquisa de Preços'!H176</f>
        <v>0</v>
      </c>
      <c r="I430" s="5">
        <f>+'Pesquisa de Preços'!I176</f>
        <v>0</v>
      </c>
      <c r="J430" s="5">
        <f>+'Pesquisa de Preços'!J176</f>
        <v>0</v>
      </c>
      <c r="K430" s="5">
        <f>+'Pesquisa de Preços'!K176</f>
        <v>0</v>
      </c>
      <c r="L430" s="5">
        <f>+'Pesquisa de Preços'!L176</f>
        <v>1</v>
      </c>
      <c r="M430" s="1">
        <f>+'Pesquisa de Preços'!M176</f>
        <v>1.1259999999999999</v>
      </c>
    </row>
    <row r="431" spans="1:13" ht="21" customHeight="1" x14ac:dyDescent="0.2">
      <c r="A431" s="13">
        <f t="shared" si="76"/>
        <v>169</v>
      </c>
      <c r="B431" s="14" t="str">
        <f>+'Pesquisa de Preços'!B177</f>
        <v xml:space="preserve">Sonda nasogastrica - sonda de alivio nº 16 adultos - Sonda - nasogástrica - sonda de alívio Dispositivo para introdução em órgãos corporais, gástrica e nasogástrica para drenagem gástrica e introdução de solução e medicação no trato gástrico; Estéril; - Atóxica; Apirogênico; Descartável (Uso único). </v>
      </c>
      <c r="C431" s="5">
        <f>+'Pesquisa de Preços'!C177</f>
        <v>0</v>
      </c>
      <c r="D431" s="5">
        <f>+'Pesquisa de Preços'!D177</f>
        <v>1.33</v>
      </c>
      <c r="E431" s="5">
        <f>+'Pesquisa de Preços'!E177</f>
        <v>1.35</v>
      </c>
      <c r="F431" s="5">
        <f>+'Pesquisa de Preços'!F177</f>
        <v>1.36</v>
      </c>
      <c r="G431" s="5">
        <f>+'Pesquisa de Preços'!G177</f>
        <v>1.28</v>
      </c>
      <c r="H431" s="5">
        <f>+'Pesquisa de Preços'!H177</f>
        <v>0</v>
      </c>
      <c r="I431" s="5">
        <f>+'Pesquisa de Preços'!I177</f>
        <v>0</v>
      </c>
      <c r="J431" s="5">
        <f>+'Pesquisa de Preços'!J177</f>
        <v>0</v>
      </c>
      <c r="K431" s="5">
        <f>+'Pesquisa de Preços'!K177</f>
        <v>0</v>
      </c>
      <c r="L431" s="5">
        <f>+'Pesquisa de Preços'!L177</f>
        <v>2.72</v>
      </c>
      <c r="M431" s="1">
        <f>+'Pesquisa de Preços'!M177</f>
        <v>1.6080000000000001</v>
      </c>
    </row>
    <row r="432" spans="1:13" ht="21" customHeight="1" x14ac:dyDescent="0.2">
      <c r="A432" s="13">
        <f t="shared" si="76"/>
        <v>170</v>
      </c>
      <c r="B432" s="14" t="str">
        <f>+'Pesquisa de Preços'!B178</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06</v>
      </c>
      <c r="C432" s="5">
        <f>+'Pesquisa de Preços'!C178</f>
        <v>0</v>
      </c>
      <c r="D432" s="5">
        <f>+'Pesquisa de Preços'!D178</f>
        <v>0.69</v>
      </c>
      <c r="E432" s="5">
        <f>+'Pesquisa de Preços'!E178</f>
        <v>0.7</v>
      </c>
      <c r="F432" s="5">
        <f>+'Pesquisa de Preços'!F178</f>
        <v>0.7</v>
      </c>
      <c r="G432" s="5">
        <f>+'Pesquisa de Preços'!G178</f>
        <v>0.53</v>
      </c>
      <c r="H432" s="5">
        <f>+'Pesquisa de Preços'!H178</f>
        <v>0</v>
      </c>
      <c r="I432" s="5">
        <f>+'Pesquisa de Preços'!I178</f>
        <v>0</v>
      </c>
      <c r="J432" s="5">
        <f>+'Pesquisa de Preços'!J178</f>
        <v>0</v>
      </c>
      <c r="K432" s="5">
        <f>+'Pesquisa de Preços'!K178</f>
        <v>0</v>
      </c>
      <c r="L432" s="5">
        <f>+'Pesquisa de Preços'!L178</f>
        <v>0.64</v>
      </c>
      <c r="M432" s="1">
        <f>+'Pesquisa de Preços'!M178</f>
        <v>0.65200000000000002</v>
      </c>
    </row>
    <row r="433" spans="1:13" ht="21" customHeight="1" x14ac:dyDescent="0.2">
      <c r="A433" s="13">
        <f t="shared" si="76"/>
        <v>171</v>
      </c>
      <c r="B433" s="14" t="str">
        <f>+'Pesquisa de Preços'!B179</f>
        <v>SONDA URETRAL (SONDA DE ALIVIO), CONFECCIONADA EM POLIVINIL, ESTÉRIL, ATÓXICA, TRANSPARENTE, FLEXÍVEL, SILICONIZADA, CONTENDO CONECTOR UNIVERSAL PARA ADAPTAÇÃO AO INTERMEDIÁRIO E TAMPA, MEDINDO APROXIMADAMENTE 40CM DE COMPRIMENTO, EMBALAGEM INDIVIDUAL, EM PAPEL GRAU CIRÚRGICO E FILME TERMOPLÁSTICO, ABERTURA EM PÉTALA 08</v>
      </c>
      <c r="C433" s="5">
        <f>+'Pesquisa de Preços'!C179</f>
        <v>0</v>
      </c>
      <c r="D433" s="5">
        <f>+'Pesquisa de Preços'!D179</f>
        <v>0.71</v>
      </c>
      <c r="E433" s="5">
        <f>+'Pesquisa de Preços'!E179</f>
        <v>0.72</v>
      </c>
      <c r="F433" s="5">
        <f>+'Pesquisa de Preços'!F179</f>
        <v>0.72</v>
      </c>
      <c r="G433" s="5">
        <f>+'Pesquisa de Preços'!G179</f>
        <v>0.56999999999999995</v>
      </c>
      <c r="H433" s="5">
        <f>+'Pesquisa de Preços'!H179</f>
        <v>0</v>
      </c>
      <c r="I433" s="5">
        <f>+'Pesquisa de Preços'!I179</f>
        <v>0</v>
      </c>
      <c r="J433" s="5">
        <f>+'Pesquisa de Preços'!J179</f>
        <v>0</v>
      </c>
      <c r="K433" s="5">
        <f>+'Pesquisa de Preços'!K179</f>
        <v>0</v>
      </c>
      <c r="L433" s="5">
        <f>+'Pesquisa de Preços'!L179</f>
        <v>0.54</v>
      </c>
      <c r="M433" s="1">
        <f>+'Pesquisa de Preços'!M179</f>
        <v>0.65199999999999991</v>
      </c>
    </row>
    <row r="434" spans="1:13" ht="21" customHeight="1" x14ac:dyDescent="0.2">
      <c r="A434" s="13">
        <f t="shared" si="76"/>
        <v>172</v>
      </c>
      <c r="B434" s="14" t="str">
        <f>+'Pesquisa de Preços'!B180</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12</v>
      </c>
      <c r="C434" s="5">
        <f>+'Pesquisa de Preços'!C180</f>
        <v>0</v>
      </c>
      <c r="D434" s="5">
        <f>+'Pesquisa de Preços'!D180</f>
        <v>0.73</v>
      </c>
      <c r="E434" s="5">
        <f>+'Pesquisa de Preços'!E180</f>
        <v>0.74</v>
      </c>
      <c r="F434" s="5">
        <f>+'Pesquisa de Preços'!F180</f>
        <v>0.74</v>
      </c>
      <c r="G434" s="5">
        <f>+'Pesquisa de Preços'!G180</f>
        <v>0.66</v>
      </c>
      <c r="H434" s="5">
        <f>+'Pesquisa de Preços'!H180</f>
        <v>0</v>
      </c>
      <c r="I434" s="5">
        <f>+'Pesquisa de Preços'!I180</f>
        <v>0</v>
      </c>
      <c r="J434" s="5">
        <f>+'Pesquisa de Preços'!J180</f>
        <v>0</v>
      </c>
      <c r="K434" s="5">
        <f>+'Pesquisa de Preços'!K180</f>
        <v>0</v>
      </c>
      <c r="L434" s="5">
        <f>+'Pesquisa de Preços'!L180</f>
        <v>0.61</v>
      </c>
      <c r="M434" s="1">
        <f>+'Pesquisa de Preços'!M180</f>
        <v>0.69599999999999995</v>
      </c>
    </row>
    <row r="435" spans="1:13" ht="21" customHeight="1" x14ac:dyDescent="0.2">
      <c r="A435" s="13">
        <f t="shared" si="76"/>
        <v>173</v>
      </c>
      <c r="B435" s="14" t="str">
        <f>+'Pesquisa de Preços'!B181</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10</v>
      </c>
      <c r="C435" s="5">
        <f>+'Pesquisa de Preços'!C181</f>
        <v>0</v>
      </c>
      <c r="D435" s="5">
        <f>+'Pesquisa de Preços'!D181</f>
        <v>0.72</v>
      </c>
      <c r="E435" s="5">
        <f>+'Pesquisa de Preços'!E181</f>
        <v>0.73</v>
      </c>
      <c r="F435" s="5">
        <f>+'Pesquisa de Preços'!F181</f>
        <v>0.74</v>
      </c>
      <c r="G435" s="5">
        <f>+'Pesquisa de Preços'!G181</f>
        <v>0.63</v>
      </c>
      <c r="H435" s="5">
        <f>+'Pesquisa de Preços'!H181</f>
        <v>0</v>
      </c>
      <c r="I435" s="5">
        <f>+'Pesquisa de Preços'!I181</f>
        <v>0</v>
      </c>
      <c r="J435" s="5">
        <f>+'Pesquisa de Preços'!J181</f>
        <v>0</v>
      </c>
      <c r="K435" s="5">
        <f>+'Pesquisa de Preços'!K181</f>
        <v>0</v>
      </c>
      <c r="L435" s="5">
        <f>+'Pesquisa de Preços'!L181</f>
        <v>0.71</v>
      </c>
      <c r="M435" s="1">
        <f>+'Pesquisa de Preços'!M181</f>
        <v>0.70599999999999996</v>
      </c>
    </row>
    <row r="436" spans="1:13" ht="21" customHeight="1" x14ac:dyDescent="0.2">
      <c r="A436" s="13">
        <f t="shared" si="76"/>
        <v>174</v>
      </c>
      <c r="B436" s="14" t="str">
        <f>+'Pesquisa de Preços'!B182</f>
        <v>SONDA URETRAL (SONDA DE ALIVIO), CONFECCIONADA EM POLIVINIL, ESTÉRIL, ATÓXICA, TRASPARENTE, FLEXÍVEL, SILICONIZADA, CONTENDO CONECTOR UNIVERSAL PARA ADAPTAÇÃO AO INTERMEDIÁRIO E TAMPA, MEDINDO APROXIMADAMENTE 40CM DE COMPRIMENTO, EMBALAGEM INDIVIDUAL, EM PAPEL GRAU CIRÚRGICO E FILME TERMOPLÁSTICO, ABERTURA EM PÉTALA 14</v>
      </c>
      <c r="C436" s="5">
        <f>+'Pesquisa de Preços'!C182</f>
        <v>0</v>
      </c>
      <c r="D436" s="5">
        <f>+'Pesquisa de Preços'!D182</f>
        <v>0.79</v>
      </c>
      <c r="E436" s="5">
        <f>+'Pesquisa de Preços'!E182</f>
        <v>0.81</v>
      </c>
      <c r="F436" s="5">
        <f>+'Pesquisa de Preços'!F182</f>
        <v>0.81</v>
      </c>
      <c r="G436" s="5">
        <f>+'Pesquisa de Preços'!G182</f>
        <v>0.66</v>
      </c>
      <c r="H436" s="5">
        <f>+'Pesquisa de Preços'!H182</f>
        <v>0</v>
      </c>
      <c r="I436" s="5">
        <f>+'Pesquisa de Preços'!I182</f>
        <v>0</v>
      </c>
      <c r="J436" s="5">
        <f>+'Pesquisa de Preços'!J182</f>
        <v>0</v>
      </c>
      <c r="K436" s="5">
        <f>+'Pesquisa de Preços'!K182</f>
        <v>0</v>
      </c>
      <c r="L436" s="5">
        <f>+'Pesquisa de Preços'!L182</f>
        <v>0.54</v>
      </c>
      <c r="M436" s="1">
        <f>+'Pesquisa de Preços'!M182</f>
        <v>0.72200000000000009</v>
      </c>
    </row>
    <row r="437" spans="1:13" ht="21" customHeight="1" x14ac:dyDescent="0.2">
      <c r="A437" s="13">
        <f t="shared" si="76"/>
        <v>175</v>
      </c>
      <c r="B437" s="14" t="str">
        <f>+'Pesquisa de Preços'!B183</f>
        <v>SORO FISIOLÓGICO 0,9%, FRASCO 500ML, DESTINADA A APLICAÇÃO PARENTERAL COM OBJETIVOS TEURAPEUTICOS E/OU COMPLEMENTARES AO TRATAMENTO DO PACIENTE.</v>
      </c>
      <c r="C437" s="5">
        <f>+'Pesquisa de Preços'!C183</f>
        <v>4.8</v>
      </c>
      <c r="D437" s="5">
        <f>+'Pesquisa de Preços'!D183</f>
        <v>4.2300000000000004</v>
      </c>
      <c r="E437" s="5">
        <f>+'Pesquisa de Preços'!E183</f>
        <v>4.29</v>
      </c>
      <c r="F437" s="5">
        <f>+'Pesquisa de Preços'!F183</f>
        <v>4.33</v>
      </c>
      <c r="G437" s="5">
        <f>+'Pesquisa de Preços'!G183</f>
        <v>4</v>
      </c>
      <c r="H437" s="5">
        <f>+'Pesquisa de Preços'!H183</f>
        <v>0</v>
      </c>
      <c r="I437" s="5">
        <f>+'Pesquisa de Preços'!I183</f>
        <v>0</v>
      </c>
      <c r="J437" s="5">
        <f>+'Pesquisa de Preços'!J183</f>
        <v>0</v>
      </c>
      <c r="K437" s="5">
        <f>+'Pesquisa de Preços'!K183</f>
        <v>0</v>
      </c>
      <c r="L437" s="5">
        <f>+'Pesquisa de Preços'!L183</f>
        <v>4.4000000000000004</v>
      </c>
      <c r="M437" s="1">
        <f>+'Pesquisa de Preços'!M183</f>
        <v>4.3416666666666659</v>
      </c>
    </row>
    <row r="438" spans="1:13" ht="21" customHeight="1" x14ac:dyDescent="0.2">
      <c r="A438" s="13">
        <f t="shared" si="76"/>
        <v>176</v>
      </c>
      <c r="B438" s="14" t="str">
        <f>+'Pesquisa de Preços'!B184</f>
        <v>SORO FISIOLOGICO 250 ML, COM OBJETIVOS TERAPEUTICOS E/OU COMPLEMENTARES AO TRATAMENTO DOS PACIENTES</v>
      </c>
      <c r="C438" s="5">
        <f>+'Pesquisa de Preços'!C184</f>
        <v>0</v>
      </c>
      <c r="D438" s="5">
        <f>+'Pesquisa de Preços'!D184</f>
        <v>3.45</v>
      </c>
      <c r="E438" s="5">
        <f>+'Pesquisa de Preços'!E184</f>
        <v>3.5</v>
      </c>
      <c r="F438" s="5">
        <f>+'Pesquisa de Preços'!F184</f>
        <v>3.53</v>
      </c>
      <c r="G438" s="5">
        <f>+'Pesquisa de Preços'!G184</f>
        <v>3.16</v>
      </c>
      <c r="H438" s="5">
        <f>+'Pesquisa de Preços'!H184</f>
        <v>0</v>
      </c>
      <c r="I438" s="5">
        <f>+'Pesquisa de Preços'!I184</f>
        <v>0</v>
      </c>
      <c r="J438" s="5">
        <f>+'Pesquisa de Preços'!J184</f>
        <v>0</v>
      </c>
      <c r="K438" s="5">
        <f>+'Pesquisa de Preços'!K184</f>
        <v>0</v>
      </c>
      <c r="L438" s="5">
        <f>+'Pesquisa de Preços'!L184</f>
        <v>3.88</v>
      </c>
      <c r="M438" s="1">
        <f>+'Pesquisa de Preços'!M184</f>
        <v>3.504</v>
      </c>
    </row>
    <row r="439" spans="1:13" ht="21" customHeight="1" x14ac:dyDescent="0.2">
      <c r="A439" s="13">
        <f t="shared" si="76"/>
        <v>177</v>
      </c>
      <c r="B439" s="14" t="str">
        <f>+'Pesquisa de Preços'!B185</f>
        <v>Tala aramada em E.V.A G</v>
      </c>
      <c r="C439" s="5">
        <f>+'Pesquisa de Preços'!C185</f>
        <v>0</v>
      </c>
      <c r="D439" s="5">
        <f>+'Pesquisa de Preços'!D185</f>
        <v>12.28</v>
      </c>
      <c r="E439" s="5">
        <f>+'Pesquisa de Preços'!E185</f>
        <v>12.46</v>
      </c>
      <c r="F439" s="5">
        <f>+'Pesquisa de Preços'!F185</f>
        <v>12.58</v>
      </c>
      <c r="G439" s="5">
        <f>+'Pesquisa de Preços'!G185</f>
        <v>17.28</v>
      </c>
      <c r="H439" s="5">
        <f>+'Pesquisa de Preços'!H185</f>
        <v>0</v>
      </c>
      <c r="I439" s="5">
        <f>+'Pesquisa de Preços'!I185</f>
        <v>0</v>
      </c>
      <c r="J439" s="5">
        <f>+'Pesquisa de Preços'!J185</f>
        <v>0</v>
      </c>
      <c r="K439" s="5">
        <f>+'Pesquisa de Preços'!K185</f>
        <v>0</v>
      </c>
      <c r="L439" s="5">
        <f>+'Pesquisa de Preços'!L185</f>
        <v>14.21</v>
      </c>
      <c r="M439" s="1">
        <f>+'Pesquisa de Preços'!M185</f>
        <v>13.762</v>
      </c>
    </row>
    <row r="440" spans="1:13" ht="21" customHeight="1" x14ac:dyDescent="0.2">
      <c r="A440" s="13">
        <f t="shared" si="76"/>
        <v>178</v>
      </c>
      <c r="B440" s="14" t="str">
        <f>+'Pesquisa de Preços'!B186</f>
        <v>Tala aramada em E.V.A M</v>
      </c>
      <c r="C440" s="5">
        <f>+'Pesquisa de Preços'!C186</f>
        <v>0</v>
      </c>
      <c r="D440" s="5">
        <f>+'Pesquisa de Preços'!D186</f>
        <v>12.28</v>
      </c>
      <c r="E440" s="5">
        <f>+'Pesquisa de Preços'!E186</f>
        <v>12.46</v>
      </c>
      <c r="F440" s="5">
        <f>+'Pesquisa de Preços'!F186</f>
        <v>12.58</v>
      </c>
      <c r="G440" s="5">
        <f>+'Pesquisa de Preços'!G186</f>
        <v>14.38</v>
      </c>
      <c r="H440" s="5">
        <f>+'Pesquisa de Preços'!H186</f>
        <v>0</v>
      </c>
      <c r="I440" s="5">
        <f>+'Pesquisa de Preços'!I186</f>
        <v>0</v>
      </c>
      <c r="J440" s="5">
        <f>+'Pesquisa de Preços'!J186</f>
        <v>0</v>
      </c>
      <c r="K440" s="5">
        <f>+'Pesquisa de Preços'!K186</f>
        <v>0</v>
      </c>
      <c r="L440" s="5">
        <f>+'Pesquisa de Preços'!L186</f>
        <v>13.33</v>
      </c>
      <c r="M440" s="1">
        <f>+'Pesquisa de Preços'!M186</f>
        <v>13.006</v>
      </c>
    </row>
    <row r="441" spans="1:13" ht="21" customHeight="1" x14ac:dyDescent="0.2">
      <c r="A441" s="13">
        <f t="shared" si="76"/>
        <v>179</v>
      </c>
      <c r="B441" s="14" t="str">
        <f>+'Pesquisa de Preços'!B187</f>
        <v>TECIDO BRIM DRILL PROFISSIONAL PRIMEIRA QUALIDADE 100% ALGODÃO, MEDINDO APROXIMADAMENTE 1,60CM DE LARGURA, PESANDO 190G/M2 PRE ENCOLHIDO, TINGIMENTO FIRME COM IMDRANHEREM NA AZUL ROYAL EM ROLO DE 110 METROS.</v>
      </c>
      <c r="C441" s="5">
        <f>+'Pesquisa de Preços'!C187</f>
        <v>0</v>
      </c>
      <c r="D441" s="5">
        <f>+'Pesquisa de Preços'!D187</f>
        <v>37</v>
      </c>
      <c r="E441" s="5">
        <f>+'Pesquisa de Preços'!E187</f>
        <v>37.549999999999997</v>
      </c>
      <c r="F441" s="5">
        <f>+'Pesquisa de Preços'!F187</f>
        <v>37.89</v>
      </c>
      <c r="G441" s="5">
        <f>+'Pesquisa de Preços'!G187</f>
        <v>0</v>
      </c>
      <c r="H441" s="5">
        <f>+'Pesquisa de Preços'!H187</f>
        <v>0</v>
      </c>
      <c r="I441" s="5">
        <f>+'Pesquisa de Preços'!I187</f>
        <v>0</v>
      </c>
      <c r="J441" s="5">
        <f>+'Pesquisa de Preços'!J187</f>
        <v>0</v>
      </c>
      <c r="K441" s="5">
        <f>+'Pesquisa de Preços'!K187</f>
        <v>0</v>
      </c>
      <c r="L441" s="5">
        <f>+'Pesquisa de Preços'!L187</f>
        <v>29.65</v>
      </c>
      <c r="M441" s="1">
        <f>+'Pesquisa de Preços'!M187</f>
        <v>35.522500000000001</v>
      </c>
    </row>
    <row r="442" spans="1:13" ht="21" customHeight="1" x14ac:dyDescent="0.2">
      <c r="A442" s="13">
        <f t="shared" si="76"/>
        <v>180</v>
      </c>
      <c r="B442" s="14" t="str">
        <f>+'Pesquisa de Preços'!B188</f>
        <v>TERMOMETRO DIGITAL HOSPITALAR PARA SER USADO PELO METODO ORAL, RETAL E AXILAR, REGISTRA A TEMPERATURA EM CERCA DE 01 MINUTO (PARA METODOS ORAL E RETAL) E DE 2 A 4 MINUTOS PELO METODO AXILAR. COM VISOR PARA LEITURA DA TEMPERATURA</v>
      </c>
      <c r="C442" s="5">
        <f>+'Pesquisa de Preços'!C188</f>
        <v>0</v>
      </c>
      <c r="D442" s="5">
        <f>+'Pesquisa de Preços'!D188</f>
        <v>10.67</v>
      </c>
      <c r="E442" s="5">
        <f>+'Pesquisa de Preços'!E188</f>
        <v>10.83</v>
      </c>
      <c r="F442" s="5">
        <f>+'Pesquisa de Preços'!F188</f>
        <v>10.93</v>
      </c>
      <c r="G442" s="5">
        <f>+'Pesquisa de Preços'!G188</f>
        <v>9.69</v>
      </c>
      <c r="H442" s="5">
        <f>+'Pesquisa de Preços'!H188</f>
        <v>0</v>
      </c>
      <c r="I442" s="5">
        <f>+'Pesquisa de Preços'!I188</f>
        <v>0</v>
      </c>
      <c r="J442" s="5">
        <f>+'Pesquisa de Preços'!J188</f>
        <v>0</v>
      </c>
      <c r="K442" s="5">
        <f>+'Pesquisa de Preços'!K188</f>
        <v>0</v>
      </c>
      <c r="L442" s="5">
        <f>+'Pesquisa de Preços'!L188</f>
        <v>11.79</v>
      </c>
      <c r="M442" s="1">
        <f>+'Pesquisa de Preços'!M188</f>
        <v>10.782</v>
      </c>
    </row>
    <row r="443" spans="1:13" ht="21" customHeight="1" x14ac:dyDescent="0.2">
      <c r="A443" s="13">
        <f t="shared" si="76"/>
        <v>181</v>
      </c>
      <c r="B443" s="14" t="str">
        <f>+'Pesquisa de Preços'!B189</f>
        <v>Termômetro Digital para Máxima e Mínima -10°C à +50°C Interna e Externa com Alarme, Alimentação: 1 pilha de 1,5V - AAA, comprimento do cabo do sensor: 1,70m ou superior</v>
      </c>
      <c r="C443" s="5">
        <f>+'Pesquisa de Preços'!C189</f>
        <v>0</v>
      </c>
      <c r="D443" s="5">
        <f>+'Pesquisa de Preços'!D189</f>
        <v>105.56</v>
      </c>
      <c r="E443" s="5">
        <f>+'Pesquisa de Preços'!E189</f>
        <v>107.11</v>
      </c>
      <c r="F443" s="5">
        <f>+'Pesquisa de Preços'!F189</f>
        <v>108.08</v>
      </c>
      <c r="G443" s="5">
        <f>+'Pesquisa de Preços'!G189</f>
        <v>65.069999999999993</v>
      </c>
      <c r="H443" s="5">
        <f>+'Pesquisa de Preços'!H189</f>
        <v>0</v>
      </c>
      <c r="I443" s="5">
        <f>+'Pesquisa de Preços'!I189</f>
        <v>0</v>
      </c>
      <c r="J443" s="5">
        <f>+'Pesquisa de Preços'!J189</f>
        <v>0</v>
      </c>
      <c r="K443" s="5">
        <f>+'Pesquisa de Preços'!K189</f>
        <v>0</v>
      </c>
      <c r="L443" s="5">
        <f>+'Pesquisa de Preços'!L189</f>
        <v>64.42</v>
      </c>
      <c r="M443" s="1">
        <f>+'Pesquisa de Preços'!M189</f>
        <v>90.048000000000002</v>
      </c>
    </row>
    <row r="444" spans="1:13" ht="21" customHeight="1" x14ac:dyDescent="0.2">
      <c r="A444" s="13">
        <f t="shared" si="76"/>
        <v>182</v>
      </c>
      <c r="B444" s="14" t="str">
        <f>+'Pesquisa de Preços'!B190</f>
        <v>Tesoura com ponta angulada e romba de aço inoxidável, destinada ao corte de vestimentas. Tesoura ponta romba Tesoura especial para APH, destinado ao corte de roupas</v>
      </c>
      <c r="C444" s="5">
        <f>+'Pesquisa de Preços'!C190</f>
        <v>0</v>
      </c>
      <c r="D444" s="5">
        <f>+'Pesquisa de Preços'!D190</f>
        <v>29.64</v>
      </c>
      <c r="E444" s="5">
        <f>+'Pesquisa de Preços'!E190</f>
        <v>30.07</v>
      </c>
      <c r="F444" s="5">
        <f>+'Pesquisa de Preços'!F190</f>
        <v>30.35</v>
      </c>
      <c r="G444" s="5">
        <f>+'Pesquisa de Preços'!G190</f>
        <v>46.5</v>
      </c>
      <c r="H444" s="5">
        <f>+'Pesquisa de Preços'!H190</f>
        <v>0</v>
      </c>
      <c r="I444" s="5">
        <f>+'Pesquisa de Preços'!I190</f>
        <v>0</v>
      </c>
      <c r="J444" s="5">
        <f>+'Pesquisa de Preços'!J190</f>
        <v>0</v>
      </c>
      <c r="K444" s="5">
        <f>+'Pesquisa de Preços'!K190</f>
        <v>0</v>
      </c>
      <c r="L444" s="5">
        <f>+'Pesquisa de Preços'!L190</f>
        <v>69.489999999999995</v>
      </c>
      <c r="M444" s="1">
        <f>+'Pesquisa de Preços'!M190</f>
        <v>41.21</v>
      </c>
    </row>
    <row r="445" spans="1:13" ht="21" customHeight="1" x14ac:dyDescent="0.2">
      <c r="A445" s="13">
        <f t="shared" si="76"/>
        <v>183</v>
      </c>
      <c r="B445" s="14" t="str">
        <f>+'Pesquisa de Preços'!B191</f>
        <v>Tesoura de Mayo, reta de 14 cm Produto Confeccionado em Aço Inoxidável AISI-420. Embalagem-Plástica indivi-dual, constando os dados de identificação, procedência e rastreabilidade</v>
      </c>
      <c r="C445" s="5">
        <f>+'Pesquisa de Preços'!C191</f>
        <v>0</v>
      </c>
      <c r="D445" s="5">
        <f>+'Pesquisa de Preços'!D191</f>
        <v>31.12</v>
      </c>
      <c r="E445" s="5">
        <f>+'Pesquisa de Preços'!E191</f>
        <v>31.57</v>
      </c>
      <c r="F445" s="5">
        <f>+'Pesquisa de Preços'!F191</f>
        <v>31.86</v>
      </c>
      <c r="G445" s="5">
        <f>+'Pesquisa de Preços'!G191</f>
        <v>52.2</v>
      </c>
      <c r="H445" s="5">
        <f>+'Pesquisa de Preços'!H191</f>
        <v>0</v>
      </c>
      <c r="I445" s="5">
        <f>+'Pesquisa de Preços'!I191</f>
        <v>0</v>
      </c>
      <c r="J445" s="5">
        <f>+'Pesquisa de Preços'!J191</f>
        <v>0</v>
      </c>
      <c r="K445" s="5">
        <f>+'Pesquisa de Preços'!K191</f>
        <v>0</v>
      </c>
      <c r="L445" s="5">
        <f>+'Pesquisa de Preços'!L191</f>
        <v>43.6</v>
      </c>
      <c r="M445" s="1">
        <f>+'Pesquisa de Preços'!M191</f>
        <v>38.07</v>
      </c>
    </row>
    <row r="446" spans="1:13" ht="21" customHeight="1" x14ac:dyDescent="0.2">
      <c r="A446" s="13">
        <f t="shared" si="76"/>
        <v>184</v>
      </c>
      <c r="B446" s="14" t="str">
        <f>+'Pesquisa de Preços'!B192</f>
        <v xml:space="preserve">Touca hospitalar, material : não tecido 100% polipropileno, modelo: com elástico em toda volta, cor : sem cor, gramatura : cerca de 60 g,m2, tamanho : único, tipo uso : descartável, característica adicional 01: hipoalergênica, atóxica, inodora, unissex </v>
      </c>
      <c r="C446" s="5">
        <f>+'Pesquisa de Preços'!C192</f>
        <v>13.5</v>
      </c>
      <c r="D446" s="5">
        <f>+'Pesquisa de Preços'!D192</f>
        <v>6.45</v>
      </c>
      <c r="E446" s="5">
        <f>+'Pesquisa de Preços'!E192</f>
        <v>6.54</v>
      </c>
      <c r="F446" s="5">
        <f>+'Pesquisa de Preços'!F192</f>
        <v>6.6</v>
      </c>
      <c r="G446" s="5">
        <f>+'Pesquisa de Preços'!G192</f>
        <v>5.78</v>
      </c>
      <c r="H446" s="5">
        <f>+'Pesquisa de Preços'!H192</f>
        <v>0</v>
      </c>
      <c r="I446" s="5">
        <f>+'Pesquisa de Preços'!I192</f>
        <v>0</v>
      </c>
      <c r="J446" s="5">
        <f>+'Pesquisa de Preços'!J192</f>
        <v>0</v>
      </c>
      <c r="K446" s="5">
        <f>+'Pesquisa de Preços'!K192</f>
        <v>0</v>
      </c>
      <c r="L446" s="5">
        <f>+'Pesquisa de Preços'!L192</f>
        <v>7.73</v>
      </c>
      <c r="M446" s="1">
        <f>+'Pesquisa de Preços'!M192</f>
        <v>7.7666666666666657</v>
      </c>
    </row>
    <row r="447" spans="1:13" ht="21" customHeight="1" x14ac:dyDescent="0.2">
      <c r="A447" s="13">
        <f t="shared" si="76"/>
        <v>185</v>
      </c>
      <c r="B447" s="14" t="str">
        <f>+'Pesquisa de Preços'!B193</f>
        <v>TRAQUEIA P/ RESPIRADOR LEISTUNE PR4D-02.</v>
      </c>
      <c r="C447" s="5">
        <f>+'Pesquisa de Preços'!C193</f>
        <v>0</v>
      </c>
      <c r="D447" s="5">
        <f>+'Pesquisa de Preços'!D193</f>
        <v>644.70000000000005</v>
      </c>
      <c r="E447" s="5">
        <f>+'Pesquisa de Preços'!E193</f>
        <v>654.15</v>
      </c>
      <c r="F447" s="5">
        <f>+'Pesquisa de Preços'!F193</f>
        <v>660.11</v>
      </c>
      <c r="G447" s="5">
        <f>+'Pesquisa de Preços'!G193</f>
        <v>526</v>
      </c>
      <c r="H447" s="5">
        <f>+'Pesquisa de Preços'!H193</f>
        <v>0</v>
      </c>
      <c r="I447" s="5">
        <f>+'Pesquisa de Preços'!I193</f>
        <v>0</v>
      </c>
      <c r="J447" s="5">
        <f>+'Pesquisa de Preços'!J193</f>
        <v>0</v>
      </c>
      <c r="K447" s="5">
        <f>+'Pesquisa de Preços'!K193</f>
        <v>0</v>
      </c>
      <c r="L447" s="5">
        <f>+'Pesquisa de Preços'!L193</f>
        <v>702.11</v>
      </c>
      <c r="M447" s="1">
        <f>+'Pesquisa de Preços'!M193</f>
        <v>637.41399999999999</v>
      </c>
    </row>
    <row r="448" spans="1:13" ht="21" customHeight="1" x14ac:dyDescent="0.2">
      <c r="A448" s="13">
        <f t="shared" si="76"/>
        <v>186</v>
      </c>
      <c r="B448" s="14" t="str">
        <f>+'Pesquisa de Preços'!B194</f>
        <v>Tubo de Silicone 200 3mmx5mm rolo de 15 metros</v>
      </c>
      <c r="C448" s="5">
        <f>+'Pesquisa de Preços'!C194</f>
        <v>0</v>
      </c>
      <c r="D448" s="5">
        <f>+'Pesquisa de Preços'!D194</f>
        <v>46</v>
      </c>
      <c r="E448" s="5">
        <f>+'Pesquisa de Preços'!E194</f>
        <v>46.68</v>
      </c>
      <c r="F448" s="5">
        <f>+'Pesquisa de Preços'!F194</f>
        <v>47.1</v>
      </c>
      <c r="G448" s="5">
        <f>+'Pesquisa de Preços'!G194</f>
        <v>0</v>
      </c>
      <c r="H448" s="5">
        <f>+'Pesquisa de Preços'!H194</f>
        <v>0</v>
      </c>
      <c r="I448" s="5">
        <f>+'Pesquisa de Preços'!I194</f>
        <v>0</v>
      </c>
      <c r="J448" s="5">
        <f>+'Pesquisa de Preços'!J194</f>
        <v>0</v>
      </c>
      <c r="K448" s="5">
        <f>+'Pesquisa de Preços'!K194</f>
        <v>0</v>
      </c>
      <c r="L448" s="5">
        <f>+'Pesquisa de Preços'!L194</f>
        <v>28</v>
      </c>
      <c r="M448" s="1">
        <f>+'Pesquisa de Preços'!M194</f>
        <v>41.945</v>
      </c>
    </row>
    <row r="449" spans="1:13" ht="21" customHeight="1" x14ac:dyDescent="0.2">
      <c r="A449" s="13">
        <f t="shared" si="76"/>
        <v>187</v>
      </c>
      <c r="B449" s="14" t="str">
        <f>+'Pesquisa de Preços'!B195</f>
        <v>TUBO PORTA LAMINA - Tubo porta lâmina,para três lâminas,confeccionado em polimero polipropileno,com tampa de rosca, pacote com 100 unidades.</v>
      </c>
      <c r="C449" s="5">
        <f>+'Pesquisa de Preços'!C195</f>
        <v>0</v>
      </c>
      <c r="D449" s="5">
        <f>+'Pesquisa de Preços'!D195</f>
        <v>40.450000000000003</v>
      </c>
      <c r="E449" s="5">
        <f>+'Pesquisa de Preços'!E195</f>
        <v>41.04</v>
      </c>
      <c r="F449" s="5">
        <f>+'Pesquisa de Preços'!F195</f>
        <v>41.42</v>
      </c>
      <c r="G449" s="5">
        <f>+'Pesquisa de Preços'!G195</f>
        <v>39</v>
      </c>
      <c r="H449" s="5">
        <f>+'Pesquisa de Preços'!H195</f>
        <v>0</v>
      </c>
      <c r="I449" s="5">
        <f>+'Pesquisa de Preços'!I195</f>
        <v>0</v>
      </c>
      <c r="J449" s="5">
        <f>+'Pesquisa de Preços'!J195</f>
        <v>0</v>
      </c>
      <c r="K449" s="5">
        <f>+'Pesquisa de Preços'!K195</f>
        <v>0</v>
      </c>
      <c r="L449" s="5">
        <f>+'Pesquisa de Preços'!L195</f>
        <v>56.46</v>
      </c>
      <c r="M449" s="1">
        <f>+'Pesquisa de Preços'!M195</f>
        <v>43.674000000000007</v>
      </c>
    </row>
    <row r="450" spans="1:13" ht="21" customHeight="1" x14ac:dyDescent="0.2">
      <c r="A450" s="13">
        <f t="shared" si="76"/>
        <v>188</v>
      </c>
      <c r="B450" s="14" t="str">
        <f>+'Pesquisa de Preços'!B196</f>
        <v>Umidificador para oxigênio de 250ml- Frasco PVC de 250 ml e extensão em PVC com máscara para oxigênio adulto e masca para oxigênio infantil. Altura - 17 cm; Largura - 6 cm; Profundidade - 6 cm; Peso -0,100 Kg. Umidificador de oxigênio composto de tampa e corpo de nylon, frasco de plástico de 250 ml</v>
      </c>
      <c r="C450" s="5">
        <f>+'Pesquisa de Preços'!C196</f>
        <v>15.2</v>
      </c>
      <c r="D450" s="5">
        <f>+'Pesquisa de Preços'!D196</f>
        <v>11.9</v>
      </c>
      <c r="E450" s="5">
        <f>+'Pesquisa de Preços'!E196</f>
        <v>12.07</v>
      </c>
      <c r="F450" s="5">
        <f>+'Pesquisa de Preços'!F196</f>
        <v>12.18</v>
      </c>
      <c r="G450" s="5">
        <f>+'Pesquisa de Preços'!G196</f>
        <v>33.39</v>
      </c>
      <c r="H450" s="5">
        <f>+'Pesquisa de Preços'!H196</f>
        <v>0</v>
      </c>
      <c r="I450" s="5">
        <f>+'Pesquisa de Preços'!I196</f>
        <v>0</v>
      </c>
      <c r="J450" s="5">
        <f>+'Pesquisa de Preços'!J196</f>
        <v>0</v>
      </c>
      <c r="K450" s="5">
        <f>+'Pesquisa de Preços'!K196</f>
        <v>0</v>
      </c>
      <c r="L450" s="5">
        <f>+'Pesquisa de Preços'!L196</f>
        <v>48.5</v>
      </c>
      <c r="M450" s="1">
        <f>+'Pesquisa de Preços'!M196</f>
        <v>22.206666666666667</v>
      </c>
    </row>
    <row r="451" spans="1:13" ht="21" customHeight="1" x14ac:dyDescent="0.2">
      <c r="A451" s="13">
        <f t="shared" si="76"/>
        <v>189</v>
      </c>
      <c r="B451" s="14" t="str">
        <f>+'Pesquisa de Preços'!B197</f>
        <v>Válvula Reguladora para Cilindro de Oxigênio com Fluxômetro, produto com manômetro de alta pressão com escala de 0 a 300 Kgf/cm²</v>
      </c>
      <c r="C451" s="5">
        <f>+'Pesquisa de Preços'!C197</f>
        <v>0</v>
      </c>
      <c r="D451" s="5">
        <f>+'Pesquisa de Preços'!D197</f>
        <v>340.45</v>
      </c>
      <c r="E451" s="5">
        <f>+'Pesquisa de Preços'!E197</f>
        <v>345.44</v>
      </c>
      <c r="F451" s="5">
        <f>+'Pesquisa de Preços'!F197</f>
        <v>348.58</v>
      </c>
      <c r="G451" s="5">
        <f>+'Pesquisa de Preços'!G197</f>
        <v>242</v>
      </c>
      <c r="H451" s="5">
        <f>+'Pesquisa de Preços'!H197</f>
        <v>0</v>
      </c>
      <c r="I451" s="5">
        <f>+'Pesquisa de Preços'!I197</f>
        <v>0</v>
      </c>
      <c r="J451" s="5">
        <f>+'Pesquisa de Preços'!J197</f>
        <v>0</v>
      </c>
      <c r="K451" s="5">
        <f>+'Pesquisa de Preços'!K197</f>
        <v>0</v>
      </c>
      <c r="L451" s="5">
        <f>+'Pesquisa de Preços'!L197</f>
        <v>312.95</v>
      </c>
      <c r="M451" s="1">
        <f>+'Pesquisa de Preços'!M197</f>
        <v>317.88400000000001</v>
      </c>
    </row>
    <row r="452" spans="1:13" ht="21" customHeight="1" x14ac:dyDescent="0.2">
      <c r="A452" s="13">
        <f t="shared" si="76"/>
        <v>190</v>
      </c>
      <c r="B452" s="14" t="str">
        <f>+'Pesquisa de Preços'!B198</f>
        <v>VASELINA LÍQUIDA, PARA TRATAMENTO DE FISIOTERAPIA, EMBALAGEM FRASCO COM 1000ML</v>
      </c>
      <c r="C452" s="5">
        <f>+'Pesquisa de Preços'!C198</f>
        <v>49.9</v>
      </c>
      <c r="D452" s="5">
        <f>+'Pesquisa de Preços'!D198</f>
        <v>33.67</v>
      </c>
      <c r="E452" s="5">
        <f>+'Pesquisa de Preços'!E198</f>
        <v>34.17</v>
      </c>
      <c r="F452" s="5">
        <f>+'Pesquisa de Preços'!F198</f>
        <v>34.479999999999997</v>
      </c>
      <c r="G452" s="5">
        <f>+'Pesquisa de Preços'!G198</f>
        <v>30.9</v>
      </c>
      <c r="H452" s="5">
        <f>+'Pesquisa de Preços'!H198</f>
        <v>0</v>
      </c>
      <c r="I452" s="5">
        <f>+'Pesquisa de Preços'!I198</f>
        <v>0</v>
      </c>
      <c r="J452" s="5">
        <f>+'Pesquisa de Preços'!J198</f>
        <v>0</v>
      </c>
      <c r="K452" s="5">
        <f>+'Pesquisa de Preços'!K198</f>
        <v>0</v>
      </c>
      <c r="L452" s="5">
        <f>+'Pesquisa de Preços'!L198</f>
        <v>29.77</v>
      </c>
      <c r="M452" s="1">
        <f>+'Pesquisa de Preços'!M198</f>
        <v>35.481666666666669</v>
      </c>
    </row>
    <row r="453" spans="1:13" ht="21" customHeight="1" x14ac:dyDescent="0.2">
      <c r="A453" s="13">
        <f t="shared" si="76"/>
        <v>191</v>
      </c>
      <c r="B453" s="14" t="str">
        <f>+'Pesquisa de Preços'!B199</f>
        <v>TERMÔMETRO CLINICO; AJUSTE: DIGITAL, INFRAVERMELHO, ESCALA: ATÉ 50° C TIPO: USO EM TESTA, COMPONENTES: C/ ALARMES, MEDICAÇÃO Á DISTANCIA, MEMÓRIA: MEMÓRIA ATÉ 10 MEDIÇÕES.</v>
      </c>
      <c r="C453" s="5">
        <f>+'Pesquisa de Preços'!C199</f>
        <v>0</v>
      </c>
      <c r="D453" s="5">
        <f>+'Pesquisa de Preços'!D199</f>
        <v>33.729999999999997</v>
      </c>
      <c r="E453" s="5">
        <f>+'Pesquisa de Preços'!E199</f>
        <v>34.22</v>
      </c>
      <c r="F453" s="5">
        <f>+'Pesquisa de Preços'!F199</f>
        <v>34.53</v>
      </c>
      <c r="G453" s="5">
        <f>+'Pesquisa de Preços'!G199</f>
        <v>36.799999999999997</v>
      </c>
      <c r="H453" s="5">
        <f>+'Pesquisa de Preços'!H199</f>
        <v>0</v>
      </c>
      <c r="I453" s="5">
        <f>+'Pesquisa de Preços'!I199</f>
        <v>0</v>
      </c>
      <c r="J453" s="5">
        <f>+'Pesquisa de Preços'!J199</f>
        <v>0</v>
      </c>
      <c r="K453" s="5">
        <f>+'Pesquisa de Preços'!K199</f>
        <v>0</v>
      </c>
      <c r="L453" s="5">
        <f>+'Pesquisa de Preços'!L199</f>
        <v>68.849999999999994</v>
      </c>
      <c r="M453" s="1">
        <f>+'Pesquisa de Preços'!M199</f>
        <v>41.625999999999991</v>
      </c>
    </row>
    <row r="454" spans="1:13" ht="21" customHeight="1" x14ac:dyDescent="0.2">
      <c r="A454" s="13">
        <f t="shared" si="76"/>
        <v>192</v>
      </c>
      <c r="B454" s="14" t="str">
        <f>+'Pesquisa de Preços'!B200</f>
        <v>HIPOCLORITO DE SÓDIO 1%; SOLUÇÃIO DE HIPOCLORITO DE SÓDIO A 1%. FRASCO COM 01 LITRO.</v>
      </c>
      <c r="C454" s="5">
        <f>+'Pesquisa de Preços'!C200</f>
        <v>9.19</v>
      </c>
      <c r="D454" s="5">
        <f>+'Pesquisa de Preços'!D200</f>
        <v>3.02</v>
      </c>
      <c r="E454" s="5">
        <f>+'Pesquisa de Preços'!E200</f>
        <v>3.06</v>
      </c>
      <c r="F454" s="5">
        <f>+'Pesquisa de Preços'!F200</f>
        <v>3.09</v>
      </c>
      <c r="G454" s="5">
        <f>+'Pesquisa de Preços'!G200</f>
        <v>2.64</v>
      </c>
      <c r="H454" s="5">
        <f>+'Pesquisa de Preços'!H200</f>
        <v>0</v>
      </c>
      <c r="I454" s="5">
        <f>+'Pesquisa de Preços'!I200</f>
        <v>0</v>
      </c>
      <c r="J454" s="5">
        <f>+'Pesquisa de Preços'!J200</f>
        <v>0</v>
      </c>
      <c r="K454" s="5">
        <f>+'Pesquisa de Preços'!K200</f>
        <v>0</v>
      </c>
      <c r="L454" s="5">
        <f>+'Pesquisa de Preços'!L200</f>
        <v>3.1</v>
      </c>
      <c r="M454" s="1">
        <f>+'Pesquisa de Preços'!M200</f>
        <v>4.0166666666666666</v>
      </c>
    </row>
    <row r="455" spans="1:13" ht="21" customHeight="1" x14ac:dyDescent="0.2">
      <c r="A455" s="13">
        <f t="shared" si="76"/>
        <v>193</v>
      </c>
      <c r="B455" s="14" t="str">
        <f>+'Pesquisa de Preços'!B201</f>
        <v>PROTETOR FACIAL 08 INCOLOR (FACE SHIELD) DEVE COBRIR A FRENTE E AS LATERAIS DO ROSTO. COM CARNEIRA SIMPLES. POSSUIR REGULAGEM DE TAMANHO ATRAVÉS DE AJUSTES SIMPLES</v>
      </c>
      <c r="C455" s="5">
        <f>+'Pesquisa de Preços'!C201</f>
        <v>0</v>
      </c>
      <c r="D455" s="5">
        <f>+'Pesquisa de Preços'!D201</f>
        <v>8.7899999999999991</v>
      </c>
      <c r="E455" s="5">
        <f>+'Pesquisa de Preços'!E201</f>
        <v>8.92</v>
      </c>
      <c r="F455" s="5">
        <f>+'Pesquisa de Preços'!F201</f>
        <v>9</v>
      </c>
      <c r="G455" s="5">
        <f>+'Pesquisa de Preços'!G201</f>
        <v>23.9</v>
      </c>
      <c r="H455" s="5">
        <f>+'Pesquisa de Preços'!H201</f>
        <v>0</v>
      </c>
      <c r="I455" s="5">
        <f>+'Pesquisa de Preços'!I201</f>
        <v>0</v>
      </c>
      <c r="J455" s="5">
        <f>+'Pesquisa de Preços'!J201</f>
        <v>0</v>
      </c>
      <c r="K455" s="5">
        <f>+'Pesquisa de Preços'!K201</f>
        <v>0</v>
      </c>
      <c r="L455" s="5">
        <f>+'Pesquisa de Preços'!L201</f>
        <v>9</v>
      </c>
      <c r="M455" s="1">
        <f>+'Pesquisa de Preços'!M201</f>
        <v>11.922000000000001</v>
      </c>
    </row>
    <row r="456" spans="1:13" ht="21" customHeight="1" x14ac:dyDescent="0.2">
      <c r="A456" s="13">
        <f t="shared" si="76"/>
        <v>194</v>
      </c>
      <c r="B456" s="14" t="str">
        <f>+'Pesquisa de Preços'!B202</f>
        <v>ESFIGMOMANÔMETRO ADULTO; MECANISMO COM MOSTRADOR GRADUADO E MANÔMETRO RESISTENTE; BRAÇADEIRA EM NYLON; COM FECHO EM VELCRO; PÊRA COM VÁLVULA EM METAL REFORÇADO</v>
      </c>
      <c r="C456" s="5">
        <f>+'Pesquisa de Preços'!C202</f>
        <v>0</v>
      </c>
      <c r="D456" s="5">
        <f>+'Pesquisa de Preços'!D202</f>
        <v>70.2</v>
      </c>
      <c r="E456" s="5">
        <f>+'Pesquisa de Preços'!E202</f>
        <v>71.23</v>
      </c>
      <c r="F456" s="5">
        <f>+'Pesquisa de Preços'!F202</f>
        <v>71.88</v>
      </c>
      <c r="G456" s="5">
        <f>+'Pesquisa de Preços'!G202</f>
        <v>52.6</v>
      </c>
      <c r="H456" s="5">
        <f>+'Pesquisa de Preços'!H202</f>
        <v>0</v>
      </c>
      <c r="I456" s="5">
        <f>+'Pesquisa de Preços'!I202</f>
        <v>0</v>
      </c>
      <c r="J456" s="5">
        <f>+'Pesquisa de Preços'!J202</f>
        <v>0</v>
      </c>
      <c r="K456" s="5">
        <f>+'Pesquisa de Preços'!K202</f>
        <v>0</v>
      </c>
      <c r="L456" s="5">
        <f>+'Pesquisa de Preços'!L202</f>
        <v>67</v>
      </c>
      <c r="M456" s="1">
        <f>+'Pesquisa de Preços'!M202</f>
        <v>66.582000000000008</v>
      </c>
    </row>
    <row r="457" spans="1:13" ht="21" customHeight="1" x14ac:dyDescent="0.2">
      <c r="A457" s="13">
        <f t="shared" si="76"/>
        <v>195</v>
      </c>
      <c r="B457" s="14" t="str">
        <f>+'Pesquisa de Preços'!B203</f>
        <v>Seringa hipodérmica sem agulha luer slip 10 ml. Dispositivo descartável, composto de um cilindro e um êmbolo, desenvolvido para a aspiração e aplicação de líquidos e/ou medicamentos pelas vias hipodérmicas.</v>
      </c>
      <c r="C457" s="5">
        <f>+'Pesquisa de Preços'!C203</f>
        <v>0</v>
      </c>
      <c r="D457" s="5">
        <f>+'Pesquisa de Preços'!D203</f>
        <v>0.19</v>
      </c>
      <c r="E457" s="5">
        <f>+'Pesquisa de Preços'!E203</f>
        <v>0.2</v>
      </c>
      <c r="F457" s="5">
        <f>+'Pesquisa de Preços'!F203</f>
        <v>0.2</v>
      </c>
      <c r="G457" s="5">
        <f>+'Pesquisa de Preços'!G203</f>
        <v>0.2</v>
      </c>
      <c r="H457" s="5">
        <f>+'Pesquisa de Preços'!H203</f>
        <v>0</v>
      </c>
      <c r="I457" s="5">
        <f>+'Pesquisa de Preços'!I203</f>
        <v>0</v>
      </c>
      <c r="J457" s="5">
        <f>+'Pesquisa de Preços'!J203</f>
        <v>0</v>
      </c>
      <c r="K457" s="5">
        <f>+'Pesquisa de Preços'!K203</f>
        <v>0</v>
      </c>
      <c r="L457" s="5">
        <f>+'Pesquisa de Preços'!L203</f>
        <v>0.23</v>
      </c>
      <c r="M457" s="1">
        <f>+'Pesquisa de Preços'!M203</f>
        <v>0.20400000000000001</v>
      </c>
    </row>
    <row r="458" spans="1:13" ht="21" customHeight="1" x14ac:dyDescent="0.2">
      <c r="A458" s="13">
        <f t="shared" si="76"/>
        <v>196</v>
      </c>
      <c r="B458" s="14" t="str">
        <f>+'Pesquisa de Preços'!B204</f>
        <v>Seringa descartável tamanho 20ml slip, sem agulha estéril, confeccionada em polipropileno transparente, atóxica, apirogênica, cilindro reto, siliconizado, paredes uniformes, anel de retração que impeça o desprendimento do embulo cilíndrico, flage que dê apóio aos dedos, embulo em pistão lubrificado e ajustado ao cilíndro, graduação em ml,</v>
      </c>
      <c r="C458" s="5">
        <f>+'Pesquisa de Preços'!C204</f>
        <v>1.3</v>
      </c>
      <c r="D458" s="5">
        <f>+'Pesquisa de Preços'!D204</f>
        <v>0.32</v>
      </c>
      <c r="E458" s="5">
        <f>+'Pesquisa de Preços'!E204</f>
        <v>0.32</v>
      </c>
      <c r="F458" s="5">
        <f>+'Pesquisa de Preços'!F204</f>
        <v>0.32</v>
      </c>
      <c r="G458" s="5">
        <f>+'Pesquisa de Preços'!G204</f>
        <v>0.37</v>
      </c>
      <c r="H458" s="5">
        <f>+'Pesquisa de Preços'!H204</f>
        <v>0</v>
      </c>
      <c r="I458" s="5">
        <f>+'Pesquisa de Preços'!I204</f>
        <v>0</v>
      </c>
      <c r="J458" s="5">
        <f>+'Pesquisa de Preços'!J204</f>
        <v>0</v>
      </c>
      <c r="K458" s="5">
        <f>+'Pesquisa de Preços'!K204</f>
        <v>0</v>
      </c>
      <c r="L458" s="5">
        <f>+'Pesquisa de Preços'!L204</f>
        <v>0.45</v>
      </c>
      <c r="M458" s="1">
        <f>+'Pesquisa de Preços'!M204</f>
        <v>0.51333333333333342</v>
      </c>
    </row>
    <row r="459" spans="1:13" ht="21" customHeight="1" x14ac:dyDescent="0.2">
      <c r="A459" s="13">
        <f t="shared" si="76"/>
        <v>197</v>
      </c>
      <c r="B459" s="14" t="str">
        <f>+'Pesquisa de Preços'!B205</f>
        <v xml:space="preserve">SERINGA DESCARTAVEL 60ML SEM AGULHA ESTERIL - Seringas descartáveis - 60 ml </v>
      </c>
      <c r="C459" s="5">
        <f>+'Pesquisa de Preços'!C205</f>
        <v>0</v>
      </c>
      <c r="D459" s="5">
        <f>+'Pesquisa de Preços'!D205</f>
        <v>0.95</v>
      </c>
      <c r="E459" s="5">
        <f>+'Pesquisa de Preços'!E205</f>
        <v>0.96</v>
      </c>
      <c r="F459" s="5">
        <f>+'Pesquisa de Preços'!F205</f>
        <v>0.97</v>
      </c>
      <c r="G459" s="5">
        <f>+'Pesquisa de Preços'!G205</f>
        <v>1.67</v>
      </c>
      <c r="H459" s="5">
        <f>+'Pesquisa de Preços'!H205</f>
        <v>0</v>
      </c>
      <c r="I459" s="5">
        <f>+'Pesquisa de Preços'!I205</f>
        <v>0</v>
      </c>
      <c r="J459" s="5">
        <f>+'Pesquisa de Preços'!J205</f>
        <v>0</v>
      </c>
      <c r="K459" s="5">
        <f>+'Pesquisa de Preços'!K205</f>
        <v>0</v>
      </c>
      <c r="L459" s="5">
        <f>+'Pesquisa de Preços'!L205</f>
        <v>1.18</v>
      </c>
      <c r="M459" s="1">
        <f>+'Pesquisa de Preços'!M205</f>
        <v>1.1459999999999999</v>
      </c>
    </row>
    <row r="460" spans="1:13" ht="21" customHeight="1" x14ac:dyDescent="0.2">
      <c r="A460" s="13">
        <f t="shared" si="76"/>
        <v>198</v>
      </c>
      <c r="B460" s="14" t="str">
        <f>+'Pesquisa de Preços'!B206</f>
        <v>Tesoura curva Goldmanfox 11,5 cm. Aço Inox- Autoclavável</v>
      </c>
      <c r="C460" s="5">
        <f>+'Pesquisa de Preços'!C206</f>
        <v>0</v>
      </c>
      <c r="D460" s="5">
        <f>+'Pesquisa de Preços'!D206</f>
        <v>79.03</v>
      </c>
      <c r="E460" s="5">
        <f>+'Pesquisa de Preços'!E206</f>
        <v>80.19</v>
      </c>
      <c r="F460" s="5">
        <f>+'Pesquisa de Preços'!F206</f>
        <v>80.92</v>
      </c>
      <c r="G460" s="5">
        <f>+'Pesquisa de Preços'!G206</f>
        <v>45.6</v>
      </c>
      <c r="H460" s="5">
        <f>+'Pesquisa de Preços'!H206</f>
        <v>0</v>
      </c>
      <c r="I460" s="5">
        <f>+'Pesquisa de Preços'!I206</f>
        <v>0</v>
      </c>
      <c r="J460" s="5">
        <f>+'Pesquisa de Preços'!J206</f>
        <v>0</v>
      </c>
      <c r="K460" s="5">
        <f>+'Pesquisa de Preços'!K206</f>
        <v>0</v>
      </c>
      <c r="L460" s="5">
        <f>+'Pesquisa de Preços'!L206</f>
        <v>40.840000000000003</v>
      </c>
      <c r="M460" s="1">
        <f>+'Pesquisa de Preços'!M206</f>
        <v>65.316000000000003</v>
      </c>
    </row>
    <row r="461" spans="1:13" ht="21" customHeight="1" x14ac:dyDescent="0.2">
      <c r="A461" s="13">
        <f t="shared" si="76"/>
        <v>199</v>
      </c>
      <c r="B461" s="14" t="str">
        <f>+'Pesquisa de Preços'!B207</f>
        <v>Tesoura reta Goldmanfox 11,5 cm. Aço Inox- Autoclavável</v>
      </c>
      <c r="C461" s="5">
        <f>+'Pesquisa de Preços'!C207</f>
        <v>0</v>
      </c>
      <c r="D461" s="5">
        <f>+'Pesquisa de Preços'!D207</f>
        <v>79.03</v>
      </c>
      <c r="E461" s="5">
        <f>+'Pesquisa de Preços'!E207</f>
        <v>80.19</v>
      </c>
      <c r="F461" s="5">
        <f>+'Pesquisa de Preços'!F207</f>
        <v>80.92</v>
      </c>
      <c r="G461" s="5">
        <f>+'Pesquisa de Preços'!G207</f>
        <v>45.59</v>
      </c>
      <c r="H461" s="5">
        <f>+'Pesquisa de Preços'!H207</f>
        <v>0</v>
      </c>
      <c r="I461" s="5">
        <f>+'Pesquisa de Preços'!I207</f>
        <v>0</v>
      </c>
      <c r="J461" s="5">
        <f>+'Pesquisa de Preços'!J207</f>
        <v>0</v>
      </c>
      <c r="K461" s="5">
        <f>+'Pesquisa de Preços'!K207</f>
        <v>0</v>
      </c>
      <c r="L461" s="5">
        <f>+'Pesquisa de Preços'!L207</f>
        <v>38.340000000000003</v>
      </c>
      <c r="M461" s="1">
        <f>+'Pesquisa de Preços'!M207</f>
        <v>64.814000000000007</v>
      </c>
    </row>
    <row r="462" spans="1:13" ht="21" customHeight="1" x14ac:dyDescent="0.2">
      <c r="A462" s="13">
        <f t="shared" si="76"/>
        <v>200</v>
      </c>
      <c r="B462" s="14" t="str">
        <f>+'Pesquisa de Preços'!B208</f>
        <v>Catéter intravenoso periférico com dispositivo de segurança tamanho 20G, caixa com 100 unidades. Desenvolvido para a Terapia Intravenosa Periférica, para infusões de fármacos, hemoderivados e nutrição parenteral</v>
      </c>
      <c r="C462" s="5">
        <f>+'Pesquisa de Preços'!C208</f>
        <v>0</v>
      </c>
      <c r="D462" s="5">
        <f>+'Pesquisa de Preços'!D208</f>
        <v>61.12</v>
      </c>
      <c r="E462" s="5">
        <f>+'Pesquisa de Preços'!E208</f>
        <v>62.01</v>
      </c>
      <c r="F462" s="5">
        <f>+'Pesquisa de Preços'!F208</f>
        <v>62.58</v>
      </c>
      <c r="G462" s="5">
        <f>+'Pesquisa de Preços'!G208</f>
        <v>52.6</v>
      </c>
      <c r="H462" s="5">
        <f>+'Pesquisa de Preços'!H208</f>
        <v>0</v>
      </c>
      <c r="I462" s="5">
        <f>+'Pesquisa de Preços'!I208</f>
        <v>0</v>
      </c>
      <c r="J462" s="5">
        <f>+'Pesquisa de Preços'!J208</f>
        <v>0</v>
      </c>
      <c r="K462" s="5">
        <f>+'Pesquisa de Preços'!K208</f>
        <v>0</v>
      </c>
      <c r="L462" s="5">
        <f>+'Pesquisa de Preços'!L208</f>
        <v>68.319999999999993</v>
      </c>
      <c r="M462" s="1">
        <f>+'Pesquisa de Preços'!M208</f>
        <v>61.326000000000001</v>
      </c>
    </row>
    <row r="463" spans="1:13" ht="21" customHeight="1" x14ac:dyDescent="0.2">
      <c r="A463" s="13">
        <f t="shared" si="76"/>
        <v>201</v>
      </c>
      <c r="B463" s="14" t="str">
        <f>+'Pesquisa de Preços'!B209</f>
        <v>Catéter intravenoso periférico com dispositivo de segurança tamanho 22G, caixa com 100 unidades. Desenvolvido para a Terapia Intravenosa Periférica, para infusões de fármacos, hemoderivados e nutrição parenteral</v>
      </c>
      <c r="C463" s="5">
        <f>+'Pesquisa de Preços'!C209</f>
        <v>0</v>
      </c>
      <c r="D463" s="5">
        <f>+'Pesquisa de Preços'!D209</f>
        <v>61.12</v>
      </c>
      <c r="E463" s="5">
        <f>+'Pesquisa de Preços'!E209</f>
        <v>62.01</v>
      </c>
      <c r="F463" s="5">
        <f>+'Pesquisa de Preços'!F209</f>
        <v>62.58</v>
      </c>
      <c r="G463" s="5">
        <f>+'Pesquisa de Preços'!G209</f>
        <v>52.6</v>
      </c>
      <c r="H463" s="5">
        <f>+'Pesquisa de Preços'!H209</f>
        <v>0</v>
      </c>
      <c r="I463" s="5">
        <f>+'Pesquisa de Preços'!I209</f>
        <v>0</v>
      </c>
      <c r="J463" s="5">
        <f>+'Pesquisa de Preços'!J209</f>
        <v>0</v>
      </c>
      <c r="K463" s="5">
        <f>+'Pesquisa de Preços'!K209</f>
        <v>0</v>
      </c>
      <c r="L463" s="5">
        <f>+'Pesquisa de Preços'!L209</f>
        <v>69.97</v>
      </c>
      <c r="M463" s="1">
        <f>+'Pesquisa de Preços'!M209</f>
        <v>61.655999999999992</v>
      </c>
    </row>
    <row r="464" spans="1:13" ht="21" customHeight="1" x14ac:dyDescent="0.2">
      <c r="A464" s="13">
        <f t="shared" si="76"/>
        <v>202</v>
      </c>
      <c r="B464" s="14" t="str">
        <f>+'Pesquisa de Preços'!B210</f>
        <v>Catéter intravenoso periférico com dispositivo de segurança tamanho 24G, caixa com 100 unidades. Desenvolvido para a Terapia Intravenosa Periférica, para infusões de fármacos, hemoderivados e nutrição parenteral</v>
      </c>
      <c r="C464" s="5">
        <f>+'Pesquisa de Preços'!C210</f>
        <v>0</v>
      </c>
      <c r="D464" s="5">
        <f>+'Pesquisa de Preços'!D210</f>
        <v>66.67</v>
      </c>
      <c r="E464" s="5">
        <f>+'Pesquisa de Preços'!E210</f>
        <v>67.650000000000006</v>
      </c>
      <c r="F464" s="5">
        <f>+'Pesquisa de Preços'!F210</f>
        <v>68.260000000000005</v>
      </c>
      <c r="G464" s="5">
        <f>+'Pesquisa de Preços'!G210</f>
        <v>52.6</v>
      </c>
      <c r="H464" s="5">
        <f>+'Pesquisa de Preços'!H210</f>
        <v>0</v>
      </c>
      <c r="I464" s="5">
        <f>+'Pesquisa de Preços'!I210</f>
        <v>0</v>
      </c>
      <c r="J464" s="5">
        <f>+'Pesquisa de Preços'!J210</f>
        <v>0</v>
      </c>
      <c r="K464" s="5">
        <f>+'Pesquisa de Preços'!K210</f>
        <v>0</v>
      </c>
      <c r="L464" s="5">
        <f>+'Pesquisa de Preços'!L210</f>
        <v>70.05</v>
      </c>
      <c r="M464" s="1">
        <f>+'Pesquisa de Preços'!M210</f>
        <v>65.045999999999992</v>
      </c>
    </row>
    <row r="465" spans="1:13" ht="21" customHeight="1" x14ac:dyDescent="0.2">
      <c r="A465" s="13">
        <f t="shared" si="76"/>
        <v>203</v>
      </c>
      <c r="B465" s="14" t="str">
        <f>+'Pesquisa de Preços'!B211</f>
        <v>Colar cervical para resgate tamanho infantil VNO</v>
      </c>
      <c r="C465" s="5">
        <f>+'Pesquisa de Preços'!C211</f>
        <v>21.9</v>
      </c>
      <c r="D465" s="5">
        <f>+'Pesquisa de Preços'!D211</f>
        <v>55.55</v>
      </c>
      <c r="E465" s="5">
        <f>+'Pesquisa de Preços'!E211</f>
        <v>56.36</v>
      </c>
      <c r="F465" s="5">
        <f>+'Pesquisa de Preços'!F211</f>
        <v>56.88</v>
      </c>
      <c r="G465" s="5">
        <f>+'Pesquisa de Preços'!G211</f>
        <v>16.510000000000002</v>
      </c>
      <c r="H465" s="5">
        <f>+'Pesquisa de Preços'!H211</f>
        <v>0</v>
      </c>
      <c r="I465" s="5">
        <f>+'Pesquisa de Preços'!I211</f>
        <v>0</v>
      </c>
      <c r="J465" s="5">
        <f>+'Pesquisa de Preços'!J211</f>
        <v>0</v>
      </c>
      <c r="K465" s="5">
        <f>+'Pesquisa de Preços'!K211</f>
        <v>0</v>
      </c>
      <c r="L465" s="5">
        <f>+'Pesquisa de Preços'!L211</f>
        <v>48.66</v>
      </c>
      <c r="M465" s="1">
        <f>+'Pesquisa de Preços'!M211</f>
        <v>42.643333333333331</v>
      </c>
    </row>
    <row r="466" spans="1:13" ht="21" customHeight="1" x14ac:dyDescent="0.2">
      <c r="A466" s="13">
        <f t="shared" si="76"/>
        <v>204</v>
      </c>
      <c r="B466" s="14" t="str">
        <f>+'Pesquisa de Preços'!B212</f>
        <v>Lixeira em aço inox com pedal 50 litros. 62,5x39cm e 4x39,4 cm</v>
      </c>
      <c r="C466" s="5">
        <f>+'Pesquisa de Preços'!C212</f>
        <v>0</v>
      </c>
      <c r="D466" s="5">
        <f>+'Pesquisa de Preços'!D212</f>
        <v>283.33999999999997</v>
      </c>
      <c r="E466" s="5">
        <f>+'Pesquisa de Preços'!E212</f>
        <v>287.49</v>
      </c>
      <c r="F466" s="5">
        <f>+'Pesquisa de Preços'!F212</f>
        <v>290.11</v>
      </c>
      <c r="G466" s="5">
        <f>+'Pesquisa de Preços'!G212</f>
        <v>234</v>
      </c>
      <c r="H466" s="5">
        <f>+'Pesquisa de Preços'!H212</f>
        <v>0</v>
      </c>
      <c r="I466" s="5">
        <f>+'Pesquisa de Preços'!I212</f>
        <v>0</v>
      </c>
      <c r="J466" s="5">
        <f>+'Pesquisa de Preços'!J212</f>
        <v>0</v>
      </c>
      <c r="K466" s="5">
        <f>+'Pesquisa de Preços'!K212</f>
        <v>0</v>
      </c>
      <c r="L466" s="5">
        <f>+'Pesquisa de Preços'!L212</f>
        <v>129.15</v>
      </c>
      <c r="M466" s="1">
        <f>+'Pesquisa de Preços'!M212</f>
        <v>244.81800000000004</v>
      </c>
    </row>
    <row r="467" spans="1:13" ht="21" customHeight="1" x14ac:dyDescent="0.2">
      <c r="A467" s="13">
        <f t="shared" si="76"/>
        <v>205</v>
      </c>
      <c r="B467" s="14" t="str">
        <f>+'Pesquisa de Preços'!B213</f>
        <v>Ringer com lactato 250ml. Solução injetável de cloreto de sódio + cloreto de potássio + cloreto de cálcio + lactato de sódio. Solução injetável, límpida e hipotônica, estéril e epirogênica</v>
      </c>
      <c r="C467" s="5">
        <f>+'Pesquisa de Preços'!C213</f>
        <v>0</v>
      </c>
      <c r="D467" s="5">
        <f>+'Pesquisa de Preços'!D213</f>
        <v>4.04</v>
      </c>
      <c r="E467" s="5">
        <f>+'Pesquisa de Preços'!E213</f>
        <v>4.0999999999999996</v>
      </c>
      <c r="F467" s="5">
        <f>+'Pesquisa de Preços'!F213</f>
        <v>4.13</v>
      </c>
      <c r="G467" s="5">
        <f>+'Pesquisa de Preços'!G213</f>
        <v>11.1</v>
      </c>
      <c r="H467" s="5">
        <f>+'Pesquisa de Preços'!H213</f>
        <v>0</v>
      </c>
      <c r="I467" s="5">
        <f>+'Pesquisa de Preços'!I213</f>
        <v>0</v>
      </c>
      <c r="J467" s="5">
        <f>+'Pesquisa de Preços'!J213</f>
        <v>0</v>
      </c>
      <c r="K467" s="5">
        <f>+'Pesquisa de Preços'!K213</f>
        <v>0</v>
      </c>
      <c r="L467" s="5">
        <f>+'Pesquisa de Preços'!L213</f>
        <v>6.83</v>
      </c>
      <c r="M467" s="1">
        <f>+'Pesquisa de Preços'!M213</f>
        <v>6.0399999999999991</v>
      </c>
    </row>
    <row r="468" spans="1:13" ht="21" customHeight="1" x14ac:dyDescent="0.2">
      <c r="A468" s="13">
        <f t="shared" si="76"/>
        <v>206</v>
      </c>
      <c r="B468" s="14" t="str">
        <f>+'Pesquisa de Preços'!B214</f>
        <v>Seringa hipodérmica sem agulha luer slip 5 ml. Dispositivo descartável, composto de um cilindro e um êmbolo, desenvolvido para a aspiração e aplicação de líquidos e/ou medicamentos pelas vias hipodérmicas</v>
      </c>
      <c r="C468" s="5">
        <f>+'Pesquisa de Preços'!C214</f>
        <v>0</v>
      </c>
      <c r="D468" s="5">
        <f>+'Pesquisa de Preços'!D214</f>
        <v>0.14000000000000001</v>
      </c>
      <c r="E468" s="5">
        <f>+'Pesquisa de Preços'!E214</f>
        <v>0.14000000000000001</v>
      </c>
      <c r="F468" s="5">
        <f>+'Pesquisa de Preços'!F214</f>
        <v>0.14000000000000001</v>
      </c>
      <c r="G468" s="5">
        <f>+'Pesquisa de Preços'!G214</f>
        <v>0.15</v>
      </c>
      <c r="H468" s="5">
        <f>+'Pesquisa de Preços'!H214</f>
        <v>0</v>
      </c>
      <c r="I468" s="5">
        <f>+'Pesquisa de Preços'!I214</f>
        <v>0</v>
      </c>
      <c r="J468" s="5">
        <f>+'Pesquisa de Preços'!J214</f>
        <v>0</v>
      </c>
      <c r="K468" s="5">
        <f>+'Pesquisa de Preços'!K214</f>
        <v>0</v>
      </c>
      <c r="L468" s="5">
        <f>+'Pesquisa de Preços'!L214</f>
        <v>0.17</v>
      </c>
      <c r="M468" s="1">
        <f>+'Pesquisa de Preços'!M214</f>
        <v>0.14800000000000002</v>
      </c>
    </row>
    <row r="469" spans="1:13" ht="21" customHeight="1" x14ac:dyDescent="0.2">
      <c r="A469" s="13">
        <f t="shared" si="76"/>
        <v>207</v>
      </c>
      <c r="B469" s="14" t="str">
        <f>+'Pesquisa de Preços'!B215</f>
        <v>DETECTOR FETAL PORTÁTIL DIGITAL - equipamento detector de frequência cardíaca fetal de alta performance. DESCRIÇÃO: transdutor de alta sensibilidade; alto-falante de alto desempenho; entrada para fone de ouvido, gravador de som ou computador; botão de LCD para a visualização numérica do batimento cardíaco fetal; alimentação por 02 (duas) pilhas AA de 1,5V; sensibilidade a partir de 10-12 semanas</v>
      </c>
      <c r="C469" s="5">
        <f>+'Pesquisa de Preços'!C215</f>
        <v>0</v>
      </c>
      <c r="D469" s="5">
        <f>+'Pesquisa de Preços'!D215</f>
        <v>334.66</v>
      </c>
      <c r="E469" s="5">
        <f>+'Pesquisa de Preços'!E215</f>
        <v>339.57</v>
      </c>
      <c r="F469" s="5">
        <f>+'Pesquisa de Preços'!F215</f>
        <v>342.66</v>
      </c>
      <c r="G469" s="5">
        <f>+'Pesquisa de Preços'!G215</f>
        <v>263</v>
      </c>
      <c r="H469" s="5">
        <f>+'Pesquisa de Preços'!H215</f>
        <v>0</v>
      </c>
      <c r="I469" s="5">
        <f>+'Pesquisa de Preços'!I215</f>
        <v>0</v>
      </c>
      <c r="J469" s="5">
        <f>+'Pesquisa de Preços'!J215</f>
        <v>0</v>
      </c>
      <c r="K469" s="5">
        <f>+'Pesquisa de Preços'!K215</f>
        <v>0</v>
      </c>
      <c r="L469" s="5">
        <f>+'Pesquisa de Preços'!L215</f>
        <v>433.55</v>
      </c>
      <c r="M469" s="1">
        <f>+'Pesquisa de Preços'!M215</f>
        <v>342.68799999999999</v>
      </c>
    </row>
    <row r="470" spans="1:13" ht="21" customHeight="1" x14ac:dyDescent="0.2">
      <c r="A470" s="13">
        <f t="shared" si="76"/>
        <v>208</v>
      </c>
      <c r="B470" s="14" t="str">
        <f>+'Pesquisa de Preços'!B216</f>
        <v>Fita para Autoclave com Indicador de processo de esterilização a vapor em autoclaves.</v>
      </c>
      <c r="C470" s="5">
        <f>+'Pesquisa de Preços'!C216</f>
        <v>0</v>
      </c>
      <c r="D470" s="5">
        <f>+'Pesquisa de Preços'!D216</f>
        <v>4.1399999999999997</v>
      </c>
      <c r="E470" s="5">
        <f>+'Pesquisa de Preços'!E216</f>
        <v>4.2</v>
      </c>
      <c r="F470" s="5">
        <f>+'Pesquisa de Preços'!F216</f>
        <v>4.24</v>
      </c>
      <c r="G470" s="5">
        <f>+'Pesquisa de Preços'!G216</f>
        <v>3.72</v>
      </c>
      <c r="H470" s="5">
        <f>+'Pesquisa de Preços'!H216</f>
        <v>0</v>
      </c>
      <c r="I470" s="5">
        <f>+'Pesquisa de Preços'!I216</f>
        <v>0</v>
      </c>
      <c r="J470" s="5">
        <f>+'Pesquisa de Preços'!J216</f>
        <v>0</v>
      </c>
      <c r="K470" s="5">
        <f>+'Pesquisa de Preços'!K216</f>
        <v>0</v>
      </c>
      <c r="L470" s="5">
        <f>+'Pesquisa de Preços'!L216</f>
        <v>4.96</v>
      </c>
      <c r="M470" s="1">
        <f>+'Pesquisa de Preços'!M216</f>
        <v>4.2520000000000007</v>
      </c>
    </row>
    <row r="471" spans="1:13" ht="21" customHeight="1" x14ac:dyDescent="0.2">
      <c r="A471" s="13">
        <f t="shared" si="76"/>
        <v>209</v>
      </c>
      <c r="B471" s="14" t="str">
        <f>+'Pesquisa de Preços'!B217</f>
        <v xml:space="preserve">PULVERIZADOR TRANSPARENTE 500ML- FRASCO TRANSPARENTE, EM MATERIAL PLASTICO, REGULADOR DE JATO, A VALVULA ALCANÇA O FUNDO DO FRASCO, CAPACIDADE DE VOLUME DE 500ML. SIMILAR A PULVERIZADOR TRANSPARENTE 500ML </v>
      </c>
      <c r="C471" s="5">
        <f>+'Pesquisa de Preços'!C217</f>
        <v>8</v>
      </c>
      <c r="D471" s="5">
        <f>+'Pesquisa de Preços'!D217</f>
        <v>11</v>
      </c>
      <c r="E471" s="5">
        <f>+'Pesquisa de Preços'!E217</f>
        <v>11.17</v>
      </c>
      <c r="F471" s="5">
        <f>+'Pesquisa de Preços'!F217</f>
        <v>11.27</v>
      </c>
      <c r="G471" s="5">
        <f>+'Pesquisa de Preços'!G217</f>
        <v>17.989999999999998</v>
      </c>
      <c r="H471" s="5">
        <f>+'Pesquisa de Preços'!H217</f>
        <v>0</v>
      </c>
      <c r="I471" s="5">
        <f>+'Pesquisa de Preços'!I217</f>
        <v>0</v>
      </c>
      <c r="J471" s="5">
        <f>+'Pesquisa de Preços'!J217</f>
        <v>0</v>
      </c>
      <c r="K471" s="5">
        <f>+'Pesquisa de Preços'!K217</f>
        <v>0</v>
      </c>
      <c r="L471" s="5">
        <f>+'Pesquisa de Preços'!L217</f>
        <v>8.0500000000000007</v>
      </c>
      <c r="M471" s="1">
        <f>+'Pesquisa de Preços'!M217</f>
        <v>11.246666666666664</v>
      </c>
    </row>
    <row r="472" spans="1:13" ht="21" customHeight="1" x14ac:dyDescent="0.2">
      <c r="A472" s="13">
        <f t="shared" si="76"/>
        <v>210</v>
      </c>
      <c r="B472" s="14" t="str">
        <f>+'Pesquisa de Preços'!B218</f>
        <v>Desinfetante Hospitalar de nível intermediário 5litros  Aspecto: Líquido transparente pH: 2,0 - 3,0 Faixa de temperatura de ebulição: Acima de 80°C Pressão de vapor: Produto Químico não inflamável Densidade de vapor: Produto Químico não inflamável Densidade relativa: 0,987 - 1,038 g/cm³ Solubilidade(s): Totalmente Solúvel Coeficiente de partição - n-octanol/água: Não Aplicável Outras informações: Brix: 11,0 - 14,0% Viscosidade: 1,0 - 10,0 cps Composição: Água, tensoativo não-iônico, acidificante e ativos Teor de ativos: 11,0 - 14,0 % Teor de Ativos bactericidas: Quaternário de Amônio: 5,6 % e Peróxido de Hidrogênio: 4,25% - Ativos bactericidas: Cloreto de cocobenzil alquil dimetil amônio, Cloreto de didecil dimetil amônio e Peróxido de Hidrogênio</v>
      </c>
      <c r="C472" s="5">
        <f>+'Pesquisa de Preços'!C218</f>
        <v>0</v>
      </c>
      <c r="D472" s="5">
        <f>+'Pesquisa de Preços'!D218</f>
        <v>60.57</v>
      </c>
      <c r="E472" s="5">
        <f>+'Pesquisa de Preços'!E218</f>
        <v>61.46</v>
      </c>
      <c r="F472" s="5">
        <f>+'Pesquisa de Preços'!F218</f>
        <v>62.02</v>
      </c>
      <c r="G472" s="5">
        <f>+'Pesquisa de Preços'!G218</f>
        <v>44.15</v>
      </c>
      <c r="H472" s="5">
        <f>+'Pesquisa de Preços'!H218</f>
        <v>0</v>
      </c>
      <c r="I472" s="5">
        <f>+'Pesquisa de Preços'!I218</f>
        <v>0</v>
      </c>
      <c r="J472" s="5">
        <f>+'Pesquisa de Preços'!J218</f>
        <v>0</v>
      </c>
      <c r="K472" s="5">
        <f>+'Pesquisa de Preços'!K218</f>
        <v>0</v>
      </c>
      <c r="L472" s="5">
        <f>+'Pesquisa de Preços'!L218</f>
        <v>39.159999999999997</v>
      </c>
      <c r="M472" s="1">
        <f>+'Pesquisa de Preços'!M218</f>
        <v>53.472000000000001</v>
      </c>
    </row>
    <row r="473" spans="1:13" ht="21" customHeight="1" x14ac:dyDescent="0.2">
      <c r="A473" s="13">
        <f t="shared" si="76"/>
        <v>211</v>
      </c>
      <c r="B473" s="14" t="str">
        <f>+'Pesquisa de Preços'!B219</f>
        <v xml:space="preserve">Placa para desfibrilador automático infantil - Infantil = área: 30 cm2. </v>
      </c>
      <c r="C473" s="5">
        <f>+'Pesquisa de Preços'!C219</f>
        <v>0</v>
      </c>
      <c r="D473" s="5">
        <f>+'Pesquisa de Preços'!D219</f>
        <v>533.34</v>
      </c>
      <c r="E473" s="5">
        <f>+'Pesquisa de Preços'!E219</f>
        <v>541.15</v>
      </c>
      <c r="F473" s="5">
        <f>+'Pesquisa de Preços'!F219</f>
        <v>546.08000000000004</v>
      </c>
      <c r="G473" s="5">
        <f>+'Pesquisa de Preços'!G219</f>
        <v>378.95</v>
      </c>
      <c r="H473" s="5">
        <f>+'Pesquisa de Preços'!H219</f>
        <v>0</v>
      </c>
      <c r="I473" s="5">
        <f>+'Pesquisa de Preços'!I219</f>
        <v>0</v>
      </c>
      <c r="J473" s="5">
        <f>+'Pesquisa de Preços'!J219</f>
        <v>0</v>
      </c>
      <c r="K473" s="5">
        <f>+'Pesquisa de Preços'!K219</f>
        <v>0</v>
      </c>
      <c r="L473" s="5">
        <f>+'Pesquisa de Preços'!L219</f>
        <v>365.67</v>
      </c>
      <c r="M473" s="1">
        <f>+'Pesquisa de Preços'!M219</f>
        <v>473.03800000000001</v>
      </c>
    </row>
    <row r="474" spans="1:13" ht="21" customHeight="1" x14ac:dyDescent="0.2">
      <c r="A474" s="13">
        <f t="shared" si="76"/>
        <v>212</v>
      </c>
      <c r="B474" s="14" t="str">
        <f>+'Pesquisa de Preços'!B220</f>
        <v>LÂMINA DE BISTURI, CONFECCIONADA EM AÇO INOXIDÁVEL, ISENTO DE REBARBA E SINAIS DE OXIDAÇÃO, LÂMINA AFIADA E ADAPTÁVEL AOS CABOS DE BISTURI PADRÃO, EMBALAGEM CAIXA COM 100 UNIDADES INDIVIDUAIS, COM PAPEL LAMINADO, ABERTURA EM PÉTALA N° 15</v>
      </c>
      <c r="C474" s="5">
        <f>+'Pesquisa de Preços'!C220</f>
        <v>0</v>
      </c>
      <c r="D474" s="5">
        <f>+'Pesquisa de Preços'!D220</f>
        <v>25.74</v>
      </c>
      <c r="E474" s="5">
        <f>+'Pesquisa de Preços'!E220</f>
        <v>26.12</v>
      </c>
      <c r="F474" s="5">
        <f>+'Pesquisa de Preços'!F220</f>
        <v>26.35</v>
      </c>
      <c r="G474" s="5">
        <f>+'Pesquisa de Preços'!G220</f>
        <v>25.6</v>
      </c>
      <c r="H474" s="5">
        <f>+'Pesquisa de Preços'!H220</f>
        <v>0</v>
      </c>
      <c r="I474" s="5">
        <f>+'Pesquisa de Preços'!I220</f>
        <v>0</v>
      </c>
      <c r="J474" s="5">
        <f>+'Pesquisa de Preços'!J220</f>
        <v>0</v>
      </c>
      <c r="K474" s="5">
        <f>+'Pesquisa de Preços'!K220</f>
        <v>0</v>
      </c>
      <c r="L474" s="5">
        <f>+'Pesquisa de Preços'!L220</f>
        <v>25.48</v>
      </c>
      <c r="M474" s="1">
        <f>+'Pesquisa de Preços'!M220</f>
        <v>25.857999999999997</v>
      </c>
    </row>
    <row r="475" spans="1:13" ht="21" customHeight="1" x14ac:dyDescent="0.2">
      <c r="A475" s="13">
        <f t="shared" si="76"/>
        <v>213</v>
      </c>
      <c r="B475" s="14" t="str">
        <f>+'Pesquisa de Preços'!B221</f>
        <v>Seringa hipodérmica sem agulha luer slip 3 ml. Dispositivo descartável, composto de um cilindro e um êmbolo, desenvolvido para a aspiração e aplicação de líquidos e/ou medicamentos pelas vias hipodérmicas</v>
      </c>
      <c r="C475" s="5">
        <f>+'Pesquisa de Preços'!C221</f>
        <v>0</v>
      </c>
      <c r="D475" s="5">
        <f>+'Pesquisa de Preços'!D221</f>
        <v>0.12</v>
      </c>
      <c r="E475" s="5">
        <f>+'Pesquisa de Preços'!E221</f>
        <v>0.12</v>
      </c>
      <c r="F475" s="5">
        <f>+'Pesquisa de Preços'!F221</f>
        <v>0.12</v>
      </c>
      <c r="G475" s="5">
        <f>+'Pesquisa de Preços'!G221</f>
        <v>0.1</v>
      </c>
      <c r="H475" s="5">
        <f>+'Pesquisa de Preços'!H221</f>
        <v>0</v>
      </c>
      <c r="I475" s="5">
        <f>+'Pesquisa de Preços'!I221</f>
        <v>0</v>
      </c>
      <c r="J475" s="5">
        <f>+'Pesquisa de Preços'!J221</f>
        <v>0</v>
      </c>
      <c r="K475" s="5">
        <f>+'Pesquisa de Preços'!K221</f>
        <v>0</v>
      </c>
      <c r="L475" s="5">
        <f>+'Pesquisa de Preços'!L221</f>
        <v>0.17</v>
      </c>
      <c r="M475" s="1">
        <f>+'Pesquisa de Preços'!M221</f>
        <v>0.126</v>
      </c>
    </row>
    <row r="476" spans="1:13" ht="21" customHeight="1" x14ac:dyDescent="0.2">
      <c r="A476" s="13">
        <f t="shared" si="76"/>
        <v>214</v>
      </c>
      <c r="B476" s="14" t="str">
        <f>+'Pesquisa de Preços'!B222</f>
        <v>PERA PARA ECG PEQUENA, DE ALTA DURABILIDADE.</v>
      </c>
      <c r="C476" s="5">
        <f>+'Pesquisa de Preços'!C222</f>
        <v>0</v>
      </c>
      <c r="D476" s="5">
        <f>+'Pesquisa de Preços'!D222</f>
        <v>3.89</v>
      </c>
      <c r="E476" s="5">
        <f>+'Pesquisa de Preços'!E222</f>
        <v>3.95</v>
      </c>
      <c r="F476" s="5">
        <f>+'Pesquisa de Preços'!F222</f>
        <v>3.99</v>
      </c>
      <c r="G476" s="5">
        <f>+'Pesquisa de Preços'!G222</f>
        <v>2.78</v>
      </c>
      <c r="H476" s="5">
        <f>+'Pesquisa de Preços'!H222</f>
        <v>0</v>
      </c>
      <c r="I476" s="5">
        <f>+'Pesquisa de Preços'!I222</f>
        <v>0</v>
      </c>
      <c r="J476" s="5">
        <f>+'Pesquisa de Preços'!J222</f>
        <v>0</v>
      </c>
      <c r="K476" s="5">
        <f>+'Pesquisa de Preços'!K222</f>
        <v>0</v>
      </c>
      <c r="L476" s="5">
        <f>+'Pesquisa de Preços'!L222</f>
        <v>3.06</v>
      </c>
      <c r="M476" s="1">
        <f>+'Pesquisa de Preços'!M222</f>
        <v>3.5339999999999998</v>
      </c>
    </row>
    <row r="477" spans="1:13" ht="21" customHeight="1" x14ac:dyDescent="0.2">
      <c r="A477" s="13">
        <f t="shared" si="76"/>
        <v>215</v>
      </c>
      <c r="B477" s="14" t="str">
        <f>+'Pesquisa de Preços'!B223</f>
        <v>PINÇA JACARÉ PARA REMOÇÃO DE DIU - 20CM, EM AÇO INOXIDÁVEL, EMBALADOS INDIVIDUALMENTE E COM DADOS DE IDENTIFICAÇÃO E PROCEDÊNCIA.</v>
      </c>
      <c r="C477" s="5">
        <f>+'Pesquisa de Preços'!C223</f>
        <v>387.55</v>
      </c>
      <c r="D477" s="5">
        <f>+'Pesquisa de Preços'!D223</f>
        <v>472.23</v>
      </c>
      <c r="E477" s="5">
        <f>+'Pesquisa de Preços'!E223</f>
        <v>479.15</v>
      </c>
      <c r="F477" s="5">
        <f>+'Pesquisa de Preços'!F223</f>
        <v>483.51</v>
      </c>
      <c r="G477" s="5">
        <f>+'Pesquisa de Preços'!G223</f>
        <v>294</v>
      </c>
      <c r="H477" s="5">
        <f>+'Pesquisa de Preços'!H223</f>
        <v>0</v>
      </c>
      <c r="I477" s="5">
        <f>+'Pesquisa de Preços'!I223</f>
        <v>0</v>
      </c>
      <c r="J477" s="5">
        <f>+'Pesquisa de Preços'!J223</f>
        <v>0</v>
      </c>
      <c r="K477" s="5">
        <f>+'Pesquisa de Preços'!K223</f>
        <v>0</v>
      </c>
      <c r="L477" s="5">
        <f>+'Pesquisa de Preços'!L223</f>
        <v>216</v>
      </c>
      <c r="M477" s="1">
        <f>+'Pesquisa de Preços'!M223</f>
        <v>388.73999999999995</v>
      </c>
    </row>
    <row r="478" spans="1:13" ht="21" customHeight="1" x14ac:dyDescent="0.2">
      <c r="A478" s="13">
        <f t="shared" si="76"/>
        <v>216</v>
      </c>
      <c r="B478" s="14" t="str">
        <f>+'Pesquisa de Preços'!B224</f>
        <v>PINÇA CHERON 24 CM, Produzido em aço inoxidável, embalagem: Plástica individual, constando os dados de identificação e procedência</v>
      </c>
      <c r="C478" s="5">
        <f>+'Pesquisa de Preços'!C224</f>
        <v>95</v>
      </c>
      <c r="D478" s="5">
        <f>+'Pesquisa de Preços'!D224</f>
        <v>69.23</v>
      </c>
      <c r="E478" s="5">
        <f>+'Pesquisa de Preços'!E224</f>
        <v>70.239999999999995</v>
      </c>
      <c r="F478" s="5">
        <f>+'Pesquisa de Preços'!F224</f>
        <v>70.88</v>
      </c>
      <c r="G478" s="5">
        <f>+'Pesquisa de Preços'!G224</f>
        <v>70.83</v>
      </c>
      <c r="H478" s="5">
        <f>+'Pesquisa de Preços'!H224</f>
        <v>0</v>
      </c>
      <c r="I478" s="5">
        <f>+'Pesquisa de Preços'!I224</f>
        <v>0</v>
      </c>
      <c r="J478" s="5">
        <f>+'Pesquisa de Preços'!J224</f>
        <v>0</v>
      </c>
      <c r="K478" s="5">
        <f>+'Pesquisa de Preços'!K224</f>
        <v>0</v>
      </c>
      <c r="L478" s="5">
        <f>+'Pesquisa de Preços'!L224</f>
        <v>61.18</v>
      </c>
      <c r="M478" s="1">
        <f>+'Pesquisa de Preços'!M224</f>
        <v>72.893333333333331</v>
      </c>
    </row>
    <row r="479" spans="1:13" ht="21" customHeight="1" x14ac:dyDescent="0.2">
      <c r="A479" s="13">
        <f t="shared" si="76"/>
        <v>217</v>
      </c>
      <c r="B479" s="14" t="str">
        <f>+'Pesquisa de Preços'!B225</f>
        <v>HISTERÔMETRO DE SIMS 27 CM EM AÇO PARA USO GINECOLÓGICO, Embalagem: Plástica individual, constando os dados de identificação, procedência.</v>
      </c>
      <c r="C479" s="5">
        <f>+'Pesquisa de Preços'!C225</f>
        <v>84.88</v>
      </c>
      <c r="D479" s="5">
        <f>+'Pesquisa de Preços'!D225</f>
        <v>65.56</v>
      </c>
      <c r="E479" s="5">
        <f>+'Pesquisa de Preços'!E225</f>
        <v>66.52</v>
      </c>
      <c r="F479" s="5">
        <f>+'Pesquisa de Preços'!F225</f>
        <v>67.13</v>
      </c>
      <c r="G479" s="5">
        <f>+'Pesquisa de Preços'!G225</f>
        <v>66.87</v>
      </c>
      <c r="H479" s="5">
        <f>+'Pesquisa de Preços'!H225</f>
        <v>0</v>
      </c>
      <c r="I479" s="5">
        <f>+'Pesquisa de Preços'!I225</f>
        <v>0</v>
      </c>
      <c r="J479" s="5">
        <f>+'Pesquisa de Preços'!J225</f>
        <v>0</v>
      </c>
      <c r="K479" s="5">
        <f>+'Pesquisa de Preços'!K225</f>
        <v>0</v>
      </c>
      <c r="L479" s="5">
        <f>+'Pesquisa de Preços'!L225</f>
        <v>30</v>
      </c>
      <c r="M479" s="1">
        <f>+'Pesquisa de Preços'!M225</f>
        <v>63.493333333333332</v>
      </c>
    </row>
    <row r="480" spans="1:13" ht="21" customHeight="1" x14ac:dyDescent="0.2">
      <c r="A480" s="13">
        <f t="shared" si="76"/>
        <v>218</v>
      </c>
      <c r="B480" s="14" t="str">
        <f>+'Pesquisa de Preços'!B226</f>
        <v>TESOURA CUERVA E LONGA 25 CM EM AÇO INOX, Embalagem: Plástica individual, constando os dados de identificação e procedência.</v>
      </c>
      <c r="C480" s="5">
        <f>+'Pesquisa de Preços'!C226</f>
        <v>170</v>
      </c>
      <c r="D480" s="5">
        <f>+'Pesquisa de Preços'!D226</f>
        <v>106.23</v>
      </c>
      <c r="E480" s="5">
        <f>+'Pesquisa de Preços'!E226</f>
        <v>107.78</v>
      </c>
      <c r="F480" s="5">
        <f>+'Pesquisa de Preços'!F226</f>
        <v>108.76</v>
      </c>
      <c r="G480" s="5">
        <f>+'Pesquisa de Preços'!G226</f>
        <v>98</v>
      </c>
      <c r="H480" s="5">
        <f>+'Pesquisa de Preços'!H226</f>
        <v>0</v>
      </c>
      <c r="I480" s="5">
        <f>+'Pesquisa de Preços'!I226</f>
        <v>0</v>
      </c>
      <c r="J480" s="5">
        <f>+'Pesquisa de Preços'!J226</f>
        <v>0</v>
      </c>
      <c r="K480" s="5">
        <f>+'Pesquisa de Preços'!K226</f>
        <v>0</v>
      </c>
      <c r="L480" s="5">
        <f>+'Pesquisa de Preços'!L226</f>
        <v>81.64</v>
      </c>
      <c r="M480" s="1">
        <f>+'Pesquisa de Preços'!M226</f>
        <v>112.06833333333333</v>
      </c>
    </row>
    <row r="481" spans="1:13" ht="21" customHeight="1" x14ac:dyDescent="0.2">
      <c r="A481" s="13">
        <f t="shared" si="76"/>
        <v>219</v>
      </c>
      <c r="B481" s="14" t="str">
        <f>+'Pesquisa de Preços'!B227</f>
        <v>PINÇA POZZI 24 CM, EM AÇO INOXIDÁVEL, EMBALAGEM INDIVIDUAL, COM DADOS DE IDENTIFICAÇÃO, PROCEDÊNCIA, DATA DE FABRICAÇÃO E REGISTRO NO MINISTÉRIO DA SAÚDE.</v>
      </c>
      <c r="C481" s="5">
        <f>+'Pesquisa de Preços'!C227</f>
        <v>75.239999999999995</v>
      </c>
      <c r="D481" s="5">
        <f>+'Pesquisa de Preços'!D227</f>
        <v>72.23</v>
      </c>
      <c r="E481" s="5">
        <f>+'Pesquisa de Preços'!E227</f>
        <v>73.290000000000006</v>
      </c>
      <c r="F481" s="5">
        <f>+'Pesquisa de Preços'!F227</f>
        <v>73.95</v>
      </c>
      <c r="G481" s="5">
        <f>+'Pesquisa de Preços'!G227</f>
        <v>67.290000000000006</v>
      </c>
      <c r="H481" s="5">
        <f>+'Pesquisa de Preços'!H227</f>
        <v>0</v>
      </c>
      <c r="I481" s="5">
        <f>+'Pesquisa de Preços'!I227</f>
        <v>0</v>
      </c>
      <c r="J481" s="5">
        <f>+'Pesquisa de Preços'!J227</f>
        <v>0</v>
      </c>
      <c r="K481" s="5">
        <f>+'Pesquisa de Preços'!K227</f>
        <v>0</v>
      </c>
      <c r="L481" s="5">
        <f>+'Pesquisa de Preços'!L227</f>
        <v>69.73</v>
      </c>
      <c r="M481" s="1">
        <f>+'Pesquisa de Preços'!M227</f>
        <v>71.954999999999998</v>
      </c>
    </row>
    <row r="482" spans="1:13" ht="21" customHeight="1" x14ac:dyDescent="0.2">
      <c r="A482" s="13">
        <f t="shared" si="76"/>
        <v>220</v>
      </c>
      <c r="B482" s="14" t="str">
        <f>+'Pesquisa de Preços'!B228</f>
        <v>CUBA REDONDA PARA ASSEPSIA EM INOX COM CAPACIDADE 300 A 500 ML.</v>
      </c>
      <c r="C482" s="5">
        <f>+'Pesquisa de Preços'!C228</f>
        <v>54.9</v>
      </c>
      <c r="D482" s="5">
        <f>+'Pesquisa de Preços'!D228</f>
        <v>28.78</v>
      </c>
      <c r="E482" s="5">
        <f>+'Pesquisa de Preços'!E228</f>
        <v>29.2</v>
      </c>
      <c r="F482" s="5">
        <f>+'Pesquisa de Preços'!F228</f>
        <v>29.47</v>
      </c>
      <c r="G482" s="5">
        <f>+'Pesquisa de Preços'!G228</f>
        <v>26.04</v>
      </c>
      <c r="H482" s="5">
        <f>+'Pesquisa de Preços'!H228</f>
        <v>0</v>
      </c>
      <c r="I482" s="5">
        <f>+'Pesquisa de Preços'!I228</f>
        <v>0</v>
      </c>
      <c r="J482" s="5">
        <f>+'Pesquisa de Preços'!J228</f>
        <v>0</v>
      </c>
      <c r="K482" s="5">
        <f>+'Pesquisa de Preços'!K228</f>
        <v>0</v>
      </c>
      <c r="L482" s="5">
        <f>+'Pesquisa de Preços'!L228</f>
        <v>22.37</v>
      </c>
      <c r="M482" s="1">
        <f>+'Pesquisa de Preços'!M228</f>
        <v>31.793333333333337</v>
      </c>
    </row>
    <row r="483" spans="1:13" ht="21" customHeight="1" x14ac:dyDescent="0.2">
      <c r="A483" s="13">
        <f t="shared" si="76"/>
        <v>221</v>
      </c>
      <c r="B483" s="14" t="str">
        <f>+'Pesquisa de Preços'!B229</f>
        <v>PINÇA JACARÉ PARA REMOÇÃO DE DIU - 9 CM, PARA CORPO ESTRANHO COM SERRILHA EM AÇO INOXIDÁVEL, EMBALADOS INDIVIDUALMENTE E COM DADOS DE IDENTIFICAÇÃO E PROCEDÊNCIA.</v>
      </c>
      <c r="C483" s="5">
        <f>+'Pesquisa de Preços'!C229</f>
        <v>308.75</v>
      </c>
      <c r="D483" s="5">
        <f>+'Pesquisa de Preços'!D229</f>
        <v>266.67</v>
      </c>
      <c r="E483" s="5">
        <f>+'Pesquisa de Preços'!E229</f>
        <v>270.58</v>
      </c>
      <c r="F483" s="5">
        <f>+'Pesquisa de Preços'!F229</f>
        <v>273.04000000000002</v>
      </c>
      <c r="G483" s="5">
        <f>+'Pesquisa de Preços'!G229</f>
        <v>157.47</v>
      </c>
      <c r="H483" s="5">
        <f>+'Pesquisa de Preços'!H229</f>
        <v>0</v>
      </c>
      <c r="I483" s="5">
        <f>+'Pesquisa de Preços'!I229</f>
        <v>0</v>
      </c>
      <c r="J483" s="5">
        <f>+'Pesquisa de Preços'!J229</f>
        <v>0</v>
      </c>
      <c r="K483" s="5">
        <f>+'Pesquisa de Preços'!K229</f>
        <v>0</v>
      </c>
      <c r="L483" s="5">
        <f>+'Pesquisa de Preços'!L229</f>
        <v>150</v>
      </c>
      <c r="M483" s="1">
        <f>+'Pesquisa de Preços'!M229</f>
        <v>237.75166666666667</v>
      </c>
    </row>
    <row r="484" spans="1:13" ht="21" customHeight="1" x14ac:dyDescent="0.2">
      <c r="A484" s="13">
        <f t="shared" si="76"/>
        <v>222</v>
      </c>
      <c r="B484" s="14" t="str">
        <f>+'Pesquisa de Preços'!B230</f>
        <v>CUBA RIM 26X12CM - COM CAPACIDADE NO MINIMO DE 740 ML EM INOX.</v>
      </c>
      <c r="C484" s="5">
        <f>+'Pesquisa de Preços'!C230</f>
        <v>42</v>
      </c>
      <c r="D484" s="5">
        <f>+'Pesquisa de Preços'!D230</f>
        <v>61.12</v>
      </c>
      <c r="E484" s="5">
        <f>+'Pesquisa de Preços'!E230</f>
        <v>62.01</v>
      </c>
      <c r="F484" s="5">
        <f>+'Pesquisa de Preços'!F230</f>
        <v>62.58</v>
      </c>
      <c r="G484" s="5">
        <f>+'Pesquisa de Preços'!G230</f>
        <v>62.34</v>
      </c>
      <c r="H484" s="5">
        <f>+'Pesquisa de Preços'!H230</f>
        <v>0</v>
      </c>
      <c r="I484" s="5">
        <f>+'Pesquisa de Preços'!I230</f>
        <v>0</v>
      </c>
      <c r="J484" s="5">
        <f>+'Pesquisa de Preços'!J230</f>
        <v>0</v>
      </c>
      <c r="K484" s="5">
        <f>+'Pesquisa de Preços'!K230</f>
        <v>0</v>
      </c>
      <c r="L484" s="5">
        <f>+'Pesquisa de Preços'!L230</f>
        <v>49.52</v>
      </c>
      <c r="M484" s="1">
        <f>+'Pesquisa de Preços'!M230</f>
        <v>56.594999999999992</v>
      </c>
    </row>
    <row r="485" spans="1:13" ht="21" customHeight="1" x14ac:dyDescent="0.2">
      <c r="A485" s="13">
        <f t="shared" si="76"/>
        <v>223</v>
      </c>
      <c r="B485" s="14" t="str">
        <f>+'Pesquisa de Preços'!B231</f>
        <v>CUBA PARA ASSEPSIA EM AÇO INOXIDÁVEL, DIMENSÕES DE NO MINIMO 9X5,5 CM CAPACIDADE MINIMA DE 220ML.</v>
      </c>
      <c r="C485" s="5">
        <f>+'Pesquisa de Preços'!C231</f>
        <v>21.8</v>
      </c>
      <c r="D485" s="5">
        <f>+'Pesquisa de Preços'!D231</f>
        <v>18.34</v>
      </c>
      <c r="E485" s="5">
        <f>+'Pesquisa de Preços'!E231</f>
        <v>18.61</v>
      </c>
      <c r="F485" s="5">
        <f>+'Pesquisa de Preços'!F231</f>
        <v>18.78</v>
      </c>
      <c r="G485" s="5">
        <f>+'Pesquisa de Preços'!G231</f>
        <v>37</v>
      </c>
      <c r="H485" s="5">
        <f>+'Pesquisa de Preços'!H231</f>
        <v>0</v>
      </c>
      <c r="I485" s="5">
        <f>+'Pesquisa de Preços'!I231</f>
        <v>0</v>
      </c>
      <c r="J485" s="5">
        <f>+'Pesquisa de Preços'!J231</f>
        <v>0</v>
      </c>
      <c r="K485" s="5">
        <f>+'Pesquisa de Preços'!K231</f>
        <v>0</v>
      </c>
      <c r="L485" s="5">
        <f>+'Pesquisa de Preços'!L231</f>
        <v>26.98</v>
      </c>
      <c r="M485" s="1">
        <f>+'Pesquisa de Preços'!M231</f>
        <v>23.584999999999997</v>
      </c>
    </row>
    <row r="486" spans="1:13" ht="21" customHeight="1" x14ac:dyDescent="0.2">
      <c r="A486" s="13">
        <f t="shared" si="76"/>
        <v>224</v>
      </c>
      <c r="B486" s="14" t="str">
        <f>+'Pesquisa de Preços'!B232</f>
        <v>TESOURA RETA 12 CM PARA RETIRADA DE PONTOS EM AÇO INOX.</v>
      </c>
      <c r="C486" s="5">
        <f>+'Pesquisa de Preços'!C232</f>
        <v>41.99</v>
      </c>
      <c r="D486" s="5">
        <f>+'Pesquisa de Preços'!D232</f>
        <v>27.78</v>
      </c>
      <c r="E486" s="5">
        <f>+'Pesquisa de Preços'!E232</f>
        <v>28.19</v>
      </c>
      <c r="F486" s="5">
        <f>+'Pesquisa de Preços'!F232</f>
        <v>28.45</v>
      </c>
      <c r="G486" s="5">
        <f>+'Pesquisa de Preços'!G232</f>
        <v>29.84</v>
      </c>
      <c r="H486" s="5">
        <f>+'Pesquisa de Preços'!H232</f>
        <v>0</v>
      </c>
      <c r="I486" s="5">
        <f>+'Pesquisa de Preços'!I232</f>
        <v>0</v>
      </c>
      <c r="J486" s="5">
        <f>+'Pesquisa de Preços'!J232</f>
        <v>0</v>
      </c>
      <c r="K486" s="5">
        <f>+'Pesquisa de Preços'!K232</f>
        <v>0</v>
      </c>
      <c r="L486" s="5">
        <f>+'Pesquisa de Preços'!L232</f>
        <v>28.32</v>
      </c>
      <c r="M486" s="1">
        <f>+'Pesquisa de Preços'!M232</f>
        <v>30.761666666666667</v>
      </c>
    </row>
    <row r="487" spans="1:13" ht="21" customHeight="1" x14ac:dyDescent="0.2">
      <c r="A487" s="13">
        <f t="shared" si="76"/>
        <v>225</v>
      </c>
      <c r="B487" s="14" t="str">
        <f>+'Pesquisa de Preços'!B233</f>
        <v>PINÇA ADSON COM SERRILHA, PONTA FINA 15 CM DE AÇO INOX (PARA USO EM AURICULOTERPIA).</v>
      </c>
      <c r="C487" s="5">
        <f>+'Pesquisa de Preços'!C233</f>
        <v>52.44</v>
      </c>
      <c r="D487" s="5">
        <f>+'Pesquisa de Preços'!D233</f>
        <v>24.45</v>
      </c>
      <c r="E487" s="5">
        <f>+'Pesquisa de Preços'!E233</f>
        <v>24.81</v>
      </c>
      <c r="F487" s="5">
        <f>+'Pesquisa de Preços'!F233</f>
        <v>25.03</v>
      </c>
      <c r="G487" s="5">
        <f>+'Pesquisa de Preços'!G233</f>
        <v>56.49</v>
      </c>
      <c r="H487" s="5">
        <f>+'Pesquisa de Preços'!H233</f>
        <v>0</v>
      </c>
      <c r="I487" s="5">
        <f>+'Pesquisa de Preços'!I233</f>
        <v>0</v>
      </c>
      <c r="J487" s="5">
        <f>+'Pesquisa de Preços'!J233</f>
        <v>0</v>
      </c>
      <c r="K487" s="5">
        <f>+'Pesquisa de Preços'!K233</f>
        <v>0</v>
      </c>
      <c r="L487" s="5">
        <f>+'Pesquisa de Preços'!L233</f>
        <v>27.94</v>
      </c>
      <c r="M487" s="1">
        <f>+'Pesquisa de Preços'!M233</f>
        <v>35.193333333333335</v>
      </c>
    </row>
    <row r="488" spans="1:13" ht="21" customHeight="1" x14ac:dyDescent="0.2">
      <c r="A488" s="13">
        <f t="shared" si="76"/>
        <v>226</v>
      </c>
      <c r="B488" s="14" t="str">
        <f>+'Pesquisa de Preços'!B234</f>
        <v>PINÇA KELLY RETA 14 CM EM AÇO INOX PARA CURATIVO</v>
      </c>
      <c r="C488" s="5">
        <f>+'Pesquisa de Preços'!C234</f>
        <v>36.96</v>
      </c>
      <c r="D488" s="5">
        <f>+'Pesquisa de Preços'!D234</f>
        <v>33.56</v>
      </c>
      <c r="E488" s="5">
        <f>+'Pesquisa de Preços'!E234</f>
        <v>34.049999999999997</v>
      </c>
      <c r="F488" s="5">
        <f>+'Pesquisa de Preços'!F234</f>
        <v>34.36</v>
      </c>
      <c r="G488" s="5">
        <f>+'Pesquisa de Preços'!G234</f>
        <v>45.49</v>
      </c>
      <c r="H488" s="5">
        <f>+'Pesquisa de Preços'!H234</f>
        <v>0</v>
      </c>
      <c r="I488" s="5">
        <f>+'Pesquisa de Preços'!I234</f>
        <v>0</v>
      </c>
      <c r="J488" s="5">
        <f>+'Pesquisa de Preços'!J234</f>
        <v>0</v>
      </c>
      <c r="K488" s="5">
        <f>+'Pesquisa de Preços'!K234</f>
        <v>0</v>
      </c>
      <c r="L488" s="5">
        <f>+'Pesquisa de Preços'!L234</f>
        <v>33.78</v>
      </c>
      <c r="M488" s="1">
        <f>+'Pesquisa de Preços'!M234</f>
        <v>36.366666666666667</v>
      </c>
    </row>
    <row r="489" spans="1:13" ht="21" customHeight="1" x14ac:dyDescent="0.2">
      <c r="A489" s="13">
        <f t="shared" si="76"/>
        <v>227</v>
      </c>
      <c r="B489" s="14" t="str">
        <f>+'Pesquisa de Preços'!B235</f>
        <v>Pinça anatômica de 14 cm Produto Confeccionado em Aço Inoxidável AISI- 410; Tamanho: 14cm</v>
      </c>
      <c r="C489" s="5">
        <f>+'Pesquisa de Preços'!C235</f>
        <v>22</v>
      </c>
      <c r="D489" s="5">
        <f>+'Pesquisa de Preços'!D235</f>
        <v>14.23</v>
      </c>
      <c r="E489" s="5">
        <f>+'Pesquisa de Preços'!E235</f>
        <v>14.44</v>
      </c>
      <c r="F489" s="5">
        <f>+'Pesquisa de Preços'!F235</f>
        <v>14.57</v>
      </c>
      <c r="G489" s="5">
        <f>+'Pesquisa de Preços'!G235</f>
        <v>20.43</v>
      </c>
      <c r="H489" s="5">
        <f>+'Pesquisa de Preços'!H235</f>
        <v>0</v>
      </c>
      <c r="I489" s="5">
        <f>+'Pesquisa de Preços'!I235</f>
        <v>0</v>
      </c>
      <c r="J489" s="5">
        <f>+'Pesquisa de Preços'!J235</f>
        <v>0</v>
      </c>
      <c r="K489" s="5">
        <f>+'Pesquisa de Preços'!K235</f>
        <v>0</v>
      </c>
      <c r="L489" s="5">
        <f>+'Pesquisa de Preços'!L235</f>
        <v>15.65</v>
      </c>
      <c r="M489" s="1">
        <f>+'Pesquisa de Preços'!M235</f>
        <v>16.88666666666667</v>
      </c>
    </row>
    <row r="490" spans="1:13" ht="21" customHeight="1" x14ac:dyDescent="0.2">
      <c r="A490" s="13">
        <f t="shared" si="76"/>
        <v>228</v>
      </c>
      <c r="B490" s="14" t="str">
        <f>+'Pesquisa de Preços'!B236</f>
        <v>PINÇA ANATOMICA DISSECÇÃO DE 16 CM DENTE DE RATO EM AÇO INOX PARA CURATIVO.</v>
      </c>
      <c r="C490" s="5">
        <f>+'Pesquisa de Preços'!C236</f>
        <v>26</v>
      </c>
      <c r="D490" s="5">
        <f>+'Pesquisa de Preços'!D236</f>
        <v>18.89</v>
      </c>
      <c r="E490" s="5">
        <f>+'Pesquisa de Preços'!E236</f>
        <v>19.170000000000002</v>
      </c>
      <c r="F490" s="5">
        <f>+'Pesquisa de Preços'!F236</f>
        <v>19.350000000000001</v>
      </c>
      <c r="G490" s="5">
        <f>+'Pesquisa de Preços'!G236</f>
        <v>27.3</v>
      </c>
      <c r="H490" s="5">
        <f>+'Pesquisa de Preços'!H236</f>
        <v>0</v>
      </c>
      <c r="I490" s="5">
        <f>+'Pesquisa de Preços'!I236</f>
        <v>0</v>
      </c>
      <c r="J490" s="5">
        <f>+'Pesquisa de Preços'!J236</f>
        <v>0</v>
      </c>
      <c r="K490" s="5">
        <f>+'Pesquisa de Preços'!K236</f>
        <v>0</v>
      </c>
      <c r="L490" s="5">
        <f>+'Pesquisa de Preços'!L236</f>
        <v>20.309999999999999</v>
      </c>
      <c r="M490" s="1">
        <f>+'Pesquisa de Preços'!M236</f>
        <v>21.836666666666662</v>
      </c>
    </row>
    <row r="491" spans="1:13" ht="21" customHeight="1" x14ac:dyDescent="0.2">
      <c r="A491" s="13">
        <f t="shared" si="76"/>
        <v>229</v>
      </c>
      <c r="B491" s="14" t="str">
        <f>+'Pesquisa de Preços'!B237</f>
        <v>CAIXA CIRURGICA DE INOX 20X10X05 CM NO MINIMO</v>
      </c>
      <c r="C491" s="5">
        <f>+'Pesquisa de Preços'!C237</f>
        <v>0</v>
      </c>
      <c r="D491" s="5">
        <f>+'Pesquisa de Preços'!D237</f>
        <v>100.8</v>
      </c>
      <c r="E491" s="5">
        <f>+'Pesquisa de Preços'!E237</f>
        <v>102.28</v>
      </c>
      <c r="F491" s="5">
        <f>+'Pesquisa de Preços'!F237</f>
        <v>103.21</v>
      </c>
      <c r="G491" s="5">
        <f>+'Pesquisa de Preços'!G237</f>
        <v>106</v>
      </c>
      <c r="H491" s="5">
        <f>+'Pesquisa de Preços'!H237</f>
        <v>0</v>
      </c>
      <c r="I491" s="5">
        <f>+'Pesquisa de Preços'!I237</f>
        <v>0</v>
      </c>
      <c r="J491" s="5">
        <f>+'Pesquisa de Preços'!J237</f>
        <v>0</v>
      </c>
      <c r="K491" s="5">
        <f>+'Pesquisa de Preços'!K237</f>
        <v>0</v>
      </c>
      <c r="L491" s="5">
        <f>+'Pesquisa de Preços'!L237</f>
        <v>109.19</v>
      </c>
      <c r="M491" s="1">
        <f>+'Pesquisa de Preços'!M237</f>
        <v>104.29600000000001</v>
      </c>
    </row>
    <row r="492" spans="1:13" ht="21" customHeight="1" x14ac:dyDescent="0.2">
      <c r="A492" s="13">
        <f t="shared" si="76"/>
        <v>230</v>
      </c>
      <c r="B492" s="14" t="str">
        <f>+'Pesquisa de Preços'!B238</f>
        <v>Tesoura Metzembaum, reta curva de 14 cm Material: Produto Confeccionado em Aço Inoxidável Tamanho: 14CM 1</v>
      </c>
      <c r="C492" s="5">
        <f>+'Pesquisa de Preços'!C238</f>
        <v>0</v>
      </c>
      <c r="D492" s="5">
        <f>+'Pesquisa de Preços'!D238</f>
        <v>59.93</v>
      </c>
      <c r="E492" s="5">
        <f>+'Pesquisa de Preços'!E238</f>
        <v>60.81</v>
      </c>
      <c r="F492" s="5">
        <f>+'Pesquisa de Preços'!F238</f>
        <v>61.36</v>
      </c>
      <c r="G492" s="5">
        <f>+'Pesquisa de Preços'!G238</f>
        <v>64.2</v>
      </c>
      <c r="H492" s="5">
        <f>+'Pesquisa de Preços'!H238</f>
        <v>0</v>
      </c>
      <c r="I492" s="5">
        <f>+'Pesquisa de Preços'!I238</f>
        <v>0</v>
      </c>
      <c r="J492" s="5">
        <f>+'Pesquisa de Preços'!J238</f>
        <v>0</v>
      </c>
      <c r="K492" s="5">
        <f>+'Pesquisa de Preços'!K238</f>
        <v>0</v>
      </c>
      <c r="L492" s="5">
        <f>+'Pesquisa de Preços'!L238</f>
        <v>43.58</v>
      </c>
      <c r="M492" s="1">
        <f>+'Pesquisa de Preços'!M238</f>
        <v>57.975999999999999</v>
      </c>
    </row>
    <row r="493" spans="1:13" ht="21" customHeight="1" x14ac:dyDescent="0.2">
      <c r="A493" s="13">
        <f t="shared" si="76"/>
        <v>231</v>
      </c>
      <c r="B493" s="14" t="str">
        <f>+'Pesquisa de Preços'!B239</f>
        <v>TESOURA CIRURGICA ROMBA FINA - CURVA - 15 CM, E</v>
      </c>
      <c r="C493" s="5">
        <f>+'Pesquisa de Preços'!C239</f>
        <v>0</v>
      </c>
      <c r="D493" s="5">
        <f>+'Pesquisa de Preços'!D239</f>
        <v>33.33</v>
      </c>
      <c r="E493" s="5">
        <f>+'Pesquisa de Preços'!E239</f>
        <v>33.82</v>
      </c>
      <c r="F493" s="5">
        <f>+'Pesquisa de Preços'!F239</f>
        <v>34.119999999999997</v>
      </c>
      <c r="G493" s="5">
        <f>+'Pesquisa de Preços'!G239</f>
        <v>39.9</v>
      </c>
      <c r="H493" s="5">
        <f>+'Pesquisa de Preços'!H239</f>
        <v>0</v>
      </c>
      <c r="I493" s="5">
        <f>+'Pesquisa de Preços'!I239</f>
        <v>0</v>
      </c>
      <c r="J493" s="5">
        <f>+'Pesquisa de Preços'!J239</f>
        <v>0</v>
      </c>
      <c r="K493" s="5">
        <f>+'Pesquisa de Preços'!K239</f>
        <v>0</v>
      </c>
      <c r="L493" s="5">
        <f>+'Pesquisa de Preços'!L239</f>
        <v>25.21</v>
      </c>
      <c r="M493" s="1">
        <f>+'Pesquisa de Preços'!M239</f>
        <v>33.276000000000003</v>
      </c>
    </row>
    <row r="494" spans="1:13" ht="21" customHeight="1" x14ac:dyDescent="0.2">
      <c r="A494" s="13">
        <f t="shared" si="76"/>
        <v>232</v>
      </c>
      <c r="B494" s="14" t="str">
        <f>+'Pesquisa de Preços'!B240</f>
        <v>Cabo de bisturi n° 3 em aço inoxidável, 17 CM.</v>
      </c>
      <c r="C494" s="5">
        <f>+'Pesquisa de Preços'!C240</f>
        <v>0</v>
      </c>
      <c r="D494" s="5">
        <f>+'Pesquisa de Preços'!D240</f>
        <v>9.17</v>
      </c>
      <c r="E494" s="5">
        <f>+'Pesquisa de Preços'!E240</f>
        <v>9.31</v>
      </c>
      <c r="F494" s="5">
        <f>+'Pesquisa de Preços'!F240</f>
        <v>9.39</v>
      </c>
      <c r="G494" s="5">
        <f>+'Pesquisa de Preços'!G240</f>
        <v>16.260000000000002</v>
      </c>
      <c r="H494" s="5">
        <f>+'Pesquisa de Preços'!H240</f>
        <v>0</v>
      </c>
      <c r="I494" s="5">
        <f>+'Pesquisa de Preços'!I240</f>
        <v>0</v>
      </c>
      <c r="J494" s="5">
        <f>+'Pesquisa de Preços'!J240</f>
        <v>0</v>
      </c>
      <c r="K494" s="5">
        <f>+'Pesquisa de Preços'!K240</f>
        <v>0</v>
      </c>
      <c r="L494" s="5">
        <f>+'Pesquisa de Preços'!L240</f>
        <v>9.86</v>
      </c>
      <c r="M494" s="1">
        <f>+'Pesquisa de Preços'!M240</f>
        <v>10.798</v>
      </c>
    </row>
    <row r="495" spans="1:13" ht="21" customHeight="1" x14ac:dyDescent="0.2">
      <c r="A495" s="13">
        <f t="shared" si="76"/>
        <v>233</v>
      </c>
      <c r="B495" s="14" t="str">
        <f>+'Pesquisa de Preços'!B241</f>
        <v>PORTA AGULHA MAYO HEGAR RETA - 16 CM EM AÇO INOXIDÁVEL</v>
      </c>
      <c r="C495" s="5">
        <f>+'Pesquisa de Preços'!C241</f>
        <v>279.39999999999998</v>
      </c>
      <c r="D495" s="5">
        <f>+'Pesquisa de Preços'!D241</f>
        <v>40.67</v>
      </c>
      <c r="E495" s="5">
        <f>+'Pesquisa de Preços'!E241</f>
        <v>41.27</v>
      </c>
      <c r="F495" s="5">
        <f>+'Pesquisa de Preços'!F241</f>
        <v>41.64</v>
      </c>
      <c r="G495" s="5">
        <f>+'Pesquisa de Preços'!G241</f>
        <v>72.400000000000006</v>
      </c>
      <c r="H495" s="5">
        <f>+'Pesquisa de Preços'!H241</f>
        <v>0</v>
      </c>
      <c r="I495" s="5">
        <f>+'Pesquisa de Preços'!I241</f>
        <v>0</v>
      </c>
      <c r="J495" s="5">
        <f>+'Pesquisa de Preços'!J241</f>
        <v>0</v>
      </c>
      <c r="K495" s="5">
        <f>+'Pesquisa de Preços'!K241</f>
        <v>0</v>
      </c>
      <c r="L495" s="5">
        <f>+'Pesquisa de Preços'!L241</f>
        <v>46.49</v>
      </c>
      <c r="M495" s="1">
        <f>+'Pesquisa de Preços'!M241</f>
        <v>86.978333333333339</v>
      </c>
    </row>
    <row r="496" spans="1:13" ht="21" customHeight="1" x14ac:dyDescent="0.2">
      <c r="A496" s="13">
        <f t="shared" si="76"/>
        <v>234</v>
      </c>
      <c r="B496" s="14" t="str">
        <f>+'Pesquisa de Preços'!B242</f>
        <v>PINÇA HEMOSTATICA KELLY 16 CM RETA EM AÇO INOXIDAVEL.</v>
      </c>
      <c r="C496" s="5">
        <f>+'Pesquisa de Preços'!C242</f>
        <v>43.8</v>
      </c>
      <c r="D496" s="5">
        <f>+'Pesquisa de Preços'!D242</f>
        <v>41.78</v>
      </c>
      <c r="E496" s="5">
        <f>+'Pesquisa de Preços'!E242</f>
        <v>42.4</v>
      </c>
      <c r="F496" s="5">
        <f>+'Pesquisa de Preços'!F242</f>
        <v>42.78</v>
      </c>
      <c r="G496" s="5">
        <f>+'Pesquisa de Preços'!G242</f>
        <v>60.4</v>
      </c>
      <c r="H496" s="5">
        <f>+'Pesquisa de Preços'!H242</f>
        <v>0</v>
      </c>
      <c r="I496" s="5">
        <f>+'Pesquisa de Preços'!I242</f>
        <v>0</v>
      </c>
      <c r="J496" s="5">
        <f>+'Pesquisa de Preços'!J242</f>
        <v>0</v>
      </c>
      <c r="K496" s="5">
        <f>+'Pesquisa de Preços'!K242</f>
        <v>0</v>
      </c>
      <c r="L496" s="5">
        <f>+'Pesquisa de Preços'!L242</f>
        <v>45.3</v>
      </c>
      <c r="M496" s="1">
        <f>+'Pesquisa de Preços'!M242</f>
        <v>46.076666666666661</v>
      </c>
    </row>
    <row r="497" spans="1:13" ht="21" customHeight="1" x14ac:dyDescent="0.2">
      <c r="A497" s="13">
        <f t="shared" si="76"/>
        <v>235</v>
      </c>
      <c r="B497" s="14" t="str">
        <f>+'Pesquisa de Preços'!B243</f>
        <v>Pinça Halsted mosquito, fa-bricada totalmente em inox, curva de 12 cm Certificações: Fabricado de acordo com Padrões Inter-nacionais de Qualidade, Normas da ABNT, CE. -REG. MS, registro na AN-VISA</v>
      </c>
      <c r="C497" s="5">
        <f>+'Pesquisa de Preços'!C243</f>
        <v>32.49</v>
      </c>
      <c r="D497" s="5">
        <f>+'Pesquisa de Preços'!D243</f>
        <v>25.93</v>
      </c>
      <c r="E497" s="5">
        <f>+'Pesquisa de Preços'!E243</f>
        <v>26.31</v>
      </c>
      <c r="F497" s="5">
        <f>+'Pesquisa de Preços'!F243</f>
        <v>26.55</v>
      </c>
      <c r="G497" s="5">
        <f>+'Pesquisa de Preços'!G243</f>
        <v>41.4</v>
      </c>
      <c r="H497" s="5">
        <f>+'Pesquisa de Preços'!H243</f>
        <v>0</v>
      </c>
      <c r="I497" s="5">
        <f>+'Pesquisa de Preços'!I243</f>
        <v>0</v>
      </c>
      <c r="J497" s="5">
        <f>+'Pesquisa de Preços'!J243</f>
        <v>0</v>
      </c>
      <c r="K497" s="5">
        <f>+'Pesquisa de Preços'!K243</f>
        <v>0</v>
      </c>
      <c r="L497" s="5">
        <f>+'Pesquisa de Preços'!L243</f>
        <v>30.65</v>
      </c>
      <c r="M497" s="1">
        <f>+'Pesquisa de Preços'!M243</f>
        <v>30.555000000000003</v>
      </c>
    </row>
    <row r="498" spans="1:13" ht="21" customHeight="1" x14ac:dyDescent="0.2">
      <c r="A498" s="13">
        <f t="shared" si="76"/>
        <v>236</v>
      </c>
      <c r="B498" s="14" t="str">
        <f>+'Pesquisa de Preços'!B244</f>
        <v>Pinça Halsted mosquito, fa-bricada totalmente em inox, RETA de 12 cm Certificações: Fabricado de acordo com Padrões Inter-nacionais de Qualidade, Normas da ABNT, CE. -REG. MS, registro na AN-VISA.</v>
      </c>
      <c r="C498" s="5">
        <f>+'Pesquisa de Preços'!C244</f>
        <v>32.49</v>
      </c>
      <c r="D498" s="5">
        <f>+'Pesquisa de Preços'!D244</f>
        <v>25.93</v>
      </c>
      <c r="E498" s="5">
        <f>+'Pesquisa de Preços'!E244</f>
        <v>26.31</v>
      </c>
      <c r="F498" s="5">
        <f>+'Pesquisa de Preços'!F244</f>
        <v>26.55</v>
      </c>
      <c r="G498" s="5">
        <f>+'Pesquisa de Preços'!G244</f>
        <v>23.89</v>
      </c>
      <c r="H498" s="5">
        <f>+'Pesquisa de Preços'!H244</f>
        <v>0</v>
      </c>
      <c r="I498" s="5">
        <f>+'Pesquisa de Preços'!I244</f>
        <v>0</v>
      </c>
      <c r="J498" s="5">
        <f>+'Pesquisa de Preços'!J244</f>
        <v>0</v>
      </c>
      <c r="K498" s="5">
        <f>+'Pesquisa de Preços'!K244</f>
        <v>0</v>
      </c>
      <c r="L498" s="5">
        <f>+'Pesquisa de Preços'!L244</f>
        <v>30.65</v>
      </c>
      <c r="M498" s="1">
        <f>+'Pesquisa de Preços'!M244</f>
        <v>27.63666666666667</v>
      </c>
    </row>
    <row r="499" spans="1:13" ht="21" customHeight="1" x14ac:dyDescent="0.2">
      <c r="A499" s="13">
        <f t="shared" si="76"/>
        <v>237</v>
      </c>
      <c r="B499" s="14" t="str">
        <f>+'Pesquisa de Preços'!B245</f>
        <v>PINÇA HEMOSTATICA KELLY 16 CM CURVA EM AÇO INOXIDAVEL</v>
      </c>
      <c r="C499" s="5">
        <f>+'Pesquisa de Preços'!C245</f>
        <v>43.8</v>
      </c>
      <c r="D499" s="5">
        <f>+'Pesquisa de Preços'!D245</f>
        <v>41.63</v>
      </c>
      <c r="E499" s="5">
        <f>+'Pesquisa de Preços'!E245</f>
        <v>42.24</v>
      </c>
      <c r="F499" s="5">
        <f>+'Pesquisa de Preços'!F245</f>
        <v>42.62</v>
      </c>
      <c r="G499" s="5">
        <f>+'Pesquisa de Preços'!G245</f>
        <v>42.7</v>
      </c>
      <c r="H499" s="5">
        <f>+'Pesquisa de Preços'!H245</f>
        <v>0</v>
      </c>
      <c r="I499" s="5">
        <f>+'Pesquisa de Preços'!I245</f>
        <v>0</v>
      </c>
      <c r="J499" s="5">
        <f>+'Pesquisa de Preços'!J245</f>
        <v>0</v>
      </c>
      <c r="K499" s="5">
        <f>+'Pesquisa de Preços'!K245</f>
        <v>0</v>
      </c>
      <c r="L499" s="5">
        <f>+'Pesquisa de Preços'!L245</f>
        <v>35.21</v>
      </c>
      <c r="M499" s="1">
        <f>+'Pesquisa de Preços'!M245</f>
        <v>41.366666666666667</v>
      </c>
    </row>
    <row r="500" spans="1:13" ht="21" customHeight="1" x14ac:dyDescent="0.2">
      <c r="A500" s="13">
        <f t="shared" si="76"/>
        <v>238</v>
      </c>
      <c r="B500" s="14" t="str">
        <f>+'Pesquisa de Preços'!B246</f>
        <v>PINÇA BACKHAUS 11 CM EM AÇO INOX</v>
      </c>
      <c r="C500" s="5">
        <f>+'Pesquisa de Preços'!C246</f>
        <v>0</v>
      </c>
      <c r="D500" s="5">
        <f>+'Pesquisa de Preços'!D246</f>
        <v>12.56</v>
      </c>
      <c r="E500" s="5">
        <f>+'Pesquisa de Preços'!E246</f>
        <v>12.74</v>
      </c>
      <c r="F500" s="5">
        <f>+'Pesquisa de Preços'!F246</f>
        <v>12.86</v>
      </c>
      <c r="G500" s="5">
        <f>+'Pesquisa de Preços'!G246</f>
        <v>50.6</v>
      </c>
      <c r="H500" s="5">
        <f>+'Pesquisa de Preços'!H246</f>
        <v>0</v>
      </c>
      <c r="I500" s="5">
        <f>+'Pesquisa de Preços'!I246</f>
        <v>0</v>
      </c>
      <c r="J500" s="5">
        <f>+'Pesquisa de Preços'!J246</f>
        <v>0</v>
      </c>
      <c r="K500" s="5">
        <f>+'Pesquisa de Preços'!K246</f>
        <v>0</v>
      </c>
      <c r="L500" s="5">
        <f>+'Pesquisa de Preços'!L246</f>
        <v>37.21</v>
      </c>
      <c r="M500" s="1">
        <f>+'Pesquisa de Preços'!M246</f>
        <v>25.193999999999999</v>
      </c>
    </row>
    <row r="501" spans="1:13" ht="21" customHeight="1" x14ac:dyDescent="0.2">
      <c r="A501" s="13">
        <f t="shared" si="76"/>
        <v>239</v>
      </c>
      <c r="B501" s="14" t="str">
        <f>+'Pesquisa de Preços'!B247</f>
        <v>PINÇA ALLIS 15 CM WM AÇO INOXIDAVEL</v>
      </c>
      <c r="C501" s="5">
        <f>+'Pesquisa de Preços'!C247</f>
        <v>55</v>
      </c>
      <c r="D501" s="5">
        <f>+'Pesquisa de Preços'!D247</f>
        <v>35.56</v>
      </c>
      <c r="E501" s="5">
        <f>+'Pesquisa de Preços'!E247</f>
        <v>36.08</v>
      </c>
      <c r="F501" s="5">
        <f>+'Pesquisa de Preços'!F247</f>
        <v>36.409999999999997</v>
      </c>
      <c r="G501" s="5">
        <f>+'Pesquisa de Preços'!G247</f>
        <v>51.7</v>
      </c>
      <c r="H501" s="5">
        <f>+'Pesquisa de Preços'!H247</f>
        <v>0</v>
      </c>
      <c r="I501" s="5">
        <f>+'Pesquisa de Preços'!I247</f>
        <v>0</v>
      </c>
      <c r="J501" s="5">
        <f>+'Pesquisa de Preços'!J247</f>
        <v>0</v>
      </c>
      <c r="K501" s="5">
        <f>+'Pesquisa de Preços'!K247</f>
        <v>0</v>
      </c>
      <c r="L501" s="5">
        <f>+'Pesquisa de Preços'!L247</f>
        <v>44.49</v>
      </c>
      <c r="M501" s="1">
        <f>+'Pesquisa de Preços'!M247</f>
        <v>43.206666666666671</v>
      </c>
    </row>
    <row r="502" spans="1:13" ht="21" customHeight="1" x14ac:dyDescent="0.2">
      <c r="A502" s="13">
        <f t="shared" si="76"/>
        <v>240</v>
      </c>
      <c r="B502" s="14" t="str">
        <f>+'Pesquisa de Preços'!B248</f>
        <v>Porta agulha tipo Mayo-Hegar de 14 cm Usado para suturar tecido prende de forma segura a agulha impedindo que a mesma gire ou escorregue. Fabricado totalmente em aço inox. Fabricado de acordo com Padrões Internacionais de Qualidade, Normas da ABNT, CE., registro no MS, registro na ANVISA.</v>
      </c>
      <c r="C502" s="5">
        <f>+'Pesquisa de Preços'!C248</f>
        <v>42</v>
      </c>
      <c r="D502" s="5">
        <f>+'Pesquisa de Preços'!D248</f>
        <v>30.56</v>
      </c>
      <c r="E502" s="5">
        <f>+'Pesquisa de Preços'!E248</f>
        <v>31.01</v>
      </c>
      <c r="F502" s="5">
        <f>+'Pesquisa de Preços'!F248</f>
        <v>31.29</v>
      </c>
      <c r="G502" s="5">
        <f>+'Pesquisa de Preços'!G248</f>
        <v>42.29</v>
      </c>
      <c r="H502" s="5">
        <f>+'Pesquisa de Preços'!H248</f>
        <v>0</v>
      </c>
      <c r="I502" s="5">
        <f>+'Pesquisa de Preços'!I248</f>
        <v>0</v>
      </c>
      <c r="J502" s="5">
        <f>+'Pesquisa de Preços'!J248</f>
        <v>0</v>
      </c>
      <c r="K502" s="5">
        <f>+'Pesquisa de Preços'!K248</f>
        <v>0</v>
      </c>
      <c r="L502" s="5">
        <f>+'Pesquisa de Preços'!L248</f>
        <v>39.090000000000003</v>
      </c>
      <c r="M502" s="1">
        <f>+'Pesquisa de Preços'!M248</f>
        <v>36.04</v>
      </c>
    </row>
    <row r="503" spans="1:13" ht="21" customHeight="1" x14ac:dyDescent="0.2">
      <c r="A503" s="13">
        <f t="shared" si="76"/>
        <v>241</v>
      </c>
      <c r="B503" s="14">
        <f>+'Pesquisa de Preços'!B249</f>
        <v>0</v>
      </c>
      <c r="C503" s="5">
        <f>+'Pesquisa de Preços'!C249</f>
        <v>0</v>
      </c>
      <c r="D503" s="5">
        <f>+'Pesquisa de Preços'!D249</f>
        <v>0</v>
      </c>
      <c r="E503" s="5">
        <f>+'Pesquisa de Preços'!E249</f>
        <v>0</v>
      </c>
      <c r="F503" s="5">
        <f>+'Pesquisa de Preços'!F249</f>
        <v>0</v>
      </c>
      <c r="G503" s="5">
        <f>+'Pesquisa de Preços'!G249</f>
        <v>0</v>
      </c>
      <c r="H503" s="5">
        <f>+'Pesquisa de Preços'!H249</f>
        <v>0</v>
      </c>
      <c r="I503" s="5">
        <f>+'Pesquisa de Preços'!I249</f>
        <v>0</v>
      </c>
      <c r="J503" s="5">
        <f>+'Pesquisa de Preços'!J249</f>
        <v>0</v>
      </c>
      <c r="K503" s="5">
        <f>+'Pesquisa de Preços'!K249</f>
        <v>0</v>
      </c>
      <c r="L503" s="5">
        <f>+'Pesquisa de Preços'!L249</f>
        <v>0</v>
      </c>
      <c r="M503" s="1" t="e">
        <f>+'Pesquisa de Preços'!M249</f>
        <v>#DIV/0!</v>
      </c>
    </row>
    <row r="504" spans="1:13" ht="21" customHeight="1" x14ac:dyDescent="0.2">
      <c r="A504" s="13">
        <f t="shared" si="76"/>
        <v>242</v>
      </c>
      <c r="B504" s="14">
        <f>+'Pesquisa de Preços'!B250</f>
        <v>0</v>
      </c>
      <c r="C504" s="5">
        <f>+'Pesquisa de Preços'!C250</f>
        <v>0</v>
      </c>
      <c r="D504" s="5">
        <f>+'Pesquisa de Preços'!D250</f>
        <v>0</v>
      </c>
      <c r="E504" s="5">
        <f>+'Pesquisa de Preços'!E250</f>
        <v>0</v>
      </c>
      <c r="F504" s="5">
        <f>+'Pesquisa de Preços'!F250</f>
        <v>0</v>
      </c>
      <c r="G504" s="5">
        <f>+'Pesquisa de Preços'!G250</f>
        <v>0</v>
      </c>
      <c r="H504" s="5">
        <f>+'Pesquisa de Preços'!H250</f>
        <v>0</v>
      </c>
      <c r="I504" s="5">
        <f>+'Pesquisa de Preços'!I250</f>
        <v>0</v>
      </c>
      <c r="J504" s="5">
        <f>+'Pesquisa de Preços'!J250</f>
        <v>0</v>
      </c>
      <c r="K504" s="5">
        <f>+'Pesquisa de Preços'!K250</f>
        <v>0</v>
      </c>
      <c r="L504" s="5">
        <f>+'Pesquisa de Preços'!L250</f>
        <v>0</v>
      </c>
      <c r="M504" s="1" t="e">
        <f>+'Pesquisa de Preços'!M250</f>
        <v>#DIV/0!</v>
      </c>
    </row>
    <row r="505" spans="1:13" ht="21" customHeight="1" x14ac:dyDescent="0.2">
      <c r="A505" s="13">
        <f t="shared" si="76"/>
        <v>243</v>
      </c>
      <c r="B505" s="14">
        <f>+'Pesquisa de Preços'!B251</f>
        <v>0</v>
      </c>
      <c r="C505" s="5">
        <f>+'Pesquisa de Preços'!C251</f>
        <v>0</v>
      </c>
      <c r="D505" s="5">
        <f>+'Pesquisa de Preços'!D251</f>
        <v>0</v>
      </c>
      <c r="E505" s="5">
        <f>+'Pesquisa de Preços'!E251</f>
        <v>0</v>
      </c>
      <c r="F505" s="5">
        <f>+'Pesquisa de Preços'!F251</f>
        <v>0</v>
      </c>
      <c r="G505" s="5">
        <f>+'Pesquisa de Preços'!G251</f>
        <v>0</v>
      </c>
      <c r="H505" s="5">
        <f>+'Pesquisa de Preços'!H251</f>
        <v>0</v>
      </c>
      <c r="I505" s="5">
        <f>+'Pesquisa de Preços'!I251</f>
        <v>0</v>
      </c>
      <c r="J505" s="5">
        <f>+'Pesquisa de Preços'!J251</f>
        <v>0</v>
      </c>
      <c r="K505" s="5">
        <f>+'Pesquisa de Preços'!K251</f>
        <v>0</v>
      </c>
      <c r="L505" s="5">
        <f>+'Pesquisa de Preços'!L251</f>
        <v>0</v>
      </c>
      <c r="M505" s="1" t="e">
        <f>+'Pesquisa de Preços'!M251</f>
        <v>#DIV/0!</v>
      </c>
    </row>
    <row r="506" spans="1:13" ht="21" customHeight="1" x14ac:dyDescent="0.2">
      <c r="A506" s="13">
        <f t="shared" si="76"/>
        <v>244</v>
      </c>
      <c r="B506" s="14">
        <f>+'Pesquisa de Preços'!B252</f>
        <v>0</v>
      </c>
      <c r="C506" s="5">
        <f>+'Pesquisa de Preços'!C252</f>
        <v>0</v>
      </c>
      <c r="D506" s="5">
        <f>+'Pesquisa de Preços'!D252</f>
        <v>0</v>
      </c>
      <c r="E506" s="5">
        <f>+'Pesquisa de Preços'!E252</f>
        <v>0</v>
      </c>
      <c r="F506" s="5">
        <f>+'Pesquisa de Preços'!F252</f>
        <v>0</v>
      </c>
      <c r="G506" s="5">
        <f>+'Pesquisa de Preços'!G252</f>
        <v>0</v>
      </c>
      <c r="H506" s="5">
        <f>+'Pesquisa de Preços'!H252</f>
        <v>0</v>
      </c>
      <c r="I506" s="5">
        <f>+'Pesquisa de Preços'!I252</f>
        <v>0</v>
      </c>
      <c r="J506" s="5">
        <f>+'Pesquisa de Preços'!J252</f>
        <v>0</v>
      </c>
      <c r="K506" s="5">
        <f>+'Pesquisa de Preços'!K252</f>
        <v>0</v>
      </c>
      <c r="L506" s="5">
        <f>+'Pesquisa de Preços'!L252</f>
        <v>0</v>
      </c>
      <c r="M506" s="1" t="e">
        <f>+'Pesquisa de Preços'!M252</f>
        <v>#DIV/0!</v>
      </c>
    </row>
    <row r="507" spans="1:13" ht="21" customHeight="1" x14ac:dyDescent="0.2">
      <c r="A507" s="13">
        <f t="shared" si="76"/>
        <v>245</v>
      </c>
      <c r="B507" s="14">
        <f>+'Pesquisa de Preços'!B253</f>
        <v>0</v>
      </c>
      <c r="C507" s="5">
        <f>+'Pesquisa de Preços'!C253</f>
        <v>0</v>
      </c>
      <c r="D507" s="5">
        <f>+'Pesquisa de Preços'!D253</f>
        <v>0</v>
      </c>
      <c r="E507" s="5">
        <f>+'Pesquisa de Preços'!E253</f>
        <v>0</v>
      </c>
      <c r="F507" s="5">
        <f>+'Pesquisa de Preços'!F253</f>
        <v>0</v>
      </c>
      <c r="G507" s="5">
        <f>+'Pesquisa de Preços'!G253</f>
        <v>0</v>
      </c>
      <c r="H507" s="5">
        <f>+'Pesquisa de Preços'!H253</f>
        <v>0</v>
      </c>
      <c r="I507" s="5">
        <f>+'Pesquisa de Preços'!I253</f>
        <v>0</v>
      </c>
      <c r="J507" s="5">
        <f>+'Pesquisa de Preços'!J253</f>
        <v>0</v>
      </c>
      <c r="K507" s="5">
        <f>+'Pesquisa de Preços'!K253</f>
        <v>0</v>
      </c>
      <c r="L507" s="5">
        <f>+'Pesquisa de Preços'!L253</f>
        <v>0</v>
      </c>
      <c r="M507" s="1" t="e">
        <f>+'Pesquisa de Preços'!M253</f>
        <v>#DIV/0!</v>
      </c>
    </row>
    <row r="508" spans="1:13" ht="21" customHeight="1" x14ac:dyDescent="0.2">
      <c r="A508" s="13">
        <f t="shared" si="76"/>
        <v>246</v>
      </c>
      <c r="B508" s="14">
        <f>+'Pesquisa de Preços'!B254</f>
        <v>0</v>
      </c>
      <c r="C508" s="5">
        <f>+'Pesquisa de Preços'!C254</f>
        <v>0</v>
      </c>
      <c r="D508" s="5">
        <f>+'Pesquisa de Preços'!D254</f>
        <v>0</v>
      </c>
      <c r="E508" s="5">
        <f>+'Pesquisa de Preços'!E254</f>
        <v>0</v>
      </c>
      <c r="F508" s="5">
        <f>+'Pesquisa de Preços'!F254</f>
        <v>0</v>
      </c>
      <c r="G508" s="5">
        <f>+'Pesquisa de Preços'!G254</f>
        <v>0</v>
      </c>
      <c r="H508" s="5">
        <f>+'Pesquisa de Preços'!H254</f>
        <v>0</v>
      </c>
      <c r="I508" s="5">
        <f>+'Pesquisa de Preços'!I254</f>
        <v>0</v>
      </c>
      <c r="J508" s="5">
        <f>+'Pesquisa de Preços'!J254</f>
        <v>0</v>
      </c>
      <c r="K508" s="5">
        <f>+'Pesquisa de Preços'!K254</f>
        <v>0</v>
      </c>
      <c r="L508" s="5">
        <f>+'Pesquisa de Preços'!L254</f>
        <v>0</v>
      </c>
      <c r="M508" s="1" t="e">
        <f>+'Pesquisa de Preços'!M254</f>
        <v>#DIV/0!</v>
      </c>
    </row>
    <row r="509" spans="1:13" ht="21" customHeight="1" x14ac:dyDescent="0.2">
      <c r="A509" s="13">
        <f t="shared" si="76"/>
        <v>247</v>
      </c>
      <c r="B509" s="14">
        <f>+'Pesquisa de Preços'!B255</f>
        <v>0</v>
      </c>
      <c r="C509" s="5">
        <f>+'Pesquisa de Preços'!C255</f>
        <v>0</v>
      </c>
      <c r="D509" s="5">
        <f>+'Pesquisa de Preços'!D255</f>
        <v>0</v>
      </c>
      <c r="E509" s="5">
        <f>+'Pesquisa de Preços'!E255</f>
        <v>0</v>
      </c>
      <c r="F509" s="5">
        <f>+'Pesquisa de Preços'!F255</f>
        <v>0</v>
      </c>
      <c r="G509" s="5">
        <f>+'Pesquisa de Preços'!G255</f>
        <v>0</v>
      </c>
      <c r="H509" s="5">
        <f>+'Pesquisa de Preços'!H255</f>
        <v>0</v>
      </c>
      <c r="I509" s="5">
        <f>+'Pesquisa de Preços'!I255</f>
        <v>0</v>
      </c>
      <c r="J509" s="5">
        <f>+'Pesquisa de Preços'!J255</f>
        <v>0</v>
      </c>
      <c r="K509" s="5">
        <f>+'Pesquisa de Preços'!K255</f>
        <v>0</v>
      </c>
      <c r="L509" s="5">
        <f>+'Pesquisa de Preços'!L255</f>
        <v>0</v>
      </c>
      <c r="M509" s="1" t="e">
        <f>+'Pesquisa de Preços'!M255</f>
        <v>#DIV/0!</v>
      </c>
    </row>
    <row r="510" spans="1:13" ht="21" customHeight="1" x14ac:dyDescent="0.2">
      <c r="A510" s="13">
        <f t="shared" si="76"/>
        <v>248</v>
      </c>
      <c r="B510" s="14">
        <f>+'Pesquisa de Preços'!B256</f>
        <v>0</v>
      </c>
      <c r="C510" s="5">
        <f>+'Pesquisa de Preços'!C256</f>
        <v>0</v>
      </c>
      <c r="D510" s="5">
        <f>+'Pesquisa de Preços'!D256</f>
        <v>0</v>
      </c>
      <c r="E510" s="5">
        <f>+'Pesquisa de Preços'!E256</f>
        <v>0</v>
      </c>
      <c r="F510" s="5">
        <f>+'Pesquisa de Preços'!F256</f>
        <v>0</v>
      </c>
      <c r="G510" s="5">
        <f>+'Pesquisa de Preços'!G256</f>
        <v>0</v>
      </c>
      <c r="H510" s="5">
        <f>+'Pesquisa de Preços'!H256</f>
        <v>0</v>
      </c>
      <c r="I510" s="5">
        <f>+'Pesquisa de Preços'!I256</f>
        <v>0</v>
      </c>
      <c r="J510" s="5">
        <f>+'Pesquisa de Preços'!J256</f>
        <v>0</v>
      </c>
      <c r="K510" s="5">
        <f>+'Pesquisa de Preços'!K256</f>
        <v>0</v>
      </c>
      <c r="L510" s="5">
        <f>+'Pesquisa de Preços'!L256</f>
        <v>0</v>
      </c>
      <c r="M510" s="1" t="e">
        <f>+'Pesquisa de Preços'!M256</f>
        <v>#DIV/0!</v>
      </c>
    </row>
    <row r="511" spans="1:13" ht="21" customHeight="1" x14ac:dyDescent="0.2">
      <c r="A511" s="13">
        <f t="shared" si="76"/>
        <v>249</v>
      </c>
      <c r="B511" s="14">
        <f>+'Pesquisa de Preços'!B257</f>
        <v>0</v>
      </c>
      <c r="C511" s="5">
        <f>+'Pesquisa de Preços'!C257</f>
        <v>0</v>
      </c>
      <c r="D511" s="5">
        <f>+'Pesquisa de Preços'!D257</f>
        <v>0</v>
      </c>
      <c r="E511" s="5">
        <f>+'Pesquisa de Preços'!E257</f>
        <v>0</v>
      </c>
      <c r="F511" s="5">
        <f>+'Pesquisa de Preços'!F257</f>
        <v>0</v>
      </c>
      <c r="G511" s="5">
        <f>+'Pesquisa de Preços'!G257</f>
        <v>0</v>
      </c>
      <c r="H511" s="5">
        <f>+'Pesquisa de Preços'!H257</f>
        <v>0</v>
      </c>
      <c r="I511" s="5">
        <f>+'Pesquisa de Preços'!I257</f>
        <v>0</v>
      </c>
      <c r="J511" s="5">
        <f>+'Pesquisa de Preços'!J257</f>
        <v>0</v>
      </c>
      <c r="K511" s="5">
        <f>+'Pesquisa de Preços'!K257</f>
        <v>0</v>
      </c>
      <c r="L511" s="5">
        <f>+'Pesquisa de Preços'!L257</f>
        <v>0</v>
      </c>
      <c r="M511" s="1" t="e">
        <f>+'Pesquisa de Preços'!M257</f>
        <v>#DIV/0!</v>
      </c>
    </row>
    <row r="512" spans="1:13" ht="21" customHeight="1" x14ac:dyDescent="0.2">
      <c r="A512" s="13">
        <f t="shared" si="76"/>
        <v>250</v>
      </c>
      <c r="B512" s="14">
        <f>+'Pesquisa de Preços'!B258</f>
        <v>0</v>
      </c>
      <c r="C512" s="5">
        <f>+'Pesquisa de Preços'!C258</f>
        <v>0</v>
      </c>
      <c r="D512" s="5">
        <f>+'Pesquisa de Preços'!D258</f>
        <v>0</v>
      </c>
      <c r="E512" s="5">
        <f>+'Pesquisa de Preços'!E258</f>
        <v>0</v>
      </c>
      <c r="F512" s="5">
        <f>+'Pesquisa de Preços'!F258</f>
        <v>0</v>
      </c>
      <c r="G512" s="5">
        <f>+'Pesquisa de Preços'!G258</f>
        <v>0</v>
      </c>
      <c r="H512" s="5">
        <f>+'Pesquisa de Preços'!H258</f>
        <v>0</v>
      </c>
      <c r="I512" s="5">
        <f>+'Pesquisa de Preços'!I258</f>
        <v>0</v>
      </c>
      <c r="J512" s="5">
        <f>+'Pesquisa de Preços'!J258</f>
        <v>0</v>
      </c>
      <c r="K512" s="5">
        <f>+'Pesquisa de Preços'!K258</f>
        <v>0</v>
      </c>
      <c r="L512" s="5">
        <f>+'Pesquisa de Preços'!L258</f>
        <v>0</v>
      </c>
      <c r="M512" s="1" t="e">
        <f>+'Pesquisa de Preços'!M258</f>
        <v>#DIV/0!</v>
      </c>
    </row>
    <row r="513" ht="21" customHeight="1" x14ac:dyDescent="0.2"/>
    <row r="514" ht="21" customHeight="1" x14ac:dyDescent="0.2"/>
    <row r="515" ht="21" customHeight="1" x14ac:dyDescent="0.2"/>
    <row r="516" ht="21" customHeight="1" x14ac:dyDescent="0.2"/>
    <row r="517" ht="21" customHeight="1" x14ac:dyDescent="0.2"/>
    <row r="518" ht="21" customHeight="1" x14ac:dyDescent="0.2"/>
    <row r="519" ht="21" customHeight="1" x14ac:dyDescent="0.2"/>
    <row r="520" ht="21" customHeight="1" x14ac:dyDescent="0.2"/>
    <row r="521" ht="21" customHeight="1" x14ac:dyDescent="0.2"/>
    <row r="522" ht="21" customHeight="1" x14ac:dyDescent="0.2"/>
    <row r="523" ht="21" customHeight="1" x14ac:dyDescent="0.2"/>
    <row r="524" ht="21" customHeight="1" x14ac:dyDescent="0.2"/>
    <row r="525" ht="21" customHeight="1" x14ac:dyDescent="0.2"/>
    <row r="526" ht="21" customHeight="1" x14ac:dyDescent="0.2"/>
    <row r="527" ht="21" customHeight="1" x14ac:dyDescent="0.2"/>
    <row r="528" ht="21" customHeight="1" x14ac:dyDescent="0.2"/>
    <row r="529" ht="21" customHeight="1" x14ac:dyDescent="0.2"/>
    <row r="530" ht="21" customHeight="1" x14ac:dyDescent="0.2"/>
    <row r="531" ht="21" customHeight="1" x14ac:dyDescent="0.2"/>
    <row r="532" ht="21" customHeight="1" x14ac:dyDescent="0.2"/>
    <row r="533" ht="21" customHeight="1" x14ac:dyDescent="0.2"/>
    <row r="534" ht="21" customHeight="1" x14ac:dyDescent="0.2"/>
    <row r="535" ht="21" customHeight="1" x14ac:dyDescent="0.2"/>
    <row r="536" ht="21" customHeight="1" x14ac:dyDescent="0.2"/>
    <row r="537" ht="21" customHeight="1" x14ac:dyDescent="0.2"/>
    <row r="538" ht="21" customHeight="1" x14ac:dyDescent="0.2"/>
    <row r="539" ht="21" customHeight="1" x14ac:dyDescent="0.2"/>
    <row r="540" ht="21" customHeight="1" x14ac:dyDescent="0.2"/>
    <row r="541" ht="21" customHeight="1" x14ac:dyDescent="0.2"/>
    <row r="542" ht="21" customHeight="1" x14ac:dyDescent="0.2"/>
    <row r="543" ht="21" customHeight="1" x14ac:dyDescent="0.2"/>
    <row r="544" ht="21" customHeight="1" x14ac:dyDescent="0.2"/>
    <row r="545" ht="21" customHeight="1" x14ac:dyDescent="0.2"/>
    <row r="546" ht="21"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spans="12:12" ht="12.75" customHeight="1" x14ac:dyDescent="0.2"/>
    <row r="690" spans="12:12" ht="12.75" customHeight="1" x14ac:dyDescent="0.2"/>
    <row r="691" spans="12:12" ht="12.75" customHeight="1" x14ac:dyDescent="0.2"/>
    <row r="692" spans="12:12" ht="12.75" customHeight="1" x14ac:dyDescent="0.2"/>
    <row r="693" spans="12:12" ht="12.75" customHeight="1" x14ac:dyDescent="0.2"/>
    <row r="694" spans="12:12" ht="12.75" customHeight="1" x14ac:dyDescent="0.2"/>
    <row r="695" spans="12:12" ht="12.75" customHeight="1" x14ac:dyDescent="0.2"/>
    <row r="696" spans="12:12" ht="12.75" customHeight="1" x14ac:dyDescent="0.2"/>
    <row r="697" spans="12:12" ht="12.75" customHeight="1" x14ac:dyDescent="0.2"/>
    <row r="698" spans="12:12" ht="12.75" customHeight="1" x14ac:dyDescent="0.2"/>
    <row r="699" spans="12:12" ht="12.75" customHeight="1" x14ac:dyDescent="0.2"/>
    <row r="700" spans="12:12" ht="12.75" customHeight="1" x14ac:dyDescent="0.2"/>
    <row r="701" spans="12:12" ht="12.75" customHeight="1" x14ac:dyDescent="0.2"/>
    <row r="702" spans="12:12" ht="12.75" customHeight="1" x14ac:dyDescent="0.2"/>
    <row r="703" spans="12:12" ht="12.75" customHeight="1" x14ac:dyDescent="0.2">
      <c r="L703" s="3"/>
    </row>
    <row r="704" spans="12:12" ht="12.75" customHeight="1" x14ac:dyDescent="0.2">
      <c r="L704" s="3"/>
    </row>
    <row r="705" spans="12:12" ht="12.75" customHeight="1" x14ac:dyDescent="0.2">
      <c r="L705" s="3"/>
    </row>
    <row r="706" spans="12:12" ht="12.75" customHeight="1" x14ac:dyDescent="0.2">
      <c r="L706" s="3"/>
    </row>
    <row r="707" spans="12:12" ht="12.75" customHeight="1" x14ac:dyDescent="0.2">
      <c r="L707" s="3"/>
    </row>
    <row r="708" spans="12:12" ht="12.75" customHeight="1" x14ac:dyDescent="0.2">
      <c r="L708" s="3"/>
    </row>
    <row r="709" spans="12:12" ht="12.75" customHeight="1" x14ac:dyDescent="0.2">
      <c r="L709" s="3"/>
    </row>
    <row r="710" spans="12:12" ht="12.75" customHeight="1" x14ac:dyDescent="0.2">
      <c r="L710" s="3"/>
    </row>
    <row r="711" spans="12:12" ht="12.75" customHeight="1" x14ac:dyDescent="0.2">
      <c r="L711" s="3"/>
    </row>
    <row r="712" spans="12:12" ht="12.75" customHeight="1" x14ac:dyDescent="0.2">
      <c r="L712" s="3"/>
    </row>
    <row r="713" spans="12:12" ht="12.75" customHeight="1" x14ac:dyDescent="0.2">
      <c r="L713" s="3"/>
    </row>
    <row r="714" spans="12:12" ht="12.75" customHeight="1" x14ac:dyDescent="0.2">
      <c r="L714" s="3"/>
    </row>
    <row r="715" spans="12:12" ht="12.75" customHeight="1" x14ac:dyDescent="0.2">
      <c r="L715" s="3"/>
    </row>
    <row r="716" spans="12:12" ht="12.75" customHeight="1" x14ac:dyDescent="0.2">
      <c r="L716" s="3"/>
    </row>
    <row r="717" spans="12:12" ht="12.75" customHeight="1" x14ac:dyDescent="0.2">
      <c r="L717" s="3"/>
    </row>
    <row r="718" spans="12:12" ht="12.75" customHeight="1" x14ac:dyDescent="0.2">
      <c r="L718" s="3"/>
    </row>
    <row r="719" spans="12:12" ht="12.75" customHeight="1" x14ac:dyDescent="0.2">
      <c r="L719" s="3"/>
    </row>
    <row r="720" spans="12:12" ht="12.75" customHeight="1" x14ac:dyDescent="0.2">
      <c r="L720" s="3"/>
    </row>
    <row r="721" spans="12:12" ht="12.75" customHeight="1" x14ac:dyDescent="0.2">
      <c r="L721" s="3"/>
    </row>
    <row r="722" spans="12:12" ht="12.75" customHeight="1" x14ac:dyDescent="0.2">
      <c r="L722" s="3"/>
    </row>
    <row r="723" spans="12:12" ht="12.75" customHeight="1" x14ac:dyDescent="0.2">
      <c r="L723" s="3"/>
    </row>
    <row r="724" spans="12:12" ht="12.75" customHeight="1" x14ac:dyDescent="0.2">
      <c r="L724" s="3"/>
    </row>
    <row r="725" spans="12:12" ht="12.75" customHeight="1" x14ac:dyDescent="0.2">
      <c r="L725" s="3"/>
    </row>
    <row r="726" spans="12:12" ht="12.75" customHeight="1" x14ac:dyDescent="0.2">
      <c r="L726" s="3"/>
    </row>
    <row r="727" spans="12:12" ht="12.75" customHeight="1" x14ac:dyDescent="0.2">
      <c r="L727" s="3"/>
    </row>
    <row r="728" spans="12:12" ht="12.75" customHeight="1" x14ac:dyDescent="0.2">
      <c r="L728" s="3"/>
    </row>
    <row r="729" spans="12:12" ht="12.75" customHeight="1" x14ac:dyDescent="0.2">
      <c r="L729" s="3"/>
    </row>
    <row r="730" spans="12:12" ht="12.75" customHeight="1" x14ac:dyDescent="0.2">
      <c r="L730" s="3"/>
    </row>
    <row r="731" spans="12:12" ht="12.75" customHeight="1" x14ac:dyDescent="0.2">
      <c r="L731" s="3"/>
    </row>
    <row r="732" spans="12:12" ht="12.75" customHeight="1" x14ac:dyDescent="0.2">
      <c r="L732" s="3"/>
    </row>
    <row r="733" spans="12:12" ht="12.75" customHeight="1" x14ac:dyDescent="0.2">
      <c r="L733" s="3"/>
    </row>
    <row r="734" spans="12:12" ht="12.75" customHeight="1" x14ac:dyDescent="0.2">
      <c r="L734" s="3"/>
    </row>
    <row r="735" spans="12:12" ht="12.75" customHeight="1" x14ac:dyDescent="0.2">
      <c r="L735" s="3"/>
    </row>
    <row r="736" spans="12:12" ht="12.75" customHeight="1" x14ac:dyDescent="0.2">
      <c r="L736" s="3"/>
    </row>
    <row r="737" spans="12:12" ht="12.75" customHeight="1" x14ac:dyDescent="0.2">
      <c r="L737" s="3"/>
    </row>
    <row r="738" spans="12:12" ht="12.75" customHeight="1" x14ac:dyDescent="0.2">
      <c r="L738" s="3"/>
    </row>
    <row r="739" spans="12:12" ht="12.75" customHeight="1" x14ac:dyDescent="0.2">
      <c r="L739" s="3"/>
    </row>
    <row r="740" spans="12:12" ht="12.75" customHeight="1" x14ac:dyDescent="0.2">
      <c r="L740" s="3"/>
    </row>
    <row r="741" spans="12:12" ht="12.75" customHeight="1" x14ac:dyDescent="0.2">
      <c r="L741" s="3"/>
    </row>
    <row r="742" spans="12:12" ht="12.75" customHeight="1" x14ac:dyDescent="0.2">
      <c r="L742" s="3"/>
    </row>
    <row r="743" spans="12:12" ht="12.75" customHeight="1" x14ac:dyDescent="0.2">
      <c r="L743" s="3"/>
    </row>
    <row r="744" spans="12:12" ht="12.75" customHeight="1" x14ac:dyDescent="0.2">
      <c r="L744" s="3"/>
    </row>
    <row r="745" spans="12:12" ht="12.75" customHeight="1" x14ac:dyDescent="0.2">
      <c r="L745" s="3"/>
    </row>
    <row r="746" spans="12:12" ht="12.75" customHeight="1" x14ac:dyDescent="0.2">
      <c r="L746" s="3"/>
    </row>
    <row r="747" spans="12:12" ht="12.75" customHeight="1" x14ac:dyDescent="0.2">
      <c r="L747" s="3"/>
    </row>
    <row r="748" spans="12:12" ht="12.75" customHeight="1" x14ac:dyDescent="0.2">
      <c r="L748" s="3"/>
    </row>
    <row r="749" spans="12:12" ht="12.75" customHeight="1" x14ac:dyDescent="0.2">
      <c r="L749" s="3"/>
    </row>
    <row r="750" spans="12:12" ht="12.75" customHeight="1" x14ac:dyDescent="0.2">
      <c r="L750" s="3"/>
    </row>
    <row r="751" spans="12:12" ht="12.75" customHeight="1" x14ac:dyDescent="0.2">
      <c r="L751" s="3"/>
    </row>
    <row r="752" spans="12:12" ht="12.75" customHeight="1" x14ac:dyDescent="0.2">
      <c r="L752" s="3"/>
    </row>
    <row r="753" spans="12:12" ht="12.75" customHeight="1" x14ac:dyDescent="0.2">
      <c r="L753" s="3"/>
    </row>
    <row r="754" spans="12:12" ht="12.75" customHeight="1" x14ac:dyDescent="0.2">
      <c r="L754" s="3"/>
    </row>
    <row r="755" spans="12:12" ht="12.75" customHeight="1" x14ac:dyDescent="0.2">
      <c r="L755" s="3"/>
    </row>
    <row r="756" spans="12:12" ht="12.75" customHeight="1" x14ac:dyDescent="0.2">
      <c r="L756" s="3"/>
    </row>
    <row r="757" spans="12:12" ht="12.75" customHeight="1" x14ac:dyDescent="0.2">
      <c r="L757" s="3"/>
    </row>
    <row r="758" spans="12:12" ht="12.75" customHeight="1" x14ac:dyDescent="0.2">
      <c r="L758" s="3"/>
    </row>
    <row r="759" spans="12:12" ht="12.75" customHeight="1" x14ac:dyDescent="0.2">
      <c r="L759" s="3"/>
    </row>
    <row r="760" spans="12:12" ht="12.75" customHeight="1" x14ac:dyDescent="0.2">
      <c r="L760" s="3"/>
    </row>
    <row r="761" spans="12:12" ht="12.75" customHeight="1" x14ac:dyDescent="0.2">
      <c r="L761" s="3"/>
    </row>
    <row r="762" spans="12:12" ht="12.75" customHeight="1" x14ac:dyDescent="0.2">
      <c r="L762" s="3"/>
    </row>
    <row r="763" spans="12:12" ht="12.75" customHeight="1" x14ac:dyDescent="0.2">
      <c r="L763" s="3"/>
    </row>
    <row r="764" spans="12:12" ht="12.75" customHeight="1" x14ac:dyDescent="0.2">
      <c r="L764" s="3"/>
    </row>
    <row r="765" spans="12:12" ht="12.75" customHeight="1" x14ac:dyDescent="0.2">
      <c r="L765" s="3"/>
    </row>
    <row r="766" spans="12:12" ht="12.75" customHeight="1" x14ac:dyDescent="0.2">
      <c r="L766" s="3"/>
    </row>
    <row r="767" spans="12:12" ht="12.75" customHeight="1" x14ac:dyDescent="0.2">
      <c r="L767" s="3"/>
    </row>
    <row r="768" spans="12:12" ht="12.75" customHeight="1" x14ac:dyDescent="0.2">
      <c r="L768" s="3"/>
    </row>
    <row r="769" spans="12:12" ht="12.75" customHeight="1" x14ac:dyDescent="0.2">
      <c r="L769" s="3"/>
    </row>
    <row r="770" spans="12:12" ht="12.75" customHeight="1" x14ac:dyDescent="0.2">
      <c r="L770" s="3"/>
    </row>
    <row r="771" spans="12:12" ht="12.75" customHeight="1" x14ac:dyDescent="0.2">
      <c r="L771" s="3"/>
    </row>
    <row r="772" spans="12:12" ht="12.75" customHeight="1" x14ac:dyDescent="0.2">
      <c r="L772" s="3"/>
    </row>
    <row r="773" spans="12:12" ht="12.75" customHeight="1" x14ac:dyDescent="0.2">
      <c r="L773" s="3"/>
    </row>
    <row r="774" spans="12:12" ht="12.75" customHeight="1" x14ac:dyDescent="0.2">
      <c r="L774" s="3"/>
    </row>
    <row r="775" spans="12:12" ht="12.75" customHeight="1" x14ac:dyDescent="0.2">
      <c r="L775" s="3"/>
    </row>
    <row r="776" spans="12:12" ht="12.75" customHeight="1" x14ac:dyDescent="0.2">
      <c r="L776" s="3"/>
    </row>
    <row r="777" spans="12:12" ht="12.75" customHeight="1" x14ac:dyDescent="0.2">
      <c r="L777" s="3"/>
    </row>
    <row r="778" spans="12:12" ht="12.75" customHeight="1" x14ac:dyDescent="0.2">
      <c r="L778" s="3"/>
    </row>
    <row r="779" spans="12:12" ht="12.75" customHeight="1" x14ac:dyDescent="0.2">
      <c r="L779" s="3"/>
    </row>
    <row r="780" spans="12:12" ht="12.75" customHeight="1" x14ac:dyDescent="0.2">
      <c r="L780" s="3"/>
    </row>
    <row r="781" spans="12:12" ht="12.75" customHeight="1" x14ac:dyDescent="0.2">
      <c r="L781" s="3"/>
    </row>
    <row r="782" spans="12:12" ht="12.75" customHeight="1" x14ac:dyDescent="0.2">
      <c r="L782" s="3"/>
    </row>
    <row r="783" spans="12:12" ht="12.75" customHeight="1" x14ac:dyDescent="0.2">
      <c r="L783" s="3"/>
    </row>
    <row r="784" spans="12:12" ht="12.75" customHeight="1" x14ac:dyDescent="0.2">
      <c r="L784" s="3"/>
    </row>
    <row r="785" spans="12:12" ht="12.75" customHeight="1" x14ac:dyDescent="0.2">
      <c r="L785" s="3"/>
    </row>
    <row r="786" spans="12:12" ht="12.75" customHeight="1" x14ac:dyDescent="0.2">
      <c r="L786" s="3"/>
    </row>
    <row r="787" spans="12:12" ht="12.75" customHeight="1" x14ac:dyDescent="0.2">
      <c r="L787" s="3"/>
    </row>
    <row r="788" spans="12:12" ht="12.75" customHeight="1" x14ac:dyDescent="0.2">
      <c r="L788" s="3"/>
    </row>
    <row r="789" spans="12:12" ht="12.75" customHeight="1" x14ac:dyDescent="0.2">
      <c r="L789" s="3"/>
    </row>
    <row r="790" spans="12:12" ht="12.75" customHeight="1" x14ac:dyDescent="0.2">
      <c r="L790" s="3"/>
    </row>
    <row r="791" spans="12:12" ht="12.75" customHeight="1" x14ac:dyDescent="0.2">
      <c r="L791" s="3"/>
    </row>
    <row r="792" spans="12:12" ht="12.75" customHeight="1" x14ac:dyDescent="0.2">
      <c r="L792" s="3"/>
    </row>
    <row r="793" spans="12:12" ht="12.75" customHeight="1" x14ac:dyDescent="0.2">
      <c r="L793" s="3"/>
    </row>
    <row r="794" spans="12:12" ht="12.75" customHeight="1" x14ac:dyDescent="0.2">
      <c r="L794" s="3"/>
    </row>
    <row r="795" spans="12:12" ht="12.75" customHeight="1" x14ac:dyDescent="0.2">
      <c r="L795" s="3"/>
    </row>
    <row r="796" spans="12:12" ht="12.75" customHeight="1" x14ac:dyDescent="0.2">
      <c r="L796" s="3"/>
    </row>
    <row r="797" spans="12:12" ht="12.75" customHeight="1" x14ac:dyDescent="0.2">
      <c r="L797" s="3"/>
    </row>
    <row r="798" spans="12:12" ht="12.75" customHeight="1" x14ac:dyDescent="0.2">
      <c r="L798" s="3"/>
    </row>
    <row r="799" spans="12:12" ht="12.75" customHeight="1" x14ac:dyDescent="0.2">
      <c r="L799" s="3"/>
    </row>
    <row r="800" spans="12:12" ht="12.75" customHeight="1" x14ac:dyDescent="0.2">
      <c r="L800" s="3"/>
    </row>
    <row r="801" spans="12:12" ht="12.75" customHeight="1" x14ac:dyDescent="0.2">
      <c r="L801" s="3"/>
    </row>
    <row r="802" spans="12:12" ht="12.75" customHeight="1" x14ac:dyDescent="0.2">
      <c r="L802" s="3"/>
    </row>
    <row r="803" spans="12:12" ht="12.75" customHeight="1" x14ac:dyDescent="0.2">
      <c r="L803" s="3"/>
    </row>
    <row r="804" spans="12:12" ht="12.75" customHeight="1" x14ac:dyDescent="0.2">
      <c r="L804" s="3"/>
    </row>
    <row r="805" spans="12:12" ht="12.75" customHeight="1" x14ac:dyDescent="0.2">
      <c r="L805" s="3"/>
    </row>
    <row r="806" spans="12:12" ht="12.75" customHeight="1" x14ac:dyDescent="0.2">
      <c r="L806" s="3"/>
    </row>
    <row r="807" spans="12:12" ht="12.75" customHeight="1" x14ac:dyDescent="0.2">
      <c r="L807" s="3"/>
    </row>
    <row r="808" spans="12:12" ht="12.75" customHeight="1" x14ac:dyDescent="0.2">
      <c r="L808" s="3"/>
    </row>
    <row r="809" spans="12:12" ht="12.75" customHeight="1" x14ac:dyDescent="0.2">
      <c r="L809" s="3"/>
    </row>
    <row r="810" spans="12:12" ht="12.75" customHeight="1" x14ac:dyDescent="0.2">
      <c r="L810" s="3"/>
    </row>
    <row r="811" spans="12:12" ht="12.75" customHeight="1" x14ac:dyDescent="0.2">
      <c r="L811" s="3"/>
    </row>
    <row r="812" spans="12:12" ht="12.75" customHeight="1" x14ac:dyDescent="0.2">
      <c r="L812" s="3"/>
    </row>
    <row r="813" spans="12:12" ht="12.75" customHeight="1" x14ac:dyDescent="0.2">
      <c r="L813" s="3"/>
    </row>
    <row r="814" spans="12:12" ht="12.75" customHeight="1" x14ac:dyDescent="0.2">
      <c r="L814" s="3"/>
    </row>
    <row r="815" spans="12:12" ht="12.75" customHeight="1" x14ac:dyDescent="0.2">
      <c r="L815" s="3"/>
    </row>
    <row r="816" spans="12:12" ht="12.75" customHeight="1" x14ac:dyDescent="0.2">
      <c r="L816" s="3"/>
    </row>
    <row r="817" spans="12:12" ht="12.75" customHeight="1" x14ac:dyDescent="0.2">
      <c r="L817" s="3"/>
    </row>
    <row r="818" spans="12:12" ht="12.75" customHeight="1" x14ac:dyDescent="0.2">
      <c r="L818" s="3"/>
    </row>
    <row r="819" spans="12:12" ht="12.75" customHeight="1" x14ac:dyDescent="0.2">
      <c r="L819" s="3"/>
    </row>
    <row r="820" spans="12:12" ht="12.75" customHeight="1" x14ac:dyDescent="0.2">
      <c r="L820" s="3"/>
    </row>
    <row r="821" spans="12:12" ht="12.75" customHeight="1" x14ac:dyDescent="0.2">
      <c r="L821" s="3"/>
    </row>
    <row r="822" spans="12:12" ht="12.75" customHeight="1" x14ac:dyDescent="0.2">
      <c r="L822" s="3"/>
    </row>
    <row r="823" spans="12:12" ht="12.75" customHeight="1" x14ac:dyDescent="0.2">
      <c r="L823" s="3"/>
    </row>
    <row r="824" spans="12:12" ht="12.75" customHeight="1" x14ac:dyDescent="0.2">
      <c r="L824" s="3"/>
    </row>
    <row r="825" spans="12:12" ht="12.75" customHeight="1" x14ac:dyDescent="0.2">
      <c r="L825" s="3"/>
    </row>
    <row r="826" spans="12:12" ht="12.75" customHeight="1" x14ac:dyDescent="0.2">
      <c r="L826" s="3"/>
    </row>
    <row r="827" spans="12:12" ht="12.75" customHeight="1" x14ac:dyDescent="0.2">
      <c r="L827" s="3"/>
    </row>
    <row r="828" spans="12:12" ht="12.75" customHeight="1" x14ac:dyDescent="0.2">
      <c r="L828" s="3"/>
    </row>
    <row r="829" spans="12:12" ht="12.75" customHeight="1" x14ac:dyDescent="0.2">
      <c r="L829" s="3"/>
    </row>
    <row r="830" spans="12:12" ht="12.75" customHeight="1" x14ac:dyDescent="0.2">
      <c r="L830" s="3"/>
    </row>
    <row r="831" spans="12:12" ht="12.75" customHeight="1" x14ac:dyDescent="0.2">
      <c r="L831" s="3"/>
    </row>
    <row r="832" spans="12:12" ht="12.75" customHeight="1" x14ac:dyDescent="0.2">
      <c r="L832" s="3"/>
    </row>
    <row r="833" spans="12:12" ht="12.75" customHeight="1" x14ac:dyDescent="0.2">
      <c r="L833" s="3"/>
    </row>
    <row r="834" spans="12:12" ht="12.75" customHeight="1" x14ac:dyDescent="0.2">
      <c r="L834" s="3"/>
    </row>
    <row r="835" spans="12:12" ht="12.75" customHeight="1" x14ac:dyDescent="0.2">
      <c r="L835" s="3"/>
    </row>
    <row r="836" spans="12:12" ht="12.75" customHeight="1" x14ac:dyDescent="0.2">
      <c r="L836" s="3"/>
    </row>
    <row r="837" spans="12:12" ht="12.75" customHeight="1" x14ac:dyDescent="0.2">
      <c r="L837" s="3"/>
    </row>
    <row r="838" spans="12:12" ht="12.75" customHeight="1" x14ac:dyDescent="0.2">
      <c r="L838" s="3"/>
    </row>
    <row r="839" spans="12:12" ht="12.75" customHeight="1" x14ac:dyDescent="0.2">
      <c r="L839" s="3"/>
    </row>
    <row r="840" spans="12:12" ht="12.75" customHeight="1" x14ac:dyDescent="0.2">
      <c r="L840" s="3"/>
    </row>
    <row r="841" spans="12:12" ht="12.75" customHeight="1" x14ac:dyDescent="0.2">
      <c r="L841" s="3"/>
    </row>
    <row r="842" spans="12:12" ht="12.75" customHeight="1" x14ac:dyDescent="0.2">
      <c r="L842" s="3"/>
    </row>
    <row r="843" spans="12:12" ht="12.75" customHeight="1" x14ac:dyDescent="0.2">
      <c r="L843" s="3"/>
    </row>
    <row r="844" spans="12:12" ht="12.75" customHeight="1" x14ac:dyDescent="0.2">
      <c r="L844" s="3"/>
    </row>
    <row r="845" spans="12:12" ht="12.75" customHeight="1" x14ac:dyDescent="0.2">
      <c r="L845" s="3"/>
    </row>
    <row r="846" spans="12:12" ht="12.75" customHeight="1" x14ac:dyDescent="0.2">
      <c r="L846" s="3"/>
    </row>
    <row r="847" spans="12:12" ht="12.75" customHeight="1" x14ac:dyDescent="0.2">
      <c r="L847" s="3"/>
    </row>
    <row r="848" spans="12:12" ht="12.75" customHeight="1" x14ac:dyDescent="0.2">
      <c r="L848" s="3"/>
    </row>
    <row r="849" spans="12:12" ht="12.75" customHeight="1" x14ac:dyDescent="0.2">
      <c r="L849" s="3"/>
    </row>
    <row r="850" spans="12:12" ht="12.75" customHeight="1" x14ac:dyDescent="0.2">
      <c r="L850" s="3"/>
    </row>
    <row r="851" spans="12:12" ht="12.75" customHeight="1" x14ac:dyDescent="0.2">
      <c r="L851" s="3"/>
    </row>
    <row r="852" spans="12:12" ht="12.75" customHeight="1" x14ac:dyDescent="0.2">
      <c r="L852" s="3"/>
    </row>
    <row r="853" spans="12:12" ht="12.75" customHeight="1" x14ac:dyDescent="0.2">
      <c r="L853" s="3"/>
    </row>
    <row r="854" spans="12:12" ht="12.75" customHeight="1" x14ac:dyDescent="0.2">
      <c r="L854" s="3"/>
    </row>
    <row r="855" spans="12:12" ht="12.75" customHeight="1" x14ac:dyDescent="0.2">
      <c r="L855" s="3"/>
    </row>
    <row r="856" spans="12:12" ht="12.75" customHeight="1" x14ac:dyDescent="0.2">
      <c r="L856" s="3"/>
    </row>
    <row r="857" spans="12:12" ht="12.75" customHeight="1" x14ac:dyDescent="0.2">
      <c r="L857" s="3"/>
    </row>
    <row r="858" spans="12:12" ht="12.75" customHeight="1" x14ac:dyDescent="0.2">
      <c r="L858" s="3"/>
    </row>
    <row r="859" spans="12:12" ht="12.75" customHeight="1" x14ac:dyDescent="0.2">
      <c r="L859" s="3"/>
    </row>
    <row r="860" spans="12:12" ht="12.75" customHeight="1" x14ac:dyDescent="0.2">
      <c r="L860" s="3"/>
    </row>
    <row r="861" spans="12:12" ht="12.75" customHeight="1" x14ac:dyDescent="0.2">
      <c r="L861" s="3"/>
    </row>
    <row r="862" spans="12:12" ht="12.75" customHeight="1" x14ac:dyDescent="0.2">
      <c r="L862" s="3"/>
    </row>
    <row r="863" spans="12:12" ht="12.75" customHeight="1" x14ac:dyDescent="0.2">
      <c r="L863" s="3"/>
    </row>
    <row r="864" spans="12:12" ht="12.75" customHeight="1" x14ac:dyDescent="0.2">
      <c r="L864" s="3"/>
    </row>
    <row r="865" spans="12:12" ht="12.75" customHeight="1" x14ac:dyDescent="0.2">
      <c r="L865" s="3"/>
    </row>
    <row r="866" spans="12:12" ht="12.75" customHeight="1" x14ac:dyDescent="0.2">
      <c r="L866" s="3"/>
    </row>
    <row r="867" spans="12:12" ht="12.75" customHeight="1" x14ac:dyDescent="0.2">
      <c r="L867" s="3"/>
    </row>
    <row r="868" spans="12:12" ht="12.75" customHeight="1" x14ac:dyDescent="0.2">
      <c r="L868" s="3"/>
    </row>
    <row r="869" spans="12:12" ht="12.75" customHeight="1" x14ac:dyDescent="0.2">
      <c r="L869" s="3"/>
    </row>
    <row r="870" spans="12:12" ht="12.75" customHeight="1" x14ac:dyDescent="0.2">
      <c r="L870" s="3"/>
    </row>
    <row r="871" spans="12:12" ht="12.75" customHeight="1" x14ac:dyDescent="0.2">
      <c r="L871" s="3"/>
    </row>
    <row r="872" spans="12:12" ht="12.75" customHeight="1" x14ac:dyDescent="0.2">
      <c r="L872" s="3"/>
    </row>
    <row r="873" spans="12:12" ht="12.75" customHeight="1" x14ac:dyDescent="0.2">
      <c r="L873" s="3"/>
    </row>
    <row r="874" spans="12:12" ht="12.75" customHeight="1" x14ac:dyDescent="0.2">
      <c r="L874" s="3"/>
    </row>
    <row r="875" spans="12:12" ht="12.75" customHeight="1" x14ac:dyDescent="0.2">
      <c r="L875" s="3"/>
    </row>
    <row r="876" spans="12:12" ht="12.75" customHeight="1" x14ac:dyDescent="0.2">
      <c r="L876" s="3"/>
    </row>
    <row r="877" spans="12:12" ht="12.75" customHeight="1" x14ac:dyDescent="0.2">
      <c r="L877" s="3"/>
    </row>
    <row r="878" spans="12:12" ht="12.75" customHeight="1" x14ac:dyDescent="0.2">
      <c r="L878" s="3"/>
    </row>
    <row r="879" spans="12:12" ht="12.75" customHeight="1" x14ac:dyDescent="0.2">
      <c r="L879" s="3"/>
    </row>
    <row r="880" spans="12:12" ht="12.75" customHeight="1" x14ac:dyDescent="0.2">
      <c r="L880" s="3"/>
    </row>
    <row r="881" spans="12:12" ht="12.75" customHeight="1" x14ac:dyDescent="0.2">
      <c r="L881" s="3"/>
    </row>
    <row r="882" spans="12:12" ht="12.75" customHeight="1" x14ac:dyDescent="0.2">
      <c r="L882" s="3"/>
    </row>
    <row r="883" spans="12:12" ht="12.75" customHeight="1" x14ac:dyDescent="0.2">
      <c r="L883" s="3"/>
    </row>
    <row r="884" spans="12:12" ht="12.75" customHeight="1" x14ac:dyDescent="0.2">
      <c r="L884" s="3"/>
    </row>
    <row r="885" spans="12:12" ht="12.75" customHeight="1" x14ac:dyDescent="0.2">
      <c r="L885" s="3"/>
    </row>
    <row r="886" spans="12:12" ht="12.75" customHeight="1" x14ac:dyDescent="0.2">
      <c r="L886" s="3"/>
    </row>
    <row r="887" spans="12:12" ht="12.75" customHeight="1" x14ac:dyDescent="0.2">
      <c r="L887" s="3"/>
    </row>
    <row r="888" spans="12:12" ht="12.75" customHeight="1" x14ac:dyDescent="0.2">
      <c r="L888" s="3"/>
    </row>
    <row r="889" spans="12:12" ht="12.75" customHeight="1" x14ac:dyDescent="0.2">
      <c r="L889" s="3"/>
    </row>
    <row r="890" spans="12:12" ht="12.75" customHeight="1" x14ac:dyDescent="0.2">
      <c r="L890" s="3"/>
    </row>
    <row r="891" spans="12:12" ht="12.75" customHeight="1" x14ac:dyDescent="0.2">
      <c r="L891" s="3"/>
    </row>
    <row r="892" spans="12:12" ht="12.75" customHeight="1" x14ac:dyDescent="0.2">
      <c r="L892" s="3"/>
    </row>
    <row r="893" spans="12:12" ht="12.75" customHeight="1" x14ac:dyDescent="0.2">
      <c r="L893" s="3"/>
    </row>
    <row r="894" spans="12:12" ht="12.75" customHeight="1" x14ac:dyDescent="0.2">
      <c r="L894" s="3"/>
    </row>
    <row r="895" spans="12:12" ht="12.75" customHeight="1" x14ac:dyDescent="0.2">
      <c r="L895" s="3"/>
    </row>
    <row r="896" spans="12:12" ht="12.75" customHeight="1" x14ac:dyDescent="0.2">
      <c r="L896" s="3"/>
    </row>
    <row r="897" spans="12:12" ht="12.75" customHeight="1" x14ac:dyDescent="0.2">
      <c r="L897" s="3"/>
    </row>
    <row r="898" spans="12:12" ht="12.75" customHeight="1" x14ac:dyDescent="0.2">
      <c r="L898" s="3"/>
    </row>
    <row r="899" spans="12:12" ht="12.75" customHeight="1" x14ac:dyDescent="0.2">
      <c r="L899" s="3"/>
    </row>
    <row r="900" spans="12:12" ht="12.75" customHeight="1" x14ac:dyDescent="0.2">
      <c r="L900" s="3"/>
    </row>
    <row r="901" spans="12:12" ht="12.75" customHeight="1" x14ac:dyDescent="0.2">
      <c r="L901" s="3"/>
    </row>
    <row r="902" spans="12:12" ht="12.75" customHeight="1" x14ac:dyDescent="0.2">
      <c r="L902" s="3"/>
    </row>
    <row r="903" spans="12:12" ht="12.75" customHeight="1" x14ac:dyDescent="0.2">
      <c r="L903" s="3"/>
    </row>
    <row r="904" spans="12:12" ht="12.75" customHeight="1" x14ac:dyDescent="0.2">
      <c r="L904" s="3"/>
    </row>
    <row r="905" spans="12:12" ht="12.75" customHeight="1" x14ac:dyDescent="0.2">
      <c r="L905" s="3"/>
    </row>
    <row r="906" spans="12:12" ht="12.75" customHeight="1" x14ac:dyDescent="0.2">
      <c r="L906" s="3"/>
    </row>
    <row r="907" spans="12:12" ht="12.75" customHeight="1" x14ac:dyDescent="0.2">
      <c r="L907" s="3"/>
    </row>
    <row r="908" spans="12:12" ht="12.75" customHeight="1" x14ac:dyDescent="0.2">
      <c r="L908" s="3"/>
    </row>
    <row r="909" spans="12:12" ht="12.75" customHeight="1" x14ac:dyDescent="0.2">
      <c r="L909" s="3"/>
    </row>
    <row r="910" spans="12:12" ht="12.75" customHeight="1" x14ac:dyDescent="0.2">
      <c r="L910" s="3"/>
    </row>
    <row r="911" spans="12:12" ht="12.75" customHeight="1" x14ac:dyDescent="0.2">
      <c r="L911" s="3"/>
    </row>
    <row r="912" spans="12:12" ht="12.75" customHeight="1" x14ac:dyDescent="0.2">
      <c r="L912" s="3"/>
    </row>
    <row r="913" spans="12:12" ht="12.75" customHeight="1" x14ac:dyDescent="0.2">
      <c r="L913" s="3"/>
    </row>
    <row r="914" spans="12:12" ht="12.75" customHeight="1" x14ac:dyDescent="0.2">
      <c r="L914" s="3"/>
    </row>
    <row r="915" spans="12:12" ht="12.75" customHeight="1" x14ac:dyDescent="0.2">
      <c r="L915" s="3"/>
    </row>
    <row r="916" spans="12:12" ht="12.75" customHeight="1" x14ac:dyDescent="0.2">
      <c r="L916" s="3"/>
    </row>
    <row r="917" spans="12:12" ht="12.75" customHeight="1" x14ac:dyDescent="0.2">
      <c r="L917" s="3"/>
    </row>
    <row r="918" spans="12:12" ht="12.75" customHeight="1" x14ac:dyDescent="0.2">
      <c r="L918" s="3"/>
    </row>
    <row r="919" spans="12:12" ht="12.75" customHeight="1" x14ac:dyDescent="0.2">
      <c r="L919" s="3"/>
    </row>
    <row r="920" spans="12:12" ht="12.75" customHeight="1" x14ac:dyDescent="0.2">
      <c r="L920" s="3"/>
    </row>
    <row r="921" spans="12:12" ht="12.75" customHeight="1" x14ac:dyDescent="0.2">
      <c r="L921" s="3"/>
    </row>
    <row r="922" spans="12:12" ht="12.75" customHeight="1" x14ac:dyDescent="0.2">
      <c r="L922" s="3"/>
    </row>
    <row r="923" spans="12:12" ht="12.75" customHeight="1" x14ac:dyDescent="0.2">
      <c r="L923" s="3"/>
    </row>
    <row r="924" spans="12:12" ht="12.75" customHeight="1" x14ac:dyDescent="0.2">
      <c r="L924" s="3"/>
    </row>
    <row r="925" spans="12:12" ht="12.75" customHeight="1" x14ac:dyDescent="0.2">
      <c r="L925" s="3"/>
    </row>
    <row r="926" spans="12:12" ht="12.75" customHeight="1" x14ac:dyDescent="0.2">
      <c r="L926" s="3"/>
    </row>
    <row r="927" spans="12:12" ht="12.75" customHeight="1" x14ac:dyDescent="0.2">
      <c r="L927" s="3"/>
    </row>
    <row r="928" spans="12:12" ht="12.75" customHeight="1" x14ac:dyDescent="0.2">
      <c r="L928" s="3"/>
    </row>
    <row r="929" spans="12:12" ht="12.75" customHeight="1" x14ac:dyDescent="0.2">
      <c r="L929" s="3"/>
    </row>
    <row r="930" spans="12:12" ht="12.75" customHeight="1" x14ac:dyDescent="0.2">
      <c r="L930" s="3"/>
    </row>
    <row r="931" spans="12:12" ht="12.75" customHeight="1" x14ac:dyDescent="0.2">
      <c r="L931" s="3"/>
    </row>
    <row r="932" spans="12:12" ht="12.75" customHeight="1" x14ac:dyDescent="0.2">
      <c r="L932" s="3"/>
    </row>
    <row r="933" spans="12:12" ht="12.75" customHeight="1" x14ac:dyDescent="0.2">
      <c r="L933" s="3"/>
    </row>
    <row r="934" spans="12:12" ht="12.75" customHeight="1" x14ac:dyDescent="0.2">
      <c r="L934" s="3"/>
    </row>
    <row r="935" spans="12:12" ht="12.75" customHeight="1" x14ac:dyDescent="0.2">
      <c r="L935" s="3"/>
    </row>
    <row r="936" spans="12:12" ht="12.75" customHeight="1" x14ac:dyDescent="0.2">
      <c r="L936" s="3"/>
    </row>
    <row r="937" spans="12:12" ht="12.75" customHeight="1" x14ac:dyDescent="0.2">
      <c r="L937" s="3"/>
    </row>
    <row r="938" spans="12:12" ht="12.75" customHeight="1" x14ac:dyDescent="0.2">
      <c r="L938" s="3"/>
    </row>
    <row r="939" spans="12:12" ht="12.75" customHeight="1" x14ac:dyDescent="0.2">
      <c r="L939" s="3"/>
    </row>
    <row r="940" spans="12:12" ht="12.75" customHeight="1" x14ac:dyDescent="0.2">
      <c r="L940" s="3"/>
    </row>
    <row r="941" spans="12:12" ht="12.75" customHeight="1" x14ac:dyDescent="0.2">
      <c r="L941" s="3"/>
    </row>
    <row r="942" spans="12:12" ht="12.75" customHeight="1" x14ac:dyDescent="0.2">
      <c r="L942" s="3"/>
    </row>
    <row r="943" spans="12:12" ht="12.75" customHeight="1" x14ac:dyDescent="0.2">
      <c r="L943" s="3"/>
    </row>
    <row r="944" spans="12:12" ht="12.75" customHeight="1" x14ac:dyDescent="0.2">
      <c r="L944" s="3"/>
    </row>
    <row r="945" spans="12:12" ht="12.75" customHeight="1" x14ac:dyDescent="0.2">
      <c r="L945" s="3"/>
    </row>
    <row r="946" spans="12:12" ht="12.75" customHeight="1" x14ac:dyDescent="0.2">
      <c r="L946" s="3"/>
    </row>
    <row r="947" spans="12:12" ht="12.75" customHeight="1" x14ac:dyDescent="0.2">
      <c r="L947" s="3"/>
    </row>
    <row r="948" spans="12:12" ht="12.75" customHeight="1" x14ac:dyDescent="0.2">
      <c r="L948" s="3"/>
    </row>
    <row r="949" spans="12:12" ht="12.75" customHeight="1" x14ac:dyDescent="0.2">
      <c r="L949" s="3"/>
    </row>
    <row r="950" spans="12:12" ht="12.75" customHeight="1" x14ac:dyDescent="0.2">
      <c r="L950" s="3"/>
    </row>
    <row r="951" spans="12:12" ht="12.75" customHeight="1" x14ac:dyDescent="0.2">
      <c r="L951" s="3"/>
    </row>
    <row r="952" spans="12:12" ht="12.75" customHeight="1" x14ac:dyDescent="0.2">
      <c r="L952" s="3"/>
    </row>
    <row r="953" spans="12:12" ht="12.75" customHeight="1" x14ac:dyDescent="0.2">
      <c r="L953" s="3"/>
    </row>
    <row r="954" spans="12:12" ht="12.75" customHeight="1" x14ac:dyDescent="0.2">
      <c r="L954" s="3"/>
    </row>
    <row r="955" spans="12:12" ht="12.75" customHeight="1" x14ac:dyDescent="0.2">
      <c r="L955" s="3"/>
    </row>
    <row r="956" spans="12:12" ht="12.75" customHeight="1" x14ac:dyDescent="0.2">
      <c r="L956" s="3"/>
    </row>
    <row r="957" spans="12:12" ht="12.75" customHeight="1" x14ac:dyDescent="0.2">
      <c r="L957" s="3"/>
    </row>
    <row r="958" spans="12:12" ht="12.75" customHeight="1" x14ac:dyDescent="0.2">
      <c r="L958" s="3"/>
    </row>
    <row r="959" spans="12:12" ht="12.75" customHeight="1" x14ac:dyDescent="0.2">
      <c r="L959" s="3"/>
    </row>
    <row r="960" spans="12:12" ht="12.75" customHeight="1" x14ac:dyDescent="0.2">
      <c r="L960" s="3"/>
    </row>
    <row r="961" spans="12:12" ht="12.75" customHeight="1" x14ac:dyDescent="0.2">
      <c r="L961" s="3"/>
    </row>
    <row r="962" spans="12:12" ht="12.75" customHeight="1" x14ac:dyDescent="0.2">
      <c r="L962" s="3"/>
    </row>
    <row r="963" spans="12:12" ht="12.75" customHeight="1" x14ac:dyDescent="0.2">
      <c r="L963" s="3"/>
    </row>
    <row r="964" spans="12:12" ht="12.75" customHeight="1" x14ac:dyDescent="0.2">
      <c r="L964" s="3"/>
    </row>
    <row r="965" spans="12:12" ht="12.75" customHeight="1" x14ac:dyDescent="0.2">
      <c r="L965" s="3"/>
    </row>
    <row r="966" spans="12:12" ht="12.75" customHeight="1" x14ac:dyDescent="0.2">
      <c r="L966" s="3"/>
    </row>
    <row r="967" spans="12:12" ht="12.75" customHeight="1" x14ac:dyDescent="0.2">
      <c r="L967" s="3"/>
    </row>
    <row r="968" spans="12:12" ht="12.75" customHeight="1" x14ac:dyDescent="0.2">
      <c r="L968" s="3"/>
    </row>
    <row r="969" spans="12:12" ht="12.75" customHeight="1" x14ac:dyDescent="0.2">
      <c r="L969" s="3"/>
    </row>
    <row r="970" spans="12:12" ht="12.75" customHeight="1" x14ac:dyDescent="0.2">
      <c r="L970" s="3"/>
    </row>
    <row r="971" spans="12:12" ht="12.75" customHeight="1" x14ac:dyDescent="0.2">
      <c r="L971" s="3"/>
    </row>
    <row r="972" spans="12:12" ht="12.75" customHeight="1" x14ac:dyDescent="0.2">
      <c r="L972" s="3"/>
    </row>
    <row r="973" spans="12:12" ht="12.75" customHeight="1" x14ac:dyDescent="0.2">
      <c r="L973" s="3"/>
    </row>
    <row r="974" spans="12:12" ht="12.75" customHeight="1" x14ac:dyDescent="0.2">
      <c r="L974" s="3"/>
    </row>
    <row r="975" spans="12:12" ht="12.75" customHeight="1" x14ac:dyDescent="0.2">
      <c r="L975" s="3"/>
    </row>
    <row r="976" spans="12:12" ht="12.75" customHeight="1" x14ac:dyDescent="0.2">
      <c r="L976" s="3"/>
    </row>
    <row r="977" spans="12:12" ht="12.75" customHeight="1" x14ac:dyDescent="0.2">
      <c r="L977" s="3"/>
    </row>
    <row r="978" spans="12:12" ht="12.75" customHeight="1" x14ac:dyDescent="0.2">
      <c r="L978" s="3"/>
    </row>
    <row r="979" spans="12:12" ht="12.75" customHeight="1" x14ac:dyDescent="0.2">
      <c r="L979" s="3"/>
    </row>
    <row r="980" spans="12:12" ht="12.75" customHeight="1" x14ac:dyDescent="0.2">
      <c r="L980" s="3"/>
    </row>
    <row r="981" spans="12:12" ht="12.75" customHeight="1" x14ac:dyDescent="0.2">
      <c r="L981" s="3"/>
    </row>
    <row r="982" spans="12:12" ht="12.75" customHeight="1" x14ac:dyDescent="0.2">
      <c r="L982" s="3"/>
    </row>
    <row r="983" spans="12:12" ht="12.75" customHeight="1" x14ac:dyDescent="0.2">
      <c r="L983" s="3"/>
    </row>
    <row r="984" spans="12:12" ht="12.75" customHeight="1" x14ac:dyDescent="0.2">
      <c r="L984" s="3"/>
    </row>
    <row r="985" spans="12:12" ht="12.75" customHeight="1" x14ac:dyDescent="0.2">
      <c r="L985" s="3"/>
    </row>
    <row r="986" spans="12:12" ht="12.75" customHeight="1" x14ac:dyDescent="0.2">
      <c r="L986" s="3"/>
    </row>
    <row r="987" spans="12:12" ht="12.75" customHeight="1" x14ac:dyDescent="0.2">
      <c r="L987" s="3"/>
    </row>
    <row r="988" spans="12:12" ht="12.75" customHeight="1" x14ac:dyDescent="0.2">
      <c r="L988" s="3"/>
    </row>
    <row r="989" spans="12:12" ht="12.75" customHeight="1" x14ac:dyDescent="0.2">
      <c r="L989" s="3"/>
    </row>
    <row r="990" spans="12:12" ht="12.75" customHeight="1" x14ac:dyDescent="0.2">
      <c r="L990" s="3"/>
    </row>
    <row r="991" spans="12:12" ht="12.75" customHeight="1" x14ac:dyDescent="0.2">
      <c r="L991" s="3"/>
    </row>
    <row r="992" spans="12:12" ht="12.75" customHeight="1" x14ac:dyDescent="0.2">
      <c r="L992" s="3"/>
    </row>
    <row r="993" spans="12:12" ht="12.75" customHeight="1" x14ac:dyDescent="0.2">
      <c r="L993" s="3"/>
    </row>
    <row r="994" spans="12:12" ht="12.75" customHeight="1" x14ac:dyDescent="0.2">
      <c r="L994" s="3"/>
    </row>
    <row r="995" spans="12:12" ht="12.75" customHeight="1" x14ac:dyDescent="0.2">
      <c r="L995" s="3"/>
    </row>
    <row r="996" spans="12:12" ht="12.75" customHeight="1" x14ac:dyDescent="0.2">
      <c r="L996" s="3"/>
    </row>
    <row r="997" spans="12:12" ht="12.75" customHeight="1" x14ac:dyDescent="0.2">
      <c r="L997" s="3"/>
    </row>
    <row r="998" spans="12:12" ht="12.75" customHeight="1" x14ac:dyDescent="0.2">
      <c r="L998" s="3"/>
    </row>
    <row r="999" spans="12:12" ht="12.75" customHeight="1" x14ac:dyDescent="0.2">
      <c r="L999" s="3"/>
    </row>
    <row r="1000" spans="12:12" ht="12.75" customHeight="1" x14ac:dyDescent="0.2">
      <c r="L1000" s="3"/>
    </row>
    <row r="1001" spans="12:12" ht="12.75" customHeight="1" x14ac:dyDescent="0.2">
      <c r="L1001" s="3"/>
    </row>
    <row r="1002" spans="12:12" ht="12.75" customHeight="1" x14ac:dyDescent="0.2">
      <c r="L1002" s="3"/>
    </row>
    <row r="1003" spans="12:12" ht="12.75" customHeight="1" x14ac:dyDescent="0.2">
      <c r="L1003" s="3"/>
    </row>
    <row r="1004" spans="12:12" ht="12.75" customHeight="1" x14ac:dyDescent="0.2">
      <c r="L1004" s="3"/>
    </row>
    <row r="1005" spans="12:12" ht="12.75" customHeight="1" x14ac:dyDescent="0.2">
      <c r="L1005" s="3"/>
    </row>
    <row r="1006" spans="12:12" ht="12.75" customHeight="1" x14ac:dyDescent="0.2">
      <c r="L1006" s="3"/>
    </row>
    <row r="1007" spans="12:12" ht="12.75" customHeight="1" x14ac:dyDescent="0.2">
      <c r="L1007" s="3"/>
    </row>
    <row r="1008" spans="12:12" ht="12.75" customHeight="1" x14ac:dyDescent="0.2">
      <c r="L1008" s="3"/>
    </row>
    <row r="1009" spans="12:12" ht="12.75" customHeight="1" x14ac:dyDescent="0.2">
      <c r="L1009" s="3"/>
    </row>
    <row r="1010" spans="12:12" ht="12.75" customHeight="1" x14ac:dyDescent="0.2">
      <c r="L1010" s="3"/>
    </row>
    <row r="1011" spans="12:12" ht="12.75" customHeight="1" x14ac:dyDescent="0.2">
      <c r="L1011" s="3"/>
    </row>
    <row r="1012" spans="12:12" ht="12.75" customHeight="1" x14ac:dyDescent="0.2">
      <c r="L1012" s="3"/>
    </row>
    <row r="1013" spans="12:12" ht="12.75" customHeight="1" x14ac:dyDescent="0.2">
      <c r="L1013" s="3"/>
    </row>
    <row r="1014" spans="12:12" ht="12.75" customHeight="1" x14ac:dyDescent="0.2">
      <c r="L1014" s="3"/>
    </row>
    <row r="1015" spans="12:12" ht="12.75" customHeight="1" x14ac:dyDescent="0.2">
      <c r="L1015" s="3"/>
    </row>
    <row r="1016" spans="12:12" ht="12.75" customHeight="1" x14ac:dyDescent="0.2">
      <c r="L1016" s="3"/>
    </row>
    <row r="1017" spans="12:12" ht="12.75" customHeight="1" x14ac:dyDescent="0.2">
      <c r="L1017" s="3"/>
    </row>
    <row r="1018" spans="12:12" ht="12.75" customHeight="1" x14ac:dyDescent="0.2">
      <c r="L1018" s="3"/>
    </row>
    <row r="1019" spans="12:12" ht="12.75" customHeight="1" x14ac:dyDescent="0.2">
      <c r="L1019" s="3"/>
    </row>
    <row r="1020" spans="12:12" ht="12.75" customHeight="1" x14ac:dyDescent="0.2">
      <c r="L1020" s="3"/>
    </row>
    <row r="1021" spans="12:12" ht="12.75" customHeight="1" x14ac:dyDescent="0.2">
      <c r="L1021" s="3"/>
    </row>
    <row r="1022" spans="12:12" ht="12.75" customHeight="1" x14ac:dyDescent="0.2">
      <c r="L1022" s="3"/>
    </row>
    <row r="1023" spans="12:12" ht="12.75" customHeight="1" x14ac:dyDescent="0.2">
      <c r="L1023" s="3"/>
    </row>
    <row r="1024" spans="12:12" ht="12.75" customHeight="1" x14ac:dyDescent="0.2">
      <c r="L1024" s="3"/>
    </row>
    <row r="1025" spans="12:12" ht="12.75" customHeight="1" x14ac:dyDescent="0.2">
      <c r="L1025" s="3"/>
    </row>
    <row r="1026" spans="12:12" ht="12.75" customHeight="1" x14ac:dyDescent="0.2">
      <c r="L1026" s="3"/>
    </row>
    <row r="1027" spans="12:12" ht="12.75" customHeight="1" x14ac:dyDescent="0.2">
      <c r="L1027" s="3"/>
    </row>
    <row r="1028" spans="12:12" ht="12.75" customHeight="1" x14ac:dyDescent="0.2">
      <c r="L1028" s="3"/>
    </row>
    <row r="1029" spans="12:12" ht="12.75" customHeight="1" x14ac:dyDescent="0.2">
      <c r="L1029" s="3"/>
    </row>
    <row r="1030" spans="12:12" ht="12.75" customHeight="1" x14ac:dyDescent="0.2">
      <c r="L1030" s="3"/>
    </row>
    <row r="1031" spans="12:12" ht="12.75" customHeight="1" x14ac:dyDescent="0.2">
      <c r="L1031" s="3"/>
    </row>
    <row r="1032" spans="12:12" ht="12.75" customHeight="1" x14ac:dyDescent="0.2">
      <c r="L1032" s="3"/>
    </row>
    <row r="1033" spans="12:12" ht="12.75" customHeight="1" x14ac:dyDescent="0.2">
      <c r="L1033" s="3"/>
    </row>
    <row r="1034" spans="12:12" ht="12.75" customHeight="1" x14ac:dyDescent="0.2">
      <c r="L1034" s="3"/>
    </row>
    <row r="1035" spans="12:12" ht="12.75" customHeight="1" x14ac:dyDescent="0.2">
      <c r="L1035" s="3"/>
    </row>
    <row r="1036" spans="12:12" ht="12.75" customHeight="1" x14ac:dyDescent="0.2">
      <c r="L1036" s="3"/>
    </row>
    <row r="1037" spans="12:12" ht="12.75" customHeight="1" x14ac:dyDescent="0.2">
      <c r="L1037" s="3"/>
    </row>
    <row r="1038" spans="12:12" ht="12.75" customHeight="1" x14ac:dyDescent="0.2">
      <c r="L1038" s="3"/>
    </row>
    <row r="1039" spans="12:12" ht="12.75" customHeight="1" x14ac:dyDescent="0.2">
      <c r="L1039" s="3"/>
    </row>
    <row r="1040" spans="12:12" ht="12.75" customHeight="1" x14ac:dyDescent="0.2">
      <c r="L1040" s="3"/>
    </row>
    <row r="1041" spans="12:12" ht="12.75" customHeight="1" x14ac:dyDescent="0.2">
      <c r="L1041" s="3"/>
    </row>
    <row r="1042" spans="12:12" ht="12.75" customHeight="1" x14ac:dyDescent="0.2">
      <c r="L1042" s="3"/>
    </row>
    <row r="1043" spans="12:12" ht="12.75" customHeight="1" x14ac:dyDescent="0.2">
      <c r="L1043" s="3"/>
    </row>
    <row r="1044" spans="12:12" ht="12.75" customHeight="1" x14ac:dyDescent="0.2">
      <c r="L1044" s="3"/>
    </row>
    <row r="1045" spans="12:12" ht="12.75" customHeight="1" x14ac:dyDescent="0.2">
      <c r="L1045" s="3"/>
    </row>
    <row r="1046" spans="12:12" ht="12.75" customHeight="1" x14ac:dyDescent="0.2">
      <c r="L1046" s="3"/>
    </row>
    <row r="1047" spans="12:12" ht="12.75" customHeight="1" x14ac:dyDescent="0.2">
      <c r="L1047" s="3"/>
    </row>
    <row r="1048" spans="12:12" ht="12.75" customHeight="1" x14ac:dyDescent="0.2">
      <c r="L1048" s="3"/>
    </row>
    <row r="1049" spans="12:12" ht="12.75" customHeight="1" x14ac:dyDescent="0.2">
      <c r="L1049" s="3"/>
    </row>
    <row r="1050" spans="12:12" ht="12.75" customHeight="1" x14ac:dyDescent="0.2">
      <c r="L1050" s="3"/>
    </row>
    <row r="1051" spans="12:12" ht="12.75" customHeight="1" x14ac:dyDescent="0.2">
      <c r="L1051" s="3"/>
    </row>
    <row r="1052" spans="12:12" ht="12.75" customHeight="1" x14ac:dyDescent="0.2">
      <c r="L1052" s="3"/>
    </row>
    <row r="1053" spans="12:12" ht="12.75" customHeight="1" x14ac:dyDescent="0.2">
      <c r="L1053" s="3"/>
    </row>
    <row r="1054" spans="12:12" ht="12.75" customHeight="1" x14ac:dyDescent="0.2">
      <c r="L1054" s="3"/>
    </row>
    <row r="1055" spans="12:12" ht="12.75" customHeight="1" x14ac:dyDescent="0.2">
      <c r="L1055" s="3"/>
    </row>
    <row r="1056" spans="12:12" ht="12.75" customHeight="1" x14ac:dyDescent="0.2">
      <c r="L1056" s="3"/>
    </row>
    <row r="1057" spans="12:12" ht="12.75" customHeight="1" x14ac:dyDescent="0.2">
      <c r="L1057" s="3"/>
    </row>
    <row r="1058" spans="12:12" ht="12.75" customHeight="1" x14ac:dyDescent="0.2">
      <c r="L1058" s="3"/>
    </row>
    <row r="1059" spans="12:12" ht="12.75" customHeight="1" x14ac:dyDescent="0.2">
      <c r="L1059" s="3"/>
    </row>
    <row r="1060" spans="12:12" ht="12.75" customHeight="1" x14ac:dyDescent="0.2">
      <c r="L1060" s="3"/>
    </row>
    <row r="1061" spans="12:12" ht="12.75" customHeight="1" x14ac:dyDescent="0.2">
      <c r="L1061" s="3"/>
    </row>
    <row r="1062" spans="12:12" ht="12.75" customHeight="1" x14ac:dyDescent="0.2">
      <c r="L1062" s="3"/>
    </row>
    <row r="1063" spans="12:12" ht="12.75" customHeight="1" x14ac:dyDescent="0.2">
      <c r="L1063" s="3"/>
    </row>
    <row r="1064" spans="12:12" ht="12.75" customHeight="1" x14ac:dyDescent="0.2">
      <c r="L1064" s="3"/>
    </row>
    <row r="1065" spans="12:12" ht="12.75" customHeight="1" x14ac:dyDescent="0.2">
      <c r="L1065" s="3"/>
    </row>
    <row r="1066" spans="12:12" ht="12.75" customHeight="1" x14ac:dyDescent="0.2">
      <c r="L1066" s="3"/>
    </row>
    <row r="1067" spans="12:12" ht="12.75" customHeight="1" x14ac:dyDescent="0.2">
      <c r="L1067" s="3"/>
    </row>
    <row r="1068" spans="12:12" ht="12.75" customHeight="1" x14ac:dyDescent="0.2">
      <c r="L1068" s="3"/>
    </row>
    <row r="1069" spans="12:12" ht="12.75" customHeight="1" x14ac:dyDescent="0.2">
      <c r="L1069" s="3"/>
    </row>
    <row r="1070" spans="12:12" ht="12.75" customHeight="1" x14ac:dyDescent="0.2">
      <c r="L1070" s="3"/>
    </row>
    <row r="1071" spans="12:12" ht="12.75" customHeight="1" x14ac:dyDescent="0.2">
      <c r="L1071" s="3"/>
    </row>
    <row r="1072" spans="12:12" ht="12.75" customHeight="1" x14ac:dyDescent="0.2">
      <c r="L1072" s="3"/>
    </row>
    <row r="1073" spans="12:12" ht="12.75" customHeight="1" x14ac:dyDescent="0.2">
      <c r="L1073" s="3"/>
    </row>
    <row r="1074" spans="12:12" ht="12.75" customHeight="1" x14ac:dyDescent="0.2">
      <c r="L1074" s="3"/>
    </row>
    <row r="1075" spans="12:12" ht="12.75" customHeight="1" x14ac:dyDescent="0.2">
      <c r="L1075" s="3"/>
    </row>
    <row r="1076" spans="12:12" ht="12.75" customHeight="1" x14ac:dyDescent="0.2">
      <c r="L1076" s="3"/>
    </row>
    <row r="1077" spans="12:12" ht="12.75" customHeight="1" x14ac:dyDescent="0.2">
      <c r="L1077" s="3"/>
    </row>
    <row r="1078" spans="12:12" ht="12.75" customHeight="1" x14ac:dyDescent="0.2">
      <c r="L1078" s="3"/>
    </row>
    <row r="1079" spans="12:12" ht="12.75" customHeight="1" x14ac:dyDescent="0.2">
      <c r="L1079" s="3"/>
    </row>
    <row r="1080" spans="12:12" ht="12.75" customHeight="1" x14ac:dyDescent="0.2">
      <c r="L1080" s="3"/>
    </row>
    <row r="1081" spans="12:12" ht="12.75" customHeight="1" x14ac:dyDescent="0.2">
      <c r="L1081" s="3"/>
    </row>
    <row r="1082" spans="12:12" ht="12.75" customHeight="1" x14ac:dyDescent="0.2">
      <c r="L1082" s="3"/>
    </row>
    <row r="1083" spans="12:12" ht="12.75" customHeight="1" x14ac:dyDescent="0.2">
      <c r="L1083" s="3"/>
    </row>
    <row r="1084" spans="12:12" ht="12.75" customHeight="1" x14ac:dyDescent="0.2">
      <c r="L1084" s="3"/>
    </row>
    <row r="1085" spans="12:12" ht="12.75" customHeight="1" x14ac:dyDescent="0.2">
      <c r="L1085" s="3"/>
    </row>
    <row r="1086" spans="12:12" ht="12.75" customHeight="1" x14ac:dyDescent="0.2">
      <c r="L1086" s="3"/>
    </row>
    <row r="1087" spans="12:12" ht="12.75" customHeight="1" x14ac:dyDescent="0.2">
      <c r="L1087" s="3"/>
    </row>
    <row r="1088" spans="12:12" ht="12.75" customHeight="1" x14ac:dyDescent="0.2">
      <c r="L1088" s="3"/>
    </row>
    <row r="1089" spans="12:12" ht="12.75" customHeight="1" x14ac:dyDescent="0.2">
      <c r="L1089" s="3"/>
    </row>
    <row r="1090" spans="12:12" ht="12.75" customHeight="1" x14ac:dyDescent="0.2">
      <c r="L1090" s="3"/>
    </row>
    <row r="1091" spans="12:12" ht="12.75" customHeight="1" x14ac:dyDescent="0.2">
      <c r="L1091" s="3"/>
    </row>
    <row r="1092" spans="12:12" ht="12.75" customHeight="1" x14ac:dyDescent="0.2">
      <c r="L1092" s="3"/>
    </row>
    <row r="1093" spans="12:12" ht="12.75" customHeight="1" x14ac:dyDescent="0.2">
      <c r="L1093" s="3"/>
    </row>
    <row r="1094" spans="12:12" ht="12.75" customHeight="1" x14ac:dyDescent="0.2">
      <c r="L1094" s="3"/>
    </row>
    <row r="1095" spans="12:12" ht="12.75" customHeight="1" x14ac:dyDescent="0.2">
      <c r="L1095" s="3"/>
    </row>
    <row r="1096" spans="12:12" ht="12.75" customHeight="1" x14ac:dyDescent="0.2">
      <c r="L1096" s="3"/>
    </row>
    <row r="1097" spans="12:12" ht="12.75" customHeight="1" x14ac:dyDescent="0.2">
      <c r="L1097" s="3"/>
    </row>
    <row r="1098" spans="12:12" ht="12.75" customHeight="1" x14ac:dyDescent="0.2">
      <c r="L1098" s="3"/>
    </row>
    <row r="1099" spans="12:12" ht="12.75" customHeight="1" x14ac:dyDescent="0.2">
      <c r="L1099" s="3"/>
    </row>
    <row r="1100" spans="12:12" ht="12.75" customHeight="1" x14ac:dyDescent="0.2">
      <c r="L1100" s="3"/>
    </row>
    <row r="1101" spans="12:12" ht="12.75" customHeight="1" x14ac:dyDescent="0.2">
      <c r="L1101" s="3"/>
    </row>
    <row r="1102" spans="12:12" ht="12.75" customHeight="1" x14ac:dyDescent="0.2">
      <c r="L1102" s="3"/>
    </row>
    <row r="1103" spans="12:12" ht="12.75" customHeight="1" x14ac:dyDescent="0.2">
      <c r="L1103" s="3"/>
    </row>
    <row r="1104" spans="12:12" ht="12.75" customHeight="1" x14ac:dyDescent="0.2">
      <c r="L1104" s="3"/>
    </row>
    <row r="1105" spans="12:12" ht="12.75" customHeight="1" x14ac:dyDescent="0.2">
      <c r="L1105" s="3"/>
    </row>
    <row r="1106" spans="12:12" ht="12.75" customHeight="1" x14ac:dyDescent="0.2">
      <c r="L1106" s="3"/>
    </row>
    <row r="1107" spans="12:12" ht="12.75" customHeight="1" x14ac:dyDescent="0.2">
      <c r="L1107" s="3"/>
    </row>
    <row r="1108" spans="12:12" ht="12.75" customHeight="1" x14ac:dyDescent="0.2">
      <c r="L1108" s="3"/>
    </row>
    <row r="1109" spans="12:12" ht="12.75" customHeight="1" x14ac:dyDescent="0.2">
      <c r="L1109" s="3"/>
    </row>
    <row r="1110" spans="12:12" ht="12.75" customHeight="1" x14ac:dyDescent="0.2">
      <c r="L1110" s="3"/>
    </row>
    <row r="1111" spans="12:12" ht="12.75" customHeight="1" x14ac:dyDescent="0.2">
      <c r="L1111" s="3"/>
    </row>
    <row r="1112" spans="12:12" ht="12.75" customHeight="1" x14ac:dyDescent="0.2">
      <c r="L1112" s="3"/>
    </row>
    <row r="1113" spans="12:12" ht="12.75" customHeight="1" x14ac:dyDescent="0.2">
      <c r="L1113" s="3"/>
    </row>
    <row r="1114" spans="12:12" ht="12.75" customHeight="1" x14ac:dyDescent="0.2">
      <c r="L1114" s="3"/>
    </row>
    <row r="1115" spans="12:12" ht="12.75" customHeight="1" x14ac:dyDescent="0.2">
      <c r="L1115" s="3"/>
    </row>
    <row r="1116" spans="12:12" ht="12.75" customHeight="1" x14ac:dyDescent="0.2">
      <c r="L1116" s="3"/>
    </row>
    <row r="1117" spans="12:12" ht="12.75" customHeight="1" x14ac:dyDescent="0.2">
      <c r="L1117" s="3"/>
    </row>
    <row r="1118" spans="12:12" ht="12.75" customHeight="1" x14ac:dyDescent="0.2">
      <c r="L1118" s="3"/>
    </row>
    <row r="1119" spans="12:12" ht="12.75" customHeight="1" x14ac:dyDescent="0.2">
      <c r="L1119" s="3"/>
    </row>
    <row r="1120" spans="12:12" ht="12.75" customHeight="1" x14ac:dyDescent="0.2">
      <c r="L1120" s="3"/>
    </row>
    <row r="1121" spans="12:12" ht="12.75" customHeight="1" x14ac:dyDescent="0.2">
      <c r="L1121" s="3"/>
    </row>
    <row r="1122" spans="12:12" ht="12.75" customHeight="1" x14ac:dyDescent="0.2">
      <c r="L1122" s="3"/>
    </row>
    <row r="1123" spans="12:12" ht="12.75" customHeight="1" x14ac:dyDescent="0.2">
      <c r="L1123" s="3"/>
    </row>
    <row r="1124" spans="12:12" ht="12.75" customHeight="1" x14ac:dyDescent="0.2">
      <c r="L1124" s="3"/>
    </row>
    <row r="1125" spans="12:12" ht="12.75" customHeight="1" x14ac:dyDescent="0.2">
      <c r="L1125" s="3"/>
    </row>
    <row r="1126" spans="12:12" ht="12.75" customHeight="1" x14ac:dyDescent="0.2">
      <c r="L1126" s="3"/>
    </row>
    <row r="1127" spans="12:12" ht="12.75" customHeight="1" x14ac:dyDescent="0.2">
      <c r="L1127" s="3"/>
    </row>
    <row r="1128" spans="12:12" ht="12.75" customHeight="1" x14ac:dyDescent="0.2">
      <c r="L1128" s="3"/>
    </row>
    <row r="1129" spans="12:12" ht="12.75" customHeight="1" x14ac:dyDescent="0.2">
      <c r="L1129" s="3"/>
    </row>
    <row r="1130" spans="12:12" ht="12.75" customHeight="1" x14ac:dyDescent="0.2">
      <c r="L1130" s="3"/>
    </row>
    <row r="1131" spans="12:12" ht="12.75" customHeight="1" x14ac:dyDescent="0.2">
      <c r="L1131" s="3"/>
    </row>
    <row r="1132" spans="12:12" ht="12.75" customHeight="1" x14ac:dyDescent="0.2">
      <c r="L1132" s="3"/>
    </row>
    <row r="1133" spans="12:12" ht="12.75" customHeight="1" x14ac:dyDescent="0.2">
      <c r="L1133" s="3"/>
    </row>
    <row r="1134" spans="12:12" ht="12.75" customHeight="1" x14ac:dyDescent="0.2">
      <c r="L1134" s="3"/>
    </row>
    <row r="1135" spans="12:12" ht="12.75" customHeight="1" x14ac:dyDescent="0.2">
      <c r="L1135" s="3"/>
    </row>
    <row r="1136" spans="12:12" ht="12.75" customHeight="1" x14ac:dyDescent="0.2">
      <c r="L1136" s="3"/>
    </row>
    <row r="1137" spans="12:12" ht="12.75" customHeight="1" x14ac:dyDescent="0.2">
      <c r="L1137" s="3"/>
    </row>
    <row r="1138" spans="12:12" ht="12.75" customHeight="1" x14ac:dyDescent="0.2">
      <c r="L1138" s="3"/>
    </row>
    <row r="1139" spans="12:12" ht="12.75" customHeight="1" x14ac:dyDescent="0.2">
      <c r="L1139" s="3"/>
    </row>
    <row r="1140" spans="12:12" ht="12.75" customHeight="1" x14ac:dyDescent="0.2">
      <c r="L1140" s="3"/>
    </row>
    <row r="1141" spans="12:12" ht="12.75" customHeight="1" x14ac:dyDescent="0.2">
      <c r="L1141" s="3"/>
    </row>
    <row r="1142" spans="12:12" ht="12.75" customHeight="1" x14ac:dyDescent="0.2">
      <c r="L1142" s="3"/>
    </row>
    <row r="1143" spans="12:12" ht="12.75" customHeight="1" x14ac:dyDescent="0.2">
      <c r="L1143" s="3"/>
    </row>
    <row r="1144" spans="12:12" ht="12.75" customHeight="1" x14ac:dyDescent="0.2">
      <c r="L1144" s="3"/>
    </row>
    <row r="1145" spans="12:12" ht="12.75" customHeight="1" x14ac:dyDescent="0.2">
      <c r="L1145" s="3"/>
    </row>
    <row r="1146" spans="12:12" ht="12.75" customHeight="1" x14ac:dyDescent="0.2">
      <c r="L1146" s="3"/>
    </row>
    <row r="1147" spans="12:12" ht="12.75" customHeight="1" x14ac:dyDescent="0.2">
      <c r="L1147" s="3"/>
    </row>
    <row r="1148" spans="12:12" ht="12.75" customHeight="1" x14ac:dyDescent="0.2">
      <c r="L1148" s="3"/>
    </row>
    <row r="1149" spans="12:12" ht="12.75" customHeight="1" x14ac:dyDescent="0.2">
      <c r="L1149" s="3"/>
    </row>
    <row r="1150" spans="12:12" ht="12.75" customHeight="1" x14ac:dyDescent="0.2">
      <c r="L1150" s="3"/>
    </row>
    <row r="1151" spans="12:12" ht="12.75" customHeight="1" x14ac:dyDescent="0.2">
      <c r="L1151" s="3"/>
    </row>
    <row r="1152" spans="12:12" ht="12.75" customHeight="1" x14ac:dyDescent="0.2">
      <c r="L1152" s="3"/>
    </row>
    <row r="1153" spans="12:12" ht="12.75" customHeight="1" x14ac:dyDescent="0.2">
      <c r="L1153" s="3"/>
    </row>
    <row r="1154" spans="12:12" ht="12.75" customHeight="1" x14ac:dyDescent="0.2">
      <c r="L1154" s="3"/>
    </row>
    <row r="1155" spans="12:12" ht="12.75" customHeight="1" x14ac:dyDescent="0.2">
      <c r="L1155" s="3"/>
    </row>
    <row r="1156" spans="12:12" ht="12.75" customHeight="1" x14ac:dyDescent="0.2">
      <c r="L1156" s="3"/>
    </row>
    <row r="1157" spans="12:12" ht="12.75" customHeight="1" x14ac:dyDescent="0.2">
      <c r="L1157" s="3"/>
    </row>
    <row r="1158" spans="12:12" ht="12.75" customHeight="1" x14ac:dyDescent="0.2">
      <c r="L1158" s="3"/>
    </row>
    <row r="1159" spans="12:12" ht="12.75" customHeight="1" x14ac:dyDescent="0.2">
      <c r="L1159" s="3"/>
    </row>
    <row r="1160" spans="12:12" ht="12.75" customHeight="1" x14ac:dyDescent="0.2">
      <c r="L1160" s="3"/>
    </row>
    <row r="1161" spans="12:12" ht="12.75" customHeight="1" x14ac:dyDescent="0.2">
      <c r="L1161" s="3"/>
    </row>
    <row r="1162" spans="12:12" ht="12.75" customHeight="1" x14ac:dyDescent="0.2">
      <c r="L1162" s="3"/>
    </row>
    <row r="1163" spans="12:12" ht="12.75" customHeight="1" x14ac:dyDescent="0.2">
      <c r="L1163" s="3"/>
    </row>
    <row r="1164" spans="12:12" ht="12.75" customHeight="1" x14ac:dyDescent="0.2">
      <c r="L1164" s="3"/>
    </row>
    <row r="1165" spans="12:12" ht="12.75" customHeight="1" x14ac:dyDescent="0.2">
      <c r="L1165" s="3"/>
    </row>
    <row r="1166" spans="12:12" ht="12.75" customHeight="1" x14ac:dyDescent="0.2">
      <c r="L1166" s="3"/>
    </row>
    <row r="1167" spans="12:12" ht="12.75" customHeight="1" x14ac:dyDescent="0.2">
      <c r="L1167" s="3"/>
    </row>
    <row r="1168" spans="12:12" ht="12.75" customHeight="1" x14ac:dyDescent="0.2">
      <c r="L1168" s="3"/>
    </row>
    <row r="1169" spans="12:12" ht="12.75" customHeight="1" x14ac:dyDescent="0.2">
      <c r="L1169" s="3"/>
    </row>
    <row r="1170" spans="12:12" ht="12.75" customHeight="1" x14ac:dyDescent="0.2">
      <c r="L1170" s="3"/>
    </row>
    <row r="1171" spans="12:12" ht="12.75" customHeight="1" x14ac:dyDescent="0.2">
      <c r="L1171" s="3"/>
    </row>
    <row r="1172" spans="12:12" ht="12.75" customHeight="1" x14ac:dyDescent="0.2">
      <c r="L1172" s="3"/>
    </row>
    <row r="1173" spans="12:12" ht="12.75" customHeight="1" x14ac:dyDescent="0.2">
      <c r="L1173" s="3"/>
    </row>
    <row r="1174" spans="12:12" ht="12.75" customHeight="1" x14ac:dyDescent="0.2">
      <c r="L1174" s="3"/>
    </row>
    <row r="1175" spans="12:12" ht="12.75" customHeight="1" x14ac:dyDescent="0.2">
      <c r="L1175" s="3"/>
    </row>
    <row r="1176" spans="12:12" ht="12.75" customHeight="1" x14ac:dyDescent="0.2">
      <c r="L1176" s="3"/>
    </row>
    <row r="1177" spans="12:12" ht="12.75" customHeight="1" x14ac:dyDescent="0.2">
      <c r="L1177" s="3"/>
    </row>
    <row r="1178" spans="12:12" ht="12.75" customHeight="1" x14ac:dyDescent="0.2">
      <c r="L1178" s="3"/>
    </row>
    <row r="1179" spans="12:12" ht="12.75" customHeight="1" x14ac:dyDescent="0.2">
      <c r="L1179" s="3"/>
    </row>
    <row r="1180" spans="12:12" ht="12.75" customHeight="1" x14ac:dyDescent="0.2">
      <c r="L1180" s="3"/>
    </row>
    <row r="1181" spans="12:12" ht="12.75" customHeight="1" x14ac:dyDescent="0.2">
      <c r="L1181" s="3"/>
    </row>
    <row r="1182" spans="12:12" ht="12.75" customHeight="1" x14ac:dyDescent="0.2">
      <c r="L1182" s="3"/>
    </row>
    <row r="1183" spans="12:12" ht="12.75" customHeight="1" x14ac:dyDescent="0.2">
      <c r="L1183" s="3"/>
    </row>
    <row r="1184" spans="12:12" ht="12.75" customHeight="1" x14ac:dyDescent="0.2">
      <c r="L1184" s="3"/>
    </row>
    <row r="1185" spans="12:12" ht="12.75" customHeight="1" x14ac:dyDescent="0.2">
      <c r="L1185" s="3"/>
    </row>
    <row r="1186" spans="12:12" ht="12.75" customHeight="1" x14ac:dyDescent="0.2">
      <c r="L1186" s="3"/>
    </row>
    <row r="1187" spans="12:12" ht="12.75" customHeight="1" x14ac:dyDescent="0.2">
      <c r="L1187" s="3"/>
    </row>
    <row r="1188" spans="12:12" ht="12.75" customHeight="1" x14ac:dyDescent="0.2">
      <c r="L1188" s="3"/>
    </row>
    <row r="1189" spans="12:12" ht="12.75" customHeight="1" x14ac:dyDescent="0.2">
      <c r="L1189" s="3"/>
    </row>
    <row r="1190" spans="12:12" ht="12.75" customHeight="1" x14ac:dyDescent="0.2">
      <c r="L1190" s="3"/>
    </row>
    <row r="1191" spans="12:12" ht="12.75" customHeight="1" x14ac:dyDescent="0.2">
      <c r="L1191" s="3"/>
    </row>
    <row r="1192" spans="12:12" ht="12.75" customHeight="1" x14ac:dyDescent="0.2">
      <c r="L1192" s="3"/>
    </row>
    <row r="1193" spans="12:12" ht="12.75" customHeight="1" x14ac:dyDescent="0.2">
      <c r="L1193" s="3"/>
    </row>
    <row r="1194" spans="12:12" ht="12.75" customHeight="1" x14ac:dyDescent="0.2">
      <c r="L1194" s="3"/>
    </row>
    <row r="1195" spans="12:12" ht="12.75" customHeight="1" x14ac:dyDescent="0.2">
      <c r="L1195" s="3"/>
    </row>
    <row r="1196" spans="12:12" ht="12.75" customHeight="1" x14ac:dyDescent="0.2">
      <c r="L1196" s="3"/>
    </row>
    <row r="1197" spans="12:12" ht="12.75" customHeight="1" x14ac:dyDescent="0.2">
      <c r="L1197" s="3"/>
    </row>
    <row r="1198" spans="12:12" ht="12.75" customHeight="1" x14ac:dyDescent="0.2">
      <c r="L1198" s="3"/>
    </row>
    <row r="1199" spans="12:12" ht="12.75" customHeight="1" x14ac:dyDescent="0.2">
      <c r="L1199" s="3"/>
    </row>
    <row r="1200" spans="12:12" ht="12.75" customHeight="1" x14ac:dyDescent="0.2">
      <c r="L1200" s="3"/>
    </row>
    <row r="1201" spans="12:12" ht="12.75" customHeight="1" x14ac:dyDescent="0.2">
      <c r="L1201" s="3"/>
    </row>
    <row r="1202" spans="12:12" ht="12.75" customHeight="1" x14ac:dyDescent="0.2">
      <c r="L1202" s="3"/>
    </row>
    <row r="1203" spans="12:12" ht="12.75" customHeight="1" x14ac:dyDescent="0.2">
      <c r="L1203" s="3"/>
    </row>
    <row r="1204" spans="12:12" ht="12.75" customHeight="1" x14ac:dyDescent="0.2">
      <c r="L1204" s="3"/>
    </row>
    <row r="1205" spans="12:12" ht="12.75" customHeight="1" x14ac:dyDescent="0.2">
      <c r="L1205" s="3"/>
    </row>
    <row r="1206" spans="12:12" ht="12.75" customHeight="1" x14ac:dyDescent="0.2">
      <c r="L1206" s="3"/>
    </row>
    <row r="1207" spans="12:12" ht="12.75" customHeight="1" x14ac:dyDescent="0.2">
      <c r="L1207" s="3"/>
    </row>
    <row r="1208" spans="12:12" ht="12.75" customHeight="1" x14ac:dyDescent="0.2">
      <c r="L1208" s="3"/>
    </row>
    <row r="1209" spans="12:12" ht="12.75" customHeight="1" x14ac:dyDescent="0.2">
      <c r="L1209" s="3"/>
    </row>
    <row r="1210" spans="12:12" ht="12.75" customHeight="1" x14ac:dyDescent="0.2">
      <c r="L1210" s="3"/>
    </row>
    <row r="1211" spans="12:12" ht="12.75" customHeight="1" x14ac:dyDescent="0.2">
      <c r="L1211" s="3"/>
    </row>
    <row r="1212" spans="12:12" ht="12.75" customHeight="1" x14ac:dyDescent="0.2">
      <c r="L1212" s="3"/>
    </row>
    <row r="1213" spans="12:12" ht="12.75" customHeight="1" x14ac:dyDescent="0.2">
      <c r="L1213" s="3"/>
    </row>
    <row r="1214" spans="12:12" ht="12.75" customHeight="1" x14ac:dyDescent="0.2">
      <c r="L1214" s="3"/>
    </row>
    <row r="1215" spans="12:12" ht="12.75" customHeight="1" x14ac:dyDescent="0.2">
      <c r="L1215" s="3"/>
    </row>
    <row r="1216" spans="12:12" ht="12.75" customHeight="1" x14ac:dyDescent="0.2">
      <c r="L1216" s="3"/>
    </row>
    <row r="1217" spans="12:12" ht="12.75" customHeight="1" x14ac:dyDescent="0.2">
      <c r="L1217" s="3"/>
    </row>
    <row r="1218" spans="12:12" ht="12.75" customHeight="1" x14ac:dyDescent="0.2">
      <c r="L1218" s="3"/>
    </row>
    <row r="1219" spans="12:12" ht="12.75" customHeight="1" x14ac:dyDescent="0.2">
      <c r="L1219" s="3"/>
    </row>
    <row r="1220" spans="12:12" ht="12.75" customHeight="1" x14ac:dyDescent="0.2">
      <c r="L1220" s="3"/>
    </row>
    <row r="1221" spans="12:12" ht="12.75" customHeight="1" x14ac:dyDescent="0.2">
      <c r="L1221" s="3"/>
    </row>
    <row r="1222" spans="12:12" ht="12.75" customHeight="1" x14ac:dyDescent="0.2">
      <c r="L1222" s="3"/>
    </row>
    <row r="1223" spans="12:12" ht="12.75" customHeight="1" x14ac:dyDescent="0.2">
      <c r="L1223" s="3"/>
    </row>
    <row r="1224" spans="12:12" ht="12.75" customHeight="1" x14ac:dyDescent="0.2">
      <c r="L1224" s="3"/>
    </row>
    <row r="1225" spans="12:12" ht="12.75" customHeight="1" x14ac:dyDescent="0.2">
      <c r="L1225" s="3"/>
    </row>
    <row r="1226" spans="12:12" ht="12.75" customHeight="1" x14ac:dyDescent="0.2">
      <c r="L1226" s="3"/>
    </row>
    <row r="1227" spans="12:12" ht="12.75" customHeight="1" x14ac:dyDescent="0.2">
      <c r="L1227" s="3"/>
    </row>
    <row r="1228" spans="12:12" ht="12.75" customHeight="1" x14ac:dyDescent="0.2">
      <c r="L1228" s="3"/>
    </row>
    <row r="1229" spans="12:12" ht="12.75" customHeight="1" x14ac:dyDescent="0.2">
      <c r="L1229" s="3"/>
    </row>
    <row r="1230" spans="12:12" ht="12.75" customHeight="1" x14ac:dyDescent="0.2">
      <c r="L1230" s="3"/>
    </row>
    <row r="1231" spans="12:12" ht="12.75" customHeight="1" x14ac:dyDescent="0.2">
      <c r="L1231" s="3"/>
    </row>
    <row r="1232" spans="12:12" ht="12.75" customHeight="1" x14ac:dyDescent="0.2">
      <c r="L1232" s="3"/>
    </row>
    <row r="1233" spans="12:12" ht="12.75" customHeight="1" x14ac:dyDescent="0.2">
      <c r="L1233" s="3"/>
    </row>
    <row r="1234" spans="12:12" ht="12.75" customHeight="1" x14ac:dyDescent="0.2">
      <c r="L1234" s="3"/>
    </row>
    <row r="1235" spans="12:12" ht="12.75" customHeight="1" x14ac:dyDescent="0.2">
      <c r="L1235" s="3"/>
    </row>
    <row r="1236" spans="12:12" ht="12.75" customHeight="1" x14ac:dyDescent="0.2">
      <c r="L1236" s="3"/>
    </row>
    <row r="1237" spans="12:12" ht="12.75" customHeight="1" x14ac:dyDescent="0.2">
      <c r="L1237" s="3"/>
    </row>
    <row r="1238" spans="12:12" ht="12.75" customHeight="1" x14ac:dyDescent="0.2">
      <c r="L1238" s="3"/>
    </row>
    <row r="1239" spans="12:12" ht="12.75" customHeight="1" x14ac:dyDescent="0.2">
      <c r="L1239" s="3"/>
    </row>
    <row r="1240" spans="12:12" ht="12.75" customHeight="1" x14ac:dyDescent="0.2">
      <c r="L1240" s="3"/>
    </row>
    <row r="1241" spans="12:12" ht="12.75" customHeight="1" x14ac:dyDescent="0.2">
      <c r="L1241" s="3"/>
    </row>
    <row r="1242" spans="12:12" ht="12.75" customHeight="1" x14ac:dyDescent="0.2">
      <c r="L1242" s="3"/>
    </row>
    <row r="1243" spans="12:12" ht="12.75" customHeight="1" x14ac:dyDescent="0.2">
      <c r="L1243" s="3"/>
    </row>
    <row r="1244" spans="12:12" ht="12.75" customHeight="1" x14ac:dyDescent="0.2">
      <c r="L1244" s="3"/>
    </row>
    <row r="1245" spans="12:12" ht="12.75" customHeight="1" x14ac:dyDescent="0.2">
      <c r="L1245" s="3"/>
    </row>
    <row r="1246" spans="12:12" ht="12.75" customHeight="1" x14ac:dyDescent="0.2">
      <c r="L1246" s="3"/>
    </row>
    <row r="1247" spans="12:12" ht="12.75" customHeight="1" x14ac:dyDescent="0.2">
      <c r="L1247" s="3"/>
    </row>
    <row r="1248" spans="12:12" ht="12.75" customHeight="1" x14ac:dyDescent="0.2">
      <c r="L1248" s="3"/>
    </row>
    <row r="1249" spans="12:12" ht="12.75" customHeight="1" x14ac:dyDescent="0.2">
      <c r="L1249" s="3"/>
    </row>
    <row r="1250" spans="12:12" ht="12.75" customHeight="1" x14ac:dyDescent="0.2">
      <c r="L1250" s="3"/>
    </row>
    <row r="1251" spans="12:12" ht="12.75" customHeight="1" x14ac:dyDescent="0.2">
      <c r="L1251" s="3"/>
    </row>
    <row r="1252" spans="12:12" ht="12.75" customHeight="1" x14ac:dyDescent="0.2">
      <c r="L1252" s="3"/>
    </row>
    <row r="1253" spans="12:12" ht="12.75" customHeight="1" x14ac:dyDescent="0.2">
      <c r="L1253" s="3"/>
    </row>
    <row r="1254" spans="12:12" ht="12.75" customHeight="1" x14ac:dyDescent="0.2">
      <c r="L1254" s="3"/>
    </row>
    <row r="1255" spans="12:12" ht="12.75" customHeight="1" x14ac:dyDescent="0.2">
      <c r="L1255" s="3"/>
    </row>
    <row r="1256" spans="12:12" ht="12.75" customHeight="1" x14ac:dyDescent="0.2">
      <c r="L1256" s="3"/>
    </row>
    <row r="1257" spans="12:12" ht="12.75" customHeight="1" x14ac:dyDescent="0.2">
      <c r="L1257" s="3"/>
    </row>
    <row r="1258" spans="12:12" ht="12.75" customHeight="1" x14ac:dyDescent="0.2">
      <c r="L1258" s="3"/>
    </row>
    <row r="1259" spans="12:12" ht="12.75" customHeight="1" x14ac:dyDescent="0.2">
      <c r="L1259" s="3"/>
    </row>
    <row r="1260" spans="12:12" ht="12.75" customHeight="1" x14ac:dyDescent="0.2">
      <c r="L1260" s="3"/>
    </row>
    <row r="1261" spans="12:12" ht="12.75" customHeight="1" x14ac:dyDescent="0.2">
      <c r="L1261" s="3"/>
    </row>
    <row r="1262" spans="12:12" ht="12.75" customHeight="1" x14ac:dyDescent="0.2">
      <c r="L1262" s="3"/>
    </row>
    <row r="1263" spans="12:12" ht="12.75" customHeight="1" x14ac:dyDescent="0.2">
      <c r="L1263" s="3"/>
    </row>
    <row r="1264" spans="12:12" ht="12.75" customHeight="1" x14ac:dyDescent="0.2">
      <c r="L1264" s="3"/>
    </row>
    <row r="1265" spans="12:12" ht="12.75" customHeight="1" x14ac:dyDescent="0.2">
      <c r="L1265" s="3"/>
    </row>
    <row r="1266" spans="12:12" ht="12.75" customHeight="1" x14ac:dyDescent="0.2">
      <c r="L1266" s="3"/>
    </row>
    <row r="1267" spans="12:12" ht="12.75" customHeight="1" x14ac:dyDescent="0.2">
      <c r="L1267" s="3"/>
    </row>
    <row r="1268" spans="12:12" ht="12.75" customHeight="1" x14ac:dyDescent="0.2">
      <c r="L1268" s="3"/>
    </row>
    <row r="1269" spans="12:12" ht="12.75" customHeight="1" x14ac:dyDescent="0.2">
      <c r="L1269" s="3"/>
    </row>
    <row r="1270" spans="12:12" ht="12.75" customHeight="1" x14ac:dyDescent="0.2">
      <c r="L1270" s="3"/>
    </row>
    <row r="1271" spans="12:12" ht="12.75" customHeight="1" x14ac:dyDescent="0.2">
      <c r="L1271" s="3"/>
    </row>
    <row r="1272" spans="12:12" ht="12.75" customHeight="1" x14ac:dyDescent="0.2">
      <c r="L1272" s="3"/>
    </row>
    <row r="1273" spans="12:12" ht="12.75" customHeight="1" x14ac:dyDescent="0.2">
      <c r="L1273" s="3"/>
    </row>
    <row r="1274" spans="12:12" ht="12.75" customHeight="1" x14ac:dyDescent="0.2">
      <c r="L1274" s="3"/>
    </row>
    <row r="1275" spans="12:12" ht="12.75" customHeight="1" x14ac:dyDescent="0.2">
      <c r="L1275" s="3"/>
    </row>
    <row r="1276" spans="12:12" ht="12.75" customHeight="1" x14ac:dyDescent="0.2">
      <c r="L1276" s="3"/>
    </row>
    <row r="1277" spans="12:12" ht="12.75" customHeight="1" x14ac:dyDescent="0.2">
      <c r="L1277" s="3"/>
    </row>
    <row r="1278" spans="12:12" ht="12.75" customHeight="1" x14ac:dyDescent="0.2">
      <c r="L1278" s="3"/>
    </row>
    <row r="1279" spans="12:12" ht="12.75" customHeight="1" x14ac:dyDescent="0.2">
      <c r="L1279" s="3"/>
    </row>
    <row r="1280" spans="12:12" ht="12.75" customHeight="1" x14ac:dyDescent="0.2">
      <c r="L1280" s="3"/>
    </row>
    <row r="1281" spans="12:12" ht="12.75" customHeight="1" x14ac:dyDescent="0.2">
      <c r="L1281" s="3"/>
    </row>
    <row r="1282" spans="12:12" ht="12.75" customHeight="1" x14ac:dyDescent="0.2">
      <c r="L1282" s="3"/>
    </row>
    <row r="1283" spans="12:12" ht="12.75" customHeight="1" x14ac:dyDescent="0.2">
      <c r="L1283" s="3"/>
    </row>
    <row r="1284" spans="12:12" ht="12.75" customHeight="1" x14ac:dyDescent="0.2">
      <c r="L1284" s="3"/>
    </row>
    <row r="1285" spans="12:12" ht="12.75" customHeight="1" x14ac:dyDescent="0.2">
      <c r="L1285" s="3"/>
    </row>
    <row r="1286" spans="12:12" ht="12.75" customHeight="1" x14ac:dyDescent="0.2">
      <c r="L1286" s="3"/>
    </row>
    <row r="1287" spans="12:12" ht="12.75" customHeight="1" x14ac:dyDescent="0.2">
      <c r="L1287" s="3"/>
    </row>
    <row r="1288" spans="12:12" ht="12.75" customHeight="1" x14ac:dyDescent="0.2">
      <c r="L1288" s="3"/>
    </row>
    <row r="1289" spans="12:12" ht="12.75" customHeight="1" x14ac:dyDescent="0.2">
      <c r="L1289" s="3"/>
    </row>
    <row r="1290" spans="12:12" ht="12.75" customHeight="1" x14ac:dyDescent="0.2">
      <c r="L1290" s="3"/>
    </row>
    <row r="1291" spans="12:12" ht="12.75" customHeight="1" x14ac:dyDescent="0.2">
      <c r="L1291" s="3"/>
    </row>
    <row r="1292" spans="12:12" ht="12.75" customHeight="1" x14ac:dyDescent="0.2">
      <c r="L1292" s="3"/>
    </row>
    <row r="1293" spans="12:12" ht="12.75" customHeight="1" x14ac:dyDescent="0.2">
      <c r="L1293" s="3"/>
    </row>
    <row r="1294" spans="12:12" ht="12.75" customHeight="1" x14ac:dyDescent="0.2">
      <c r="L1294" s="3"/>
    </row>
    <row r="1295" spans="12:12" ht="12.75" customHeight="1" x14ac:dyDescent="0.2">
      <c r="L1295" s="3"/>
    </row>
    <row r="1296" spans="12:12" ht="12.75" customHeight="1" x14ac:dyDescent="0.2">
      <c r="L1296" s="3"/>
    </row>
    <row r="1297" spans="12:12" ht="12.75" customHeight="1" x14ac:dyDescent="0.2">
      <c r="L1297" s="3"/>
    </row>
    <row r="1298" spans="12:12" ht="12.75" customHeight="1" x14ac:dyDescent="0.2">
      <c r="L1298" s="3"/>
    </row>
    <row r="1299" spans="12:12" ht="12.75" customHeight="1" x14ac:dyDescent="0.2">
      <c r="L1299" s="3"/>
    </row>
    <row r="1300" spans="12:12" ht="12.75" customHeight="1" x14ac:dyDescent="0.2">
      <c r="L1300" s="3"/>
    </row>
    <row r="1301" spans="12:12" ht="12.75" customHeight="1" x14ac:dyDescent="0.2">
      <c r="L1301" s="3"/>
    </row>
    <row r="1302" spans="12:12" ht="12.75" customHeight="1" x14ac:dyDescent="0.2">
      <c r="L1302" s="3"/>
    </row>
    <row r="1303" spans="12:12" ht="12.75" customHeight="1" x14ac:dyDescent="0.2">
      <c r="L1303" s="3"/>
    </row>
    <row r="1304" spans="12:12" ht="12.75" customHeight="1" x14ac:dyDescent="0.2">
      <c r="L1304" s="3"/>
    </row>
    <row r="1305" spans="12:12" ht="12.75" customHeight="1" x14ac:dyDescent="0.2">
      <c r="L1305" s="3"/>
    </row>
    <row r="1306" spans="12:12" ht="12.75" customHeight="1" x14ac:dyDescent="0.2">
      <c r="L1306" s="3"/>
    </row>
    <row r="1307" spans="12:12" ht="12.75" customHeight="1" x14ac:dyDescent="0.2">
      <c r="L1307" s="3"/>
    </row>
    <row r="1308" spans="12:12" ht="12.75" customHeight="1" x14ac:dyDescent="0.2">
      <c r="L1308" s="3"/>
    </row>
    <row r="1309" spans="12:12" ht="12.75" customHeight="1" x14ac:dyDescent="0.2">
      <c r="L1309" s="3"/>
    </row>
    <row r="1310" spans="12:12" ht="12.75" customHeight="1" x14ac:dyDescent="0.2">
      <c r="L1310" s="3"/>
    </row>
    <row r="1311" spans="12:12" ht="12.75" customHeight="1" x14ac:dyDescent="0.2">
      <c r="L1311" s="3"/>
    </row>
    <row r="1312" spans="12:12" ht="12.75" customHeight="1" x14ac:dyDescent="0.2">
      <c r="L1312" s="3"/>
    </row>
    <row r="1313" spans="12:12" ht="12.75" customHeight="1" x14ac:dyDescent="0.2">
      <c r="L1313" s="3"/>
    </row>
    <row r="1314" spans="12:12" ht="12.75" customHeight="1" x14ac:dyDescent="0.2">
      <c r="L1314" s="3"/>
    </row>
    <row r="1315" spans="12:12" ht="12.75" customHeight="1" x14ac:dyDescent="0.2">
      <c r="L1315" s="3"/>
    </row>
    <row r="1316" spans="12:12" ht="12.75" customHeight="1" x14ac:dyDescent="0.2">
      <c r="L1316" s="3"/>
    </row>
    <row r="1317" spans="12:12" ht="12.75" customHeight="1" x14ac:dyDescent="0.2">
      <c r="L1317" s="3"/>
    </row>
    <row r="1318" spans="12:12" ht="12.75" customHeight="1" x14ac:dyDescent="0.2">
      <c r="L1318" s="3"/>
    </row>
    <row r="1319" spans="12:12" ht="12.75" customHeight="1" x14ac:dyDescent="0.2">
      <c r="L1319" s="3"/>
    </row>
    <row r="1320" spans="12:12" ht="12.75" customHeight="1" x14ac:dyDescent="0.2">
      <c r="L1320" s="3"/>
    </row>
    <row r="1321" spans="12:12" ht="12.75" customHeight="1" x14ac:dyDescent="0.2">
      <c r="L1321" s="3"/>
    </row>
    <row r="1322" spans="12:12" ht="12.75" customHeight="1" x14ac:dyDescent="0.2">
      <c r="L1322" s="3"/>
    </row>
    <row r="1323" spans="12:12" ht="12.75" customHeight="1" x14ac:dyDescent="0.2">
      <c r="L1323" s="3"/>
    </row>
    <row r="1324" spans="12:12" ht="12.75" customHeight="1" x14ac:dyDescent="0.2">
      <c r="L1324" s="3"/>
    </row>
    <row r="1325" spans="12:12" ht="12.75" customHeight="1" x14ac:dyDescent="0.2">
      <c r="L1325" s="3"/>
    </row>
    <row r="1326" spans="12:12" ht="12.75" customHeight="1" x14ac:dyDescent="0.2">
      <c r="L1326" s="3"/>
    </row>
    <row r="1327" spans="12:12" ht="12.75" customHeight="1" x14ac:dyDescent="0.2">
      <c r="L1327" s="3"/>
    </row>
    <row r="1328" spans="12:12" ht="12.75" customHeight="1" x14ac:dyDescent="0.2">
      <c r="L1328" s="3"/>
    </row>
    <row r="1329" spans="12:12" ht="12.75" customHeight="1" x14ac:dyDescent="0.2">
      <c r="L1329" s="3"/>
    </row>
    <row r="1330" spans="12:12" ht="12.75" customHeight="1" x14ac:dyDescent="0.2">
      <c r="L1330" s="3"/>
    </row>
    <row r="1331" spans="12:12" ht="12.75" customHeight="1" x14ac:dyDescent="0.2">
      <c r="L1331" s="3"/>
    </row>
    <row r="1332" spans="12:12" ht="12.75" customHeight="1" x14ac:dyDescent="0.2">
      <c r="L1332" s="3"/>
    </row>
    <row r="1333" spans="12:12" ht="12.75" customHeight="1" x14ac:dyDescent="0.2">
      <c r="L1333" s="3"/>
    </row>
    <row r="1334" spans="12:12" ht="12.75" customHeight="1" x14ac:dyDescent="0.2">
      <c r="L1334" s="3"/>
    </row>
    <row r="1335" spans="12:12" ht="12.75" customHeight="1" x14ac:dyDescent="0.2">
      <c r="L1335" s="3"/>
    </row>
    <row r="1336" spans="12:12" ht="12.75" customHeight="1" x14ac:dyDescent="0.2">
      <c r="L1336" s="3"/>
    </row>
    <row r="1337" spans="12:12" ht="12.75" customHeight="1" x14ac:dyDescent="0.2">
      <c r="L1337" s="3"/>
    </row>
    <row r="1338" spans="12:12" ht="12.75" customHeight="1" x14ac:dyDescent="0.2">
      <c r="L1338" s="3"/>
    </row>
    <row r="1339" spans="12:12" ht="12.75" customHeight="1" x14ac:dyDescent="0.2">
      <c r="L1339" s="3"/>
    </row>
    <row r="1340" spans="12:12" ht="12.75" customHeight="1" x14ac:dyDescent="0.2">
      <c r="L1340" s="3"/>
    </row>
    <row r="1341" spans="12:12" ht="12.75" customHeight="1" x14ac:dyDescent="0.2">
      <c r="L1341" s="3"/>
    </row>
    <row r="1342" spans="12:12" ht="12.75" customHeight="1" x14ac:dyDescent="0.2">
      <c r="L1342" s="3"/>
    </row>
    <row r="1343" spans="12:12" ht="12.75" customHeight="1" x14ac:dyDescent="0.2">
      <c r="L1343" s="3"/>
    </row>
    <row r="1344" spans="12:12" ht="12.75" customHeight="1" x14ac:dyDescent="0.2">
      <c r="L1344" s="3"/>
    </row>
    <row r="1345" spans="12:12" ht="12.75" customHeight="1" x14ac:dyDescent="0.2">
      <c r="L1345" s="3"/>
    </row>
    <row r="1346" spans="12:12" ht="12.75" customHeight="1" x14ac:dyDescent="0.2">
      <c r="L1346" s="3"/>
    </row>
    <row r="1347" spans="12:12" ht="12.75" customHeight="1" x14ac:dyDescent="0.2">
      <c r="L1347" s="3"/>
    </row>
    <row r="1348" spans="12:12" ht="12.75" customHeight="1" x14ac:dyDescent="0.2">
      <c r="L1348" s="3"/>
    </row>
    <row r="1349" spans="12:12" ht="12.75" customHeight="1" x14ac:dyDescent="0.2">
      <c r="L1349" s="3"/>
    </row>
    <row r="1350" spans="12:12" ht="12.75" customHeight="1" x14ac:dyDescent="0.2">
      <c r="L1350" s="3"/>
    </row>
    <row r="1351" spans="12:12" ht="12.75" customHeight="1" x14ac:dyDescent="0.2">
      <c r="L1351" s="3"/>
    </row>
    <row r="1352" spans="12:12" ht="12.75" customHeight="1" x14ac:dyDescent="0.2">
      <c r="L1352" s="3"/>
    </row>
    <row r="1353" spans="12:12" ht="12.75" customHeight="1" x14ac:dyDescent="0.2">
      <c r="L1353" s="3"/>
    </row>
    <row r="1354" spans="12:12" ht="12.75" customHeight="1" x14ac:dyDescent="0.2">
      <c r="L1354" s="3"/>
    </row>
    <row r="1355" spans="12:12" ht="12.75" customHeight="1" x14ac:dyDescent="0.2">
      <c r="L1355" s="3"/>
    </row>
    <row r="1356" spans="12:12" ht="12.75" customHeight="1" x14ac:dyDescent="0.2">
      <c r="L1356" s="3"/>
    </row>
    <row r="1357" spans="12:12" ht="12.75" customHeight="1" x14ac:dyDescent="0.2">
      <c r="L1357" s="3"/>
    </row>
    <row r="1358" spans="12:12" ht="12.75" customHeight="1" x14ac:dyDescent="0.2">
      <c r="L1358" s="3"/>
    </row>
    <row r="1359" spans="12:12" ht="12.75" customHeight="1" x14ac:dyDescent="0.2">
      <c r="L1359" s="3"/>
    </row>
    <row r="1360" spans="12:12" ht="12.75" customHeight="1" x14ac:dyDescent="0.2">
      <c r="L1360" s="3"/>
    </row>
    <row r="1361" spans="12:12" ht="12.75" customHeight="1" x14ac:dyDescent="0.2">
      <c r="L1361" s="3"/>
    </row>
    <row r="1362" spans="12:12" ht="12.75" customHeight="1" x14ac:dyDescent="0.2">
      <c r="L1362" s="3"/>
    </row>
    <row r="1363" spans="12:12" ht="12.75" customHeight="1" x14ac:dyDescent="0.2">
      <c r="L1363" s="3"/>
    </row>
    <row r="1364" spans="12:12" ht="12.75" customHeight="1" x14ac:dyDescent="0.2">
      <c r="L1364" s="3"/>
    </row>
    <row r="1365" spans="12:12" ht="12.75" customHeight="1" x14ac:dyDescent="0.2">
      <c r="L1365" s="3"/>
    </row>
    <row r="1366" spans="12:12" ht="12.75" customHeight="1" x14ac:dyDescent="0.2">
      <c r="L1366" s="3"/>
    </row>
    <row r="1367" spans="12:12" ht="12.75" customHeight="1" x14ac:dyDescent="0.2">
      <c r="L1367" s="3"/>
    </row>
    <row r="1368" spans="12:12" ht="12.75" customHeight="1" x14ac:dyDescent="0.2">
      <c r="L1368" s="3"/>
    </row>
    <row r="1369" spans="12:12" ht="12.75" customHeight="1" x14ac:dyDescent="0.2">
      <c r="L1369" s="3"/>
    </row>
    <row r="1370" spans="12:12" ht="12.75" customHeight="1" x14ac:dyDescent="0.2">
      <c r="L1370" s="3"/>
    </row>
    <row r="1371" spans="12:12" ht="12.75" customHeight="1" x14ac:dyDescent="0.2">
      <c r="L1371" s="3"/>
    </row>
    <row r="1372" spans="12:12" ht="12.75" customHeight="1" x14ac:dyDescent="0.2">
      <c r="L1372" s="3"/>
    </row>
    <row r="1373" spans="12:12" ht="12.75" customHeight="1" x14ac:dyDescent="0.2">
      <c r="L1373" s="3"/>
    </row>
    <row r="1374" spans="12:12" ht="12.75" customHeight="1" x14ac:dyDescent="0.2">
      <c r="L1374" s="3"/>
    </row>
    <row r="1375" spans="12:12" ht="12.75" customHeight="1" x14ac:dyDescent="0.2">
      <c r="L1375" s="3"/>
    </row>
    <row r="1376" spans="12:12" ht="12.75" customHeight="1" x14ac:dyDescent="0.2">
      <c r="L1376" s="3"/>
    </row>
    <row r="1377" spans="12:12" ht="12.75" customHeight="1" x14ac:dyDescent="0.2">
      <c r="L1377" s="3"/>
    </row>
    <row r="1378" spans="12:12" ht="12.75" customHeight="1" x14ac:dyDescent="0.2">
      <c r="L1378" s="3"/>
    </row>
    <row r="1379" spans="12:12" ht="12.75" customHeight="1" x14ac:dyDescent="0.2">
      <c r="L1379" s="3"/>
    </row>
    <row r="1380" spans="12:12" ht="12.75" customHeight="1" x14ac:dyDescent="0.2">
      <c r="L1380" s="3"/>
    </row>
    <row r="1381" spans="12:12" ht="12.75" customHeight="1" x14ac:dyDescent="0.2">
      <c r="L1381" s="3"/>
    </row>
    <row r="1382" spans="12:12" ht="12.75" customHeight="1" x14ac:dyDescent="0.2">
      <c r="L1382" s="3"/>
    </row>
    <row r="1383" spans="12:12" ht="12.75" customHeight="1" x14ac:dyDescent="0.2">
      <c r="L1383" s="3"/>
    </row>
    <row r="1384" spans="12:12" ht="12.75" customHeight="1" x14ac:dyDescent="0.2">
      <c r="L1384" s="3"/>
    </row>
    <row r="1385" spans="12:12" ht="12.75" customHeight="1" x14ac:dyDescent="0.2">
      <c r="L1385" s="3"/>
    </row>
    <row r="1386" spans="12:12" ht="12.75" customHeight="1" x14ac:dyDescent="0.2">
      <c r="L1386" s="3"/>
    </row>
    <row r="1387" spans="12:12" ht="12.75" customHeight="1" x14ac:dyDescent="0.2">
      <c r="L1387" s="3"/>
    </row>
    <row r="1388" spans="12:12" ht="12.75" customHeight="1" x14ac:dyDescent="0.2">
      <c r="L1388" s="3"/>
    </row>
    <row r="1389" spans="12:12" ht="12.75" customHeight="1" x14ac:dyDescent="0.2">
      <c r="L1389" s="3"/>
    </row>
    <row r="1390" spans="12:12" ht="12.75" customHeight="1" x14ac:dyDescent="0.2">
      <c r="L1390" s="3"/>
    </row>
    <row r="1391" spans="12:12" ht="12.75" customHeight="1" x14ac:dyDescent="0.2">
      <c r="L1391" s="3"/>
    </row>
    <row r="1392" spans="12:12" ht="12.75" customHeight="1" x14ac:dyDescent="0.2">
      <c r="L1392" s="3"/>
    </row>
    <row r="1393" spans="12:12" ht="12.75" customHeight="1" x14ac:dyDescent="0.2">
      <c r="L1393" s="3"/>
    </row>
    <row r="1394" spans="12:12" ht="12.75" customHeight="1" x14ac:dyDescent="0.2">
      <c r="L1394" s="3"/>
    </row>
    <row r="1395" spans="12:12" ht="12.75" customHeight="1" x14ac:dyDescent="0.2">
      <c r="L1395" s="3"/>
    </row>
    <row r="1396" spans="12:12" ht="12.75" customHeight="1" x14ac:dyDescent="0.2">
      <c r="L1396" s="3"/>
    </row>
    <row r="1397" spans="12:12" ht="12.75" customHeight="1" x14ac:dyDescent="0.2">
      <c r="L1397" s="3"/>
    </row>
    <row r="1398" spans="12:12" ht="12.75" customHeight="1" x14ac:dyDescent="0.2">
      <c r="L1398" s="3"/>
    </row>
    <row r="1399" spans="12:12" ht="12.75" customHeight="1" x14ac:dyDescent="0.2">
      <c r="L1399" s="3"/>
    </row>
    <row r="1400" spans="12:12" ht="12.75" customHeight="1" x14ac:dyDescent="0.2">
      <c r="L1400" s="3"/>
    </row>
    <row r="1401" spans="12:12" ht="12.75" customHeight="1" x14ac:dyDescent="0.2">
      <c r="L1401" s="3"/>
    </row>
    <row r="1402" spans="12:12" ht="12.75" customHeight="1" x14ac:dyDescent="0.2">
      <c r="L1402" s="3"/>
    </row>
    <row r="1403" spans="12:12" ht="12.75" customHeight="1" x14ac:dyDescent="0.2">
      <c r="L1403" s="3"/>
    </row>
    <row r="1404" spans="12:12" ht="12.75" customHeight="1" x14ac:dyDescent="0.2">
      <c r="L1404" s="3"/>
    </row>
    <row r="1405" spans="12:12" ht="12.75" customHeight="1" x14ac:dyDescent="0.2">
      <c r="L1405" s="3"/>
    </row>
    <row r="1406" spans="12:12" ht="12.75" customHeight="1" x14ac:dyDescent="0.2">
      <c r="L1406" s="3"/>
    </row>
    <row r="1407" spans="12:12" ht="12.75" customHeight="1" x14ac:dyDescent="0.2">
      <c r="L1407" s="3"/>
    </row>
    <row r="1408" spans="12:12" ht="12.75" customHeight="1" x14ac:dyDescent="0.2">
      <c r="L1408" s="3"/>
    </row>
    <row r="1409" spans="12:12" ht="12.75" customHeight="1" x14ac:dyDescent="0.2">
      <c r="L1409" s="3"/>
    </row>
    <row r="1410" spans="12:12" ht="12.75" customHeight="1" x14ac:dyDescent="0.2">
      <c r="L1410" s="3"/>
    </row>
    <row r="1411" spans="12:12" ht="12.75" customHeight="1" x14ac:dyDescent="0.2">
      <c r="L1411" s="3"/>
    </row>
    <row r="1412" spans="12:12" ht="12.75" customHeight="1" x14ac:dyDescent="0.2">
      <c r="L1412" s="3"/>
    </row>
    <row r="1413" spans="12:12" ht="12.75" customHeight="1" x14ac:dyDescent="0.2">
      <c r="L1413" s="3"/>
    </row>
    <row r="1414" spans="12:12" ht="12.75" customHeight="1" x14ac:dyDescent="0.2">
      <c r="L1414" s="3"/>
    </row>
    <row r="1415" spans="12:12" ht="12.75" customHeight="1" x14ac:dyDescent="0.2">
      <c r="L1415" s="3"/>
    </row>
    <row r="1416" spans="12:12" ht="12.75" customHeight="1" x14ac:dyDescent="0.2">
      <c r="L1416" s="3"/>
    </row>
    <row r="1417" spans="12:12" ht="12.75" customHeight="1" x14ac:dyDescent="0.2">
      <c r="L1417" s="3"/>
    </row>
    <row r="1418" spans="12:12" ht="12.75" customHeight="1" x14ac:dyDescent="0.2">
      <c r="L1418" s="3"/>
    </row>
    <row r="1419" spans="12:12" ht="12.75" customHeight="1" x14ac:dyDescent="0.2">
      <c r="L1419" s="3"/>
    </row>
    <row r="1420" spans="12:12" ht="12.75" customHeight="1" x14ac:dyDescent="0.2">
      <c r="L1420" s="3"/>
    </row>
    <row r="1421" spans="12:12" ht="12.75" customHeight="1" x14ac:dyDescent="0.2">
      <c r="L1421" s="3"/>
    </row>
    <row r="1422" spans="12:12" ht="12.75" customHeight="1" x14ac:dyDescent="0.2">
      <c r="L1422" s="3"/>
    </row>
    <row r="1423" spans="12:12" ht="12.75" customHeight="1" x14ac:dyDescent="0.2">
      <c r="L1423" s="3"/>
    </row>
    <row r="1424" spans="12:12" ht="12.75" customHeight="1" x14ac:dyDescent="0.2">
      <c r="L1424" s="3"/>
    </row>
    <row r="1425" spans="12:12" ht="12.75" customHeight="1" x14ac:dyDescent="0.2">
      <c r="L1425" s="3"/>
    </row>
    <row r="1426" spans="12:12" ht="12.75" customHeight="1" x14ac:dyDescent="0.2">
      <c r="L1426" s="3"/>
    </row>
    <row r="1427" spans="12:12" ht="12.75" customHeight="1" x14ac:dyDescent="0.2">
      <c r="L1427" s="3"/>
    </row>
    <row r="1428" spans="12:12" ht="12.75" customHeight="1" x14ac:dyDescent="0.2">
      <c r="L1428" s="3"/>
    </row>
    <row r="1429" spans="12:12" ht="12.75" customHeight="1" x14ac:dyDescent="0.2">
      <c r="L1429" s="3"/>
    </row>
    <row r="1430" spans="12:12" ht="12.75" customHeight="1" x14ac:dyDescent="0.2">
      <c r="L1430" s="3"/>
    </row>
    <row r="1431" spans="12:12" ht="12.75" customHeight="1" x14ac:dyDescent="0.2"/>
    <row r="1432" spans="12:12" ht="12.75" customHeight="1" x14ac:dyDescent="0.2"/>
    <row r="1433" spans="12:12" ht="12.75" customHeight="1" x14ac:dyDescent="0.2"/>
    <row r="1434" spans="12:12" ht="12.75" customHeight="1" x14ac:dyDescent="0.2"/>
    <row r="1435" spans="12:12" ht="12.75" customHeight="1" x14ac:dyDescent="0.2"/>
    <row r="1436" spans="12:12" ht="12.75" customHeight="1" x14ac:dyDescent="0.2"/>
    <row r="1437" spans="12:12" ht="12.75" customHeight="1" x14ac:dyDescent="0.2"/>
    <row r="1438" spans="12:12" ht="12.75" customHeight="1" x14ac:dyDescent="0.2"/>
    <row r="1439" spans="12:12" ht="12.75" customHeight="1" x14ac:dyDescent="0.2"/>
    <row r="1440" spans="12:12" ht="12.75" customHeight="1" x14ac:dyDescent="0.2"/>
    <row r="1441" ht="12.75" customHeight="1" x14ac:dyDescent="0.2"/>
    <row r="1442" ht="12.75" customHeight="1" x14ac:dyDescent="0.2"/>
    <row r="1443" ht="12.75" customHeight="1" x14ac:dyDescent="0.2"/>
    <row r="1444" ht="12.75" customHeight="1" x14ac:dyDescent="0.2"/>
    <row r="1445" ht="12.75" customHeight="1" x14ac:dyDescent="0.2"/>
    <row r="1446" ht="12.75" customHeight="1" x14ac:dyDescent="0.2"/>
    <row r="1447" ht="12.75" customHeight="1" x14ac:dyDescent="0.2"/>
    <row r="1448" ht="12.75" customHeight="1" x14ac:dyDescent="0.2"/>
    <row r="1449" ht="12.75" customHeight="1" x14ac:dyDescent="0.2"/>
    <row r="1450" ht="12.75" customHeight="1" x14ac:dyDescent="0.2"/>
    <row r="1451" ht="12.75" customHeight="1" x14ac:dyDescent="0.2"/>
    <row r="1452" ht="12.75" customHeight="1" x14ac:dyDescent="0.2"/>
    <row r="1453" ht="12.75" customHeight="1" x14ac:dyDescent="0.2"/>
    <row r="1454" ht="12.75" customHeight="1" x14ac:dyDescent="0.2"/>
    <row r="1455" ht="12.75" customHeight="1" x14ac:dyDescent="0.2"/>
    <row r="1456" ht="12.75" customHeight="1" x14ac:dyDescent="0.2"/>
    <row r="1457" ht="12.75" customHeight="1" x14ac:dyDescent="0.2"/>
    <row r="1458" ht="12.75" customHeight="1" x14ac:dyDescent="0.2"/>
    <row r="1459" ht="12.75" customHeight="1" x14ac:dyDescent="0.2"/>
    <row r="1460" ht="12.75" customHeight="1" x14ac:dyDescent="0.2"/>
    <row r="1461" ht="12.75" customHeight="1" x14ac:dyDescent="0.2"/>
    <row r="1462" ht="12.75" customHeight="1" x14ac:dyDescent="0.2"/>
    <row r="1463" ht="12.75" customHeight="1" x14ac:dyDescent="0.2"/>
    <row r="1464" ht="12.75" customHeight="1" x14ac:dyDescent="0.2"/>
    <row r="1465" ht="12.75" customHeight="1" x14ac:dyDescent="0.2"/>
    <row r="1466" ht="12.75" customHeight="1" x14ac:dyDescent="0.2"/>
    <row r="1467" ht="12.75" customHeight="1" x14ac:dyDescent="0.2"/>
    <row r="1468" ht="12.75" customHeight="1" x14ac:dyDescent="0.2"/>
    <row r="1469" ht="12.75" customHeight="1" x14ac:dyDescent="0.2"/>
    <row r="1470" ht="12.75" customHeight="1" x14ac:dyDescent="0.2"/>
    <row r="1471" ht="12.75" customHeight="1" x14ac:dyDescent="0.2"/>
    <row r="1472" ht="12.75" customHeight="1" x14ac:dyDescent="0.2"/>
    <row r="1473" ht="12.75" customHeight="1" x14ac:dyDescent="0.2"/>
    <row r="1474" ht="12.75" customHeight="1" x14ac:dyDescent="0.2"/>
  </sheetData>
  <mergeCells count="2">
    <mergeCell ref="D1:E1"/>
    <mergeCell ref="A2:M2"/>
  </mergeCells>
  <pageMargins left="0.511811024" right="0.511811024" top="0.78740157499999996" bottom="0.78740157499999996"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Pesquisa de Preços</vt:lpstr>
      <vt:lpstr>Planilha1</vt:lpstr>
      <vt:lpstr>Calc Desvio Padrão</vt:lpstr>
      <vt:lpstr>Media ao quadrado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Admin</cp:lastModifiedBy>
  <cp:lastPrinted>2024-11-04T12:29:18Z</cp:lastPrinted>
  <dcterms:created xsi:type="dcterms:W3CDTF">2020-08-10T17:29:17Z</dcterms:created>
  <dcterms:modified xsi:type="dcterms:W3CDTF">2024-11-04T12:29:48Z</dcterms:modified>
</cp:coreProperties>
</file>