
<file path=[Content_Types].xml><?xml version="1.0" encoding="utf-8"?>
<Types xmlns="http://schemas.openxmlformats.org/package/2006/content-types">
  <Default Extension="bin" ContentType="application/vnd.openxmlformats-officedocument.oleObject"/>
  <Default Extension="jpeg" ContentType="image/jpeg"/>
  <Default Extension="rels" ContentType="application/vnd.openxmlformats-package.relationships+xml"/>
  <Default Extension="xml" ContentType="application/xml"/>
  <Default Extension="png" ContentType="image/png"/>
  <Default Extension="wmf" ContentType="image/x-wmf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1"/>
  </bookViews>
  <sheets>
    <sheet name="Planilhas" sheetId="1" state="visible" r:id="rId1"/>
    <sheet name="Resumo" sheetId="2" state="visible" r:id="rId2"/>
  </sheets>
  <definedNames>
    <definedName name="_xlnm.Print_Area" localSheetId="0">Planilhas!#REF!</definedName>
    <definedName name="_xlnm.Print_Area" localSheetId="1">Resumo!$I$6:$K$10</definedName>
  </definedName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<sst xmlns="http://schemas.openxmlformats.org/spreadsheetml/2006/main" count="130" uniqueCount="130">
  <si>
    <t xml:space="preserve">PLANILHA DE CUSTOS E FORMAÇÃO DE PREÇOS</t>
  </si>
  <si>
    <t>C</t>
  </si>
  <si>
    <t xml:space="preserve">Ano Acordo, Convenção ou Sentença Normativa em Dissídio</t>
  </si>
  <si>
    <t>20xx</t>
  </si>
  <si>
    <t>D</t>
  </si>
  <si>
    <t xml:space="preserve">Nº de meses de execursão contratual</t>
  </si>
  <si>
    <t xml:space="preserve">12 Meses</t>
  </si>
  <si>
    <t xml:space="preserve">                                                   IDENTIFICAÇÃO DOS SERVIÇOS </t>
  </si>
  <si>
    <t xml:space="preserve">Unidade de Medida</t>
  </si>
  <si>
    <t>Posto</t>
  </si>
  <si>
    <t xml:space="preserve">Quantidade Total à Contratar (em função da unidade de medida)</t>
  </si>
  <si>
    <t xml:space="preserve">Dados complementares para composição dos custos referente à mão-de-obra</t>
  </si>
  <si>
    <t xml:space="preserve">Salário Normativo da Categoria Profissional</t>
  </si>
  <si>
    <t xml:space="preserve">Categoria profissional (vinculada à execução contratual)</t>
  </si>
  <si>
    <t>Porteiro</t>
  </si>
  <si>
    <t xml:space="preserve">Regime Tributário</t>
  </si>
  <si>
    <t xml:space="preserve">Lucro Real</t>
  </si>
  <si>
    <r>
      <t> </t>
    </r>
    <r>
      <rPr>
        <b/>
        <sz val="9"/>
        <color indexed="2"/>
        <rFont val="Arial"/>
      </rPr>
      <t xml:space="preserve">MÓDULO 1: COMPOSIÇÃO DA REMUNERAÇÃO</t>
    </r>
  </si>
  <si>
    <t xml:space="preserve">Composição da Remuneração</t>
  </si>
  <si>
    <t>%</t>
  </si>
  <si>
    <t xml:space="preserve">Valor (R$)</t>
  </si>
  <si>
    <t>A</t>
  </si>
  <si>
    <t xml:space="preserve">Salário Base                                                                         </t>
  </si>
  <si>
    <t>B</t>
  </si>
  <si>
    <t xml:space="preserve">Adicional  de insalubridade</t>
  </si>
  <si>
    <t>G</t>
  </si>
  <si>
    <t>Outros</t>
  </si>
  <si>
    <t xml:space="preserve">T            O            T            A            L</t>
  </si>
  <si>
    <t xml:space="preserve">MÓDULO 2: BENEFÍCIOS MENSAIS E DIÁRIOS</t>
  </si>
  <si>
    <t xml:space="preserve"> Benefícios Mensais e Diários</t>
  </si>
  <si>
    <t xml:space="preserve">Transporte </t>
  </si>
  <si>
    <t xml:space="preserve"> </t>
  </si>
  <si>
    <t xml:space="preserve">Auxílio alimentação</t>
  </si>
  <si>
    <t xml:space="preserve">Assistência médica e familiar (plano de saúde) </t>
  </si>
  <si>
    <t xml:space="preserve">Fundo p/ indenização decorrente de aposentadoria</t>
  </si>
  <si>
    <t>E</t>
  </si>
  <si>
    <t xml:space="preserve">Seguro de vida em grupo, invalidez e funeral </t>
  </si>
  <si>
    <t xml:space="preserve">Assistëncia Odontològica </t>
  </si>
  <si>
    <t>H</t>
  </si>
  <si>
    <t xml:space="preserve">Outros (especificar)</t>
  </si>
  <si>
    <t xml:space="preserve">T       O       T       A       L</t>
  </si>
  <si>
    <t xml:space="preserve">MÓDULO 3: INSUMOS DIVERSOS</t>
  </si>
  <si>
    <t xml:space="preserve">Insumos Diversos</t>
  </si>
  <si>
    <t xml:space="preserve"> (R$)</t>
  </si>
  <si>
    <t>Uniformes</t>
  </si>
  <si>
    <t xml:space="preserve">       T          O          T          A          L</t>
  </si>
  <si>
    <t xml:space="preserve">MÓDULO 4: ENCARGOS SOCIAIS E TRABALHISTAS</t>
  </si>
  <si>
    <t xml:space="preserve">  Submódulo 4.1 – Encargos Previdenciários e FGTS:</t>
  </si>
  <si>
    <t>4.1</t>
  </si>
  <si>
    <t xml:space="preserve">Encargos previdenciários e FGTS</t>
  </si>
  <si>
    <t xml:space="preserve">INSS </t>
  </si>
  <si>
    <t xml:space="preserve">SESI ou SESC </t>
  </si>
  <si>
    <t xml:space="preserve">SENAI ou SENAC </t>
  </si>
  <si>
    <t>INCRA</t>
  </si>
  <si>
    <t xml:space="preserve">SALÁRIO EDUCAÇÃO</t>
  </si>
  <si>
    <t>F</t>
  </si>
  <si>
    <t xml:space="preserve">FGTS </t>
  </si>
  <si>
    <t xml:space="preserve">SEGURO ACIDENTE DO TRABALHO - SAT</t>
  </si>
  <si>
    <t>SEBRAE</t>
  </si>
  <si>
    <t xml:space="preserve">Submódulo 4.2 – 13º Salário e Adicional de Férias</t>
  </si>
  <si>
    <t>4.2</t>
  </si>
  <si>
    <t xml:space="preserve">13º Salário e Adicional de Férias</t>
  </si>
  <si>
    <t xml:space="preserve">13 º Salário</t>
  </si>
  <si>
    <t>Subtotal</t>
  </si>
  <si>
    <t xml:space="preserve">Incidência do Submódulo 4.1 sobre 13º Salário </t>
  </si>
  <si>
    <t xml:space="preserve">Submódulo 4.3 - Afastamento Maternidade</t>
  </si>
  <si>
    <t>4.3</t>
  </si>
  <si>
    <t xml:space="preserve">Afastamento Maternidade</t>
  </si>
  <si>
    <t xml:space="preserve">Afastamento maternidade </t>
  </si>
  <si>
    <t xml:space="preserve">Incidência do submódulo 4.1 sobre afastamento maternidade</t>
  </si>
  <si>
    <t xml:space="preserve">Submódulo 4.4 -  Provisão para Rescisão</t>
  </si>
  <si>
    <t>4.4</t>
  </si>
  <si>
    <t xml:space="preserve">Provisão Para Rescisão</t>
  </si>
  <si>
    <t xml:space="preserve">Aviso prévio indenizado</t>
  </si>
  <si>
    <t xml:space="preserve">Incidência do FGTS sem aviso prévio indenizado</t>
  </si>
  <si>
    <t xml:space="preserve">Multa do FGTS do aviso prévio indenizado</t>
  </si>
  <si>
    <t xml:space="preserve">Aviso prévio trabalhado  </t>
  </si>
  <si>
    <t xml:space="preserve">Incidência do submódulo 4.1 sobre aviso prévio trabalhado</t>
  </si>
  <si>
    <t xml:space="preserve">Multa do FGTS do aviso prévio trabalhado</t>
  </si>
  <si>
    <t xml:space="preserve">Submódulo  4.5  – Custo de Reposição do Profissional Ausente</t>
  </si>
  <si>
    <t>4.5</t>
  </si>
  <si>
    <t xml:space="preserve">Composição do Custo de Reposição do Profissional Ausente</t>
  </si>
  <si>
    <t xml:space="preserve">Férias e terço constitucional de férias</t>
  </si>
  <si>
    <t xml:space="preserve">Ausência por doença</t>
  </si>
  <si>
    <t xml:space="preserve">Licença paternidade</t>
  </si>
  <si>
    <t xml:space="preserve">Ausências legais</t>
  </si>
  <si>
    <t xml:space="preserve">Ausência por Acidente de trabalho</t>
  </si>
  <si>
    <t xml:space="preserve">S u b t o t a l</t>
  </si>
  <si>
    <t xml:space="preserve">Incidência do submódulo 4.1 sobre o Custo de reposição</t>
  </si>
  <si>
    <t xml:space="preserve">Quadro - resumo – Módulo 4 - Encargos sociais e trabalhistas</t>
  </si>
  <si>
    <t xml:space="preserve">Módulo 4 - Encargos sociais e trabalhistas</t>
  </si>
  <si>
    <t xml:space="preserve">13º (décimo terceiro) salário</t>
  </si>
  <si>
    <t xml:space="preserve">Afastamento maternidade</t>
  </si>
  <si>
    <t xml:space="preserve">Custo de rescisão</t>
  </si>
  <si>
    <t xml:space="preserve">Custo de reposição do profissional ausente</t>
  </si>
  <si>
    <r>
      <t> </t>
    </r>
    <r>
      <rPr>
        <b/>
        <sz val="9"/>
        <color indexed="2"/>
        <rFont val="Arial"/>
      </rPr>
      <t xml:space="preserve">MÓDULO 5 - CUSTOS INDIRETOS, TRIBUTOS E LUCRO</t>
    </r>
  </si>
  <si>
    <t> 5</t>
  </si>
  <si>
    <t xml:space="preserve">Custos Indiretos, Tributos e Lucro</t>
  </si>
  <si>
    <t xml:space="preserve">Custos Indiretos</t>
  </si>
  <si>
    <t>Lucro</t>
  </si>
  <si>
    <t>Tributos</t>
  </si>
  <si>
    <t xml:space="preserve">B1. Tributos Federais (especificar)</t>
  </si>
  <si>
    <t xml:space="preserve">B1.1. PIS</t>
  </si>
  <si>
    <t xml:space="preserve">B1.2. COFINS</t>
  </si>
  <si>
    <t xml:space="preserve">B.2  Tributos Estaduais (ISS)</t>
  </si>
  <si>
    <t xml:space="preserve">B.3   Tributos Municipais (especificar)</t>
  </si>
  <si>
    <t xml:space="preserve">B.4   Outros tributos (especificar)</t>
  </si>
  <si>
    <t xml:space="preserve">Anexo III – B - Quadro-resumo do Custo por Empregado</t>
  </si>
  <si>
    <t xml:space="preserve">Mão-de-obra Vinculada à Execução Contratual            (valor por empregado)</t>
  </si>
  <si>
    <t xml:space="preserve">Módulo 1 – Composição da Remuneração</t>
  </si>
  <si>
    <t xml:space="preserve">Módulo 2 – Benefícios Mensais e Diários</t>
  </si>
  <si>
    <t xml:space="preserve">Módulo 3 – Insumos Diversos (uniformes, materiais, equipamentos e outros)</t>
  </si>
  <si>
    <t xml:space="preserve">Módulo 4 – Encargos Sociais e Trabalhistas</t>
  </si>
  <si>
    <t xml:space="preserve">Subtotal (A + B +C+ D)</t>
  </si>
  <si>
    <t xml:space="preserve">Módulo 5 – Custos indiretos, tributos e lucro</t>
  </si>
  <si>
    <t xml:space="preserve"> VALOR TOTAL = 1 PORTEIRO</t>
  </si>
  <si>
    <t xml:space="preserve">R E S U M O</t>
  </si>
  <si>
    <t xml:space="preserve">TIPO DE SERVIÇOS</t>
  </si>
  <si>
    <t xml:space="preserve">VLR PROPOSTO POR POSTO</t>
  </si>
  <si>
    <t xml:space="preserve">QTDE DE PORTEIROS</t>
  </si>
  <si>
    <t>EFETIVO</t>
  </si>
  <si>
    <t xml:space="preserve">VLR MENSAL   DO SERVIÇO</t>
  </si>
  <si>
    <t xml:space="preserve">VLR PARA 12 MESES</t>
  </si>
  <si>
    <t xml:space="preserve">Porteiro horário:  das 6h45 às 12h45(seg-sex)</t>
  </si>
  <si>
    <t>6h</t>
  </si>
  <si>
    <t xml:space="preserve">Porteiro horário: das 12h45 às 18h45(seg-sex)</t>
  </si>
  <si>
    <t xml:space="preserve">Porteiro horário: das 8h30 às 12h.(sábados)</t>
  </si>
  <si>
    <t>3h30</t>
  </si>
  <si>
    <t xml:space="preserve">T     O     T     A     L         M     E     N     S     A     L</t>
  </si>
  <si>
    <t>-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</si>
</sst>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_(* #,##0.00_);_(* \(#,##0.00\);_(* &quot;-&quot;??_);_(@_)"/>
  </numFmts>
  <fonts count="25">
    <font>
      <sz val="11.000000"/>
      <color theme="1"/>
      <name val="Calibri"/>
      <scheme val="minor"/>
    </font>
    <font>
      <sz val="11.500000"/>
      <name val="Vrinda"/>
    </font>
    <font>
      <b/>
      <u/>
      <sz val="15.000000"/>
      <name val="Arial"/>
    </font>
    <font>
      <sz val="8.000000"/>
      <name val="Arial Narrow"/>
    </font>
    <font>
      <sz val="11.500000"/>
      <name val="Arial"/>
    </font>
    <font>
      <sz val="8.000000"/>
      <name val="Arial"/>
    </font>
    <font>
      <sz val="9.000000"/>
      <name val="Arial"/>
    </font>
    <font>
      <b/>
      <sz val="9.000000"/>
      <name val="Arial"/>
    </font>
    <font>
      <b/>
      <sz val="10.000000"/>
      <name val="Arial"/>
    </font>
    <font>
      <sz val="9.000000"/>
      <color indexed="2"/>
      <name val="Arial"/>
    </font>
    <font>
      <b/>
      <sz val="9.500000"/>
      <name val="Arial"/>
    </font>
    <font>
      <b/>
      <sz val="9.000000"/>
      <color indexed="2"/>
      <name val="Arial"/>
    </font>
    <font>
      <sz val="11.000000"/>
      <name val="Vrinda"/>
    </font>
    <font>
      <b/>
      <sz val="7.000000"/>
      <name val="Arial"/>
    </font>
    <font>
      <b/>
      <sz val="5.000000"/>
      <name val="Arial"/>
    </font>
    <font>
      <b/>
      <sz val="40.000000"/>
      <color theme="1"/>
      <name val="Arial"/>
    </font>
    <font>
      <b/>
      <sz val="12.000000"/>
      <color theme="1"/>
      <name val="Arial"/>
    </font>
    <font>
      <b/>
      <sz val="11.000000"/>
      <color theme="1"/>
      <name val="Calibri"/>
      <scheme val="minor"/>
    </font>
    <font>
      <b/>
      <sz val="14.000000"/>
      <color theme="1"/>
      <name val="Arial Narrow"/>
    </font>
    <font>
      <sz val="13.000000"/>
      <color theme="1"/>
      <name val="Arial Narrow"/>
    </font>
    <font>
      <b/>
      <sz val="14.000000"/>
      <color theme="1"/>
      <name val="Arial"/>
    </font>
    <font>
      <b/>
      <sz val="18.000000"/>
      <color theme="1"/>
      <name val="Arial Narrow"/>
    </font>
    <font>
      <sz val="10.500000"/>
      <color theme="1"/>
      <name val="Arial Narrow"/>
    </font>
    <font>
      <b/>
      <sz val="12.000000"/>
      <color indexed="2"/>
      <name val="Arial Narrow"/>
    </font>
    <font>
      <sz val="22.000000"/>
      <color theme="1"/>
      <name val="Arial Narrow"/>
    </font>
  </fonts>
  <fills count="7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1" tint="0.34998626667073579"/>
      </patternFill>
    </fill>
    <fill>
      <patternFill patternType="solid">
        <fgColor theme="0" tint="-0.14996795556505021"/>
      </patternFill>
    </fill>
    <fill>
      <patternFill patternType="solid">
        <fgColor indexed="22"/>
      </patternFill>
    </fill>
    <fill>
      <patternFill patternType="solid">
        <fgColor indexed="65"/>
      </patternFill>
    </fill>
  </fills>
  <borders count="11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</borders>
  <cellStyleXfs count="2">
    <xf fontId="0" fillId="0" borderId="0" numFmtId="0" applyNumberFormat="1" applyFont="1" applyFill="1" applyBorder="1"/>
    <xf fontId="0" fillId="0" borderId="0" numFmtId="164" applyNumberFormat="1" applyFont="0" applyFill="0" applyBorder="0" applyProtection="0"/>
  </cellStyleXfs>
  <cellXfs count="123">
    <xf fontId="0" fillId="0" borderId="0" numFmtId="0" xfId="0"/>
    <xf fontId="1" fillId="0" borderId="0" numFmtId="0" xfId="0" applyFont="1"/>
    <xf fontId="2" fillId="2" borderId="0" numFmtId="0" xfId="0" applyFont="1" applyFill="1" applyAlignment="1">
      <alignment horizontal="center"/>
    </xf>
    <xf fontId="3" fillId="0" borderId="0" numFmtId="0" xfId="0" applyFont="1" applyAlignment="1">
      <alignment horizontal="center" vertical="center"/>
    </xf>
    <xf fontId="4" fillId="3" borderId="1" numFmtId="0" xfId="0" applyFont="1" applyFill="1" applyBorder="1" applyAlignment="1">
      <alignment horizontal="justify"/>
    </xf>
    <xf fontId="4" fillId="3" borderId="2" numFmtId="0" xfId="0" applyFont="1" applyFill="1" applyBorder="1"/>
    <xf fontId="4" fillId="3" borderId="3" numFmtId="0" xfId="0" applyFont="1" applyFill="1" applyBorder="1"/>
    <xf fontId="5" fillId="0" borderId="4" numFmtId="0" xfId="0" applyFont="1" applyBorder="1" applyAlignment="1">
      <alignment horizontal="center" vertical="center"/>
    </xf>
    <xf fontId="6" fillId="0" borderId="4" numFmtId="0" xfId="0" applyFont="1" applyBorder="1" applyAlignment="1">
      <alignment horizontal="left" vertical="center"/>
    </xf>
    <xf fontId="6" fillId="0" borderId="1" numFmtId="0" xfId="0" applyFont="1" applyBorder="1" applyAlignment="1">
      <alignment horizontal="center" vertical="top"/>
    </xf>
    <xf fontId="6" fillId="0" borderId="3" numFmtId="0" xfId="0" applyFont="1" applyBorder="1" applyAlignment="1">
      <alignment horizontal="center" vertical="top"/>
    </xf>
    <xf fontId="7" fillId="4" borderId="1" numFmtId="0" xfId="0" applyFont="1" applyFill="1" applyBorder="1" applyAlignment="1">
      <alignment horizontal="left" vertical="center"/>
    </xf>
    <xf fontId="7" fillId="4" borderId="2" numFmtId="0" xfId="0" applyFont="1" applyFill="1" applyBorder="1" applyAlignment="1">
      <alignment horizontal="left" vertical="center"/>
    </xf>
    <xf fontId="7" fillId="4" borderId="3" numFmtId="0" xfId="0" applyFont="1" applyFill="1" applyBorder="1" applyAlignment="1">
      <alignment horizontal="left" vertical="center"/>
    </xf>
    <xf fontId="6" fillId="0" borderId="4" numFmtId="0" xfId="0" applyFont="1" applyBorder="1" applyAlignment="1">
      <alignment horizontal="center" vertical="center"/>
    </xf>
    <xf fontId="8" fillId="5" borderId="1" numFmtId="0" xfId="0" applyFont="1" applyFill="1" applyBorder="1" applyAlignment="1">
      <alignment horizontal="center" vertical="center" wrapText="1"/>
    </xf>
    <xf fontId="8" fillId="5" borderId="2" numFmtId="0" xfId="0" applyFont="1" applyFill="1" applyBorder="1" applyAlignment="1">
      <alignment horizontal="center" vertical="center" wrapText="1"/>
    </xf>
    <xf fontId="8" fillId="5" borderId="3" numFmtId="0" xfId="0" applyFont="1" applyFill="1" applyBorder="1" applyAlignment="1">
      <alignment horizontal="center" vertical="center" wrapText="1"/>
    </xf>
    <xf fontId="5" fillId="0" borderId="4" numFmtId="0" xfId="0" applyFont="1" applyBorder="1" applyAlignment="1">
      <alignment horizontal="center" vertical="center" wrapText="1"/>
    </xf>
    <xf fontId="6" fillId="0" borderId="1" numFmtId="0" xfId="0" applyFont="1" applyBorder="1" applyAlignment="1">
      <alignment vertical="center" wrapText="1"/>
    </xf>
    <xf fontId="6" fillId="0" borderId="3" numFmtId="0" xfId="0" applyFont="1" applyBorder="1" applyAlignment="1">
      <alignment vertical="center" wrapText="1"/>
    </xf>
    <xf fontId="7" fillId="0" borderId="4" numFmtId="164" xfId="1" applyNumberFormat="1" applyFont="1" applyBorder="1" applyAlignment="1">
      <alignment horizontal="center" vertical="center"/>
    </xf>
    <xf fontId="6" fillId="0" borderId="4" numFmtId="0" xfId="0" applyFont="1" applyBorder="1" applyAlignment="1">
      <alignment horizontal="left" vertical="center" wrapText="1"/>
    </xf>
    <xf fontId="7" fillId="2" borderId="4" numFmtId="0" xfId="0" applyFont="1" applyFill="1" applyBorder="1" applyAlignment="1">
      <alignment horizontal="center" vertical="center"/>
    </xf>
    <xf fontId="6" fillId="6" borderId="4" numFmtId="16" xfId="0" applyNumberFormat="1" applyFont="1" applyFill="1" applyBorder="1" applyAlignment="1">
      <alignment horizontal="center" vertical="center" wrapText="1"/>
    </xf>
    <xf fontId="9" fillId="0" borderId="1" numFmtId="0" xfId="0" applyFont="1" applyBorder="1" applyAlignment="1">
      <alignment horizontal="center" vertical="center"/>
    </xf>
    <xf fontId="9" fillId="0" borderId="2" numFmtId="0" xfId="0" applyFont="1" applyBorder="1" applyAlignment="1">
      <alignment horizontal="center" vertical="center"/>
    </xf>
    <xf fontId="9" fillId="0" borderId="3" numFmtId="0" xfId="0" applyFont="1" applyBorder="1" applyAlignment="1">
      <alignment horizontal="center" vertical="center"/>
    </xf>
    <xf fontId="7" fillId="4" borderId="4" numFmtId="0" xfId="0" applyFont="1" applyFill="1" applyBorder="1" applyAlignment="1">
      <alignment horizontal="center" vertical="center" wrapText="1"/>
    </xf>
    <xf fontId="10" fillId="4" borderId="4" numFmtId="0" xfId="0" applyFont="1" applyFill="1" applyBorder="1" applyAlignment="1">
      <alignment vertical="center" wrapText="1"/>
    </xf>
    <xf fontId="10" fillId="4" borderId="4" numFmtId="0" xfId="0" applyFont="1" applyFill="1" applyBorder="1" applyAlignment="1">
      <alignment horizontal="center" vertical="center"/>
    </xf>
    <xf fontId="10" fillId="4" borderId="4" numFmtId="0" xfId="0" applyFont="1" applyFill="1" applyBorder="1" applyAlignment="1">
      <alignment horizontal="center" vertical="center" wrapText="1"/>
    </xf>
    <xf fontId="6" fillId="0" borderId="4" numFmtId="10" xfId="0" applyNumberFormat="1" applyFont="1" applyBorder="1" applyAlignment="1">
      <alignment horizontal="right" vertical="center" wrapText="1"/>
    </xf>
    <xf fontId="6" fillId="2" borderId="4" numFmtId="164" xfId="1" applyNumberFormat="1" applyFont="1" applyFill="1" applyBorder="1" applyAlignment="1">
      <alignment horizontal="center" vertical="top" wrapText="1"/>
    </xf>
    <xf fontId="6" fillId="0" borderId="4" numFmtId="164" xfId="1" applyNumberFormat="1" applyFont="1" applyBorder="1" applyAlignment="1">
      <alignment horizontal="center" vertical="top" wrapText="1"/>
    </xf>
    <xf fontId="6" fillId="4" borderId="5" numFmtId="0" xfId="0" applyFont="1" applyFill="1" applyBorder="1" applyAlignment="1">
      <alignment horizontal="center" wrapText="1"/>
    </xf>
    <xf fontId="7" fillId="4" borderId="5" numFmtId="0" xfId="0" applyFont="1" applyFill="1" applyBorder="1" applyAlignment="1">
      <alignment horizontal="left" vertical="center" wrapText="1"/>
    </xf>
    <xf fontId="7" fillId="4" borderId="5" numFmtId="10" xfId="0" applyNumberFormat="1" applyFont="1" applyFill="1" applyBorder="1" applyAlignment="1">
      <alignment horizontal="right" vertical="center" wrapText="1"/>
    </xf>
    <xf fontId="7" fillId="4" borderId="5" numFmtId="164" xfId="1" applyNumberFormat="1" applyFont="1" applyFill="1" applyBorder="1" applyAlignment="1">
      <alignment horizontal="center" vertical="top" wrapText="1"/>
    </xf>
    <xf fontId="11" fillId="0" borderId="1" numFmtId="0" xfId="0" applyFont="1" applyBorder="1" applyAlignment="1">
      <alignment horizontal="center" vertical="center"/>
    </xf>
    <xf fontId="11" fillId="0" borderId="2" numFmtId="0" xfId="0" applyFont="1" applyBorder="1" applyAlignment="1">
      <alignment horizontal="center" vertical="center"/>
    </xf>
    <xf fontId="11" fillId="0" borderId="3" numFmtId="0" xfId="0" applyFont="1" applyBorder="1" applyAlignment="1">
      <alignment horizontal="center" vertical="center"/>
    </xf>
    <xf fontId="7" fillId="4" borderId="4" numFmtId="0" xfId="0" applyFont="1" applyFill="1" applyBorder="1" applyAlignment="1">
      <alignment horizontal="left" vertical="center" wrapText="1"/>
    </xf>
    <xf fontId="7" fillId="4" borderId="4" numFmtId="0" xfId="0" applyFont="1" applyFill="1" applyBorder="1" applyAlignment="1">
      <alignment horizontal="center" vertical="center"/>
    </xf>
    <xf fontId="6" fillId="0" borderId="4" numFmtId="0" xfId="0" applyFont="1" applyBorder="1" applyAlignment="1">
      <alignment horizontal="right" wrapText="1"/>
    </xf>
    <xf fontId="7" fillId="4" borderId="5" numFmtId="0" xfId="0" applyFont="1" applyFill="1" applyBorder="1" applyAlignment="1">
      <alignment horizontal="right" wrapText="1"/>
    </xf>
    <xf fontId="7" fillId="4" borderId="5" numFmtId="164" xfId="0" applyNumberFormat="1" applyFont="1" applyFill="1" applyBorder="1" applyAlignment="1">
      <alignment horizontal="center" vertical="top" wrapText="1"/>
    </xf>
    <xf fontId="7" fillId="4" borderId="4" numFmtId="0" xfId="0" applyFont="1" applyFill="1" applyBorder="1" applyAlignment="1">
      <alignment vertical="center" wrapText="1"/>
    </xf>
    <xf fontId="7" fillId="4" borderId="1" numFmtId="0" xfId="0" applyFont="1" applyFill="1" applyBorder="1" applyAlignment="1">
      <alignment horizontal="left" vertical="center" wrapText="1"/>
    </xf>
    <xf fontId="7" fillId="4" borderId="2" numFmtId="0" xfId="0" applyFont="1" applyFill="1" applyBorder="1" applyAlignment="1">
      <alignment horizontal="left" vertical="center" wrapText="1"/>
    </xf>
    <xf fontId="7" fillId="4" borderId="3" numFmtId="0" xfId="0" applyFont="1" applyFill="1" applyBorder="1" applyAlignment="1">
      <alignment horizontal="left" vertical="center" wrapText="1"/>
    </xf>
    <xf fontId="7" fillId="4" borderId="4" numFmtId="164" xfId="1" applyNumberFormat="1" applyFont="1" applyFill="1" applyBorder="1" applyAlignment="1">
      <alignment horizontal="center" vertical="top" wrapText="1"/>
    </xf>
    <xf fontId="7" fillId="0" borderId="1" numFmtId="0" xfId="0" applyFont="1" applyBorder="1" applyAlignment="1">
      <alignment horizontal="left" vertical="center"/>
    </xf>
    <xf fontId="7" fillId="0" borderId="2" numFmtId="0" xfId="0" applyFont="1" applyBorder="1" applyAlignment="1">
      <alignment horizontal="left" vertical="center"/>
    </xf>
    <xf fontId="7" fillId="0" borderId="3" numFmtId="0" xfId="0" applyFont="1" applyBorder="1" applyAlignment="1">
      <alignment horizontal="left" vertical="center"/>
    </xf>
    <xf fontId="6" fillId="0" borderId="4" numFmtId="0" xfId="0" applyFont="1" applyBorder="1" applyAlignment="1">
      <alignment horizontal="center" vertical="center" wrapText="1"/>
    </xf>
    <xf fontId="7" fillId="4" borderId="1" numFmtId="0" xfId="0" applyFont="1" applyFill="1" applyBorder="1" applyAlignment="1">
      <alignment horizontal="left" vertical="top" wrapText="1"/>
    </xf>
    <xf fontId="7" fillId="4" borderId="3" numFmtId="0" xfId="0" applyFont="1" applyFill="1" applyBorder="1" applyAlignment="1">
      <alignment horizontal="left" vertical="top" wrapText="1"/>
    </xf>
    <xf fontId="7" fillId="4" borderId="4" numFmtId="10" xfId="0" applyNumberFormat="1" applyFont="1" applyFill="1" applyBorder="1" applyAlignment="1">
      <alignment horizontal="right" vertical="top" wrapText="1"/>
    </xf>
    <xf fontId="4" fillId="3" borderId="6" numFmtId="0" xfId="0" applyFont="1" applyFill="1" applyBorder="1" applyAlignment="1">
      <alignment horizontal="justify"/>
    </xf>
    <xf fontId="4" fillId="3" borderId="7" numFmtId="0" xfId="0" applyFont="1" applyFill="1" applyBorder="1"/>
    <xf fontId="4" fillId="3" borderId="8" numFmtId="0" xfId="0" applyFont="1" applyFill="1" applyBorder="1"/>
    <xf fontId="4" fillId="0" borderId="0" numFmtId="0" xfId="0" applyFont="1" applyAlignment="1">
      <alignment horizontal="justify"/>
    </xf>
    <xf fontId="4" fillId="0" borderId="0" numFmtId="0" xfId="0" applyFont="1"/>
    <xf fontId="11" fillId="0" borderId="0" numFmtId="0" xfId="0" applyFont="1" applyAlignment="1">
      <alignment horizontal="center" vertical="center"/>
    </xf>
    <xf fontId="7" fillId="4" borderId="4" numFmtId="10" xfId="0" applyNumberFormat="1" applyFont="1" applyFill="1" applyBorder="1" applyAlignment="1">
      <alignment horizontal="right" vertical="center" wrapText="1"/>
    </xf>
    <xf fontId="7" fillId="4" borderId="5" numFmtId="10" xfId="0" applyNumberFormat="1" applyFont="1" applyFill="1" applyBorder="1" applyAlignment="1">
      <alignment vertical="center"/>
    </xf>
    <xf fontId="12" fillId="0" borderId="0" numFmtId="0" xfId="0" applyFont="1"/>
    <xf fontId="7" fillId="4" borderId="4" numFmtId="164" xfId="0" applyNumberFormat="1" applyFont="1" applyFill="1" applyBorder="1" applyAlignment="1">
      <alignment horizontal="center" vertical="top" wrapText="1"/>
    </xf>
    <xf fontId="10" fillId="4" borderId="1" numFmtId="0" xfId="0" applyFont="1" applyFill="1" applyBorder="1" applyAlignment="1">
      <alignment horizontal="center" vertical="center" wrapText="1"/>
    </xf>
    <xf fontId="10" fillId="4" borderId="3" numFmtId="0" xfId="0" applyFont="1" applyFill="1" applyBorder="1" applyAlignment="1">
      <alignment horizontal="center" vertical="center" wrapText="1"/>
    </xf>
    <xf fontId="6" fillId="0" borderId="4" numFmtId="0" xfId="0" applyFont="1" applyBorder="1" applyAlignment="1">
      <alignment vertical="center" wrapText="1"/>
    </xf>
    <xf fontId="11" fillId="0" borderId="7" numFmtId="0" xfId="0" applyFont="1" applyBorder="1" applyAlignment="1">
      <alignment horizontal="center" vertical="center"/>
    </xf>
    <xf fontId="10" fillId="4" borderId="6" numFmtId="0" xfId="0" applyFont="1" applyFill="1" applyBorder="1" applyAlignment="1">
      <alignment vertical="center" wrapText="1"/>
    </xf>
    <xf fontId="5" fillId="0" borderId="1" numFmtId="0" xfId="0" applyFont="1" applyBorder="1" applyAlignment="1">
      <alignment horizontal="center" vertical="center" wrapText="1"/>
    </xf>
    <xf fontId="6" fillId="0" borderId="6" numFmtId="0" xfId="0" applyFont="1" applyBorder="1" applyAlignment="1">
      <alignment horizontal="left" vertical="center" wrapText="1"/>
    </xf>
    <xf fontId="6" fillId="0" borderId="3" numFmtId="164" xfId="0" applyNumberFormat="1" applyFont="1" applyBorder="1" applyAlignment="1">
      <alignment horizontal="center" vertical="top"/>
    </xf>
    <xf fontId="6" fillId="0" borderId="3" numFmtId="165" xfId="0" applyNumberFormat="1" applyFont="1" applyBorder="1" applyAlignment="1">
      <alignment horizontal="center" vertical="top"/>
    </xf>
    <xf fontId="5" fillId="0" borderId="6" numFmtId="0" xfId="0" applyFont="1" applyBorder="1" applyAlignment="1">
      <alignment horizontal="center" vertical="center" wrapText="1"/>
    </xf>
    <xf fontId="7" fillId="4" borderId="8" numFmtId="164" xfId="0" applyNumberFormat="1" applyFont="1" applyFill="1" applyBorder="1" applyAlignment="1">
      <alignment horizontal="center" vertical="top"/>
    </xf>
    <xf fontId="4" fillId="3" borderId="9" numFmtId="0" xfId="0" applyFont="1" applyFill="1" applyBorder="1" applyAlignment="1">
      <alignment horizontal="justify"/>
    </xf>
    <xf fontId="4" fillId="3" borderId="10" numFmtId="0" xfId="0" applyFont="1" applyFill="1" applyBorder="1"/>
    <xf fontId="10" fillId="4" borderId="4" numFmtId="0" xfId="0" applyFont="1" applyFill="1" applyBorder="1" applyAlignment="1">
      <alignment horizontal="left" vertical="center" wrapText="1"/>
    </xf>
    <xf fontId="6" fillId="0" borderId="4" numFmtId="10" xfId="0" applyNumberFormat="1" applyFont="1" applyBorder="1" applyAlignment="1">
      <alignment vertical="top" wrapText="1"/>
    </xf>
    <xf fontId="6" fillId="0" borderId="4" numFmtId="165" xfId="0" applyNumberFormat="1" applyFont="1" applyBorder="1" applyAlignment="1">
      <alignment horizontal="left" vertical="top"/>
    </xf>
    <xf fontId="6" fillId="0" borderId="4" numFmtId="0" xfId="0" applyFont="1" applyBorder="1" applyAlignment="1">
      <alignment vertical="top" wrapText="1"/>
    </xf>
    <xf fontId="5" fillId="0" borderId="4" numFmtId="0" xfId="0" applyFont="1" applyBorder="1" applyAlignment="1">
      <alignment vertical="center" wrapText="1"/>
    </xf>
    <xf fontId="6" fillId="0" borderId="4" numFmtId="0" xfId="0" applyFont="1" applyBorder="1" applyAlignment="1">
      <alignment horizontal="left" vertical="top" wrapText="1"/>
    </xf>
    <xf fontId="7" fillId="4" borderId="4" numFmtId="10" xfId="0" applyNumberFormat="1" applyFont="1" applyFill="1" applyBorder="1" applyAlignment="1">
      <alignment vertical="top" wrapText="1"/>
    </xf>
    <xf fontId="7" fillId="4" borderId="4" numFmtId="165" xfId="0" applyNumberFormat="1" applyFont="1" applyFill="1" applyBorder="1" applyAlignment="1">
      <alignment horizontal="left" vertical="top"/>
    </xf>
    <xf fontId="6" fillId="4" borderId="4" numFmtId="0" xfId="0" applyFont="1" applyFill="1" applyBorder="1" applyAlignment="1">
      <alignment wrapText="1"/>
    </xf>
    <xf fontId="11" fillId="4" borderId="1" numFmtId="0" xfId="0" applyFont="1" applyFill="1" applyBorder="1" applyAlignment="1">
      <alignment horizontal="center" vertical="center" wrapText="1"/>
    </xf>
    <xf fontId="11" fillId="4" borderId="2" numFmtId="0" xfId="0" applyFont="1" applyFill="1" applyBorder="1" applyAlignment="1">
      <alignment horizontal="center" vertical="center" wrapText="1"/>
    </xf>
    <xf fontId="11" fillId="4" borderId="3" numFmtId="0" xfId="0" applyFont="1" applyFill="1" applyBorder="1" applyAlignment="1">
      <alignment horizontal="center" vertical="center" wrapText="1"/>
    </xf>
    <xf fontId="6" fillId="0" borderId="1" numFmtId="0" xfId="0" applyFont="1" applyBorder="1" applyAlignment="1">
      <alignment horizontal="left" vertical="center" wrapText="1"/>
    </xf>
    <xf fontId="6" fillId="0" borderId="3" numFmtId="0" xfId="0" applyFont="1" applyBorder="1" applyAlignment="1">
      <alignment horizontal="left" vertical="center" wrapText="1"/>
    </xf>
    <xf fontId="6" fillId="0" borderId="4" numFmtId="164" xfId="1" applyNumberFormat="1" applyFont="1" applyBorder="1" applyAlignment="1">
      <alignment horizontal="center" vertical="center" wrapText="1"/>
    </xf>
    <xf fontId="7" fillId="4" borderId="4" numFmtId="164" xfId="1" applyNumberFormat="1" applyFont="1" applyFill="1" applyBorder="1" applyAlignment="1">
      <alignment horizontal="center" vertical="top"/>
    </xf>
    <xf fontId="13" fillId="0" borderId="0" numFmtId="0" xfId="0" applyFont="1" applyAlignment="1">
      <alignment horizontal="center" vertical="top"/>
    </xf>
    <xf fontId="14" fillId="0" borderId="0" numFmtId="164" xfId="1" applyNumberFormat="1" applyFont="1" applyAlignment="1">
      <alignment horizontal="center" vertical="top"/>
    </xf>
    <xf fontId="1" fillId="0" borderId="0" numFmtId="2" xfId="0" applyNumberFormat="1" applyFont="1"/>
    <xf fontId="15" fillId="4" borderId="0" numFmtId="0" xfId="0" applyFont="1" applyFill="1" applyAlignment="1">
      <alignment horizontal="center"/>
    </xf>
    <xf fontId="16" fillId="4" borderId="1" numFmtId="0" xfId="0" applyFont="1" applyFill="1" applyBorder="1" applyAlignment="1">
      <alignment horizontal="center" vertical="center"/>
    </xf>
    <xf fontId="16" fillId="4" borderId="3" numFmtId="0" xfId="0" applyFont="1" applyFill="1" applyBorder="1" applyAlignment="1">
      <alignment horizontal="center" vertical="center"/>
    </xf>
    <xf fontId="16" fillId="4" borderId="4" numFmtId="0" xfId="0" applyFont="1" applyFill="1" applyBorder="1" applyAlignment="1">
      <alignment horizontal="center" vertical="center" wrapText="1"/>
    </xf>
    <xf fontId="17" fillId="0" borderId="0" numFmtId="0" xfId="0" applyFont="1"/>
    <xf fontId="18" fillId="4" borderId="0" numFmtId="0" xfId="0" applyFont="1" applyFill="1" applyAlignment="1">
      <alignment horizontal="center" vertical="center" wrapText="1"/>
    </xf>
    <xf fontId="19" fillId="0" borderId="4" numFmtId="0" xfId="0" applyFont="1" applyBorder="1" applyAlignment="1">
      <alignment horizontal="center" vertical="center"/>
    </xf>
    <xf fontId="20" fillId="0" borderId="4" numFmtId="0" xfId="0" applyFont="1" applyBorder="1" applyAlignment="1">
      <alignment vertical="center" wrapText="1"/>
    </xf>
    <xf fontId="21" fillId="0" borderId="4" numFmtId="164" xfId="0" applyNumberFormat="1" applyFont="1" applyBorder="1" applyAlignment="1">
      <alignment horizontal="right" vertical="center"/>
    </xf>
    <xf fontId="20" fillId="0" borderId="4" numFmtId="0" xfId="0" applyFont="1" applyBorder="1" applyAlignment="1">
      <alignment horizontal="center" vertical="center"/>
    </xf>
    <xf fontId="18" fillId="0" borderId="4" numFmtId="0" xfId="0" applyFont="1" applyBorder="1" applyAlignment="1">
      <alignment horizontal="center" vertical="center"/>
    </xf>
    <xf fontId="21" fillId="0" borderId="4" numFmtId="164" xfId="0" applyNumberFormat="1" applyFont="1" applyBorder="1" applyAlignment="1">
      <alignment horizontal="right" indent="1" vertical="center"/>
    </xf>
    <xf fontId="21" fillId="0" borderId="4" numFmtId="164" xfId="1" applyNumberFormat="1" applyFont="1" applyBorder="1" applyAlignment="1">
      <alignment vertical="center"/>
    </xf>
    <xf fontId="17" fillId="0" borderId="0" numFmtId="164" xfId="0" applyNumberFormat="1" applyFont="1"/>
    <xf fontId="0" fillId="0" borderId="4" numFmtId="0" xfId="0" applyBorder="1"/>
    <xf fontId="22" fillId="4" borderId="4" numFmtId="0" xfId="0" applyFont="1" applyFill="1" applyBorder="1"/>
    <xf fontId="20" fillId="4" borderId="1" numFmtId="0" xfId="0" applyFont="1" applyFill="1" applyBorder="1" applyAlignment="1">
      <alignment horizontal="left"/>
    </xf>
    <xf fontId="20" fillId="4" borderId="4" numFmtId="0" xfId="0" applyFont="1" applyFill="1" applyBorder="1" applyAlignment="1">
      <alignment horizontal="center"/>
    </xf>
    <xf fontId="20" fillId="4" borderId="4" numFmtId="164" xfId="0" applyNumberFormat="1" applyFont="1" applyFill="1" applyBorder="1"/>
    <xf fontId="20" fillId="4" borderId="4" numFmtId="164" xfId="1" applyNumberFormat="1" applyFont="1" applyFill="1" applyBorder="1"/>
    <xf fontId="23" fillId="2" borderId="7" numFmtId="0" xfId="0" applyFont="1" applyFill="1" applyBorder="1" applyAlignment="1">
      <alignment horizontal="right"/>
    </xf>
    <xf fontId="24" fillId="0" borderId="0" numFmtId="0" xfId="0" applyFont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worksheet" Target="worksheets/sheet2.xml"/><Relationship  Id="rId3" Type="http://schemas.openxmlformats.org/officeDocument/2006/relationships/theme" Target="theme/theme1.xml"/><Relationship  Id="rId4" Type="http://schemas.openxmlformats.org/officeDocument/2006/relationships/sharedStrings" Target="sharedStrings.xml"/><Relationship  Id="rId5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Escritório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rgb="FFFFC000"/>
    <outlinePr applyStyles="0" summaryBelow="1" summaryRight="1" showOutlineSymbols="1"/>
    <pageSetUpPr autoPageBreaks="1" fitToPage="0"/>
  </sheetPr>
  <sheetViews>
    <sheetView showGridLines="0" topLeftCell="A104" zoomScale="130" workbookViewId="0">
      <selection activeCell="H17" activeCellId="0" sqref="H17"/>
    </sheetView>
  </sheetViews>
  <sheetFormatPr defaultRowHeight="14.25"/>
  <cols>
    <col customWidth="1" min="1" max="1" style="1" width="1.7109375"/>
    <col customWidth="1" min="2" max="2" style="1" width="3.5703125"/>
    <col customWidth="1" min="3" max="3" style="1" width="61.7109375"/>
    <col customWidth="1" min="4" max="4" style="1" width="7.7109375"/>
    <col customWidth="1" min="5" max="5" style="1" width="13.7109375"/>
    <col min="6" max="16384" style="1" width="9.140625"/>
  </cols>
  <sheetData>
    <row r="1" ht="18" customHeight="1">
      <c r="B1" s="2" t="s">
        <v>0</v>
      </c>
      <c r="C1" s="2"/>
      <c r="D1" s="2"/>
      <c r="E1" s="2"/>
    </row>
    <row r="2" ht="6.9500000000000002" customHeight="1">
      <c r="B2" s="3"/>
      <c r="C2" s="3"/>
      <c r="D2" s="3"/>
      <c r="E2" s="3"/>
    </row>
    <row r="3" ht="2.1000000000000001" customHeight="1">
      <c r="B3" s="4"/>
      <c r="C3" s="5"/>
      <c r="D3" s="5"/>
      <c r="E3" s="6"/>
    </row>
    <row r="4" ht="2.1000000000000001" customHeight="1">
      <c r="B4" s="4"/>
      <c r="C4" s="5"/>
      <c r="D4" s="5"/>
      <c r="E4" s="6"/>
    </row>
    <row r="5" ht="11.1" customHeight="1">
      <c r="B5" s="7" t="s">
        <v>1</v>
      </c>
      <c r="C5" s="8" t="s">
        <v>2</v>
      </c>
      <c r="D5" s="9" t="s">
        <v>3</v>
      </c>
      <c r="E5" s="10"/>
    </row>
    <row r="6" ht="11.1" customHeight="1">
      <c r="B6" s="7" t="s">
        <v>4</v>
      </c>
      <c r="C6" s="8" t="s">
        <v>5</v>
      </c>
      <c r="D6" s="9" t="s">
        <v>6</v>
      </c>
      <c r="E6" s="10"/>
    </row>
    <row r="7" ht="2.1000000000000001" customHeight="1">
      <c r="B7" s="4"/>
      <c r="C7" s="5"/>
      <c r="D7" s="5"/>
      <c r="E7" s="6"/>
    </row>
    <row r="8" ht="11.449999999999999" customHeight="1">
      <c r="B8" s="11" t="s">
        <v>7</v>
      </c>
      <c r="C8" s="12"/>
      <c r="D8" s="12"/>
      <c r="E8" s="13"/>
    </row>
    <row r="9" ht="10.5" customHeight="1">
      <c r="B9" s="14"/>
      <c r="C9" s="8" t="s">
        <v>8</v>
      </c>
      <c r="D9" s="9" t="s">
        <v>9</v>
      </c>
      <c r="E9" s="10"/>
    </row>
    <row r="10" ht="10.5" customHeight="1">
      <c r="B10" s="14"/>
      <c r="C10" s="8" t="s">
        <v>10</v>
      </c>
      <c r="D10" s="9">
        <v>1</v>
      </c>
      <c r="E10" s="10"/>
    </row>
    <row r="11" ht="2.1000000000000001" customHeight="1">
      <c r="B11" s="4"/>
      <c r="C11" s="5"/>
      <c r="D11" s="5"/>
      <c r="E11" s="6"/>
    </row>
    <row r="12" ht="11.449999999999999" customHeight="1">
      <c r="B12" s="15" t="s">
        <v>11</v>
      </c>
      <c r="C12" s="16"/>
      <c r="D12" s="16"/>
      <c r="E12" s="17"/>
    </row>
    <row r="13" ht="10.5" customHeight="1">
      <c r="B13" s="18">
        <v>2</v>
      </c>
      <c r="C13" s="19" t="s">
        <v>12</v>
      </c>
      <c r="D13" s="20"/>
      <c r="E13" s="21"/>
    </row>
    <row r="14" ht="10.5" customHeight="1">
      <c r="B14" s="18">
        <v>3</v>
      </c>
      <c r="C14" s="22" t="s">
        <v>13</v>
      </c>
      <c r="D14" s="22"/>
      <c r="E14" s="23" t="s">
        <v>14</v>
      </c>
    </row>
    <row r="15" ht="10.5" customHeight="1">
      <c r="B15" s="18">
        <v>5</v>
      </c>
      <c r="C15" s="22" t="s">
        <v>15</v>
      </c>
      <c r="D15" s="22"/>
      <c r="E15" s="24" t="s">
        <v>16</v>
      </c>
    </row>
    <row r="16" ht="2.1000000000000001" customHeight="1">
      <c r="B16" s="4"/>
      <c r="C16" s="5"/>
      <c r="D16" s="5"/>
      <c r="E16" s="6"/>
    </row>
    <row r="17" ht="11.449999999999999" customHeight="1">
      <c r="B17" s="25" t="s">
        <v>17</v>
      </c>
      <c r="C17" s="26"/>
      <c r="D17" s="26"/>
      <c r="E17" s="27"/>
    </row>
    <row r="18" ht="12" customHeight="1">
      <c r="B18" s="28">
        <v>1</v>
      </c>
      <c r="C18" s="29" t="s">
        <v>18</v>
      </c>
      <c r="D18" s="30" t="s">
        <v>19</v>
      </c>
      <c r="E18" s="31" t="s">
        <v>20</v>
      </c>
    </row>
    <row r="19" ht="11.1" customHeight="1">
      <c r="B19" s="18" t="s">
        <v>21</v>
      </c>
      <c r="C19" s="22" t="s">
        <v>22</v>
      </c>
      <c r="D19" s="32">
        <v>1</v>
      </c>
      <c r="E19" s="33">
        <f>E13</f>
        <v>0</v>
      </c>
    </row>
    <row r="20" ht="11.1" customHeight="1">
      <c r="B20" s="18" t="s">
        <v>23</v>
      </c>
      <c r="C20" s="22" t="s">
        <v>24</v>
      </c>
      <c r="D20" s="32">
        <v>0.20000000000000001</v>
      </c>
      <c r="E20" s="34">
        <f>ROUND((E19*D20),2)</f>
        <v>0</v>
      </c>
    </row>
    <row r="21" ht="11.1" customHeight="1">
      <c r="B21" s="18" t="s">
        <v>25</v>
      </c>
      <c r="C21" s="22" t="s">
        <v>26</v>
      </c>
      <c r="D21" s="32"/>
      <c r="E21" s="34">
        <v>0</v>
      </c>
    </row>
    <row r="22" ht="11.1" customHeight="1">
      <c r="B22" s="35"/>
      <c r="C22" s="36" t="s">
        <v>27</v>
      </c>
      <c r="D22" s="37">
        <f>SUM(D19:D21)</f>
        <v>1.2</v>
      </c>
      <c r="E22" s="38">
        <f>SUM(E19:E21)</f>
        <v>0</v>
      </c>
    </row>
    <row r="23" ht="2.1000000000000001" customHeight="1">
      <c r="B23" s="4"/>
      <c r="C23" s="5"/>
      <c r="D23" s="5"/>
      <c r="E23" s="6"/>
    </row>
    <row r="24" ht="11.449999999999999" customHeight="1">
      <c r="B24" s="39" t="s">
        <v>28</v>
      </c>
      <c r="C24" s="40"/>
      <c r="D24" s="40"/>
      <c r="E24" s="41"/>
    </row>
    <row r="25" ht="12" customHeight="1">
      <c r="B25" s="28">
        <v>2</v>
      </c>
      <c r="C25" s="42" t="s">
        <v>29</v>
      </c>
      <c r="D25" s="43" t="s">
        <v>19</v>
      </c>
      <c r="E25" s="28" t="s">
        <v>20</v>
      </c>
    </row>
    <row r="26" ht="11.1" customHeight="1">
      <c r="B26" s="18" t="s">
        <v>21</v>
      </c>
      <c r="C26" s="22" t="s">
        <v>30</v>
      </c>
      <c r="D26" s="44"/>
      <c r="E26" s="34" t="s">
        <v>31</v>
      </c>
    </row>
    <row r="27" ht="11.1" customHeight="1">
      <c r="B27" s="18" t="s">
        <v>23</v>
      </c>
      <c r="C27" s="22" t="s">
        <v>32</v>
      </c>
      <c r="D27" s="44"/>
      <c r="E27" s="34"/>
    </row>
    <row r="28" ht="11.1" customHeight="1">
      <c r="B28" s="18" t="s">
        <v>1</v>
      </c>
      <c r="C28" s="22" t="s">
        <v>33</v>
      </c>
      <c r="D28" s="44"/>
      <c r="E28" s="34"/>
    </row>
    <row r="29" ht="11.1" customHeight="1">
      <c r="B29" s="18" t="s">
        <v>4</v>
      </c>
      <c r="C29" s="22" t="s">
        <v>34</v>
      </c>
      <c r="D29" s="44"/>
      <c r="E29" s="34"/>
    </row>
    <row r="30" ht="11.1" customHeight="1">
      <c r="B30" s="18" t="s">
        <v>35</v>
      </c>
      <c r="C30" s="22" t="s">
        <v>36</v>
      </c>
      <c r="D30" s="44"/>
      <c r="E30" s="34"/>
    </row>
    <row r="31" ht="11.1" customHeight="1">
      <c r="B31" s="18" t="s">
        <v>25</v>
      </c>
      <c r="C31" s="22" t="s">
        <v>37</v>
      </c>
      <c r="D31" s="44"/>
      <c r="E31" s="34"/>
    </row>
    <row r="32" ht="11.1" customHeight="1">
      <c r="B32" s="18" t="s">
        <v>38</v>
      </c>
      <c r="C32" s="22" t="s">
        <v>39</v>
      </c>
      <c r="D32" s="32"/>
      <c r="E32" s="34">
        <f>-(E19*D32)</f>
        <v>0</v>
      </c>
    </row>
    <row r="33" ht="11.1" customHeight="1">
      <c r="B33" s="35"/>
      <c r="C33" s="36" t="s">
        <v>40</v>
      </c>
      <c r="D33" s="45"/>
      <c r="E33" s="46">
        <f>SUM(E26:E32)</f>
        <v>0</v>
      </c>
    </row>
    <row r="34" ht="2.1000000000000001" customHeight="1">
      <c r="B34" s="4"/>
      <c r="C34" s="5"/>
      <c r="D34" s="5"/>
      <c r="E34" s="6"/>
    </row>
    <row r="35" ht="12" customHeight="1">
      <c r="B35" s="39" t="s">
        <v>41</v>
      </c>
      <c r="C35" s="40"/>
      <c r="D35" s="40"/>
      <c r="E35" s="41"/>
    </row>
    <row r="36" ht="12" customHeight="1">
      <c r="B36" s="28">
        <v>3</v>
      </c>
      <c r="C36" s="47" t="s">
        <v>42</v>
      </c>
      <c r="D36" s="28" t="s">
        <v>43</v>
      </c>
      <c r="E36" s="28" t="s">
        <v>20</v>
      </c>
    </row>
    <row r="37" ht="10.5" customHeight="1">
      <c r="B37" s="18" t="s">
        <v>21</v>
      </c>
      <c r="C37" s="22" t="s">
        <v>44</v>
      </c>
      <c r="D37" s="44"/>
      <c r="E37" s="34" t="e">
        <f>#REF!</f>
        <v>#REF!</v>
      </c>
    </row>
    <row r="38" ht="10.5" customHeight="1">
      <c r="B38" s="18" t="s">
        <v>1</v>
      </c>
      <c r="C38" s="22" t="s">
        <v>39</v>
      </c>
      <c r="D38" s="44"/>
      <c r="E38" s="34">
        <v>0</v>
      </c>
    </row>
    <row r="39" ht="11.1" customHeight="1">
      <c r="B39" s="48" t="s">
        <v>45</v>
      </c>
      <c r="C39" s="49"/>
      <c r="D39" s="50"/>
      <c r="E39" s="51" t="e">
        <f>SUM(E37:E38)</f>
        <v>#REF!</v>
      </c>
    </row>
    <row r="40" ht="2.1000000000000001" customHeight="1">
      <c r="B40" s="4"/>
      <c r="C40" s="5"/>
      <c r="D40" s="5"/>
      <c r="E40" s="6"/>
    </row>
    <row r="41" ht="11.449999999999999" customHeight="1">
      <c r="B41" s="39" t="s">
        <v>46</v>
      </c>
      <c r="C41" s="40"/>
      <c r="D41" s="40"/>
      <c r="E41" s="41"/>
    </row>
    <row r="42" ht="11.1" customHeight="1">
      <c r="B42" s="52" t="s">
        <v>47</v>
      </c>
      <c r="C42" s="53"/>
      <c r="D42" s="53"/>
      <c r="E42" s="54"/>
    </row>
    <row r="43" ht="11.1" customHeight="1">
      <c r="B43" s="31" t="s">
        <v>48</v>
      </c>
      <c r="C43" s="29" t="s">
        <v>49</v>
      </c>
      <c r="D43" s="30" t="s">
        <v>19</v>
      </c>
      <c r="E43" s="31" t="s">
        <v>20</v>
      </c>
    </row>
    <row r="44" ht="11.1" customHeight="1">
      <c r="B44" s="55" t="s">
        <v>21</v>
      </c>
      <c r="C44" s="22" t="s">
        <v>50</v>
      </c>
      <c r="D44" s="32">
        <v>0.20000000000000001</v>
      </c>
      <c r="E44" s="34">
        <f>ROUND((E22*D44),2)</f>
        <v>0</v>
      </c>
    </row>
    <row r="45" ht="11.1" customHeight="1">
      <c r="B45" s="55" t="s">
        <v>23</v>
      </c>
      <c r="C45" s="22" t="s">
        <v>51</v>
      </c>
      <c r="D45" s="32">
        <v>1.4999999999999999e-002</v>
      </c>
      <c r="E45" s="34">
        <f>ROUND((E22*D45),2)</f>
        <v>0</v>
      </c>
    </row>
    <row r="46" ht="11.1" customHeight="1">
      <c r="B46" s="55" t="s">
        <v>1</v>
      </c>
      <c r="C46" s="22" t="s">
        <v>52</v>
      </c>
      <c r="D46" s="32">
        <v>1.e-002</v>
      </c>
      <c r="E46" s="34">
        <f>ROUND((E22*D46),2)</f>
        <v>0</v>
      </c>
    </row>
    <row r="47" ht="11.1" customHeight="1">
      <c r="B47" s="55" t="s">
        <v>4</v>
      </c>
      <c r="C47" s="22" t="s">
        <v>53</v>
      </c>
      <c r="D47" s="32">
        <v>2.e-003</v>
      </c>
      <c r="E47" s="34">
        <f>ROUND((E22*D47),2)</f>
        <v>0</v>
      </c>
    </row>
    <row r="48" ht="11.1" customHeight="1">
      <c r="B48" s="55" t="s">
        <v>35</v>
      </c>
      <c r="C48" s="22" t="s">
        <v>54</v>
      </c>
      <c r="D48" s="32">
        <v>2.5000000000000001e-002</v>
      </c>
      <c r="E48" s="34">
        <f>ROUND((E22*D48),2)</f>
        <v>0</v>
      </c>
    </row>
    <row r="49" ht="11.1" customHeight="1">
      <c r="B49" s="55" t="s">
        <v>55</v>
      </c>
      <c r="C49" s="22" t="s">
        <v>56</v>
      </c>
      <c r="D49" s="32">
        <v>8.0000000000000002e-002</v>
      </c>
      <c r="E49" s="34">
        <f>ROUND((E22*D49),2)</f>
        <v>0</v>
      </c>
    </row>
    <row r="50" ht="11.1" customHeight="1">
      <c r="A50" s="1">
        <v>0</v>
      </c>
      <c r="B50" s="55" t="s">
        <v>25</v>
      </c>
      <c r="C50" s="22" t="s">
        <v>57</v>
      </c>
      <c r="D50" s="32">
        <v>2.2200000000000001e-002</v>
      </c>
      <c r="E50" s="34">
        <f>ROUND((E22*D50),2)</f>
        <v>0</v>
      </c>
    </row>
    <row r="51" ht="11.1" customHeight="1">
      <c r="B51" s="55" t="s">
        <v>38</v>
      </c>
      <c r="C51" s="22" t="s">
        <v>58</v>
      </c>
      <c r="D51" s="32">
        <v>6.0000000000000001e-003</v>
      </c>
      <c r="E51" s="34">
        <f>ROUND((E22*D51),2)</f>
        <v>0</v>
      </c>
    </row>
    <row r="52" ht="9.9499999999999993" customHeight="1">
      <c r="B52" s="56" t="s">
        <v>45</v>
      </c>
      <c r="C52" s="57"/>
      <c r="D52" s="58">
        <f>SUM(D44:D51)</f>
        <v>0.36020000000000008</v>
      </c>
      <c r="E52" s="51">
        <f>SUM(E44:E51)</f>
        <v>0</v>
      </c>
    </row>
    <row r="53" ht="2.1000000000000001" customHeight="1">
      <c r="B53" s="59"/>
      <c r="C53" s="60"/>
      <c r="D53" s="60"/>
      <c r="E53" s="61"/>
    </row>
    <row r="54" ht="2.1000000000000001" customHeight="1">
      <c r="B54" s="62"/>
      <c r="C54" s="63"/>
      <c r="D54" s="63"/>
      <c r="E54" s="63"/>
    </row>
    <row r="55" ht="10.5" customHeight="1">
      <c r="B55" s="64" t="s">
        <v>59</v>
      </c>
      <c r="C55" s="64"/>
      <c r="D55" s="64"/>
      <c r="E55" s="64"/>
    </row>
    <row r="56" ht="2.1000000000000001" customHeight="1">
      <c r="B56" s="4"/>
      <c r="C56" s="5"/>
      <c r="D56" s="5"/>
      <c r="E56" s="6"/>
    </row>
    <row r="57" ht="11.1" customHeight="1">
      <c r="B57" s="28" t="s">
        <v>60</v>
      </c>
      <c r="C57" s="42" t="s">
        <v>61</v>
      </c>
      <c r="D57" s="43" t="s">
        <v>19</v>
      </c>
      <c r="E57" s="28" t="s">
        <v>20</v>
      </c>
    </row>
    <row r="58" ht="9.9499999999999993" customHeight="1">
      <c r="B58" s="18" t="s">
        <v>21</v>
      </c>
      <c r="C58" s="22" t="s">
        <v>62</v>
      </c>
      <c r="D58" s="32">
        <v>8.3299999999999999e-002</v>
      </c>
      <c r="E58" s="34">
        <f>ROUND((E22*D58),2)</f>
        <v>0</v>
      </c>
    </row>
    <row r="59" ht="10.5" customHeight="1">
      <c r="B59" s="18"/>
      <c r="C59" s="31" t="s">
        <v>63</v>
      </c>
      <c r="D59" s="65">
        <f>SUM(D58:D58)</f>
        <v>8.3299999999999999e-002</v>
      </c>
      <c r="E59" s="51">
        <f>SUM(E58:E58)</f>
        <v>0</v>
      </c>
    </row>
    <row r="60" ht="9.9499999999999993" customHeight="1">
      <c r="B60" s="18" t="s">
        <v>23</v>
      </c>
      <c r="C60" s="22" t="s">
        <v>64</v>
      </c>
      <c r="D60" s="32">
        <f>(D52*D59)</f>
        <v>3.0004660000000006e-002</v>
      </c>
      <c r="E60" s="34">
        <f>ROUND((E22*D60),1)</f>
        <v>0</v>
      </c>
    </row>
    <row r="61" ht="11.1" customHeight="1">
      <c r="B61" s="48" t="s">
        <v>45</v>
      </c>
      <c r="C61" s="50"/>
      <c r="D61" s="66">
        <f>(D59+D60)</f>
        <v>0.11330466</v>
      </c>
      <c r="E61" s="51">
        <f>SUM(E59:E60)</f>
        <v>0</v>
      </c>
    </row>
    <row r="62" ht="2.1000000000000001" customHeight="1">
      <c r="B62" s="4"/>
      <c r="C62" s="5"/>
      <c r="D62" s="5"/>
      <c r="E62" s="6"/>
    </row>
    <row r="63" ht="10.5" customHeight="1">
      <c r="B63" s="39" t="s">
        <v>65</v>
      </c>
      <c r="C63" s="40"/>
      <c r="D63" s="40"/>
      <c r="E63" s="41"/>
    </row>
    <row r="64" ht="11.1" customHeight="1">
      <c r="B64" s="28" t="s">
        <v>66</v>
      </c>
      <c r="C64" s="47" t="s">
        <v>67</v>
      </c>
      <c r="D64" s="43" t="s">
        <v>19</v>
      </c>
      <c r="E64" s="28" t="s">
        <v>20</v>
      </c>
    </row>
    <row r="65" s="67" customFormat="1" ht="9.9499999999999993" customHeight="1">
      <c r="B65" s="18" t="s">
        <v>21</v>
      </c>
      <c r="C65" s="22" t="s">
        <v>68</v>
      </c>
      <c r="D65" s="32">
        <v>5.7000000000000002e-003</v>
      </c>
      <c r="E65" s="34">
        <f>ROUND((E22*D65),2)</f>
        <v>0</v>
      </c>
    </row>
    <row r="66" s="67" customFormat="1" ht="9.9499999999999993" customHeight="1">
      <c r="B66" s="18" t="s">
        <v>23</v>
      </c>
      <c r="C66" s="22" t="s">
        <v>69</v>
      </c>
      <c r="D66" s="32">
        <f>(D52*D65)</f>
        <v>2.0531400000000006e-003</v>
      </c>
      <c r="E66" s="34">
        <f>ROUND((E22*D66),1)</f>
        <v>0</v>
      </c>
    </row>
    <row r="67" ht="11.1" customHeight="1">
      <c r="B67" s="48" t="s">
        <v>45</v>
      </c>
      <c r="C67" s="50"/>
      <c r="D67" s="37">
        <f>SUM(D65:D66)</f>
        <v>7.7531400000000004e-003</v>
      </c>
      <c r="E67" s="51">
        <f>SUM(E65:E66)</f>
        <v>0</v>
      </c>
    </row>
    <row r="68" ht="2.1000000000000001" customHeight="1">
      <c r="B68" s="4"/>
      <c r="C68" s="5"/>
      <c r="D68" s="5"/>
      <c r="E68" s="6"/>
    </row>
    <row r="69" ht="10.5" customHeight="1">
      <c r="B69" s="39" t="s">
        <v>70</v>
      </c>
      <c r="C69" s="40"/>
      <c r="D69" s="40"/>
      <c r="E69" s="41"/>
    </row>
    <row r="70" ht="11.449999999999999" customHeight="1">
      <c r="B70" s="28" t="s">
        <v>71</v>
      </c>
      <c r="C70" s="47" t="s">
        <v>72</v>
      </c>
      <c r="D70" s="43" t="s">
        <v>19</v>
      </c>
      <c r="E70" s="28" t="s">
        <v>20</v>
      </c>
    </row>
    <row r="71" ht="9.9499999999999993" customHeight="1">
      <c r="B71" s="18" t="s">
        <v>21</v>
      </c>
      <c r="C71" s="22" t="s">
        <v>73</v>
      </c>
      <c r="D71" s="32">
        <v>4.1999999999999997e-003</v>
      </c>
      <c r="E71" s="34">
        <f>ROUND((E22*D71),2)</f>
        <v>0</v>
      </c>
    </row>
    <row r="72" ht="9.9499999999999993" customHeight="1">
      <c r="B72" s="18" t="s">
        <v>23</v>
      </c>
      <c r="C72" s="22" t="s">
        <v>74</v>
      </c>
      <c r="D72" s="32">
        <f>(D49*D71)</f>
        <v>3.3599999999999998e-004</v>
      </c>
      <c r="E72" s="34">
        <f>ROUND((E22*D72),1)</f>
        <v>0</v>
      </c>
    </row>
    <row r="73" ht="9.9499999999999993" customHeight="1">
      <c r="B73" s="18" t="s">
        <v>1</v>
      </c>
      <c r="C73" s="22" t="s">
        <v>75</v>
      </c>
      <c r="D73" s="32">
        <v>1.1e-004</v>
      </c>
      <c r="E73" s="34">
        <f>E22*D73</f>
        <v>0</v>
      </c>
    </row>
    <row r="74" ht="9.9499999999999993" customHeight="1">
      <c r="B74" s="18" t="s">
        <v>4</v>
      </c>
      <c r="C74" s="22" t="s">
        <v>76</v>
      </c>
      <c r="D74" s="32">
        <v>4.0000000000000002e-004</v>
      </c>
      <c r="E74" s="34">
        <f>ROUND((E22*D74),2)</f>
        <v>0</v>
      </c>
    </row>
    <row r="75" ht="9.9499999999999993" customHeight="1">
      <c r="B75" s="18" t="s">
        <v>35</v>
      </c>
      <c r="C75" s="22" t="s">
        <v>77</v>
      </c>
      <c r="D75" s="32">
        <f>(D52*D74)</f>
        <v>1.4408000000000004e-004</v>
      </c>
      <c r="E75" s="34">
        <f>E22*D75</f>
        <v>0</v>
      </c>
    </row>
    <row r="76" ht="9.9499999999999993" customHeight="1">
      <c r="B76" s="18" t="s">
        <v>55</v>
      </c>
      <c r="C76" s="22" t="s">
        <v>78</v>
      </c>
      <c r="D76" s="32">
        <v>2.6100000000000002e-002</v>
      </c>
      <c r="E76" s="34">
        <f>ROUND((E22*D76),2)</f>
        <v>0</v>
      </c>
    </row>
    <row r="77" ht="11.1" customHeight="1">
      <c r="B77" s="48" t="s">
        <v>45</v>
      </c>
      <c r="C77" s="50"/>
      <c r="D77" s="65">
        <f>SUM(D71:D76)</f>
        <v>3.1290080000000005e-002</v>
      </c>
      <c r="E77" s="68">
        <f>SUM(E71:E76)</f>
        <v>0</v>
      </c>
    </row>
    <row r="78" ht="2.1000000000000001" customHeight="1">
      <c r="B78" s="4"/>
      <c r="C78" s="5"/>
      <c r="D78" s="5"/>
      <c r="E78" s="6"/>
    </row>
    <row r="79" ht="10.5" customHeight="1">
      <c r="B79" s="39" t="s">
        <v>79</v>
      </c>
      <c r="C79" s="40"/>
      <c r="D79" s="40"/>
      <c r="E79" s="41"/>
    </row>
    <row r="80" ht="11.1" customHeight="1">
      <c r="B80" s="31" t="s">
        <v>80</v>
      </c>
      <c r="C80" s="29" t="s">
        <v>81</v>
      </c>
      <c r="D80" s="30" t="s">
        <v>19</v>
      </c>
      <c r="E80" s="31" t="s">
        <v>20</v>
      </c>
    </row>
    <row r="81" ht="9.9499999999999993" customHeight="1">
      <c r="B81" s="18" t="s">
        <v>21</v>
      </c>
      <c r="C81" s="22" t="s">
        <v>82</v>
      </c>
      <c r="D81" s="32">
        <v>0.121</v>
      </c>
      <c r="E81" s="34">
        <f>ROUND((E22*D81),2)</f>
        <v>0</v>
      </c>
    </row>
    <row r="82" ht="9.9499999999999993" customHeight="1">
      <c r="B82" s="18" t="s">
        <v>23</v>
      </c>
      <c r="C82" s="22" t="s">
        <v>83</v>
      </c>
      <c r="D82" s="32">
        <v>1.66e-002</v>
      </c>
      <c r="E82" s="34">
        <f>ROUND((E22*D82),2)</f>
        <v>0</v>
      </c>
    </row>
    <row r="83" ht="9.9499999999999993" customHeight="1">
      <c r="B83" s="18" t="s">
        <v>1</v>
      </c>
      <c r="C83" s="22" t="s">
        <v>84</v>
      </c>
      <c r="D83" s="32">
        <v>2.0000000000000001e-004</v>
      </c>
      <c r="E83" s="34">
        <f>ROUND((E22*D83),2)</f>
        <v>0</v>
      </c>
    </row>
    <row r="84" ht="9.9499999999999993" customHeight="1">
      <c r="B84" s="18" t="s">
        <v>4</v>
      </c>
      <c r="C84" s="22" t="s">
        <v>85</v>
      </c>
      <c r="D84" s="32">
        <v>2.8e-003</v>
      </c>
      <c r="E84" s="34">
        <f>ROUND((E22*D84),2)</f>
        <v>0</v>
      </c>
    </row>
    <row r="85" ht="9.9499999999999993" customHeight="1">
      <c r="B85" s="18" t="s">
        <v>35</v>
      </c>
      <c r="C85" s="22" t="s">
        <v>86</v>
      </c>
      <c r="D85" s="32">
        <v>4.1999999999999997e-003</v>
      </c>
      <c r="E85" s="34">
        <f>ROUND((E22*D85),2)</f>
        <v>0</v>
      </c>
    </row>
    <row r="86" ht="11.1" customHeight="1">
      <c r="B86" s="69" t="s">
        <v>87</v>
      </c>
      <c r="C86" s="70"/>
      <c r="D86" s="65">
        <f>SUM(D81:D85)</f>
        <v>0.14480000000000001</v>
      </c>
      <c r="E86" s="68">
        <f>SUM(E81:E85)</f>
        <v>0</v>
      </c>
    </row>
    <row r="87" ht="11.449999999999999" customHeight="1">
      <c r="B87" s="18" t="s">
        <v>25</v>
      </c>
      <c r="C87" s="71" t="s">
        <v>88</v>
      </c>
      <c r="D87" s="32">
        <f>(D52*D86)</f>
        <v>5.2156960000000016e-002</v>
      </c>
      <c r="E87" s="34">
        <f>ROUND((E22*D87),1)</f>
        <v>0</v>
      </c>
    </row>
    <row r="88" ht="11.1" customHeight="1">
      <c r="B88" s="48" t="s">
        <v>45</v>
      </c>
      <c r="C88" s="50"/>
      <c r="D88" s="37">
        <f>SUM(D86:D87)</f>
        <v>0.19695696000000001</v>
      </c>
      <c r="E88" s="68">
        <f>SUM(E86:E87)</f>
        <v>0</v>
      </c>
    </row>
    <row r="89" ht="2.1000000000000001" customHeight="1">
      <c r="B89" s="4"/>
      <c r="C89" s="5"/>
      <c r="D89" s="5"/>
      <c r="E89" s="6"/>
    </row>
    <row r="90" ht="10.5" customHeight="1">
      <c r="B90" s="39" t="s">
        <v>89</v>
      </c>
      <c r="C90" s="72"/>
      <c r="D90" s="72"/>
      <c r="E90" s="41"/>
    </row>
    <row r="91" ht="11.1" customHeight="1">
      <c r="B91" s="69">
        <v>4</v>
      </c>
      <c r="C91" s="73" t="s">
        <v>90</v>
      </c>
      <c r="D91" s="30"/>
      <c r="E91" s="70" t="s">
        <v>20</v>
      </c>
    </row>
    <row r="92" ht="9.9499999999999993" customHeight="1">
      <c r="B92" s="74" t="s">
        <v>48</v>
      </c>
      <c r="C92" s="75" t="s">
        <v>49</v>
      </c>
      <c r="D92" s="32">
        <f>D52</f>
        <v>0.36020000000000008</v>
      </c>
      <c r="E92" s="76">
        <f>E52</f>
        <v>0</v>
      </c>
    </row>
    <row r="93" ht="9.9499999999999993" customHeight="1">
      <c r="B93" s="74" t="s">
        <v>60</v>
      </c>
      <c r="C93" s="75" t="s">
        <v>91</v>
      </c>
      <c r="D93" s="32">
        <f>D61</f>
        <v>0.11330466</v>
      </c>
      <c r="E93" s="77">
        <f>E61</f>
        <v>0</v>
      </c>
    </row>
    <row r="94" ht="9.9499999999999993" customHeight="1">
      <c r="B94" s="74" t="s">
        <v>66</v>
      </c>
      <c r="C94" s="75" t="s">
        <v>92</v>
      </c>
      <c r="D94" s="32">
        <f>D67</f>
        <v>7.7531400000000004e-003</v>
      </c>
      <c r="E94" s="77">
        <f>E67</f>
        <v>0</v>
      </c>
    </row>
    <row r="95" ht="9.9499999999999993" customHeight="1">
      <c r="B95" s="74" t="s">
        <v>71</v>
      </c>
      <c r="C95" s="75" t="s">
        <v>93</v>
      </c>
      <c r="D95" s="32">
        <f>D77</f>
        <v>3.1290080000000005e-002</v>
      </c>
      <c r="E95" s="76">
        <f>E77</f>
        <v>0</v>
      </c>
    </row>
    <row r="96" ht="9.9499999999999993" customHeight="1">
      <c r="B96" s="78" t="s">
        <v>80</v>
      </c>
      <c r="C96" s="75" t="s">
        <v>94</v>
      </c>
      <c r="D96" s="32">
        <f>D88</f>
        <v>0.19695696000000001</v>
      </c>
      <c r="E96" s="76">
        <f>E88</f>
        <v>0</v>
      </c>
    </row>
    <row r="97" ht="11.1" customHeight="1">
      <c r="B97" s="48" t="s">
        <v>45</v>
      </c>
      <c r="C97" s="49"/>
      <c r="D97" s="65">
        <f>SUM(D92:D96)</f>
        <v>0.70950484000000014</v>
      </c>
      <c r="E97" s="79">
        <f>SUM(E92:E96)</f>
        <v>0</v>
      </c>
    </row>
    <row r="98" ht="2.1000000000000001" customHeight="1">
      <c r="B98" s="80"/>
      <c r="C98" s="81"/>
      <c r="D98" s="81"/>
      <c r="E98" s="6"/>
    </row>
    <row r="99" ht="10.5" customHeight="1">
      <c r="B99" s="25" t="s">
        <v>95</v>
      </c>
      <c r="C99" s="26"/>
      <c r="D99" s="26"/>
      <c r="E99" s="27"/>
    </row>
    <row r="100" ht="11.449999999999999" customHeight="1">
      <c r="B100" s="31" t="s">
        <v>96</v>
      </c>
      <c r="C100" s="82" t="s">
        <v>97</v>
      </c>
      <c r="D100" s="30" t="s">
        <v>19</v>
      </c>
      <c r="E100" s="31" t="s">
        <v>20</v>
      </c>
    </row>
    <row r="101" ht="9.9499999999999993" customHeight="1">
      <c r="B101" s="18" t="s">
        <v>21</v>
      </c>
      <c r="C101" s="22" t="s">
        <v>98</v>
      </c>
      <c r="D101" s="83">
        <v>2.9999999999999999e-002</v>
      </c>
      <c r="E101" s="84" t="e">
        <f>(E118)*(D101)</f>
        <v>#REF!</v>
      </c>
    </row>
    <row r="102" ht="9.9499999999999993" customHeight="1">
      <c r="B102" s="18" t="s">
        <v>23</v>
      </c>
      <c r="C102" s="22" t="s">
        <v>99</v>
      </c>
      <c r="D102" s="83">
        <v>5.4699999999999999e-002</v>
      </c>
      <c r="E102" s="84" t="e">
        <f>(E101+E118)*(D102)</f>
        <v>#REF!</v>
      </c>
    </row>
    <row r="103" ht="9.9499999999999993" customHeight="1">
      <c r="B103" s="18"/>
      <c r="C103" s="22" t="s">
        <v>100</v>
      </c>
      <c r="D103" s="85"/>
      <c r="E103" s="84"/>
    </row>
    <row r="104" ht="11.1" customHeight="1">
      <c r="B104" s="86"/>
      <c r="C104" s="82" t="s">
        <v>101</v>
      </c>
      <c r="D104" s="85"/>
      <c r="E104" s="87"/>
    </row>
    <row r="105" ht="9.9499999999999993" customHeight="1">
      <c r="B105" s="86"/>
      <c r="C105" s="22" t="s">
        <v>102</v>
      </c>
      <c r="D105" s="83">
        <v>6.4999999999999997e-003</v>
      </c>
      <c r="E105" s="84" t="e">
        <f>(E120*D105)</f>
        <v>#REF!</v>
      </c>
    </row>
    <row r="106" ht="9.9499999999999993" customHeight="1">
      <c r="B106" s="86"/>
      <c r="C106" s="22" t="s">
        <v>103</v>
      </c>
      <c r="D106" s="83">
        <v>2.9999999999999999e-002</v>
      </c>
      <c r="E106" s="84" t="e">
        <f>(E120*D106)</f>
        <v>#REF!</v>
      </c>
    </row>
    <row r="107" ht="11.1" customHeight="1">
      <c r="B107" s="86"/>
      <c r="C107" s="82" t="s">
        <v>104</v>
      </c>
      <c r="D107" s="83">
        <v>5.0000000000000003e-002</v>
      </c>
      <c r="E107" s="84" t="e">
        <f>(E120*D107)</f>
        <v>#REF!</v>
      </c>
    </row>
    <row r="108" ht="9.9499999999999993" customHeight="1">
      <c r="B108" s="86"/>
      <c r="C108" s="22" t="s">
        <v>105</v>
      </c>
      <c r="D108" s="85"/>
      <c r="E108" s="87"/>
    </row>
    <row r="109" ht="9.9499999999999993" customHeight="1">
      <c r="B109" s="86"/>
      <c r="C109" s="22" t="s">
        <v>106</v>
      </c>
      <c r="D109" s="85"/>
      <c r="E109" s="87"/>
    </row>
    <row r="110" ht="10.5" customHeight="1">
      <c r="B110" s="48" t="s">
        <v>45</v>
      </c>
      <c r="C110" s="50"/>
      <c r="D110" s="88">
        <f>SUM(D101:D109)</f>
        <v>0.17120000000000002</v>
      </c>
      <c r="E110" s="89" t="e">
        <f>SUM(E101:E109)</f>
        <v>#REF!</v>
      </c>
    </row>
    <row r="111" ht="2.1000000000000001" customHeight="1">
      <c r="B111" s="4"/>
      <c r="C111" s="5"/>
      <c r="D111" s="5"/>
      <c r="E111" s="6"/>
    </row>
    <row r="112" ht="10.5" customHeight="1">
      <c r="B112" s="39" t="s">
        <v>107</v>
      </c>
      <c r="C112" s="40"/>
      <c r="D112" s="40"/>
      <c r="E112" s="41"/>
    </row>
    <row r="113" ht="11.1" customHeight="1">
      <c r="B113" s="90"/>
      <c r="C113" s="48" t="s">
        <v>108</v>
      </c>
      <c r="D113" s="50"/>
      <c r="E113" s="28" t="s">
        <v>20</v>
      </c>
    </row>
    <row r="114" ht="9.9499999999999993" customHeight="1">
      <c r="B114" s="18" t="s">
        <v>21</v>
      </c>
      <c r="C114" s="22" t="s">
        <v>109</v>
      </c>
      <c r="D114" s="22"/>
      <c r="E114" s="34">
        <f>E22</f>
        <v>0</v>
      </c>
    </row>
    <row r="115" ht="9.9499999999999993" customHeight="1">
      <c r="B115" s="18" t="s">
        <v>23</v>
      </c>
      <c r="C115" s="22" t="s">
        <v>110</v>
      </c>
      <c r="D115" s="22"/>
      <c r="E115" s="34">
        <f>E33</f>
        <v>0</v>
      </c>
    </row>
    <row r="116" ht="9.9499999999999993" customHeight="1">
      <c r="B116" s="18" t="s">
        <v>1</v>
      </c>
      <c r="C116" s="22" t="s">
        <v>111</v>
      </c>
      <c r="D116" s="22"/>
      <c r="E116" s="34" t="e">
        <f>E39</f>
        <v>#REF!</v>
      </c>
    </row>
    <row r="117" ht="9.9499999999999993" customHeight="1">
      <c r="B117" s="18" t="s">
        <v>4</v>
      </c>
      <c r="C117" s="22" t="s">
        <v>112</v>
      </c>
      <c r="D117" s="22"/>
      <c r="E117" s="34">
        <f>E97</f>
        <v>0</v>
      </c>
    </row>
    <row r="118" ht="11.1" customHeight="1">
      <c r="B118" s="91" t="s">
        <v>113</v>
      </c>
      <c r="C118" s="92"/>
      <c r="D118" s="93"/>
      <c r="E118" s="51" t="e">
        <f>SUM(E114:E117)</f>
        <v>#REF!</v>
      </c>
    </row>
    <row r="119" ht="9.9499999999999993" customHeight="1">
      <c r="B119" s="18" t="s">
        <v>35</v>
      </c>
      <c r="C119" s="94" t="s">
        <v>114</v>
      </c>
      <c r="D119" s="95"/>
      <c r="E119" s="96" t="e">
        <f>E110</f>
        <v>#REF!</v>
      </c>
    </row>
    <row r="120" ht="9.9499999999999993" customHeight="1">
      <c r="B120" s="48" t="s">
        <v>115</v>
      </c>
      <c r="C120" s="49"/>
      <c r="D120" s="50"/>
      <c r="E120" s="97" t="e">
        <f>(E101+E102+E118)/(1-SUM(D105+D106+D107))</f>
        <v>#REF!</v>
      </c>
    </row>
    <row r="121">
      <c r="B121" s="98"/>
      <c r="C121" s="98"/>
      <c r="D121" s="98"/>
      <c r="E121" s="99"/>
    </row>
    <row r="122">
      <c r="E122" s="100"/>
    </row>
    <row r="123">
      <c r="E123" s="100"/>
    </row>
  </sheetData>
  <mergeCells count="41">
    <mergeCell ref="B1:E1"/>
    <mergeCell ref="B2:E2"/>
    <mergeCell ref="D5:E5"/>
    <mergeCell ref="D6:E6"/>
    <mergeCell ref="B8:E8"/>
    <mergeCell ref="D9:E9"/>
    <mergeCell ref="D10:E10"/>
    <mergeCell ref="B12:E12"/>
    <mergeCell ref="C13:D13"/>
    <mergeCell ref="C14:D14"/>
    <mergeCell ref="C15:D15"/>
    <mergeCell ref="B17:E17"/>
    <mergeCell ref="B24:E24"/>
    <mergeCell ref="B35:E35"/>
    <mergeCell ref="B39:D39"/>
    <mergeCell ref="B41:E41"/>
    <mergeCell ref="B42:E42"/>
    <mergeCell ref="B52:C52"/>
    <mergeCell ref="B55:E55"/>
    <mergeCell ref="B61:C61"/>
    <mergeCell ref="B63:E63"/>
    <mergeCell ref="B67:C67"/>
    <mergeCell ref="B69:E69"/>
    <mergeCell ref="B77:C77"/>
    <mergeCell ref="B79:E79"/>
    <mergeCell ref="B86:C86"/>
    <mergeCell ref="B88:C88"/>
    <mergeCell ref="B90:E90"/>
    <mergeCell ref="B97:C97"/>
    <mergeCell ref="B99:E99"/>
    <mergeCell ref="B110:C110"/>
    <mergeCell ref="B112:E112"/>
    <mergeCell ref="C113:D113"/>
    <mergeCell ref="C114:D114"/>
    <mergeCell ref="C115:D115"/>
    <mergeCell ref="C116:D116"/>
    <mergeCell ref="C117:D117"/>
    <mergeCell ref="B118:D118"/>
    <mergeCell ref="C119:D119"/>
    <mergeCell ref="B120:D120"/>
    <mergeCell ref="B121:D121"/>
  </mergeCells>
  <printOptions headings="0" gridLines="0"/>
  <pageMargins left="0.90551181102362222" right="0.35433070866141736" top="1.7322834645669292" bottom="0.94488188976377963" header="0.31496062992125984" footer="0.31496062992125984"/>
  <pageSetup paperSize="9" scale="100" fitToWidth="2" fitToHeight="0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rgb="FF92D050"/>
    <outlinePr applyStyles="0" summaryBelow="1" summaryRight="1" showOutlineSymbols="1"/>
    <pageSetUpPr autoPageBreaks="1" fitToPage="0"/>
  </sheetPr>
  <sheetViews>
    <sheetView showGridLines="0" zoomScale="90" workbookViewId="0">
      <selection activeCell="C15" activeCellId="0" sqref="C15"/>
    </sheetView>
  </sheetViews>
  <sheetFormatPr defaultRowHeight="14.25"/>
  <cols>
    <col customWidth="1" min="1" max="1" width="1.7109375"/>
    <col customWidth="1" min="2" max="2" width="3.7109375"/>
    <col customWidth="1" min="3" max="3" width="66"/>
    <col customWidth="1" min="4" max="4" width="16.7109375"/>
    <col customWidth="1" min="5" max="5" width="15.28515625"/>
    <col customWidth="1" min="6" max="6" width="10.7109375"/>
    <col customWidth="1" min="7" max="7" width="18.85546875"/>
    <col customWidth="1" min="8" max="8" width="20"/>
    <col customWidth="1" min="9" max="9" width="22.7109375"/>
    <col customWidth="1" min="10" max="10" width="21.7109375"/>
  </cols>
  <sheetData>
    <row r="3" ht="18.75" customHeight="1"/>
    <row r="4" ht="46.5">
      <c r="B4" s="101" t="s">
        <v>116</v>
      </c>
      <c r="C4" s="101"/>
      <c r="D4" s="101"/>
      <c r="E4" s="101"/>
      <c r="F4" s="101"/>
      <c r="G4" s="101"/>
      <c r="H4" s="101"/>
    </row>
    <row r="5" ht="39.950000000000003" customHeight="1"/>
    <row r="6" ht="45">
      <c r="B6" s="102" t="s">
        <v>117</v>
      </c>
      <c r="C6" s="103"/>
      <c r="D6" s="104" t="s">
        <v>118</v>
      </c>
      <c r="E6" s="104" t="s">
        <v>119</v>
      </c>
      <c r="F6" s="104" t="s">
        <v>120</v>
      </c>
      <c r="G6" s="104" t="s">
        <v>121</v>
      </c>
      <c r="H6" s="104" t="s">
        <v>122</v>
      </c>
      <c r="I6" s="105"/>
      <c r="J6" s="106"/>
      <c r="K6" s="105"/>
    </row>
    <row r="7" ht="50.100000000000001" customHeight="1">
      <c r="B7" s="107">
        <v>1</v>
      </c>
      <c r="C7" s="108" t="s">
        <v>123</v>
      </c>
      <c r="D7" s="109"/>
      <c r="E7" s="110">
        <v>1</v>
      </c>
      <c r="F7" s="111" t="s">
        <v>124</v>
      </c>
      <c r="G7" s="112"/>
      <c r="H7" s="113"/>
      <c r="I7" s="114"/>
      <c r="J7" s="114"/>
      <c r="K7" s="105"/>
    </row>
    <row r="8" ht="50.100000000000001" customHeight="1">
      <c r="B8" s="107">
        <v>2</v>
      </c>
      <c r="C8" s="108" t="s">
        <v>125</v>
      </c>
      <c r="D8" s="109"/>
      <c r="E8" s="110">
        <v>1</v>
      </c>
      <c r="F8" s="111" t="s">
        <v>124</v>
      </c>
      <c r="G8" s="112"/>
      <c r="H8" s="113"/>
      <c r="I8" s="114"/>
      <c r="J8" s="114"/>
      <c r="K8" s="105"/>
    </row>
    <row r="9" ht="50.100000000000001" customHeight="1">
      <c r="B9" s="107">
        <v>3</v>
      </c>
      <c r="C9" s="108" t="s">
        <v>126</v>
      </c>
      <c r="D9" s="115"/>
      <c r="E9" s="110">
        <v>1</v>
      </c>
      <c r="F9" s="111" t="s">
        <v>127</v>
      </c>
      <c r="G9" s="115"/>
      <c r="H9" s="115"/>
      <c r="I9" s="114"/>
      <c r="J9" s="114"/>
      <c r="K9" s="105"/>
    </row>
    <row r="10" ht="23.100000000000001" customHeight="1">
      <c r="B10" s="116"/>
      <c r="C10" s="117" t="s">
        <v>128</v>
      </c>
      <c r="D10" s="118" t="s">
        <v>129</v>
      </c>
      <c r="E10" s="118">
        <v>3</v>
      </c>
      <c r="F10" s="118"/>
      <c r="G10" s="119"/>
      <c r="H10" s="120"/>
      <c r="I10" s="105"/>
      <c r="J10" s="114"/>
      <c r="K10" s="105"/>
    </row>
    <row r="11" ht="18" customHeight="1">
      <c r="B11" s="121"/>
      <c r="C11" s="121"/>
      <c r="D11" s="121"/>
      <c r="E11" s="121"/>
      <c r="F11" s="121"/>
      <c r="G11" s="121"/>
      <c r="H11" s="121"/>
    </row>
    <row r="12" ht="24.949999999999999" customHeight="1"/>
    <row r="13" ht="24.949999999999999" customHeight="1"/>
    <row r="14" ht="24.949999999999999" customHeight="1"/>
    <row r="15" ht="27">
      <c r="B15" s="122"/>
      <c r="C15" s="122"/>
      <c r="D15" s="122"/>
      <c r="E15" s="122"/>
      <c r="F15" s="122"/>
      <c r="G15" s="122"/>
      <c r="H15" s="122"/>
    </row>
  </sheetData>
  <mergeCells count="4">
    <mergeCell ref="B4:H4"/>
    <mergeCell ref="B6:C6"/>
    <mergeCell ref="B11:H11"/>
    <mergeCell ref="B15:H15"/>
  </mergeCells>
  <printOptions headings="0" gridLines="0"/>
  <pageMargins left="0.70866141732283472" right="0.35433070866141736" top="1.7716535433070866" bottom="0.59055118110236249" header="0.31496062992125984" footer="0.31496062992125984"/>
  <pageSetup paperSize="9" scale="65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ONLYOFFICE/9.1.0.167</Application>
  <DocSecurity>0</DocSecurity>
  <ScaleCrop>0</ScaleCrop>
  <HeadingPairs>
    <vt:vector size="0" baseType="variant"/>
  </HeadingPairs>
  <TitlesOfParts>
    <vt:vector size="0" baseType="lpstr"/>
  </TitlesOfParts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revision>2</cp:revision>
  <dcterms:created xsi:type="dcterms:W3CDTF">2012-06-25T19:52:53Z</dcterms:created>
  <dcterms:modified xsi:type="dcterms:W3CDTF">2026-03-02T19:09:37Z</dcterms:modified>
</cp:coreProperties>
</file>