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2\compras\PASTA COMPARTILHADA\PROCESSOS TRAMITADOS PELO 1DOC 2025\Processos Pregão 2025\Processo  854-2025 - LICENCIAMENTO DE SOFTWARES DE GESTÃO DA SAÚDE E SOFTWARE DE GESTÃO PÚBLICA, INCLUINDO SERVIÇOS DE CHATBOT\"/>
    </mc:Choice>
  </mc:AlternateContent>
  <xr:revisionPtr revIDLastSave="0" documentId="13_ncr:1_{E7CD7F20-8502-4F4E-BAFD-F402E22108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BANEXO X" sheetId="1" r:id="rId1"/>
    <sheet name="plan2" sheetId="2" r:id="rId2"/>
  </sheets>
  <definedNames>
    <definedName name="_xlnm.Print_Area" localSheetId="0">'SUBANEXO X'!$B$2:$O$28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  <c r="F14" i="2"/>
  <c r="F13" i="2"/>
  <c r="F12" i="2"/>
  <c r="F11" i="2"/>
  <c r="F10" i="2"/>
  <c r="F9" i="2"/>
  <c r="F8" i="2"/>
  <c r="F7" i="2"/>
  <c r="F3" i="2"/>
  <c r="D11" i="2"/>
  <c r="D9" i="2"/>
  <c r="D7" i="2"/>
  <c r="D3" i="2"/>
  <c r="O12" i="1"/>
  <c r="O11" i="1"/>
  <c r="N11" i="1"/>
  <c r="O10" i="1"/>
  <c r="O9" i="1"/>
  <c r="N10" i="1"/>
  <c r="N12" i="1"/>
  <c r="N9" i="1"/>
</calcChain>
</file>

<file path=xl/sharedStrings.xml><?xml version="1.0" encoding="utf-8"?>
<sst xmlns="http://schemas.openxmlformats.org/spreadsheetml/2006/main" count="91" uniqueCount="51">
  <si>
    <t>ITEM</t>
  </si>
  <si>
    <t>nome do item</t>
  </si>
  <si>
    <t>valor</t>
  </si>
  <si>
    <t>Sim</t>
  </si>
  <si>
    <t>Não</t>
  </si>
  <si>
    <t xml:space="preserve">Todos os valores foram considerados para o cômputo do preço final? </t>
  </si>
  <si>
    <t>Houve exclusão dos valores excessivamente elevados e/ou inexequíveis? ³</t>
  </si>
  <si>
    <t>Data:</t>
  </si>
  <si>
    <t xml:space="preserve"> PESQUISA DE PREÇOS COM MAPA COMPARATIVO</t>
  </si>
  <si>
    <t>GENESIS COMERCIO E TECNOLOGIA LTDA (24.781.967/0001-16)</t>
  </si>
  <si>
    <t>CENTRAL DE GERENCIAMENTO DE ATENDIMENTOS AO PÚBLICO COM CHATBOT INTEGRADO AO WHATSAPP</t>
  </si>
  <si>
    <t>LICENCIAMENTO DE SOFTWARE DE GESTÃO DA SAÚDE E SUPORTE TÉCNICO ESPECIALIZADO NA PLATAFORMA E-SUS PEC DO MINISTÉRIO DA SAÚDE DO GOVERNO FEDERAL</t>
  </si>
  <si>
    <t>PACOTE DE 50.000,00 SMS (SHORT MESSAGE SERVICE) PARA SER USADO DURANTE 12 MESES, PARA ENVIO DE NOTIFICAÇÕES DE EXAMES, AGENDAMENTOS, VIAGENS, ETC</t>
  </si>
  <si>
    <t>SERVIÇOS DE IMPLANTAÇÃO DE SISTEMA, CONVERSÃO, UNIFICAÇÃO DE BASE DE DADOS, TREINAMENTO TÉCNICO</t>
  </si>
  <si>
    <t>MI CONSULTORIA E ASSESSORIA LTDA (10.602.921/0001-88)</t>
  </si>
  <si>
    <t>R3GED GESTAO DE DOCUMENTOS LTDA (21.268.622/0001-75)</t>
  </si>
  <si>
    <t>POTENCIAIS FORNECEDORES</t>
  </si>
  <si>
    <t>-</t>
  </si>
  <si>
    <t>PARANAVAI CONSORCIO INTERMUNICIPAL DE SAUDE (73.966.913/0001-30)</t>
  </si>
  <si>
    <t>UNIDADE GESTORA:  PREFEITURA MUNICIPAL DE RIO BRILHANTE</t>
  </si>
  <si>
    <t>MUNICIPIO DE SAO JOSE DO RIO PRETO (46.588.950/0001-80)</t>
  </si>
  <si>
    <t>CAMARA MUNICIPAL DE MATAO (64.925.092/0001-01)</t>
  </si>
  <si>
    <t>PAINEL DE PREÇOS</t>
  </si>
  <si>
    <t>MINISTÉRIO</t>
  </si>
  <si>
    <t>X</t>
  </si>
  <si>
    <t>MÉDIA VALOR INICIAL 
(SEM EXCLUSÃO DE VALORES</t>
  </si>
  <si>
    <t>MÉDIA VALOR FINAL
(COM EXCLUSÃO DE VALORES)</t>
  </si>
  <si>
    <t>Fórmula matemática adotada¹                                  (Média Valor)</t>
  </si>
  <si>
    <t>ATAS</t>
  </si>
  <si>
    <t>MUNICIPIO DE COSTA RICA (15.389.596/0001-30)</t>
  </si>
  <si>
    <t>MUNICIPIO DE MARILIA (44.477.909/0001-00)</t>
  </si>
  <si>
    <t>MUNICIPIO DE CAARAPO (03.155.900/0001-04)</t>
  </si>
  <si>
    <t>TRIBUNAL REGIONAL ELEITORAL DO CEARA (06.026.531/0001-30)</t>
  </si>
  <si>
    <t>NÚMERO DA COTAÇÃO: 14/2025</t>
  </si>
  <si>
    <t>PROCESSO PROTOCOLADO SOB N.º 2.020/2025</t>
  </si>
  <si>
    <t>MÊS</t>
  </si>
  <si>
    <t>VALOR /MENSAL</t>
  </si>
  <si>
    <t xml:space="preserve">TOTAL </t>
  </si>
  <si>
    <t xml:space="preserve"> 8 - 02.002.04.122.0145.2002.3.3.90.39.00 -  COORDENAÇÃO DO GABINETE DO PREFEITO -  1.500.0000</t>
  </si>
  <si>
    <t xml:space="preserve"> 24 - 02.013.10.302.0133.2050.3.3.90.39.00  PROGRAMA MÉDIA E ALTA COMPL. AMBULATORIAL E
 HOSPITALAR - MAC -  1.500.1002</t>
  </si>
  <si>
    <t xml:space="preserve"> 15 - 02.013.10.301.0131.2131.3.3.90.39.00 -  Atenção Primária a Saúde -  1.600.0000</t>
  </si>
  <si>
    <t>1-CENTRAL DE GERENCIAMENTO DE ATENDIMENTOS AO PÚBLICO COM CHATBOT INTEGRADO AO WHATSAPP</t>
  </si>
  <si>
    <t>3-LICENCIAMENTO DE SOFTWARE DE GESTÃO DA SAÚDE E SUPORTE
 TÉCNICO ESPECIALIZADO NA PLATAFORMA E-SUS PEC DO
 MINISTÉRIO DA SAÚDE DO GOVERNO FEDERAL</t>
  </si>
  <si>
    <t>1- CENTRAL DE GERENCIAMENTO DE ATENDIMENTOS AO PÚBLICO
 COM CHATBOT INTEGRADO AO WHATSAPP</t>
  </si>
  <si>
    <t>3-PACOTE DE 50.000,00 SMS (SHORT MESSAGE SERVICE) PARA SER USADO DURANTE 12 MESES, PARA ENVIO D</t>
  </si>
  <si>
    <t>4- SERVIÇOS DE IMPLANTAÇÃO DE SISTEMA, CONVERSÃO, UNIFICAÇÃO DE BASE DE DADOS, TREINAMENTO TÉCNICO</t>
  </si>
  <si>
    <t>Processo 2.020/2025  RATEIO GABINETE - Solicitação de Compra Nº 30/2025</t>
  </si>
  <si>
    <t xml:space="preserve">  Dotações Utilizadas:</t>
  </si>
  <si>
    <t>Proc. Administrativo 2.020/2025 LICENCIAMENTO DE SOFTWARES DE GESTÃO DA SAÚDE E SOFTWARE DE GESTÃO PÚBLICA, INCLUINDO SERVIÇOS DE CHATBOT</t>
  </si>
  <si>
    <t>VALORES PARA    BLOQUEIO/RATEIO DE  50% PARA CADA DOTAÇÃO CONFORME : Solicitação de Compra Nº 8/2025 -  FUNDO MUNICIPAL DE SAÚDE</t>
  </si>
  <si>
    <t>Bloqueio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</si>
</sst>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-&quot;R$&quot;\ * #,##0.0000_-;\-&quot;R$&quot;\ * #,##0.0000_-;_-&quot;R$&quot;\ * &quot;-&quot;??_-;_-@_-"/>
    <numFmt numFmtId="165" formatCode="&quot;R$&quot;\ 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7"/>
      <color rgb="FF777777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i/>
      <sz val="9"/>
      <color theme="1"/>
      <name val="Arial"/>
      <family val="2"/>
    </font>
    <font>
      <i/>
      <sz val="9"/>
      <color rgb="FF222222"/>
      <name val="Arial"/>
      <family val="2"/>
    </font>
    <font>
      <i/>
      <sz val="9"/>
      <name val="Arial"/>
      <family val="2"/>
    </font>
    <font>
      <sz val="8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1" xfId="0" applyFont="1" applyBorder="1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4" fontId="6" fillId="0" borderId="1" xfId="1" applyFont="1" applyBorder="1" applyAlignment="1">
      <alignment horizontal="center" vertical="center" wrapText="1"/>
    </xf>
    <xf numFmtId="44" fontId="6" fillId="3" borderId="1" xfId="1" applyFont="1" applyFill="1" applyBorder="1" applyAlignment="1">
      <alignment horizontal="center" vertical="center" wrapText="1"/>
    </xf>
    <xf numFmtId="0" fontId="7" fillId="0" borderId="0" xfId="0" applyFont="1"/>
    <xf numFmtId="14" fontId="7" fillId="0" borderId="0" xfId="0" applyNumberFormat="1" applyFont="1"/>
    <xf numFmtId="0" fontId="10" fillId="0" borderId="0" xfId="0" applyFont="1" applyAlignment="1">
      <alignment vertical="center" wrapText="1"/>
    </xf>
    <xf numFmtId="0" fontId="9" fillId="0" borderId="0" xfId="0" applyFont="1"/>
    <xf numFmtId="0" fontId="8" fillId="4" borderId="1" xfId="0" applyFont="1" applyFill="1" applyBorder="1"/>
    <xf numFmtId="0" fontId="2" fillId="0" borderId="4" xfId="0" applyFont="1" applyBorder="1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164" fontId="6" fillId="0" borderId="0" xfId="1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4" fontId="6" fillId="0" borderId="0" xfId="1" applyNumberFormat="1" applyFont="1" applyBorder="1" applyAlignment="1">
      <alignment horizontal="center" vertical="center"/>
    </xf>
    <xf numFmtId="164" fontId="12" fillId="0" borderId="0" xfId="1" applyNumberFormat="1" applyFont="1" applyBorder="1"/>
    <xf numFmtId="0" fontId="13" fillId="0" borderId="0" xfId="0" applyFont="1"/>
    <xf numFmtId="0" fontId="12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1" xfId="0" applyFont="1" applyBorder="1"/>
    <xf numFmtId="0" fontId="13" fillId="0" borderId="1" xfId="0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2" xfId="0" applyFont="1" applyBorder="1"/>
    <xf numFmtId="0" fontId="14" fillId="0" borderId="3" xfId="0" applyFont="1" applyBorder="1"/>
    <xf numFmtId="0" fontId="1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/>
    </xf>
    <xf numFmtId="14" fontId="7" fillId="0" borderId="0" xfId="0" applyNumberFormat="1" applyFont="1" applyAlignment="1">
      <alignment horizontal="center"/>
    </xf>
    <xf numFmtId="0" fontId="15" fillId="3" borderId="1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quotePrefix="1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4" fontId="9" fillId="0" borderId="4" xfId="0" applyNumberFormat="1" applyFont="1" applyBorder="1" applyAlignment="1">
      <alignment horizontal="right"/>
    </xf>
    <xf numFmtId="0" fontId="1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0" fillId="0" borderId="1" xfId="0" applyBorder="1"/>
    <xf numFmtId="44" fontId="5" fillId="0" borderId="1" xfId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18" fillId="0" borderId="1" xfId="1" applyNumberFormat="1" applyFont="1" applyBorder="1" applyAlignment="1">
      <alignment horizontal="center" vertical="center"/>
    </xf>
    <xf numFmtId="44" fontId="18" fillId="3" borderId="1" xfId="1" applyFont="1" applyFill="1" applyBorder="1" applyAlignment="1">
      <alignment horizontal="center" vertical="center" wrapText="1"/>
    </xf>
    <xf numFmtId="0" fontId="19" fillId="0" borderId="1" xfId="0" applyFont="1" applyBorder="1"/>
    <xf numFmtId="44" fontId="19" fillId="0" borderId="1" xfId="1" applyFont="1" applyBorder="1"/>
    <xf numFmtId="44" fontId="19" fillId="0" borderId="1" xfId="0" applyNumberFormat="1" applyFont="1" applyBorder="1"/>
    <xf numFmtId="0" fontId="19" fillId="5" borderId="1" xfId="0" applyFont="1" applyFill="1" applyBorder="1"/>
    <xf numFmtId="0" fontId="19" fillId="0" borderId="1" xfId="0" applyFont="1" applyBorder="1" applyAlignment="1">
      <alignment wrapText="1"/>
    </xf>
    <xf numFmtId="44" fontId="0" fillId="0" borderId="1" xfId="0" applyNumberFormat="1" applyBorder="1"/>
    <xf numFmtId="0" fontId="20" fillId="0" borderId="1" xfId="0" applyFont="1" applyBorder="1"/>
    <xf numFmtId="44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</cellXfs>
  <cellStyles count="3">
    <cellStyle name="Moeda" xfId="1" builtinId="4"/>
    <cellStyle name="Mo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79"/>
  <sheetViews>
    <sheetView tabSelected="1" zoomScaleNormal="100" workbookViewId="0">
      <selection activeCell="B9" sqref="B9"/>
    </sheetView>
  </sheetViews>
  <sheetFormatPr defaultRowHeight="15" x14ac:dyDescent="0.25"/>
  <cols>
    <col min="1" max="1" width="3.85546875" customWidth="1"/>
    <col min="2" max="2" width="51.85546875" customWidth="1"/>
    <col min="3" max="3" width="18.140625" customWidth="1"/>
    <col min="4" max="4" width="19.42578125" customWidth="1"/>
    <col min="5" max="5" width="21.140625" customWidth="1"/>
    <col min="6" max="6" width="17.7109375" customWidth="1"/>
    <col min="7" max="7" width="20.140625" style="46" customWidth="1"/>
    <col min="8" max="8" width="19" customWidth="1"/>
    <col min="9" max="10" width="19.140625" bestFit="1" customWidth="1"/>
    <col min="11" max="11" width="13.85546875" bestFit="1" customWidth="1"/>
    <col min="12" max="12" width="13.85546875" customWidth="1"/>
    <col min="13" max="13" width="18" customWidth="1"/>
    <col min="14" max="14" width="18.140625" customWidth="1"/>
    <col min="15" max="15" width="17.42578125" customWidth="1"/>
  </cols>
  <sheetData>
    <row r="1" spans="1:15" x14ac:dyDescent="0.25">
      <c r="B1" s="1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customHeight="1" x14ac:dyDescent="0.25">
      <c r="B2" s="61" t="s">
        <v>8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5" x14ac:dyDescent="0.25">
      <c r="B3" s="13" t="s">
        <v>19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5"/>
    </row>
    <row r="4" spans="1:15" x14ac:dyDescent="0.25">
      <c r="B4" s="13" t="s">
        <v>34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5"/>
    </row>
    <row r="5" spans="1:15" x14ac:dyDescent="0.25">
      <c r="B5" s="13" t="s">
        <v>33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ht="22.5" customHeight="1" x14ac:dyDescent="0.25">
      <c r="B6" s="41"/>
      <c r="C6" s="65" t="s">
        <v>16</v>
      </c>
      <c r="D6" s="65"/>
      <c r="E6" s="65"/>
      <c r="F6" s="18" t="s">
        <v>23</v>
      </c>
      <c r="G6" s="65" t="s">
        <v>28</v>
      </c>
      <c r="H6" s="65"/>
      <c r="I6" s="65"/>
      <c r="J6" s="65"/>
      <c r="K6" s="65"/>
      <c r="L6" s="65"/>
      <c r="M6" s="65"/>
      <c r="N6" s="65" t="s">
        <v>27</v>
      </c>
      <c r="O6" s="65"/>
    </row>
    <row r="7" spans="1:15" ht="65.25" customHeight="1" x14ac:dyDescent="0.25">
      <c r="B7" s="18" t="s">
        <v>0</v>
      </c>
      <c r="C7" s="33" t="s">
        <v>9</v>
      </c>
      <c r="D7" s="33" t="s">
        <v>14</v>
      </c>
      <c r="E7" s="34" t="s">
        <v>15</v>
      </c>
      <c r="F7" s="34" t="s">
        <v>22</v>
      </c>
      <c r="G7" s="37" t="s">
        <v>29</v>
      </c>
      <c r="H7" s="34" t="s">
        <v>18</v>
      </c>
      <c r="I7" s="34" t="s">
        <v>20</v>
      </c>
      <c r="J7" s="34" t="s">
        <v>21</v>
      </c>
      <c r="K7" s="34" t="s">
        <v>30</v>
      </c>
      <c r="L7" s="34" t="s">
        <v>31</v>
      </c>
      <c r="M7" s="34" t="s">
        <v>32</v>
      </c>
      <c r="N7" s="38" t="s">
        <v>25</v>
      </c>
      <c r="O7" s="39" t="s">
        <v>26</v>
      </c>
    </row>
    <row r="8" spans="1:15" x14ac:dyDescent="0.25">
      <c r="B8" s="17" t="s">
        <v>1</v>
      </c>
      <c r="C8" s="5" t="s">
        <v>2</v>
      </c>
      <c r="D8" s="5" t="s">
        <v>2</v>
      </c>
      <c r="E8" s="5" t="s">
        <v>2</v>
      </c>
      <c r="F8" s="5" t="s">
        <v>2</v>
      </c>
      <c r="G8" s="6" t="s">
        <v>2</v>
      </c>
      <c r="H8" s="5" t="s">
        <v>2</v>
      </c>
      <c r="I8" s="5" t="s">
        <v>2</v>
      </c>
      <c r="J8" s="5" t="s">
        <v>2</v>
      </c>
      <c r="K8" s="5" t="s">
        <v>2</v>
      </c>
      <c r="L8" s="5" t="s">
        <v>2</v>
      </c>
      <c r="M8" s="5" t="s">
        <v>2</v>
      </c>
      <c r="N8" s="5" t="s">
        <v>2</v>
      </c>
      <c r="O8" s="6" t="s">
        <v>2</v>
      </c>
    </row>
    <row r="9" spans="1:15" ht="27" customHeight="1" x14ac:dyDescent="0.25">
      <c r="A9">
        <v>1</v>
      </c>
      <c r="B9" s="40" t="s">
        <v>10</v>
      </c>
      <c r="C9" s="47">
        <v>8000</v>
      </c>
      <c r="D9" s="47">
        <v>9000</v>
      </c>
      <c r="E9" s="47">
        <v>7000</v>
      </c>
      <c r="F9" s="6" t="s">
        <v>17</v>
      </c>
      <c r="G9" s="50" t="s">
        <v>17</v>
      </c>
      <c r="H9" s="6">
        <v>1625</v>
      </c>
      <c r="I9" s="6" t="s">
        <v>17</v>
      </c>
      <c r="J9" s="6">
        <v>1932.5</v>
      </c>
      <c r="K9" s="6">
        <v>2291</v>
      </c>
      <c r="L9" s="5">
        <v>2751.9</v>
      </c>
      <c r="M9" s="5">
        <v>2200</v>
      </c>
      <c r="N9" s="48">
        <f>AVERAGE(C9:M9)</f>
        <v>4350.05</v>
      </c>
      <c r="O9" s="6">
        <f>AVERAGE(H9,J9,K9,L9,M9)</f>
        <v>2160.08</v>
      </c>
    </row>
    <row r="10" spans="1:15" ht="33.75" x14ac:dyDescent="0.25">
      <c r="A10">
        <v>2</v>
      </c>
      <c r="B10" s="40" t="s">
        <v>11</v>
      </c>
      <c r="C10" s="5">
        <v>10800</v>
      </c>
      <c r="D10" s="5">
        <v>13800</v>
      </c>
      <c r="E10" s="47">
        <v>15000</v>
      </c>
      <c r="F10" s="6" t="s">
        <v>17</v>
      </c>
      <c r="G10" s="6">
        <v>9000</v>
      </c>
      <c r="H10" s="6">
        <v>12337.5</v>
      </c>
      <c r="I10" s="6" t="s">
        <v>17</v>
      </c>
      <c r="J10" s="6" t="s">
        <v>17</v>
      </c>
      <c r="K10" s="6" t="s">
        <v>17</v>
      </c>
      <c r="L10" s="5">
        <v>7155.1</v>
      </c>
      <c r="M10" s="5" t="s">
        <v>17</v>
      </c>
      <c r="N10" s="48">
        <f t="shared" ref="N10:N12" si="0">AVERAGE(C10:M10)</f>
        <v>11348.766666666668</v>
      </c>
      <c r="O10" s="6">
        <f>AVERAGE(C10,D10,G10,H10,L10)</f>
        <v>10618.52</v>
      </c>
    </row>
    <row r="11" spans="1:15" ht="33.75" x14ac:dyDescent="0.25">
      <c r="A11">
        <v>3</v>
      </c>
      <c r="B11" s="40" t="s">
        <v>12</v>
      </c>
      <c r="C11" s="5">
        <v>2100</v>
      </c>
      <c r="D11" s="5">
        <v>3250</v>
      </c>
      <c r="E11" s="5">
        <v>3900</v>
      </c>
      <c r="F11" s="6">
        <v>2445</v>
      </c>
      <c r="G11" s="50" t="s">
        <v>17</v>
      </c>
      <c r="H11" s="6" t="s">
        <v>17</v>
      </c>
      <c r="I11" s="6">
        <v>2651.8</v>
      </c>
      <c r="J11" s="6" t="s">
        <v>17</v>
      </c>
      <c r="K11" s="6" t="s">
        <v>17</v>
      </c>
      <c r="L11" s="5" t="s">
        <v>17</v>
      </c>
      <c r="M11" s="5" t="s">
        <v>17</v>
      </c>
      <c r="N11" s="48">
        <f>AVERAGE(C11:M11)</f>
        <v>2869.3599999999997</v>
      </c>
      <c r="O11" s="6">
        <f>AVERAGE(C11,D11,E11,F11,I11)</f>
        <v>2869.3599999999997</v>
      </c>
    </row>
    <row r="12" spans="1:15" ht="22.5" x14ac:dyDescent="0.25">
      <c r="A12">
        <v>4</v>
      </c>
      <c r="B12" s="40" t="s">
        <v>13</v>
      </c>
      <c r="C12" s="5">
        <v>10000</v>
      </c>
      <c r="D12" s="47">
        <v>15000</v>
      </c>
      <c r="E12" s="47">
        <v>18000</v>
      </c>
      <c r="F12" s="6" t="s">
        <v>17</v>
      </c>
      <c r="G12" s="6">
        <v>6000</v>
      </c>
      <c r="H12" s="6">
        <v>11980.16</v>
      </c>
      <c r="I12" s="6" t="s">
        <v>17</v>
      </c>
      <c r="J12" s="6" t="s">
        <v>17</v>
      </c>
      <c r="K12" s="6" t="s">
        <v>17</v>
      </c>
      <c r="L12" s="5"/>
      <c r="M12" s="5" t="s">
        <v>17</v>
      </c>
      <c r="N12" s="48">
        <f t="shared" si="0"/>
        <v>12196.032000000001</v>
      </c>
      <c r="O12" s="6">
        <f>AVERAGE(C12,H12,G12)</f>
        <v>9326.7199999999993</v>
      </c>
    </row>
    <row r="13" spans="1:15" ht="20.25" customHeight="1" x14ac:dyDescent="0.25">
      <c r="B13" s="19"/>
      <c r="C13" s="21"/>
      <c r="D13" s="22"/>
      <c r="E13" s="22"/>
      <c r="F13" s="22"/>
      <c r="G13" s="49"/>
      <c r="H13" s="22"/>
      <c r="I13" s="22"/>
      <c r="J13" s="22"/>
      <c r="K13" s="22"/>
      <c r="L13" s="22"/>
      <c r="M13" s="22"/>
      <c r="N13" s="20"/>
      <c r="O13" s="23"/>
    </row>
    <row r="14" spans="1:15" ht="15.75" x14ac:dyDescent="0.25">
      <c r="B14" s="24"/>
      <c r="C14" s="25"/>
      <c r="D14" s="26" t="s">
        <v>3</v>
      </c>
      <c r="E14" s="43" t="s">
        <v>4</v>
      </c>
      <c r="F14" s="43"/>
      <c r="G14" s="26"/>
      <c r="H14" s="25"/>
      <c r="I14" s="25"/>
      <c r="J14" s="25"/>
      <c r="K14" s="25"/>
      <c r="L14" s="25"/>
      <c r="M14" s="25"/>
      <c r="N14" s="24"/>
      <c r="O14" s="24"/>
    </row>
    <row r="15" spans="1:15" x14ac:dyDescent="0.25">
      <c r="B15" s="27" t="s">
        <v>5</v>
      </c>
      <c r="C15" s="27"/>
      <c r="D15" s="35"/>
      <c r="E15" s="44" t="s">
        <v>24</v>
      </c>
      <c r="F15" s="44"/>
      <c r="G15" s="27"/>
      <c r="H15" s="29"/>
      <c r="I15" s="29"/>
      <c r="J15" s="29"/>
      <c r="K15" s="29"/>
      <c r="L15" s="29"/>
      <c r="M15" s="29"/>
      <c r="N15" s="24"/>
      <c r="O15" s="30"/>
    </row>
    <row r="16" spans="1:15" ht="15.75" x14ac:dyDescent="0.25">
      <c r="B16" s="31" t="s">
        <v>6</v>
      </c>
      <c r="C16" s="32"/>
      <c r="D16" s="28" t="s">
        <v>24</v>
      </c>
      <c r="E16" s="45"/>
      <c r="F16" s="45"/>
      <c r="G16" s="27"/>
      <c r="H16" s="29"/>
      <c r="I16" s="29"/>
      <c r="J16" s="29"/>
      <c r="K16" s="29"/>
      <c r="L16" s="29"/>
      <c r="M16" s="29"/>
      <c r="N16" s="25"/>
      <c r="O16" s="24"/>
    </row>
    <row r="17" spans="2:15" ht="15.75" x14ac:dyDescent="0.25">
      <c r="C17" s="8"/>
      <c r="D17" s="8"/>
      <c r="E17" s="36"/>
      <c r="F17" s="36"/>
      <c r="G17" s="9"/>
      <c r="H17" s="8"/>
      <c r="I17" s="8"/>
      <c r="J17" s="8"/>
      <c r="K17" s="8"/>
      <c r="L17" s="8"/>
      <c r="M17" s="8"/>
      <c r="N17" s="7"/>
      <c r="O17" s="7"/>
    </row>
    <row r="18" spans="2:15" ht="15.75" x14ac:dyDescent="0.25">
      <c r="B18" s="11" t="s">
        <v>7</v>
      </c>
      <c r="C18" s="42">
        <v>45726</v>
      </c>
      <c r="D18" s="7"/>
      <c r="E18" s="7"/>
      <c r="F18" s="7"/>
      <c r="G18" s="10"/>
      <c r="H18" s="7"/>
      <c r="I18" s="7"/>
      <c r="J18" s="7"/>
      <c r="K18" s="7"/>
      <c r="L18" s="7"/>
      <c r="M18" s="7"/>
      <c r="N18" s="7"/>
      <c r="O18" s="7"/>
    </row>
    <row r="19" spans="2:15" x14ac:dyDescent="0.25">
      <c r="D19" s="64"/>
      <c r="E19" s="64"/>
      <c r="F19" s="16"/>
      <c r="G19"/>
      <c r="H19" s="16"/>
      <c r="I19" s="16"/>
      <c r="J19" s="16"/>
      <c r="K19" s="16"/>
      <c r="L19" s="16"/>
      <c r="M19" s="16"/>
    </row>
    <row r="20" spans="2:15" x14ac:dyDescent="0.25">
      <c r="D20" s="10"/>
      <c r="E20" s="10"/>
      <c r="F20" s="10"/>
      <c r="G20"/>
      <c r="H20" s="10"/>
      <c r="I20" s="10"/>
      <c r="J20" s="10"/>
      <c r="K20" s="10"/>
      <c r="L20" s="10"/>
      <c r="M20" s="10"/>
    </row>
    <row r="21" spans="2:15" ht="21" customHeight="1" x14ac:dyDescent="0.25">
      <c r="D21" s="9"/>
      <c r="E21" s="9"/>
      <c r="F21" s="9"/>
      <c r="G21" s="3"/>
      <c r="H21" s="9"/>
      <c r="I21" s="9"/>
      <c r="J21" s="9"/>
      <c r="K21" s="9"/>
      <c r="L21" s="9"/>
      <c r="M21" s="9"/>
    </row>
    <row r="22" spans="2:15" ht="15.75" customHeight="1" x14ac:dyDescent="0.25">
      <c r="D22" s="10"/>
      <c r="E22" s="10"/>
      <c r="F22" s="10"/>
      <c r="G22" s="4"/>
      <c r="H22" s="10"/>
      <c r="I22" s="10"/>
      <c r="J22" s="10"/>
      <c r="K22" s="10"/>
      <c r="L22" s="10"/>
      <c r="M22" s="10"/>
    </row>
    <row r="23" spans="2:15" ht="15.75" customHeight="1" x14ac:dyDescent="0.25">
      <c r="G23" s="4"/>
    </row>
    <row r="24" spans="2:15" ht="15.75" x14ac:dyDescent="0.25">
      <c r="G24"/>
      <c r="N24" s="2"/>
      <c r="O24" s="2"/>
    </row>
    <row r="25" spans="2:15" ht="15.75" x14ac:dyDescent="0.25">
      <c r="B25" s="3"/>
      <c r="C25" s="3"/>
      <c r="D25" s="3"/>
      <c r="E25" s="3"/>
      <c r="F25" s="3"/>
      <c r="G25"/>
      <c r="H25" s="3"/>
      <c r="I25" s="3"/>
      <c r="J25" s="3"/>
      <c r="K25" s="3"/>
      <c r="L25" s="3"/>
      <c r="M25" s="3"/>
      <c r="N25" s="3"/>
    </row>
    <row r="26" spans="2:15" ht="15.75" x14ac:dyDescent="0.25">
      <c r="C26" s="4"/>
      <c r="D26" s="4"/>
      <c r="E26" s="4"/>
      <c r="F26" s="4"/>
      <c r="G26"/>
      <c r="H26" s="4"/>
      <c r="I26" s="4"/>
      <c r="J26" s="4"/>
      <c r="K26" s="4"/>
      <c r="L26" s="4"/>
      <c r="M26" s="4"/>
      <c r="N26" s="4"/>
      <c r="O26" s="4"/>
    </row>
    <row r="27" spans="2:15" ht="15.75" x14ac:dyDescent="0.25">
      <c r="C27" s="4"/>
      <c r="D27" s="4"/>
      <c r="E27" s="4"/>
      <c r="F27" s="4"/>
      <c r="G27"/>
      <c r="H27" s="4"/>
      <c r="I27" s="4"/>
      <c r="J27" s="4"/>
      <c r="K27" s="4"/>
      <c r="L27" s="4"/>
      <c r="M27" s="4"/>
      <c r="N27" s="4"/>
      <c r="O27" s="4"/>
    </row>
    <row r="28" spans="2:15" x14ac:dyDescent="0.25">
      <c r="G28" s="9"/>
    </row>
    <row r="29" spans="2:15" x14ac:dyDescent="0.25">
      <c r="G29" s="10"/>
    </row>
    <row r="30" spans="2:15" x14ac:dyDescent="0.25">
      <c r="G30"/>
    </row>
    <row r="31" spans="2:15" x14ac:dyDescent="0.25">
      <c r="G31"/>
    </row>
    <row r="32" spans="2:15" ht="15.75" x14ac:dyDescent="0.25">
      <c r="G32" s="3"/>
    </row>
    <row r="33" spans="7:7" ht="15.75" x14ac:dyDescent="0.25">
      <c r="G33" s="4"/>
    </row>
    <row r="34" spans="7:7" ht="15.75" x14ac:dyDescent="0.25">
      <c r="G34" s="4"/>
    </row>
    <row r="35" spans="7:7" x14ac:dyDescent="0.25">
      <c r="G35"/>
    </row>
    <row r="36" spans="7:7" x14ac:dyDescent="0.25">
      <c r="G36"/>
    </row>
    <row r="37" spans="7:7" x14ac:dyDescent="0.25">
      <c r="G37"/>
    </row>
    <row r="38" spans="7:7" x14ac:dyDescent="0.25">
      <c r="G38"/>
    </row>
    <row r="39" spans="7:7" x14ac:dyDescent="0.25">
      <c r="G39" s="9"/>
    </row>
    <row r="40" spans="7:7" x14ac:dyDescent="0.25">
      <c r="G40" s="10"/>
    </row>
    <row r="41" spans="7:7" x14ac:dyDescent="0.25">
      <c r="G41"/>
    </row>
    <row r="42" spans="7:7" x14ac:dyDescent="0.25">
      <c r="G42"/>
    </row>
    <row r="43" spans="7:7" ht="15.75" x14ac:dyDescent="0.25">
      <c r="G43" s="3"/>
    </row>
    <row r="44" spans="7:7" ht="15.75" x14ac:dyDescent="0.25">
      <c r="G44" s="4"/>
    </row>
    <row r="45" spans="7:7" ht="15.75" x14ac:dyDescent="0.25">
      <c r="G45" s="4"/>
    </row>
    <row r="46" spans="7:7" x14ac:dyDescent="0.25">
      <c r="G46"/>
    </row>
    <row r="47" spans="7:7" x14ac:dyDescent="0.25">
      <c r="G47"/>
    </row>
    <row r="48" spans="7:7" x14ac:dyDescent="0.25">
      <c r="G48"/>
    </row>
    <row r="49" spans="7:7" x14ac:dyDescent="0.25">
      <c r="G49"/>
    </row>
    <row r="50" spans="7:7" x14ac:dyDescent="0.25">
      <c r="G50" s="9"/>
    </row>
    <row r="51" spans="7:7" x14ac:dyDescent="0.25">
      <c r="G51" s="10"/>
    </row>
    <row r="52" spans="7:7" x14ac:dyDescent="0.25">
      <c r="G52"/>
    </row>
    <row r="53" spans="7:7" x14ac:dyDescent="0.25">
      <c r="G53"/>
    </row>
    <row r="54" spans="7:7" ht="15.75" x14ac:dyDescent="0.25">
      <c r="G54" s="3"/>
    </row>
    <row r="55" spans="7:7" ht="15.75" x14ac:dyDescent="0.25">
      <c r="G55" s="4"/>
    </row>
    <row r="56" spans="7:7" ht="15.75" x14ac:dyDescent="0.25">
      <c r="G56" s="4"/>
    </row>
    <row r="57" spans="7:7" x14ac:dyDescent="0.25">
      <c r="G57"/>
    </row>
    <row r="58" spans="7:7" x14ac:dyDescent="0.25">
      <c r="G58"/>
    </row>
    <row r="59" spans="7:7" x14ac:dyDescent="0.25">
      <c r="G59"/>
    </row>
    <row r="60" spans="7:7" x14ac:dyDescent="0.25">
      <c r="G60"/>
    </row>
    <row r="61" spans="7:7" x14ac:dyDescent="0.25">
      <c r="G61" s="9"/>
    </row>
    <row r="62" spans="7:7" x14ac:dyDescent="0.25">
      <c r="G62" s="10"/>
    </row>
    <row r="63" spans="7:7" x14ac:dyDescent="0.25">
      <c r="G63"/>
    </row>
    <row r="64" spans="7:7" x14ac:dyDescent="0.25">
      <c r="G64"/>
    </row>
    <row r="65" spans="7:7" ht="15.75" x14ac:dyDescent="0.25">
      <c r="G65" s="3"/>
    </row>
    <row r="66" spans="7:7" ht="15.75" x14ac:dyDescent="0.25">
      <c r="G66" s="4"/>
    </row>
    <row r="67" spans="7:7" ht="15.75" x14ac:dyDescent="0.25">
      <c r="G67" s="4"/>
    </row>
    <row r="68" spans="7:7" x14ac:dyDescent="0.25">
      <c r="G68"/>
    </row>
    <row r="69" spans="7:7" x14ac:dyDescent="0.25">
      <c r="G69"/>
    </row>
    <row r="70" spans="7:7" x14ac:dyDescent="0.25">
      <c r="G70"/>
    </row>
    <row r="71" spans="7:7" x14ac:dyDescent="0.25">
      <c r="G71"/>
    </row>
    <row r="72" spans="7:7" x14ac:dyDescent="0.25">
      <c r="G72" s="9"/>
    </row>
    <row r="73" spans="7:7" x14ac:dyDescent="0.25">
      <c r="G73" s="10"/>
    </row>
    <row r="74" spans="7:7" x14ac:dyDescent="0.25">
      <c r="G74"/>
    </row>
    <row r="75" spans="7:7" x14ac:dyDescent="0.25">
      <c r="G75"/>
    </row>
    <row r="76" spans="7:7" ht="15.75" x14ac:dyDescent="0.25">
      <c r="G76" s="3"/>
    </row>
    <row r="77" spans="7:7" ht="15.75" x14ac:dyDescent="0.25">
      <c r="G77" s="4"/>
    </row>
    <row r="78" spans="7:7" ht="15.75" x14ac:dyDescent="0.25">
      <c r="G78" s="4"/>
    </row>
    <row r="79" spans="7:7" x14ac:dyDescent="0.25">
      <c r="G79"/>
    </row>
    <row r="80" spans="7:7" x14ac:dyDescent="0.25">
      <c r="G80"/>
    </row>
    <row r="81" spans="7:7" x14ac:dyDescent="0.25">
      <c r="G81"/>
    </row>
    <row r="82" spans="7:7" x14ac:dyDescent="0.25">
      <c r="G82"/>
    </row>
    <row r="83" spans="7:7" x14ac:dyDescent="0.25">
      <c r="G83" s="9"/>
    </row>
    <row r="84" spans="7:7" x14ac:dyDescent="0.25">
      <c r="G84" s="10"/>
    </row>
    <row r="85" spans="7:7" x14ac:dyDescent="0.25">
      <c r="G85"/>
    </row>
    <row r="86" spans="7:7" x14ac:dyDescent="0.25">
      <c r="G86"/>
    </row>
    <row r="87" spans="7:7" ht="15.75" x14ac:dyDescent="0.25">
      <c r="G87" s="3"/>
    </row>
    <row r="88" spans="7:7" ht="15.75" x14ac:dyDescent="0.25">
      <c r="G88" s="4"/>
    </row>
    <row r="89" spans="7:7" ht="15.75" x14ac:dyDescent="0.25">
      <c r="G89" s="4"/>
    </row>
    <row r="90" spans="7:7" x14ac:dyDescent="0.25">
      <c r="G90"/>
    </row>
    <row r="91" spans="7:7" x14ac:dyDescent="0.25">
      <c r="G91"/>
    </row>
    <row r="92" spans="7:7" x14ac:dyDescent="0.25">
      <c r="G92"/>
    </row>
    <row r="93" spans="7:7" x14ac:dyDescent="0.25">
      <c r="G93"/>
    </row>
    <row r="94" spans="7:7" x14ac:dyDescent="0.25">
      <c r="G94" s="9"/>
    </row>
    <row r="95" spans="7:7" x14ac:dyDescent="0.25">
      <c r="G95" s="10"/>
    </row>
    <row r="96" spans="7:7" x14ac:dyDescent="0.25">
      <c r="G96"/>
    </row>
    <row r="97" spans="7:7" x14ac:dyDescent="0.25">
      <c r="G97"/>
    </row>
    <row r="98" spans="7:7" ht="15.75" x14ac:dyDescent="0.25">
      <c r="G98" s="3"/>
    </row>
    <row r="99" spans="7:7" ht="15.75" x14ac:dyDescent="0.25">
      <c r="G99" s="4"/>
    </row>
    <row r="100" spans="7:7" ht="15.75" x14ac:dyDescent="0.25">
      <c r="G100" s="4"/>
    </row>
    <row r="101" spans="7:7" x14ac:dyDescent="0.25">
      <c r="G101"/>
    </row>
    <row r="102" spans="7:7" x14ac:dyDescent="0.25">
      <c r="G102"/>
    </row>
    <row r="103" spans="7:7" x14ac:dyDescent="0.25">
      <c r="G103"/>
    </row>
    <row r="104" spans="7:7" x14ac:dyDescent="0.25">
      <c r="G104"/>
    </row>
    <row r="105" spans="7:7" x14ac:dyDescent="0.25">
      <c r="G105" s="9"/>
    </row>
    <row r="106" spans="7:7" x14ac:dyDescent="0.25">
      <c r="G106" s="10"/>
    </row>
    <row r="107" spans="7:7" x14ac:dyDescent="0.25">
      <c r="G107"/>
    </row>
    <row r="108" spans="7:7" x14ac:dyDescent="0.25">
      <c r="G108"/>
    </row>
    <row r="109" spans="7:7" ht="15.75" x14ac:dyDescent="0.25">
      <c r="G109" s="3"/>
    </row>
    <row r="110" spans="7:7" ht="15.75" x14ac:dyDescent="0.25">
      <c r="G110" s="4"/>
    </row>
    <row r="111" spans="7:7" ht="15.75" x14ac:dyDescent="0.25">
      <c r="G111" s="4"/>
    </row>
    <row r="112" spans="7:7" x14ac:dyDescent="0.25">
      <c r="G112"/>
    </row>
    <row r="113" spans="7:7" x14ac:dyDescent="0.25">
      <c r="G113"/>
    </row>
    <row r="114" spans="7:7" x14ac:dyDescent="0.25">
      <c r="G114"/>
    </row>
    <row r="115" spans="7:7" x14ac:dyDescent="0.25">
      <c r="G115"/>
    </row>
    <row r="116" spans="7:7" x14ac:dyDescent="0.25">
      <c r="G116" s="9"/>
    </row>
    <row r="117" spans="7:7" x14ac:dyDescent="0.25">
      <c r="G117" s="10"/>
    </row>
    <row r="118" spans="7:7" x14ac:dyDescent="0.25">
      <c r="G118"/>
    </row>
    <row r="119" spans="7:7" x14ac:dyDescent="0.25">
      <c r="G119"/>
    </row>
    <row r="120" spans="7:7" ht="15.75" x14ac:dyDescent="0.25">
      <c r="G120" s="3"/>
    </row>
    <row r="121" spans="7:7" ht="15.75" x14ac:dyDescent="0.25">
      <c r="G121" s="4"/>
    </row>
    <row r="122" spans="7:7" ht="15.75" x14ac:dyDescent="0.25">
      <c r="G122" s="4"/>
    </row>
    <row r="123" spans="7:7" x14ac:dyDescent="0.25">
      <c r="G123"/>
    </row>
    <row r="124" spans="7:7" x14ac:dyDescent="0.25">
      <c r="G124"/>
    </row>
    <row r="125" spans="7:7" x14ac:dyDescent="0.25">
      <c r="G125"/>
    </row>
    <row r="126" spans="7:7" x14ac:dyDescent="0.25">
      <c r="G126"/>
    </row>
    <row r="127" spans="7:7" x14ac:dyDescent="0.25">
      <c r="G127" s="9"/>
    </row>
    <row r="128" spans="7:7" x14ac:dyDescent="0.25">
      <c r="G128" s="10"/>
    </row>
    <row r="129" spans="7:7" x14ac:dyDescent="0.25">
      <c r="G129"/>
    </row>
    <row r="130" spans="7:7" x14ac:dyDescent="0.25">
      <c r="G130"/>
    </row>
    <row r="131" spans="7:7" ht="15.75" x14ac:dyDescent="0.25">
      <c r="G131" s="3"/>
    </row>
    <row r="132" spans="7:7" ht="15.75" x14ac:dyDescent="0.25">
      <c r="G132" s="4"/>
    </row>
    <row r="133" spans="7:7" ht="15.75" x14ac:dyDescent="0.25">
      <c r="G133" s="4"/>
    </row>
    <row r="134" spans="7:7" x14ac:dyDescent="0.25">
      <c r="G134"/>
    </row>
    <row r="135" spans="7:7" x14ac:dyDescent="0.25">
      <c r="G135"/>
    </row>
    <row r="136" spans="7:7" x14ac:dyDescent="0.25">
      <c r="G136"/>
    </row>
    <row r="137" spans="7:7" x14ac:dyDescent="0.25">
      <c r="G137"/>
    </row>
    <row r="138" spans="7:7" x14ac:dyDescent="0.25">
      <c r="G138" s="9"/>
    </row>
    <row r="139" spans="7:7" x14ac:dyDescent="0.25">
      <c r="G139" s="10"/>
    </row>
    <row r="140" spans="7:7" x14ac:dyDescent="0.25">
      <c r="G140"/>
    </row>
    <row r="141" spans="7:7" x14ac:dyDescent="0.25">
      <c r="G141"/>
    </row>
    <row r="142" spans="7:7" ht="15.75" x14ac:dyDescent="0.25">
      <c r="G142" s="3"/>
    </row>
    <row r="143" spans="7:7" ht="15.75" x14ac:dyDescent="0.25">
      <c r="G143" s="4"/>
    </row>
    <row r="144" spans="7:7" ht="15.75" x14ac:dyDescent="0.25">
      <c r="G144" s="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 s="9"/>
    </row>
    <row r="150" spans="7:7" x14ac:dyDescent="0.25">
      <c r="G150" s="10"/>
    </row>
    <row r="151" spans="7:7" x14ac:dyDescent="0.25">
      <c r="G151"/>
    </row>
    <row r="152" spans="7:7" x14ac:dyDescent="0.25">
      <c r="G152"/>
    </row>
    <row r="153" spans="7:7" ht="15.75" x14ac:dyDescent="0.25">
      <c r="G153" s="3"/>
    </row>
    <row r="154" spans="7:7" ht="15.75" x14ac:dyDescent="0.25">
      <c r="G154" s="4"/>
    </row>
    <row r="155" spans="7:7" ht="15.75" x14ac:dyDescent="0.25">
      <c r="G155" s="4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 s="9"/>
    </row>
    <row r="161" spans="7:7" x14ac:dyDescent="0.25">
      <c r="G161" s="10"/>
    </row>
    <row r="162" spans="7:7" x14ac:dyDescent="0.25">
      <c r="G162"/>
    </row>
    <row r="163" spans="7:7" x14ac:dyDescent="0.25">
      <c r="G163"/>
    </row>
    <row r="164" spans="7:7" ht="15.75" x14ac:dyDescent="0.25">
      <c r="G164" s="3"/>
    </row>
    <row r="165" spans="7:7" ht="15.75" x14ac:dyDescent="0.25">
      <c r="G165" s="4"/>
    </row>
    <row r="166" spans="7:7" ht="15.75" x14ac:dyDescent="0.25">
      <c r="G166" s="4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 s="9"/>
    </row>
    <row r="172" spans="7:7" x14ac:dyDescent="0.25">
      <c r="G172" s="10"/>
    </row>
    <row r="173" spans="7:7" x14ac:dyDescent="0.25">
      <c r="G173"/>
    </row>
    <row r="174" spans="7:7" x14ac:dyDescent="0.25">
      <c r="G174"/>
    </row>
    <row r="175" spans="7:7" ht="15.75" x14ac:dyDescent="0.25">
      <c r="G175" s="3"/>
    </row>
    <row r="176" spans="7:7" ht="15.75" x14ac:dyDescent="0.25">
      <c r="G176" s="4"/>
    </row>
    <row r="177" spans="7:7" ht="15.75" x14ac:dyDescent="0.25">
      <c r="G177" s="4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 s="9"/>
    </row>
    <row r="183" spans="7:7" x14ac:dyDescent="0.25">
      <c r="G183" s="10"/>
    </row>
    <row r="184" spans="7:7" x14ac:dyDescent="0.25">
      <c r="G184"/>
    </row>
    <row r="185" spans="7:7" x14ac:dyDescent="0.25">
      <c r="G185"/>
    </row>
    <row r="186" spans="7:7" ht="15.75" x14ac:dyDescent="0.25">
      <c r="G186" s="3"/>
    </row>
    <row r="187" spans="7:7" ht="15.75" x14ac:dyDescent="0.25">
      <c r="G187" s="4"/>
    </row>
    <row r="188" spans="7:7" ht="15.75" x14ac:dyDescent="0.25">
      <c r="G188" s="4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 s="9"/>
    </row>
    <row r="194" spans="7:7" x14ac:dyDescent="0.25">
      <c r="G194" s="10"/>
    </row>
    <row r="195" spans="7:7" x14ac:dyDescent="0.25">
      <c r="G195"/>
    </row>
    <row r="196" spans="7:7" x14ac:dyDescent="0.25">
      <c r="G196"/>
    </row>
    <row r="197" spans="7:7" ht="15.75" x14ac:dyDescent="0.25">
      <c r="G197" s="3"/>
    </row>
    <row r="198" spans="7:7" ht="15.75" x14ac:dyDescent="0.25">
      <c r="G198" s="4"/>
    </row>
    <row r="199" spans="7:7" ht="15.75" x14ac:dyDescent="0.25">
      <c r="G199" s="4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 s="9"/>
    </row>
    <row r="205" spans="7:7" x14ac:dyDescent="0.25">
      <c r="G205" s="10"/>
    </row>
    <row r="206" spans="7:7" x14ac:dyDescent="0.25">
      <c r="G206"/>
    </row>
    <row r="207" spans="7:7" x14ac:dyDescent="0.25">
      <c r="G207"/>
    </row>
    <row r="208" spans="7:7" ht="15.75" x14ac:dyDescent="0.25">
      <c r="G208" s="3"/>
    </row>
    <row r="209" spans="7:7" ht="15.75" x14ac:dyDescent="0.25">
      <c r="G209" s="4"/>
    </row>
    <row r="210" spans="7:7" ht="15.75" x14ac:dyDescent="0.25">
      <c r="G210" s="4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 s="9"/>
    </row>
    <row r="216" spans="7:7" x14ac:dyDescent="0.25">
      <c r="G216" s="10"/>
    </row>
    <row r="217" spans="7:7" x14ac:dyDescent="0.25">
      <c r="G217"/>
    </row>
    <row r="218" spans="7:7" x14ac:dyDescent="0.25">
      <c r="G218"/>
    </row>
    <row r="219" spans="7:7" ht="15.75" x14ac:dyDescent="0.25">
      <c r="G219" s="3"/>
    </row>
    <row r="220" spans="7:7" ht="15.75" x14ac:dyDescent="0.25">
      <c r="G220" s="4"/>
    </row>
    <row r="221" spans="7:7" ht="15.75" x14ac:dyDescent="0.25">
      <c r="G221" s="4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 s="9"/>
    </row>
    <row r="227" spans="7:7" x14ac:dyDescent="0.25">
      <c r="G227" s="10"/>
    </row>
    <row r="228" spans="7:7" x14ac:dyDescent="0.25">
      <c r="G228"/>
    </row>
    <row r="229" spans="7:7" x14ac:dyDescent="0.25">
      <c r="G229"/>
    </row>
    <row r="230" spans="7:7" ht="15.75" x14ac:dyDescent="0.25">
      <c r="G230" s="3"/>
    </row>
    <row r="231" spans="7:7" ht="15.75" x14ac:dyDescent="0.25">
      <c r="G231" s="4"/>
    </row>
    <row r="232" spans="7:7" ht="15.75" x14ac:dyDescent="0.25">
      <c r="G232" s="4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 s="9"/>
    </row>
    <row r="238" spans="7:7" x14ac:dyDescent="0.25">
      <c r="G238" s="10"/>
    </row>
    <row r="239" spans="7:7" x14ac:dyDescent="0.25">
      <c r="G239"/>
    </row>
    <row r="240" spans="7:7" x14ac:dyDescent="0.25">
      <c r="G240"/>
    </row>
    <row r="241" spans="7:7" ht="15.75" x14ac:dyDescent="0.25">
      <c r="G241" s="3"/>
    </row>
    <row r="242" spans="7:7" ht="15.75" x14ac:dyDescent="0.25">
      <c r="G242" s="4"/>
    </row>
    <row r="243" spans="7:7" ht="15.75" x14ac:dyDescent="0.25">
      <c r="G243" s="4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 s="9"/>
    </row>
    <row r="249" spans="7:7" x14ac:dyDescent="0.25">
      <c r="G249" s="10"/>
    </row>
    <row r="250" spans="7:7" x14ac:dyDescent="0.25">
      <c r="G250"/>
    </row>
    <row r="251" spans="7:7" x14ac:dyDescent="0.25">
      <c r="G251"/>
    </row>
    <row r="252" spans="7:7" ht="15.75" x14ac:dyDescent="0.25">
      <c r="G252" s="3"/>
    </row>
    <row r="253" spans="7:7" ht="15.75" x14ac:dyDescent="0.25">
      <c r="G253" s="4"/>
    </row>
    <row r="254" spans="7:7" ht="15.75" x14ac:dyDescent="0.25">
      <c r="G254" s="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 s="9"/>
    </row>
    <row r="260" spans="7:7" x14ac:dyDescent="0.25">
      <c r="G260" s="10"/>
    </row>
    <row r="261" spans="7:7" x14ac:dyDescent="0.25">
      <c r="G261"/>
    </row>
    <row r="262" spans="7:7" x14ac:dyDescent="0.25">
      <c r="G262"/>
    </row>
    <row r="263" spans="7:7" ht="15.75" x14ac:dyDescent="0.25">
      <c r="G263" s="3"/>
    </row>
    <row r="264" spans="7:7" ht="15.75" x14ac:dyDescent="0.25">
      <c r="G264" s="4"/>
    </row>
    <row r="265" spans="7:7" ht="15.75" x14ac:dyDescent="0.25">
      <c r="G265" s="4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 s="9"/>
    </row>
    <row r="271" spans="7:7" x14ac:dyDescent="0.25">
      <c r="G271" s="10"/>
    </row>
    <row r="272" spans="7:7" x14ac:dyDescent="0.25">
      <c r="G272"/>
    </row>
    <row r="273" spans="7:7" x14ac:dyDescent="0.25">
      <c r="G273"/>
    </row>
    <row r="274" spans="7:7" ht="15.75" x14ac:dyDescent="0.25">
      <c r="G274" s="3"/>
    </row>
    <row r="275" spans="7:7" ht="15.75" x14ac:dyDescent="0.25">
      <c r="G275" s="4"/>
    </row>
    <row r="276" spans="7:7" ht="15.75" x14ac:dyDescent="0.25">
      <c r="G276" s="4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 s="9"/>
    </row>
    <row r="282" spans="7:7" x14ac:dyDescent="0.25">
      <c r="G282" s="10"/>
    </row>
    <row r="283" spans="7:7" x14ac:dyDescent="0.25">
      <c r="G283"/>
    </row>
    <row r="284" spans="7:7" x14ac:dyDescent="0.25">
      <c r="G284"/>
    </row>
    <row r="285" spans="7:7" ht="15.75" x14ac:dyDescent="0.25">
      <c r="G285" s="3"/>
    </row>
    <row r="286" spans="7:7" ht="15.75" x14ac:dyDescent="0.25">
      <c r="G286" s="4"/>
    </row>
    <row r="287" spans="7:7" ht="15.75" x14ac:dyDescent="0.25">
      <c r="G287" s="4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 s="9"/>
    </row>
    <row r="293" spans="7:7" x14ac:dyDescent="0.25">
      <c r="G293" s="10"/>
    </row>
    <row r="294" spans="7:7" x14ac:dyDescent="0.25">
      <c r="G294"/>
    </row>
    <row r="295" spans="7:7" x14ac:dyDescent="0.25">
      <c r="G295"/>
    </row>
    <row r="296" spans="7:7" ht="15.75" x14ac:dyDescent="0.25">
      <c r="G296" s="3"/>
    </row>
    <row r="297" spans="7:7" ht="15.75" x14ac:dyDescent="0.25">
      <c r="G297" s="4"/>
    </row>
    <row r="298" spans="7:7" ht="15.75" x14ac:dyDescent="0.25">
      <c r="G298" s="4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 s="9"/>
    </row>
    <row r="304" spans="7:7" x14ac:dyDescent="0.25">
      <c r="G304" s="10"/>
    </row>
    <row r="305" spans="7:7" x14ac:dyDescent="0.25">
      <c r="G305"/>
    </row>
    <row r="306" spans="7:7" x14ac:dyDescent="0.25">
      <c r="G306"/>
    </row>
    <row r="307" spans="7:7" ht="15.75" x14ac:dyDescent="0.25">
      <c r="G307" s="3"/>
    </row>
    <row r="308" spans="7:7" ht="15.75" x14ac:dyDescent="0.25">
      <c r="G308" s="4"/>
    </row>
    <row r="309" spans="7:7" ht="15.75" x14ac:dyDescent="0.25">
      <c r="G309" s="4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 s="9"/>
    </row>
    <row r="315" spans="7:7" x14ac:dyDescent="0.25">
      <c r="G315" s="10"/>
    </row>
    <row r="316" spans="7:7" x14ac:dyDescent="0.25">
      <c r="G316"/>
    </row>
    <row r="317" spans="7:7" x14ac:dyDescent="0.25">
      <c r="G317"/>
    </row>
    <row r="318" spans="7:7" ht="15.75" x14ac:dyDescent="0.25">
      <c r="G318" s="3"/>
    </row>
    <row r="319" spans="7:7" ht="15.75" x14ac:dyDescent="0.25">
      <c r="G319" s="4"/>
    </row>
    <row r="320" spans="7:7" ht="15.75" x14ac:dyDescent="0.25">
      <c r="G320" s="4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 s="9"/>
    </row>
    <row r="326" spans="7:7" x14ac:dyDescent="0.25">
      <c r="G326" s="10"/>
    </row>
    <row r="327" spans="7:7" x14ac:dyDescent="0.25">
      <c r="G327"/>
    </row>
    <row r="328" spans="7:7" x14ac:dyDescent="0.25">
      <c r="G328"/>
    </row>
    <row r="329" spans="7:7" ht="15.75" x14ac:dyDescent="0.25">
      <c r="G329" s="3"/>
    </row>
    <row r="330" spans="7:7" ht="15.75" x14ac:dyDescent="0.25">
      <c r="G330" s="4"/>
    </row>
    <row r="331" spans="7:7" ht="15.75" x14ac:dyDescent="0.25">
      <c r="G331" s="4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 s="9"/>
    </row>
    <row r="337" spans="7:7" x14ac:dyDescent="0.25">
      <c r="G337" s="10"/>
    </row>
    <row r="338" spans="7:7" x14ac:dyDescent="0.25">
      <c r="G338"/>
    </row>
    <row r="339" spans="7:7" x14ac:dyDescent="0.25">
      <c r="G339"/>
    </row>
    <row r="340" spans="7:7" ht="15.75" x14ac:dyDescent="0.25">
      <c r="G340" s="3"/>
    </row>
    <row r="341" spans="7:7" ht="15.75" x14ac:dyDescent="0.25">
      <c r="G341" s="4"/>
    </row>
    <row r="342" spans="7:7" ht="15.75" x14ac:dyDescent="0.25">
      <c r="G342" s="4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 s="9"/>
    </row>
    <row r="348" spans="7:7" x14ac:dyDescent="0.25">
      <c r="G348" s="10"/>
    </row>
    <row r="349" spans="7:7" x14ac:dyDescent="0.25">
      <c r="G349"/>
    </row>
    <row r="350" spans="7:7" x14ac:dyDescent="0.25">
      <c r="G350"/>
    </row>
    <row r="351" spans="7:7" ht="15.75" x14ac:dyDescent="0.25">
      <c r="G351" s="3"/>
    </row>
    <row r="352" spans="7:7" ht="15.75" x14ac:dyDescent="0.25">
      <c r="G352" s="4"/>
    </row>
    <row r="353" spans="7:7" ht="15.75" x14ac:dyDescent="0.25">
      <c r="G353" s="4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 s="9"/>
    </row>
    <row r="359" spans="7:7" x14ac:dyDescent="0.25">
      <c r="G359" s="10"/>
    </row>
    <row r="360" spans="7:7" x14ac:dyDescent="0.25">
      <c r="G360"/>
    </row>
    <row r="361" spans="7:7" x14ac:dyDescent="0.25">
      <c r="G361"/>
    </row>
    <row r="362" spans="7:7" ht="15.75" x14ac:dyDescent="0.25">
      <c r="G362" s="3"/>
    </row>
    <row r="363" spans="7:7" ht="15.75" x14ac:dyDescent="0.25">
      <c r="G363" s="4"/>
    </row>
    <row r="364" spans="7:7" ht="15.75" x14ac:dyDescent="0.25">
      <c r="G364" s="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 s="9"/>
    </row>
    <row r="370" spans="7:7" x14ac:dyDescent="0.25">
      <c r="G370" s="10"/>
    </row>
    <row r="371" spans="7:7" x14ac:dyDescent="0.25">
      <c r="G371"/>
    </row>
    <row r="372" spans="7:7" x14ac:dyDescent="0.25">
      <c r="G372"/>
    </row>
    <row r="373" spans="7:7" ht="15.75" x14ac:dyDescent="0.25">
      <c r="G373" s="3"/>
    </row>
    <row r="374" spans="7:7" ht="15.75" x14ac:dyDescent="0.25">
      <c r="G374" s="4"/>
    </row>
    <row r="375" spans="7:7" ht="15.75" x14ac:dyDescent="0.25">
      <c r="G375" s="4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 s="9"/>
    </row>
    <row r="381" spans="7:7" x14ac:dyDescent="0.25">
      <c r="G381" s="10"/>
    </row>
    <row r="382" spans="7:7" x14ac:dyDescent="0.25">
      <c r="G382"/>
    </row>
    <row r="383" spans="7:7" x14ac:dyDescent="0.25">
      <c r="G383"/>
    </row>
    <row r="384" spans="7:7" ht="15.75" x14ac:dyDescent="0.25">
      <c r="G384" s="3"/>
    </row>
    <row r="385" spans="7:7" ht="15.75" x14ac:dyDescent="0.25">
      <c r="G385" s="4"/>
    </row>
    <row r="386" spans="7:7" ht="15.75" x14ac:dyDescent="0.25">
      <c r="G386" s="4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 s="9"/>
    </row>
    <row r="392" spans="7:7" x14ac:dyDescent="0.25">
      <c r="G392" s="10"/>
    </row>
    <row r="393" spans="7:7" x14ac:dyDescent="0.25">
      <c r="G393"/>
    </row>
    <row r="394" spans="7:7" x14ac:dyDescent="0.25">
      <c r="G394"/>
    </row>
    <row r="395" spans="7:7" ht="15.75" x14ac:dyDescent="0.25">
      <c r="G395" s="3"/>
    </row>
    <row r="396" spans="7:7" ht="15.75" x14ac:dyDescent="0.25">
      <c r="G396" s="4"/>
    </row>
    <row r="397" spans="7:7" ht="15.75" x14ac:dyDescent="0.25">
      <c r="G397" s="4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 s="9"/>
    </row>
    <row r="403" spans="7:7" x14ac:dyDescent="0.25">
      <c r="G403" s="10"/>
    </row>
    <row r="404" spans="7:7" x14ac:dyDescent="0.25">
      <c r="G404"/>
    </row>
    <row r="405" spans="7:7" x14ac:dyDescent="0.25">
      <c r="G405"/>
    </row>
    <row r="406" spans="7:7" ht="15.75" x14ac:dyDescent="0.25">
      <c r="G406" s="3"/>
    </row>
    <row r="407" spans="7:7" ht="15.75" x14ac:dyDescent="0.25">
      <c r="G407" s="4"/>
    </row>
    <row r="408" spans="7:7" ht="15.75" x14ac:dyDescent="0.25">
      <c r="G408" s="4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 s="9"/>
    </row>
    <row r="414" spans="7:7" x14ac:dyDescent="0.25">
      <c r="G414" s="10"/>
    </row>
    <row r="415" spans="7:7" x14ac:dyDescent="0.25">
      <c r="G415"/>
    </row>
    <row r="416" spans="7:7" x14ac:dyDescent="0.25">
      <c r="G416"/>
    </row>
    <row r="417" spans="7:7" ht="15.75" x14ac:dyDescent="0.25">
      <c r="G417" s="3"/>
    </row>
    <row r="418" spans="7:7" ht="15.75" x14ac:dyDescent="0.25">
      <c r="G418" s="4"/>
    </row>
    <row r="419" spans="7:7" ht="15.75" x14ac:dyDescent="0.25">
      <c r="G419" s="4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 s="9"/>
    </row>
    <row r="425" spans="7:7" x14ac:dyDescent="0.25">
      <c r="G425" s="10"/>
    </row>
    <row r="426" spans="7:7" x14ac:dyDescent="0.25">
      <c r="G426"/>
    </row>
    <row r="427" spans="7:7" x14ac:dyDescent="0.25">
      <c r="G427"/>
    </row>
    <row r="428" spans="7:7" ht="15.75" x14ac:dyDescent="0.25">
      <c r="G428" s="3"/>
    </row>
    <row r="429" spans="7:7" ht="15.75" x14ac:dyDescent="0.25">
      <c r="G429" s="4"/>
    </row>
    <row r="430" spans="7:7" ht="15.75" x14ac:dyDescent="0.25">
      <c r="G430" s="4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 s="9"/>
    </row>
    <row r="436" spans="7:7" x14ac:dyDescent="0.25">
      <c r="G436" s="10"/>
    </row>
    <row r="437" spans="7:7" x14ac:dyDescent="0.25">
      <c r="G437"/>
    </row>
    <row r="438" spans="7:7" x14ac:dyDescent="0.25">
      <c r="G438"/>
    </row>
    <row r="439" spans="7:7" ht="15.75" x14ac:dyDescent="0.25">
      <c r="G439" s="3"/>
    </row>
    <row r="440" spans="7:7" ht="15.75" x14ac:dyDescent="0.25">
      <c r="G440" s="4"/>
    </row>
    <row r="441" spans="7:7" ht="15.75" x14ac:dyDescent="0.25">
      <c r="G441" s="4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 s="9"/>
    </row>
    <row r="447" spans="7:7" x14ac:dyDescent="0.25">
      <c r="G447" s="10"/>
    </row>
    <row r="448" spans="7:7" x14ac:dyDescent="0.25">
      <c r="G448"/>
    </row>
    <row r="449" spans="7:7" x14ac:dyDescent="0.25">
      <c r="G449"/>
    </row>
    <row r="450" spans="7:7" ht="15.75" x14ac:dyDescent="0.25">
      <c r="G450" s="3"/>
    </row>
    <row r="451" spans="7:7" ht="15.75" x14ac:dyDescent="0.25">
      <c r="G451" s="4"/>
    </row>
    <row r="452" spans="7:7" ht="15.75" x14ac:dyDescent="0.25">
      <c r="G452" s="4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 s="9"/>
    </row>
    <row r="458" spans="7:7" x14ac:dyDescent="0.25">
      <c r="G458" s="10"/>
    </row>
    <row r="459" spans="7:7" x14ac:dyDescent="0.25">
      <c r="G459"/>
    </row>
    <row r="460" spans="7:7" x14ac:dyDescent="0.25">
      <c r="G460"/>
    </row>
    <row r="461" spans="7:7" ht="15.75" x14ac:dyDescent="0.25">
      <c r="G461" s="3"/>
    </row>
    <row r="462" spans="7:7" ht="15.75" x14ac:dyDescent="0.25">
      <c r="G462" s="4"/>
    </row>
    <row r="463" spans="7:7" ht="15.75" x14ac:dyDescent="0.25">
      <c r="G463" s="4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 s="9"/>
    </row>
    <row r="469" spans="7:7" x14ac:dyDescent="0.25">
      <c r="G469" s="10"/>
    </row>
    <row r="470" spans="7:7" x14ac:dyDescent="0.25">
      <c r="G470"/>
    </row>
    <row r="471" spans="7:7" x14ac:dyDescent="0.25">
      <c r="G471"/>
    </row>
    <row r="472" spans="7:7" ht="15.75" x14ac:dyDescent="0.25">
      <c r="G472" s="3"/>
    </row>
    <row r="473" spans="7:7" ht="15.75" x14ac:dyDescent="0.25">
      <c r="G473" s="4"/>
    </row>
    <row r="474" spans="7:7" ht="15.75" x14ac:dyDescent="0.25">
      <c r="G474" s="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 s="9"/>
    </row>
  </sheetData>
  <mergeCells count="5">
    <mergeCell ref="B2:O2"/>
    <mergeCell ref="D19:E19"/>
    <mergeCell ref="N6:O6"/>
    <mergeCell ref="C6:E6"/>
    <mergeCell ref="G6:M6"/>
  </mergeCells>
  <pageMargins left="0.71" right="0.51181102362204722" top="0.59055118110236227" bottom="0.78740157480314965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605FE-D5A8-42A2-A40E-DF06C667F313}">
  <dimension ref="A1:F21"/>
  <sheetViews>
    <sheetView zoomScaleNormal="100" workbookViewId="0">
      <selection activeCell="B29" sqref="B29"/>
    </sheetView>
  </sheetViews>
  <sheetFormatPr defaultRowHeight="15" x14ac:dyDescent="0.25"/>
  <cols>
    <col min="1" max="1" width="119.28515625" bestFit="1" customWidth="1"/>
    <col min="2" max="2" width="13.28515625" bestFit="1" customWidth="1"/>
    <col min="3" max="3" width="13.140625" customWidth="1"/>
    <col min="4" max="4" width="14.28515625" bestFit="1" customWidth="1"/>
    <col min="5" max="5" width="77.140625" bestFit="1" customWidth="1"/>
    <col min="6" max="6" width="13.28515625" bestFit="1" customWidth="1"/>
  </cols>
  <sheetData>
    <row r="1" spans="1:6" x14ac:dyDescent="0.25">
      <c r="A1" s="67" t="s">
        <v>46</v>
      </c>
      <c r="B1" s="68"/>
      <c r="C1" s="68"/>
      <c r="D1" s="68"/>
      <c r="E1" s="69"/>
    </row>
    <row r="2" spans="1:6" x14ac:dyDescent="0.25">
      <c r="A2" s="57" t="s">
        <v>48</v>
      </c>
      <c r="B2" s="57" t="s">
        <v>35</v>
      </c>
      <c r="C2" s="57" t="s">
        <v>36</v>
      </c>
      <c r="D2" s="57" t="s">
        <v>37</v>
      </c>
      <c r="E2" s="57" t="s">
        <v>47</v>
      </c>
    </row>
    <row r="3" spans="1:6" x14ac:dyDescent="0.25">
      <c r="A3" s="51" t="s">
        <v>41</v>
      </c>
      <c r="B3" s="51">
        <v>9</v>
      </c>
      <c r="C3" s="52">
        <v>2160.08</v>
      </c>
      <c r="D3" s="53">
        <f>C3*B3</f>
        <v>19440.72</v>
      </c>
      <c r="E3" s="51" t="s">
        <v>38</v>
      </c>
      <c r="F3" s="58">
        <f>C3*B3</f>
        <v>19440.72</v>
      </c>
    </row>
    <row r="4" spans="1:6" x14ac:dyDescent="0.25">
      <c r="A4" s="51"/>
      <c r="B4" s="51"/>
      <c r="C4" s="51"/>
      <c r="D4" s="51"/>
      <c r="E4" s="51"/>
    </row>
    <row r="5" spans="1:6" x14ac:dyDescent="0.25">
      <c r="A5" s="54"/>
      <c r="B5" s="54"/>
      <c r="C5" s="54"/>
      <c r="D5" s="54"/>
      <c r="E5" s="54"/>
    </row>
    <row r="6" spans="1:6" x14ac:dyDescent="0.25">
      <c r="A6" s="66" t="s">
        <v>49</v>
      </c>
      <c r="B6" s="66"/>
      <c r="C6" s="66"/>
      <c r="D6" s="66"/>
      <c r="E6" s="66"/>
    </row>
    <row r="7" spans="1:6" ht="24.75" x14ac:dyDescent="0.25">
      <c r="A7" s="55" t="s">
        <v>43</v>
      </c>
      <c r="B7" s="51">
        <v>9</v>
      </c>
      <c r="C7" s="52">
        <v>2160.0880000000002</v>
      </c>
      <c r="D7" s="52">
        <f t="shared" ref="D7:D11" si="0">C7*B7</f>
        <v>19440.792000000001</v>
      </c>
      <c r="E7" s="55" t="s">
        <v>39</v>
      </c>
      <c r="F7" s="58">
        <f>D7/2</f>
        <v>9720.3960000000006</v>
      </c>
    </row>
    <row r="8" spans="1:6" x14ac:dyDescent="0.25">
      <c r="A8" s="51"/>
      <c r="B8" s="51"/>
      <c r="C8" s="52"/>
      <c r="D8" s="52"/>
      <c r="E8" s="51" t="s">
        <v>40</v>
      </c>
      <c r="F8" s="58">
        <f>D7/2</f>
        <v>9720.3960000000006</v>
      </c>
    </row>
    <row r="9" spans="1:6" ht="36.75" x14ac:dyDescent="0.25">
      <c r="A9" s="55" t="s">
        <v>42</v>
      </c>
      <c r="B9" s="51">
        <v>9</v>
      </c>
      <c r="C9" s="52">
        <v>10618.52</v>
      </c>
      <c r="D9" s="53">
        <f t="shared" si="0"/>
        <v>95566.680000000008</v>
      </c>
      <c r="E9" s="55" t="s">
        <v>39</v>
      </c>
      <c r="F9" s="58">
        <f>D9/2</f>
        <v>47783.340000000004</v>
      </c>
    </row>
    <row r="10" spans="1:6" x14ac:dyDescent="0.25">
      <c r="A10" s="51"/>
      <c r="B10" s="51"/>
      <c r="C10" s="52"/>
      <c r="D10" s="53"/>
      <c r="E10" s="51" t="s">
        <v>40</v>
      </c>
      <c r="F10" s="58">
        <f>D9/2</f>
        <v>47783.340000000004</v>
      </c>
    </row>
    <row r="11" spans="1:6" ht="24.75" x14ac:dyDescent="0.25">
      <c r="A11" s="51" t="s">
        <v>44</v>
      </c>
      <c r="B11" s="51">
        <v>9</v>
      </c>
      <c r="C11" s="52">
        <v>2869.36</v>
      </c>
      <c r="D11" s="53">
        <f t="shared" si="0"/>
        <v>25824.240000000002</v>
      </c>
      <c r="E11" s="55" t="s">
        <v>39</v>
      </c>
      <c r="F11" s="58">
        <f>D11/2</f>
        <v>12912.12</v>
      </c>
    </row>
    <row r="12" spans="1:6" x14ac:dyDescent="0.25">
      <c r="A12" s="51"/>
      <c r="B12" s="51"/>
      <c r="C12" s="52"/>
      <c r="D12" s="53"/>
      <c r="E12" s="51" t="s">
        <v>40</v>
      </c>
      <c r="F12" s="58">
        <f>D11/2</f>
        <v>12912.12</v>
      </c>
    </row>
    <row r="13" spans="1:6" ht="24.75" x14ac:dyDescent="0.25">
      <c r="A13" s="51" t="s">
        <v>45</v>
      </c>
      <c r="B13" s="51">
        <v>1</v>
      </c>
      <c r="C13" s="52">
        <v>4663.3599999999997</v>
      </c>
      <c r="D13" s="53">
        <v>4663.3599999999997</v>
      </c>
      <c r="E13" s="55" t="s">
        <v>39</v>
      </c>
      <c r="F13" s="58">
        <f>D13</f>
        <v>4663.3599999999997</v>
      </c>
    </row>
    <row r="14" spans="1:6" x14ac:dyDescent="0.25">
      <c r="A14" s="51"/>
      <c r="B14" s="51"/>
      <c r="C14" s="52">
        <v>4663.3599999999997</v>
      </c>
      <c r="D14" s="53">
        <v>4663.3599999999997</v>
      </c>
      <c r="E14" s="51" t="s">
        <v>40</v>
      </c>
      <c r="F14" s="58">
        <f>D14</f>
        <v>4663.3599999999997</v>
      </c>
    </row>
    <row r="15" spans="1:6" x14ac:dyDescent="0.25">
      <c r="A15" s="46"/>
      <c r="B15" s="46"/>
      <c r="C15" s="46"/>
      <c r="D15" s="56">
        <f>D3+D7+D9+D11+D13+D14</f>
        <v>169599.15199999997</v>
      </c>
      <c r="E15" s="46"/>
    </row>
    <row r="16" spans="1:6" x14ac:dyDescent="0.25">
      <c r="A16" s="46"/>
      <c r="B16" s="46"/>
      <c r="C16" s="46"/>
      <c r="D16" s="56"/>
      <c r="E16" s="46"/>
    </row>
    <row r="18" spans="1:3" x14ac:dyDescent="0.25">
      <c r="B18" t="s">
        <v>50</v>
      </c>
    </row>
    <row r="19" spans="1:3" ht="30" x14ac:dyDescent="0.25">
      <c r="A19" s="59" t="s">
        <v>39</v>
      </c>
      <c r="B19" s="60">
        <v>75079.22</v>
      </c>
      <c r="C19" s="58"/>
    </row>
    <row r="20" spans="1:3" x14ac:dyDescent="0.25">
      <c r="A20" t="s">
        <v>40</v>
      </c>
      <c r="B20" s="60">
        <v>75079.22</v>
      </c>
      <c r="C20" s="58"/>
    </row>
    <row r="21" spans="1:3" x14ac:dyDescent="0.25">
      <c r="A21" t="s">
        <v>38</v>
      </c>
      <c r="B21" s="58">
        <v>19440.792000000001</v>
      </c>
      <c r="C21" s="58"/>
    </row>
  </sheetData>
  <mergeCells count="2">
    <mergeCell ref="A6:E6"/>
    <mergeCell ref="A1:E1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SUBANEXO X</vt:lpstr>
      <vt:lpstr>plan2</vt:lpstr>
      <vt:lpstr>'SUBANEXO X'!Area_de_impressao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compras02</cp:lastModifiedBy>
  <cp:lastPrinted>2025-03-10T14:02:50Z</cp:lastPrinted>
  <dcterms:created xsi:type="dcterms:W3CDTF">2022-01-20T13:05:24Z</dcterms:created>
  <dcterms:modified xsi:type="dcterms:W3CDTF">2025-03-10T17:49:04Z</dcterms:modified>
</cp:coreProperties>
</file>