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hd-2\RIO BRILHANTE\2025\etapa 2 - rev.01\rev\REV\rev\ENVIADOS\REV-2026\JOAO\"/>
    </mc:Choice>
  </mc:AlternateContent>
  <xr:revisionPtr revIDLastSave="0" documentId="13_ncr:1_{F4E1D268-387C-4621-9EEB-6B69AC995F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  <sheet name="CPUs" sheetId="5" r:id="rId2"/>
    <sheet name="Cronograma Fis-Fin" sheetId="4" r:id="rId3"/>
    <sheet name="Mem. Calc" sheetId="6" r:id="rId4"/>
    <sheet name="BDI" sheetId="2" r:id="rId5"/>
  </sheets>
  <definedNames>
    <definedName name="_xlnm.Print_Area" localSheetId="3">'Mem. Calc'!$A$1:$F$165</definedName>
    <definedName name="_xlnm.Print_Area">#REF!</definedName>
    <definedName name="_xlnm.Print_Titles" localSheetId="3">'Mem. Calc'!$4:$4</definedName>
    <definedName name="_xlnm.Print_Titles" localSheetId="0">'Orçamento Sintético'!$4:$4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8" i="6" l="1"/>
  <c r="E54" i="6"/>
  <c r="E57" i="6"/>
  <c r="E63" i="6"/>
  <c r="E66" i="6"/>
  <c r="E69" i="6"/>
  <c r="E78" i="6"/>
  <c r="E75" i="6"/>
  <c r="E72" i="6"/>
  <c r="E149" i="6"/>
  <c r="E152" i="6"/>
  <c r="E109" i="6"/>
  <c r="E34" i="6"/>
  <c r="E14" i="6"/>
  <c r="D49" i="2" l="1"/>
  <c r="C49" i="2"/>
  <c r="B49" i="2"/>
  <c r="F18" i="2"/>
  <c r="F17" i="2"/>
  <c r="F16" i="2"/>
  <c r="F15" i="2"/>
  <c r="E15" i="2"/>
  <c r="E19" i="2" s="1"/>
  <c r="F19" i="2" s="1"/>
  <c r="D15" i="2"/>
  <c r="C15" i="2"/>
  <c r="B15" i="2"/>
  <c r="F14" i="2"/>
  <c r="F13" i="2"/>
  <c r="F12" i="2"/>
  <c r="F11" i="2"/>
  <c r="F10" i="2"/>
  <c r="E49" i="2" l="1"/>
  <c r="E50" i="2" s="1"/>
</calcChain>
</file>

<file path=xl/sharedStrings.xml><?xml version="1.0" encoding="utf-8"?>
<sst xmlns="http://schemas.openxmlformats.org/spreadsheetml/2006/main" count="3015" uniqueCount="661">
  <si>
    <t>Obra</t>
  </si>
  <si>
    <t>Bancos</t>
  </si>
  <si>
    <t>B.D.I.</t>
  </si>
  <si>
    <t>Encargos Sociais</t>
  </si>
  <si>
    <t xml:space="preserve">SINAPI - 01/2026 - Mato Grosso do Sul
ORSE - 11/2025 - Sergipe
SEDOP - 10/2025 - Pará
SETOP - 10/2025 - Minas Gerais
CPOS/CDHU - 01/2026 - São Paulo
AGESUL - 06/2025 - Mato Grosso do Sul
AGETOP RODOVIARIA - 10/2025 - Goiás
</t>
  </si>
  <si>
    <t>25,18%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</si>
  <si>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</si>
  <si>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</si>
  <si>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</si>
  <si>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</si>
  <si>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</si>
  <si>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</si>
  <si>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</si>
  <si>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</si>
  <si>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</si>
  <si>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</si>
  <si>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</si>
  <si>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</si>
  <si>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ADMINISTRAÇÃO LOCAL</t>
  </si>
  <si>
    <t xml:space="preserve"> 1.1 </t>
  </si>
  <si>
    <t xml:space="preserve"> 93572 </t>
  </si>
  <si>
    <t>SINAPI</t>
  </si>
  <si>
    <t>ENCARREGADO GERAL DE OBRAS COM ENCARGOS COMPLEMENTARES</t>
  </si>
  <si>
    <t>MES</t>
  </si>
  <si>
    <t xml:space="preserve"> 1.2 </t>
  </si>
  <si>
    <t xml:space="preserve"> 2301000143 </t>
  </si>
  <si>
    <t>AGESUL</t>
  </si>
  <si>
    <t>ENGENHEIRO ELETRICISTA COM ENCARGOS COMPLEMENTARES</t>
  </si>
  <si>
    <t>H</t>
  </si>
  <si>
    <t xml:space="preserve"> 1.3 </t>
  </si>
  <si>
    <t xml:space="preserve"> 103689 </t>
  </si>
  <si>
    <t>FORNECIMENTO E INSTALAÇÃO DE PLACA DE OBRA COM CHAPA GALVANIZADA E ESTRUTURA DE MADEIRA. AF_03/2022_PS</t>
  </si>
  <si>
    <t>m²</t>
  </si>
  <si>
    <t xml:space="preserve"> 2 </t>
  </si>
  <si>
    <t>MOBILIZAÇÃO/TRANPORTES DE MATERIAIS - CONSIDERANDO DISTÂNCIA DA CAPITAL ATÉ O CANTEIRO DE OBRAS</t>
  </si>
  <si>
    <t xml:space="preserve"> 2.1 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</si>
  <si>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</si>
  <si>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</si>
  <si>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>CHP</t>
  </si>
  <si>
    <t xml:space="preserve"> 2.2 </t>
  </si>
  <si>
    <t xml:space="preserve"> 45206 </t>
  </si>
  <si>
    <t>AGETOP RODOVIARIA</t>
  </si>
  <si>
    <t>TRANSPORTE DE PRÉ MOLDADOS EM CAMINHÃO PRANCHA 3 EIXOS - CAP. 30 T</t>
  </si>
  <si>
    <t>tkm</t>
  </si>
  <si>
    <t xml:space="preserve"> 2.3 </t>
  </si>
  <si>
    <t xml:space="preserve"> 40193 </t>
  </si>
  <si>
    <t>GUINDASTE 30 T - MÍNIMO 10H/DIA</t>
  </si>
  <si>
    <t>h</t>
  </si>
  <si>
    <t xml:space="preserve"> 3 </t>
  </si>
  <si>
    <t>IMPLANTAÇÃO DA ILUMINAÇÃO</t>
  </si>
  <si>
    <t xml:space="preserve"> 3.1 </t>
  </si>
  <si>
    <t>RUA PREF. THEOFANES BARBOSA</t>
  </si>
  <si>
    <t xml:space="preserve"> 3.1.1 </t>
  </si>
  <si>
    <t>LUMINÁRIAS E SUPORTES</t>
  </si>
  <si>
    <t xml:space="preserve"> 3.1.1.1 </t>
  </si>
  <si>
    <t xml:space="preserve"> CPU-ILU-3. </t>
  </si>
  <si>
    <t>Próprio</t>
  </si>
  <si>
    <t>SUPORTE CENTRAL PARA 4 PÉTALA - FORNECIMENTO E INSTALAÇÃO</t>
  </si>
  <si>
    <t xml:space="preserve">un </t>
  </si>
  <si>
    <t xml:space="preserve"> 3.1.1.2 </t>
  </si>
  <si>
    <t xml:space="preserve"> 13390 </t>
  </si>
  <si>
    <t>ORSE</t>
  </si>
  <si>
    <t>Luminaria em LED p/ iluminação pública LED SMD AUTOVOLT 200 W, 5.000 K, IP-66, IRC 70, FP&gt;0,95, 160lm/w,32.000 lm e 54.000h, com base para Relé 3 PINOS, modelo GL421 G-Light ou similar</t>
  </si>
  <si>
    <t>un</t>
  </si>
  <si>
    <t xml:space="preserve"> 3.1.2 </t>
  </si>
  <si>
    <t>POSTES</t>
  </si>
  <si>
    <t xml:space="preserve"> 3.1.2.1 </t>
  </si>
  <si>
    <t xml:space="preserve"> 1202001181 </t>
  </si>
  <si>
    <t>POSTE DE CONCRETO SECAO CIRCULAR COMPRIMENTO = 18M, CARGA NOMINAL NO TOPO 200 KGF-FORNECIMENTO E ASSENTAMENTO</t>
  </si>
  <si>
    <t xml:space="preserve"> 3.1.3 </t>
  </si>
  <si>
    <t>FIAÇÃO/ELETRODUTO</t>
  </si>
  <si>
    <t xml:space="preserve"> 3.1.3.1 </t>
  </si>
  <si>
    <t xml:space="preserve"> ELT019 </t>
  </si>
  <si>
    <t>CABO/CONDUTOR EM ALUMÍNIO MULTIPLEXADO (QUADRUPLEX) 50 MM² - FORNECIMENTO E INSTALAÇÃO REF.: SINAPI 101564 ( m )</t>
  </si>
  <si>
    <t>m</t>
  </si>
  <si>
    <t xml:space="preserve"> 3.1.3.2 </t>
  </si>
  <si>
    <t xml:space="preserve"> 170942 </t>
  </si>
  <si>
    <t>SEDOP</t>
  </si>
  <si>
    <t>Cabo multiplex 4 x 35mm2</t>
  </si>
  <si>
    <t xml:space="preserve"> 3.1.3.3 </t>
  </si>
  <si>
    <t xml:space="preserve"> 91926 </t>
  </si>
  <si>
    <t>CABO DE COBRE FLEXÍVEL ISOLADO, 2,5 MM², ANTI-CHAMA 450/750 V, PARA CIRCUITOS TERMINAIS - FORNECIMENTO E INSTALAÇÃO. AF_03/2023</t>
  </si>
  <si>
    <t>M</t>
  </si>
  <si>
    <t xml:space="preserve"> 3.1.3.4 </t>
  </si>
  <si>
    <t xml:space="preserve"> 3.1.3.5 </t>
  </si>
  <si>
    <t xml:space="preserve"> 91931 </t>
  </si>
  <si>
    <t>CABO DE COBRE FLEXÍVEL ISOLADO, 6 MM², ANTI-CHAMA 0,6/1,0 KV, PARA CIRCUITOS TERMINAIS - FORNECIMENTO E INSTALAÇÃO. AF_03/2023</t>
  </si>
  <si>
    <t xml:space="preserve"> 3.1.3.6 </t>
  </si>
  <si>
    <t xml:space="preserve"> 91933 </t>
  </si>
  <si>
    <t>CABO DE COBRE FLEXÍVEL ISOLADO, 10 MM², ANTI-CHAMA 0,6/1,0 KV, PARA CIRCUITOS TERMINAIS - FORNECIMENTO E INSTALAÇÃO. AF_03/2023</t>
  </si>
  <si>
    <t xml:space="preserve"> 3.1.3.7 </t>
  </si>
  <si>
    <t xml:space="preserve"> 3.1.3.8 </t>
  </si>
  <si>
    <t xml:space="preserve"> 91935 </t>
  </si>
  <si>
    <t>CABO DE COBRE FLEXÍVEL ISOLADO, 16 MM², ANTI-CHAMA 0,6/1,0 KV, PARA CIRCUITOS TERMINAIS - FORNECIMENTO E INSTALAÇÃO. AF_03/2023</t>
  </si>
  <si>
    <t xml:space="preserve"> 3.1.3.9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</si>
  <si>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</si>
  <si>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</si>
  <si>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3.1.3.10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</si>
  <si>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</si>
  <si>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</si>
  <si>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3.1.3.11 </t>
  </si>
  <si>
    <t xml:space="preserve"> 39.21.090 </t>
  </si>
  <si>
    <t>CPOS/CDHU</t>
  </si>
  <si>
    <t>Cabo de cobre flexível de 50 mm², isolamento 0,6/1kV - isolação HEPR 90°C</t>
  </si>
  <si>
    <t xml:space="preserve"> 3.1.3.12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</si>
  <si>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</si>
  <si>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</si>
  <si>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3.1.3.13 </t>
  </si>
  <si>
    <t xml:space="preserve"> 91840 </t>
  </si>
  <si>
    <t>ELETRODUTO FLEXÍVEL CORRUGADO, PEAD, DN 40 MM (1 1/4"), PARA CIRCUITOS TERMINAIS, INSTALADO EM FORRO - FORNECIMENTO E INSTALAÇÃO. AF_03/2023</t>
  </si>
  <si>
    <t xml:space="preserve"> 3.1.3.14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</si>
  <si>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</si>
  <si>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</si>
  <si>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3.1.3.15 </t>
  </si>
  <si>
    <t xml:space="preserve"> 92652 </t>
  </si>
  <si>
    <t>TUBO DE AÇO GALVANIZADO COM COSTURA, CLASSE MÉDIA, CONEXÃO ROSQUEADA, DN 32 (1 1/4"), INSTALADO EM REDE DE ALIMENTAÇÃO PARA SPRINKLER - FORNECIMENTO E INSTALAÇÃO. AF_01/2026</t>
  </si>
  <si>
    <t xml:space="preserve"> 3.1.3.16 </t>
  </si>
  <si>
    <t xml:space="preserve"> 92653 </t>
  </si>
  <si>
    <t>TUBO DE AÇO GALVANIZADO COM COSTURA, CLASSE MÉDIA, CONEXÃO ROSQUEADA, DN 40 (1 1/2"), INSTALADO EM REDE DE ALIMENTAÇÃO PARA SPRINKLER - FORNECIMENTO E INSTALAÇÃO. AF_01/2026</t>
  </si>
  <si>
    <t xml:space="preserve"> 3.1.4 </t>
  </si>
  <si>
    <t>ACESSÓRIOS</t>
  </si>
  <si>
    <t xml:space="preserve"> 3.1.4.1 </t>
  </si>
  <si>
    <t xml:space="preserve"> COMP 2021 59 </t>
  </si>
  <si>
    <t>QUADRO DE COMANDO PARA ILUMINAÇÃO PÚBLICA (INCLUSIVE CONTATORA, DISJUNTORES, ETC) - FORNECIMENTO E INSTALAÇÃO</t>
  </si>
  <si>
    <t xml:space="preserve"> 3.1.4.2 </t>
  </si>
  <si>
    <t xml:space="preserve"> 93673 </t>
  </si>
  <si>
    <t>DISJUNTOR TRIPOLAR TIPO DIN, CORRENTE NOMINAL DE 50A - FORNECIMENTO E INSTALAÇÃO. AF_07/2025</t>
  </si>
  <si>
    <t>UN</t>
  </si>
  <si>
    <t xml:space="preserve"> 3.1.4.3 </t>
  </si>
  <si>
    <t xml:space="preserve"> 40.10.132 </t>
  </si>
  <si>
    <t>Contator de potência 65 A - 2na+2nf</t>
  </si>
  <si>
    <t xml:space="preserve"> 3.1.4.4 </t>
  </si>
  <si>
    <t xml:space="preserve"> 101632 </t>
  </si>
  <si>
    <t>RELÉ FOTOELÉTRICO PARA COMANDO DE ILUMINAÇÃO EXTERNA 1000 W - FORNECIMENTO E INSTALAÇÃO. AF_02/2025</t>
  </si>
  <si>
    <t xml:space="preserve"> 3.1.4.5 </t>
  </si>
  <si>
    <t xml:space="preserve"> 171144 </t>
  </si>
  <si>
    <t>Base para relé fotoelétrico</t>
  </si>
  <si>
    <t xml:space="preserve"> 3.1.4.6 </t>
  </si>
  <si>
    <t xml:space="preserve"> 97891 </t>
  </si>
  <si>
    <t>CAIXA ENTERRADA ELÉTRICA RETANGULAR, EM ALVENARIA COM BLOCOS DE CONCRETO, FUNDO COM BRITA, DIMENSÕES INTERNAS: 0,4X0,4X0,4 M. AF_12/2020</t>
  </si>
  <si>
    <t xml:space="preserve"> 3.1.4.7 </t>
  </si>
  <si>
    <t xml:space="preserve"> 101538 </t>
  </si>
  <si>
    <t>ARMAÇÃO SECUNDÁRIA, COM 1 ESTRIBO E 1 ISOLADOR - FORNECIMENTO E INSTALAÇÃO. AF_12/2025</t>
  </si>
  <si>
    <t xml:space="preserve"> 3.1.4.8 </t>
  </si>
  <si>
    <t xml:space="preserve"> 96985 </t>
  </si>
  <si>
    <t>HASTE DE ATERRAMENTO, DIÂMETRO 5/8", COM 3 METROS - FORNECIMENTO E INSTALAÇÃO. AF_08/2023</t>
  </si>
  <si>
    <t xml:space="preserve"> 3.1.4.9 </t>
  </si>
  <si>
    <t xml:space="preserve"> 104750 </t>
  </si>
  <si>
    <t>CONECTOR GRAMPO METÁLICO TIPO OLHAL, PARA SPDA, PARA HASTE DE ATERRAMENTO DE 5/8'' E CABOS DE 10 A 50 MM2 - FORNECIMENTO E INSTALAÇÃO. AF_08/2023</t>
  </si>
  <si>
    <t xml:space="preserve"> 3.1.4.10 </t>
  </si>
  <si>
    <t xml:space="preserve"> 3335 </t>
  </si>
  <si>
    <t>Fornecimento de alça preformada para cabo multiplex 35 mm2</t>
  </si>
  <si>
    <t xml:space="preserve"> 3.1.4.11 </t>
  </si>
  <si>
    <t xml:space="preserve"> 8452 </t>
  </si>
  <si>
    <t>Fornecimento de alça preformada para cabo multiplex 50 mm2</t>
  </si>
  <si>
    <t xml:space="preserve"> 3.1.4.12 </t>
  </si>
  <si>
    <t xml:space="preserve"> ED-28445 </t>
  </si>
  <si>
    <t>SETOP</t>
  </si>
  <si>
    <t>PERFIL TRILHO (MATERIAL: AÇO CARBONO|TIPO: TR 25|MASSA LINEAR: 25KG/M)   FORNECIMENTO, EXCLUSIVE SERVIÇO DE MONTAGEM/INSTALAÇÃO</t>
  </si>
  <si>
    <t xml:space="preserve"> 3.1.4.13 </t>
  </si>
  <si>
    <t xml:space="preserve"> 11818 </t>
  </si>
  <si>
    <t>Box reto em alumínio de 2"</t>
  </si>
  <si>
    <t xml:space="preserve"> 3.1.4.14 </t>
  </si>
  <si>
    <t xml:space="preserve"> 93018 </t>
  </si>
  <si>
    <t>CURVA 90 GRAUS PARA ELETRODUTO, PVC, ROSCÁVEL, DN 50 MM (1 1/2"), PARA REDE ENTERRADA DE DISTRIBUIÇÃO DE ENERGIA ELÉTRICA - FORNECIMENTO E INSTALAÇÃO. AF_12/2021</t>
  </si>
  <si>
    <t xml:space="preserve"> 3.1.4.15 </t>
  </si>
  <si>
    <t xml:space="preserve"> 9043 </t>
  </si>
  <si>
    <t>Cabeçote de alumínio de 1 1/2"</t>
  </si>
  <si>
    <t xml:space="preserve"> 3.1.4.16 </t>
  </si>
  <si>
    <t xml:space="preserve"> 2882 </t>
  </si>
  <si>
    <t>Fornecimento de fio de cobre recozido p/ amarração 6 awg</t>
  </si>
  <si>
    <t>kg</t>
  </si>
  <si>
    <t xml:space="preserve"> 3.1.4.17 </t>
  </si>
  <si>
    <t xml:space="preserve"> 104752 </t>
  </si>
  <si>
    <t>CONECTOR SPLIT-BOLT, PARA SPDA, PARA CABOS ATÉ 35 MM2 - FORNECIMENTO E INSTALAÇÃO. AF_08/2023</t>
  </si>
  <si>
    <t xml:space="preserve"> 3.1.4.18 </t>
  </si>
  <si>
    <t xml:space="preserve"> 101550 </t>
  </si>
  <si>
    <t>CONECTOR PERFURANTE, PARA REDES AÉREAS DE DISTRIBUIÇÃO DE ENERGIA ELÉTRICA DE BAIXA TENSÃO - FORNECIMENTO E INSTALAÇÃO. AF_12/2025</t>
  </si>
  <si>
    <t xml:space="preserve"> 3.1.4.19 </t>
  </si>
  <si>
    <t xml:space="preserve"> 1201007005 </t>
  </si>
  <si>
    <t>FITA ISOLANTE AUTO FUSAO 3M OU SIMILAR</t>
  </si>
  <si>
    <t xml:space="preserve"> 3.1.5 </t>
  </si>
  <si>
    <t>ESCAVAÇÃO E REATERRO</t>
  </si>
  <si>
    <t xml:space="preserve"> 3.1.5.1 </t>
  </si>
  <si>
    <t xml:space="preserve"> 93358 </t>
  </si>
  <si>
    <t>ESCAVAÇÃO MANUAL DE VALA. AF_09/2024</t>
  </si>
  <si>
    <t>m³</t>
  </si>
  <si>
    <t xml:space="preserve"> 3.1.5.2 </t>
  </si>
  <si>
    <t xml:space="preserve"> 93382 </t>
  </si>
  <si>
    <t>REATERRO MANUAL DE VALAS, COM COMPACTADOR DE SOLOS DE PERCUSSÃO. AF_08/2023</t>
  </si>
  <si>
    <t xml:space="preserve"> 3.1.5.3 </t>
  </si>
  <si>
    <t xml:space="preserve"> 11912 </t>
  </si>
  <si>
    <t>Corte em pavimento de asfalto/concreto, com máquina e disco diamantado - Rev 01</t>
  </si>
  <si>
    <t xml:space="preserve"> 3.1.5.4 </t>
  </si>
  <si>
    <t xml:space="preserve"> 101861 </t>
  </si>
  <si>
    <t>REASSENTAMENTO DE BLOCOS RETANGULAR PARA PISO INTERTRAVADO, ESPESSURA DE 4 CM, EM CALÇADA, COM REAPROVEITAMENTO DOS BLOCOS RETANGULAR - INCLUSO RETIRADA E COLOCAÇÃO DO MATERIAL. AF_12/2020</t>
  </si>
  <si>
    <t xml:space="preserve"> 3.1.6 </t>
  </si>
  <si>
    <t>REALOCAÇÃO DE POSTES EXISTENTES (CONFORME NECESSIDADE DO MUNICÍPIO)</t>
  </si>
  <si>
    <t xml:space="preserve"> 3.1.6.1 </t>
  </si>
  <si>
    <t xml:space="preserve"> 04.21.130 </t>
  </si>
  <si>
    <t>Remoção de poste de concreto</t>
  </si>
  <si>
    <t xml:space="preserve"> 3.1.6.2 </t>
  </si>
  <si>
    <t xml:space="preserve"> 100599 </t>
  </si>
  <si>
    <t>ASSENTAMENTO DE POSTE DE CONCRETO COM COMPRIMENTO NOMINAL DE 9 M, CARGA NOMINAL DE 150 DAN, ENGASTAMENTO BASE CONCRETADA COM 1 M DE CONCRETO E 0,5 M DE SOLO (NÃO INCLUI FORNECIMENTO). AF_04/2025</t>
  </si>
  <si>
    <t>Total sem BDI</t>
  </si>
  <si>
    <t>Total do BDI</t>
  </si>
  <si>
    <t>Total Geral</t>
  </si>
  <si>
    <t>MODERNIZAÇÃO DA ILUMINAÇÃO PÚBLICA COM IMPLANTAÇÃO DE SUPER POSTES DE 15 METROS E LUMINÁRIAS LED 180W NA RUA PREF. THEOFANES BARBOSA NO MUNICÍPIO DE RIO BRILHANTE/MS</t>
  </si>
  <si>
    <t>Não Desonerado.</t>
  </si>
  <si>
    <t>COMPOSIÇÃO ANALÍTICA DO BDI - CONSTRUÇÃO E MANUTAÇÃO DE ESTAÇÕES E REDES DE DISTRIBUIÇÃO DE ENERGIA ELÉTRICA</t>
  </si>
  <si>
    <t>VALORES DE BDI POR TIPO DE OBRA %</t>
  </si>
  <si>
    <t>TIPO DE OBRA</t>
  </si>
  <si>
    <t>1 Quartil</t>
  </si>
  <si>
    <t>Médio</t>
  </si>
  <si>
    <t>3 Quartil</t>
  </si>
  <si>
    <t>Estações e Redes de Energia</t>
  </si>
  <si>
    <t>DESCRIÇÃO</t>
  </si>
  <si>
    <t>VALORES DE REFERÊNCIA - %</t>
  </si>
  <si>
    <t>BDI ADOTADO %</t>
  </si>
  <si>
    <t>1º QUARTIL</t>
  </si>
  <si>
    <t>MÉDIO</t>
  </si>
  <si>
    <t>3º QUARTIL</t>
  </si>
  <si>
    <t>Administração Central</t>
  </si>
  <si>
    <t>Seguro e Garantia (*)</t>
  </si>
  <si>
    <t>Risco</t>
  </si>
  <si>
    <t>Despesas Financeiras</t>
  </si>
  <si>
    <t>Lucro</t>
  </si>
  <si>
    <r>
      <rPr>
        <b/>
        <sz val="11"/>
        <rFont val="Arial"/>
        <charset val="1"/>
      </rPr>
      <t xml:space="preserve">Tributos </t>
    </r>
    <r>
      <rPr>
        <b/>
        <i/>
        <sz val="11"/>
        <rFont val="Arial"/>
        <charset val="1"/>
      </rPr>
      <t>(soma dos itens abaixo)</t>
    </r>
  </si>
  <si>
    <t>COFINS</t>
  </si>
  <si>
    <t>PIS</t>
  </si>
  <si>
    <t>ISSQN</t>
  </si>
  <si>
    <t>TOTAL</t>
  </si>
  <si>
    <t>Fonte da composição, valores de referência e fórmula do BDI:  Acórdão 2622/2013 - TCU - Plenário</t>
  </si>
  <si>
    <t>Os valores de BDI acima foram calculados com emprego da fórmula abaixo:</t>
  </si>
  <si>
    <t>Onde:</t>
  </si>
  <si>
    <t>AC = taxa de rateio da Administração Central;</t>
  </si>
  <si>
    <t>DF = taxa das despesas financeiras;</t>
  </si>
  <si>
    <t>S = taxa de seguro; R = taxa de risco e G = garantia do empreendimento;</t>
  </si>
  <si>
    <t>I = taxa de tributos;</t>
  </si>
  <si>
    <t>L = taxa de lucro.</t>
  </si>
  <si>
    <t>OBS:</t>
  </si>
  <si>
    <t>(*) - PODE HAVER GARANTIA DESDE QUE PREVISTO NO EDITAL DA LICITAÇÃO E NO CONTRATO DE EXECUÇÃO.</t>
  </si>
  <si>
    <t>(**) - PODEM SER ACEITOS OUTROS PERCENTUAIS DE ISS DESDE QUE DEVIDAMENTE EMBASADOS NA LEGISLAÇÃO MUNICIPAL.</t>
  </si>
  <si>
    <r>
      <rPr>
        <sz val="12"/>
        <rFont val="Arial"/>
        <charset val="1"/>
      </rPr>
      <t xml:space="preserve">Conforme esse Acórdão, o valor final do BDI também deverá obedecer à faixa de variação abaixo, considerando os custos dos serviços </t>
    </r>
    <r>
      <rPr>
        <b/>
        <sz val="12"/>
        <rFont val="Arial"/>
        <charset val="1"/>
      </rPr>
      <t>sem desoneração</t>
    </r>
    <r>
      <rPr>
        <sz val="12"/>
        <rFont val="Arial"/>
        <charset val="1"/>
      </rPr>
      <t xml:space="preserve"> dos encargos sociais:</t>
    </r>
  </si>
  <si>
    <t>VALORES DE BDI POR TIPO DE OBRA</t>
  </si>
  <si>
    <r>
      <rPr>
        <sz val="12"/>
        <color rgb="FF000000"/>
        <rFont val="Arial"/>
        <charset val="1"/>
      </rPr>
      <t xml:space="preserve">Desta forma, após o enquadramento do BDI nos critérios abordados acima e sendo utilizado no orçamento os custos dos serviços </t>
    </r>
    <r>
      <rPr>
        <b/>
        <sz val="12"/>
        <color rgb="FF000000"/>
        <rFont val="Arial"/>
        <charset val="1"/>
      </rPr>
      <t>com desoneração</t>
    </r>
    <r>
      <rPr>
        <sz val="12"/>
        <color rgb="FF000000"/>
        <rFont val="Arial"/>
        <charset val="1"/>
      </rPr>
      <t>, deverá ser incluído no item taxa de tributos o percentual de</t>
    </r>
    <r>
      <rPr>
        <b/>
        <sz val="12"/>
        <color rgb="FF000000"/>
        <rFont val="Arial"/>
        <charset val="1"/>
      </rPr>
      <t xml:space="preserve"> 4,5% </t>
    </r>
    <r>
      <rPr>
        <sz val="12"/>
        <color rgb="FF000000"/>
        <rFont val="Arial"/>
        <charset val="1"/>
      </rPr>
      <t xml:space="preserve">referente à contribuição previdenciária e recalculado o BDI. </t>
    </r>
  </si>
  <si>
    <t>Reiteramos que, por determinação do TCU, não é admitida a inclusão de IRPJ e CSLL no BDI, bem como Administração local, Instalação de Canteiro/acampamento, Mobilização/ desmobilização e demais itens que possam ser apropriados como custos diretos da obra, devendo ser apresentada a composição destes, com detalhamentos suficientes que justifiquem o valor obtido, não sendo admitido cálculo com estimativas percentuais genéricas.</t>
  </si>
  <si>
    <r>
      <rPr>
        <b/>
        <sz val="12"/>
        <rFont val="Arial"/>
        <charset val="1"/>
      </rPr>
      <t>Tributos (</t>
    </r>
    <r>
      <rPr>
        <b/>
        <i/>
        <sz val="12"/>
        <rFont val="Arial"/>
        <charset val="1"/>
      </rPr>
      <t>Confins, PIS e ISSQN) + 4,5% INSS</t>
    </r>
  </si>
  <si>
    <t>Fórmula</t>
  </si>
  <si>
    <t>Conforme cronograma fis-fin</t>
  </si>
  <si>
    <t>8H/dia x 1Dia/semana x 4 Semana/Mês x 4/Meses</t>
  </si>
  <si>
    <t>8*4*4</t>
  </si>
  <si>
    <t/>
  </si>
  <si>
    <t>distancia idaxolta</t>
  </si>
  <si>
    <t>ida=3  +  volta=3</t>
  </si>
  <si>
    <t>Peso total em kg: 54 postes × 1.425,29 kg/poste * 161Km</t>
  </si>
  <si>
    <t>descarga dos postes após transporte -</t>
  </si>
  <si>
    <t>hora=0,3*postes=54</t>
  </si>
  <si>
    <t>assentamento dos postes</t>
  </si>
  <si>
    <t>hora=0,5*postes=54</t>
  </si>
  <si>
    <t>CONFORME PROJETO</t>
  </si>
  <si>
    <t>54 SUPORTES X 4 LUMINÁRIAS</t>
  </si>
  <si>
    <t>CONFOIRME PROJETO</t>
  </si>
  <si>
    <t>27+23</t>
  </si>
  <si>
    <t>2F * 54 POSTES* 5% PERDAS</t>
  </si>
  <si>
    <t>ATERRAMENTO X 54 POSTES</t>
  </si>
  <si>
    <t>1701/2</t>
  </si>
  <si>
    <t>ATERRAMENTO DOS 3 QCs, C1 C2 E C3</t>
  </si>
  <si>
    <t>7*3</t>
  </si>
  <si>
    <t>54 POSTES X 1 METROS</t>
  </si>
  <si>
    <t>TRAVESSIAS =30 + ATERRAMENTO QUADRO C1,C2 E C3 = 4+4+4</t>
  </si>
  <si>
    <t>30+12</t>
  </si>
  <si>
    <t>TRAVESSIAS =60 + DESCIDA CIRCUITO 01, 02 E 03 = 7+7+7 + SAIDA DO QUADRO C1,C2 E C3= 3+3+3</t>
  </si>
  <si>
    <t>60+21+9</t>
  </si>
  <si>
    <t>QUADRO DE COMANDO - C1, C2 E C3</t>
  </si>
  <si>
    <t xml:space="preserve"> 93672 </t>
  </si>
  <si>
    <t>DISJUNTOR TRIPOLAR TIPO DIN, CORRENTE NOMINAL DE 40A - FORNECIMENTO E INSTALAÇÃO. AF_07/2025</t>
  </si>
  <si>
    <t>1UN X QUADRO NOVO</t>
  </si>
  <si>
    <t>1 X QUADRO DE COMANDO NOVO</t>
  </si>
  <si>
    <t xml:space="preserve"> COMP 2021 03 </t>
  </si>
  <si>
    <t>BASE PARA RELÉ FOTOELÉTRICO COM SUPORTE METÁLICA GALVANIZADA PARA UTILIZAÇÃO EM ILUMINAÇÃO PÚBLICA - FORNECIMENTO E INSTALAÇÃO</t>
  </si>
  <si>
    <t>1 UN X QUADRO DE COMANDO NOVO</t>
  </si>
  <si>
    <t>ANCORAGEM DA REDE ( 03 QUADROS DE COMANDO) X 2 ANCORAGENS</t>
  </si>
  <si>
    <t>1UN X POSTE DE ILUMINAÇÃO + 1UN QC</t>
  </si>
  <si>
    <t>54+3</t>
  </si>
  <si>
    <t>1 UN X HASTE</t>
  </si>
  <si>
    <t>ANCORAGENS C2 E  C3</t>
  </si>
  <si>
    <t>2+2</t>
  </si>
  <si>
    <t>0,4M X 3 QUADROS</t>
  </si>
  <si>
    <t>0,4*3</t>
  </si>
  <si>
    <t>DESCIDA C1, C2 E C3</t>
  </si>
  <si>
    <t xml:space="preserve"> ENTRADAS DO QUADRO C1, C2 E C3</t>
  </si>
  <si>
    <t xml:space="preserve">21M X 3 QUADROS DE COMANDO (POSTE DO QC + POSTE DE ILUMINAÇÃO) </t>
  </si>
  <si>
    <t>2 UN X 54 POSTES</t>
  </si>
  <si>
    <t>54*2</t>
  </si>
  <si>
    <t>4 UN X 2 ANCORAGENS DE REDE  X 3 QC'S</t>
  </si>
  <si>
    <t>4*2*3</t>
  </si>
  <si>
    <t>1 UN SPLIT BOLT X 0,5m</t>
  </si>
  <si>
    <t>0,5*108</t>
  </si>
  <si>
    <t>CANTEIRO INTEIRO DE 260M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</si>
  <si>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</si>
  <si>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</si>
  <si>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</si>
  <si>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</si>
  <si>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</si>
  <si>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</si>
  <si>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</si>
  <si>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100,00%
54.953,62</t>
  </si>
  <si>
    <t>20,00%
10.990,72</t>
  </si>
  <si>
    <t>100,00%
33.599,53</t>
  </si>
  <si>
    <t>100,00%
1.492.693,38</t>
  </si>
  <si>
    <t>10,29%
153.637,72</t>
  </si>
  <si>
    <t>12,15%
181.367,41</t>
  </si>
  <si>
    <t>32,02%
478.014,39</t>
  </si>
  <si>
    <t>26,20%
391.049,50</t>
  </si>
  <si>
    <t>19,34%
288.624,35</t>
  </si>
  <si>
    <t>100,00%
468.042,30</t>
  </si>
  <si>
    <t>40,00%
187.216,92</t>
  </si>
  <si>
    <t>30,00%
140.412,69</t>
  </si>
  <si>
    <t>100,00%
512.125,74</t>
  </si>
  <si>
    <t>30,00%
153.637,72</t>
  </si>
  <si>
    <t>20,00%
102.425,15</t>
  </si>
  <si>
    <t>100,00%
361.784,27</t>
  </si>
  <si>
    <t>40,00%
144.713,71</t>
  </si>
  <si>
    <t>30,00%
108.535,28</t>
  </si>
  <si>
    <t>100,00%
39.822,31</t>
  </si>
  <si>
    <t>40,00%
15.928,92</t>
  </si>
  <si>
    <t>30,00%
11.946,69</t>
  </si>
  <si>
    <t>100,00%
39.434,62</t>
  </si>
  <si>
    <t>25,00%
9.858,66</t>
  </si>
  <si>
    <t>100,00%
71.484,14</t>
  </si>
  <si>
    <t>25,00%
17.871,04</t>
  </si>
  <si>
    <t>Porcentagem</t>
  </si>
  <si>
    <t>12,54%</t>
  </si>
  <si>
    <t>12,16%</t>
  </si>
  <si>
    <t>30,93%</t>
  </si>
  <si>
    <t>25,43%</t>
  </si>
  <si>
    <t>18,95%</t>
  </si>
  <si>
    <t>Custo</t>
  </si>
  <si>
    <t>198.227,97</t>
  </si>
  <si>
    <t>192.358,13</t>
  </si>
  <si>
    <t>489.005,11</t>
  </si>
  <si>
    <t>402.040,22</t>
  </si>
  <si>
    <t>299.615,07</t>
  </si>
  <si>
    <t>Porcentagem Acumulado</t>
  </si>
  <si>
    <t>24,7%</t>
  </si>
  <si>
    <t>55,63%</t>
  </si>
  <si>
    <t>81,05%</t>
  </si>
  <si>
    <t>100,0%</t>
  </si>
  <si>
    <t>Custo Acumulado</t>
  </si>
  <si>
    <t>390.586,10</t>
  </si>
  <si>
    <t>879.591,21</t>
  </si>
  <si>
    <t>1.281.631,43</t>
  </si>
  <si>
    <t>1.581.246,53</t>
  </si>
  <si>
    <t>Composições Analíticas com Preço Unitário</t>
  </si>
  <si>
    <t>Composições Principais</t>
  </si>
  <si>
    <t>Tipo</t>
  </si>
  <si>
    <t>Composição</t>
  </si>
  <si>
    <t>Livro SINAPI: Cálculos e Parâmetros</t>
  </si>
  <si>
    <t>Insumo</t>
  </si>
  <si>
    <t xml:space="preserve"> 00040818 </t>
  </si>
  <si>
    <t>ENCARREGADO GERAL DE OBRAS (MENSALISTA)</t>
  </si>
  <si>
    <t>Mão de Obra</t>
  </si>
  <si>
    <t xml:space="preserve"> 00040861 </t>
  </si>
  <si>
    <t>TRANSPORTE - MENSALISTA (COLETADO CAIXA - ENCARGOS COMPLEMENTARES)</t>
  </si>
  <si>
    <t>Encargos Complementares</t>
  </si>
  <si>
    <t xml:space="preserve"> 00040862 </t>
  </si>
  <si>
    <t>ALIMENTACAO - MENSALISTA (COLETADO CAIXA - ENCARGOS COMPLEMENTARES)</t>
  </si>
  <si>
    <t xml:space="preserve"> 00040863 </t>
  </si>
  <si>
    <t>EXAMES - MENSALISTA (COLETADO CAIXA - ENCARGOS COMPLEMENTARES)</t>
  </si>
  <si>
    <t xml:space="preserve"> 00040864 </t>
  </si>
  <si>
    <t>SEGURO - MENSALISTA (COLETADO CAIXA - ENCARGOS COMPLEMENTARES)</t>
  </si>
  <si>
    <t xml:space="preserve"> 00043475 </t>
  </si>
  <si>
    <t>FERRAMENTAS - FAMILIA ENCARREGADO GERAL - MENSALISTA (ENCARGOS COMPLEMENTARES - COLETADO CAIXA)</t>
  </si>
  <si>
    <t xml:space="preserve"> 00043499 </t>
  </si>
  <si>
    <t>EPI - FAMILIA ENCARREGADO GERAL - MENSALISTA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</si>
  <si>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</si>
  <si>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</si>
  <si>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</si>
  <si>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</si>
  <si>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</si>
  <si>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ADMINISTRACAO LOCAL</t>
  </si>
  <si>
    <t xml:space="preserve"> 4065 </t>
  </si>
  <si>
    <t>ENGENHEIRO ELETRICISTA (SINAPI 00002707)</t>
  </si>
  <si>
    <t xml:space="preserve"> 1885 </t>
  </si>
  <si>
    <t>EXAMES - HORISTA (COLETADO CAIXA - ENCARGOS COMPLEMENTARES) - SINAPI -00037372</t>
  </si>
  <si>
    <t>Material</t>
  </si>
  <si>
    <t xml:space="preserve"> 4066 </t>
  </si>
  <si>
    <t>CURSO DE CAPACITACAO PARA ENGENHEIRO ELETRICISTA (ENCARGOS COMPLEMENTARES) - HORISTA (SINAPI 95403)</t>
  </si>
  <si>
    <t xml:space="preserve"> 1888 </t>
  </si>
  <si>
    <t>EPI - FAMILIA ENGENHEIRO CIVIL - HORISTA (ENCARGOS COMPLEMENTARES - COLETADO CAIXA) - SINAPI -00043486</t>
  </si>
  <si>
    <t xml:space="preserve"> 1887 </t>
  </si>
  <si>
    <t>FERRAMENTAS - FAMILIA ENGENHEIRO CIVIL - HORISTA (ENCARGOS COMPLEMENTARES - COLETADO CAIXA) - SINAPI -00043462</t>
  </si>
  <si>
    <t xml:space="preserve"> 1886 </t>
  </si>
  <si>
    <t>SEGURO - HORISTA (COLETADO CAIXA - ENCARGOS COMPLEMENTARES) - SINAPI -00037373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</si>
  <si>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</si>
  <si>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</si>
  <si>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</si>
  <si>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</si>
  <si>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</si>
  <si>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</si>
  <si>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</si>
  <si>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 xml:space="preserve"> 88316 </t>
  </si>
  <si>
    <t>SERVENTE COM ENCARGOS COMPLEMENTARES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</si>
  <si>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</si>
  <si>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</si>
  <si>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</si>
  <si>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</si>
  <si>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</si>
  <si>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</si>
  <si>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</si>
  <si>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</si>
  <si>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</si>
  <si>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Custos Horários Produtivo e Improdutivo dos Equipamentos</t>
  </si>
  <si>
    <t xml:space="preserve"> 88286 </t>
  </si>
  <si>
    <t>MOTORISTA OPERADOR DE MUNCK COM ENCARGOS COMPLEMENTARES</t>
  </si>
  <si>
    <t xml:space="preserve"> 89259 </t>
  </si>
  <si>
    <t>GUINDAUTO HIDRÁULICO, CAPACIDADE MÁXIMA DE CARGA 6200 KG, MOMENTO MÁXIMO DE CARGA 11,7 TM, ALCANCE MÁXIMO HORIZONTAL 9,70 M, INCLUSIVE CAMINHÃO TOCO PBT 16.000 KG, POTÊNCIA DE 189 CV - DEPRECIAÇÃO. AF_06/2014</t>
  </si>
  <si>
    <t>Depreciação, Juros, Impostos e Seguros, Manutenção e Materiais na Operação dos Equipamentos</t>
  </si>
  <si>
    <t xml:space="preserve"> 89260 </t>
  </si>
  <si>
    <t>GUINDAUTO HIDRÁULICO, CAPACIDADE MÁXIMA DE CARGA 6200 KG, MOMENTO MÁXIMO DE CARGA 11,7 TM, ALCANCE MÁXIMO HORIZONTAL 9,70 M, INCLUSIVE CAMINHÃO TOCO PBT 16.000 KG, POTÊNCIA DE 189 CV - JUROS. AF_06/2014</t>
  </si>
  <si>
    <t xml:space="preserve"> 89262 </t>
  </si>
  <si>
    <t>GUINDAUTO HIDRÁULICO, CAPACIDADE MÁXIMA DE CARGA 6200 KG, MOMENTO MÁXIMO DE CARGA 11,7 TM, ALCANCE MÁXIMO HORIZONTAL 9,70 M, INCLUSIVE CAMINHÃO TOCO PBT 16.000 KG, POTÊNCIA DE 189 CV - MANUTENÇÃO. AF_06/2014</t>
  </si>
  <si>
    <t xml:space="preserve"> 91466 </t>
  </si>
  <si>
    <t>GUINDAUTO HIDRÁULICO, CAPACIDADE MÁXIMA DE CARGA 6200 KG, MOMENTO MÁXIMO DE CARGA 11,7 TM, ALCANCE MÁXIMO HORIZONTAL 9,70 M, INCLUSIVE CAMINHÃO TOCO PBT 16.000 KG, POTÊNCIA DE 189 CV - IMPOSTOS E SEGUROS. AF_08/2015</t>
  </si>
  <si>
    <t xml:space="preserve"> 91467 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</si>
  <si>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</si>
  <si>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A</t>
  </si>
  <si>
    <t>Equipamentos</t>
  </si>
  <si>
    <t>Quantidade</t>
  </si>
  <si>
    <t>Utilização</t>
  </si>
  <si>
    <t>Custo Operacional</t>
  </si>
  <si>
    <t>Custo Horário</t>
  </si>
  <si>
    <t>Operativa</t>
  </si>
  <si>
    <t>Improdutiva</t>
  </si>
  <si>
    <t>CAMINHÃO PRANCHA</t>
  </si>
  <si>
    <t>Custo Horário de Equipamentos =&gt;</t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</si>
  <si>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</si>
  <si>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</si>
  <si>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</si>
  <si>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</si>
  <si>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</si>
  <si>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>C</t>
  </si>
  <si>
    <t>Unidade</t>
  </si>
  <si>
    <t>Preço Unitário</t>
  </si>
  <si>
    <t>Custo Total do Material =&gt;</t>
  </si>
  <si>
    <t>INEL - INSTALAÇÃO ELÉTRICA/ELETRIFICAÇÃO E ILUMINAÇÃO EXTERNA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</si>
  <si>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</si>
  <si>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</si>
  <si>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</si>
  <si>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</si>
  <si>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COT2 </t>
  </si>
  <si>
    <t>SUPORTE CENTRAL PARA 4 PÉTALA</t>
  </si>
  <si>
    <t>Luminárias Externas</t>
  </si>
  <si>
    <t xml:space="preserve"> 10549 </t>
  </si>
  <si>
    <t>Encargos Complementares - Servente</t>
  </si>
  <si>
    <t>Provisórios</t>
  </si>
  <si>
    <t xml:space="preserve"> 10552 </t>
  </si>
  <si>
    <t>Encargos Complementares - Eletricista</t>
  </si>
  <si>
    <t xml:space="preserve"> 00002436/SINAPI </t>
  </si>
  <si>
    <t>Eletricista (horista)</t>
  </si>
  <si>
    <t xml:space="preserve"> 00006111/SINAPI </t>
  </si>
  <si>
    <t>Servente de obras (horista)</t>
  </si>
  <si>
    <t xml:space="preserve"> 14116 </t>
  </si>
  <si>
    <t>ASTU - ASSENTAMENTO DE TUBOS E PECAS</t>
  </si>
  <si>
    <t xml:space="preserve"> 100595 </t>
  </si>
  <si>
    <t>ASSENTAMENTO DE POSTE DE CONCRETO COM COMPRIMENTO NOMINAL DE 18 M, CARGA NOMINAL MENOR OU IGUAL A 1000 DAN, ENGASTAMENTO SIMPLES COM 2,4 M DE SOLO (NÃO INCLUI FORNECIMENTO). AF_04/2025</t>
  </si>
  <si>
    <t>Postes de Concreto e Metálicos</t>
  </si>
  <si>
    <t xml:space="preserve"> IM02399 </t>
  </si>
  <si>
    <t>POSTE DE CONCRETO SECAO CIRCULAR COMPRIMENTO = 18M, CARGA NOMINAL NO TOPO 200 KGF</t>
  </si>
  <si>
    <t>Equipamento</t>
  </si>
  <si>
    <t xml:space="preserve"> ELTi002 </t>
  </si>
  <si>
    <t>CABO/CONDUTOR EM ALUMÍNIO MULTIPLEXADO (QUADRUPLEX) 50 MM² - NEUTRO NU</t>
  </si>
  <si>
    <t xml:space="preserve"> 280007 </t>
  </si>
  <si>
    <t xml:space="preserve"> 280014 </t>
  </si>
  <si>
    <t xml:space="preserve"> E00422 </t>
  </si>
  <si>
    <t>Cabo multiplex 4x # 35mm2</t>
  </si>
  <si>
    <t>Instalações Elétricas - Eletrodutos Embutidos, Cabos, Caixas, Tomadas e Interruptores</t>
  </si>
  <si>
    <t xml:space="preserve"> 00001014 </t>
  </si>
  <si>
    <t>CABO DE COBRE, FLEXIVEL, CLASSE 4 OU 5, ISOLACAO EM PVC/A, ANTICHAMA BWF-B, 1 CONDUTOR, 450/750 V, SECAO NOMINAL 2,5 MM2</t>
  </si>
  <si>
    <t xml:space="preserve"> 00021127 </t>
  </si>
  <si>
    <t>FITA ISOLANTE ADESIVA ANTICHAMA, USO ATE 750 V, EM ROLO DE 19 MM X 5 M</t>
  </si>
  <si>
    <t xml:space="preserve"> 00000994 </t>
  </si>
  <si>
    <t>CABO DE COBRE, FLEXIVEL, CLASSE 4 OU 5, ISOLACAO EM PVC/A, ANTICHAMA BWF-B, COBERTURA PVC-ST1, ANTICHAMA BWF-B, 1 CONDUTOR, 0,6/1 KV, SECAO NOMINAL 6 MM2</t>
  </si>
  <si>
    <t xml:space="preserve"> 00001020 </t>
  </si>
  <si>
    <t>CABO DE COBRE, FLEXIVEL, CLASSE 4 OU 5, ISOLACAO EM PVC/A, ANTICHAMA BWF-B, COBERTURA PVC-ST1, ANTICHAMA BWF-B, 1 CONDUTOR, 0,6/1 KV, SECAO NOMINAL 10 MM2</t>
  </si>
  <si>
    <t xml:space="preserve"> 00000995 </t>
  </si>
  <si>
    <t>CABO DE COBRE, FLEXIVEL, CLASSE 4 OU 5, ISOLACAO EM PVC/A, ANTICHAMA BWF-B, COBERTURA PVC-ST1, ANTICHAMA BWF-B, 1 CONDUTOR, 0,6/1 KV, SECAO NOMINAL 16 MM2</t>
  </si>
  <si>
    <t>Redes Enterradas de Distribuição Elétrica</t>
  </si>
  <si>
    <t xml:space="preserve"> 00000996 </t>
  </si>
  <si>
    <t>CABO DE COBRE, FLEXIVEL, CLASSE 4 OU 5, ISOLACAO EM PVC/A, ANTICHAMA BWF-B, COBERTURA PVC-ST1, ANTICHAMA BWF-B, 1 CONDUTOR, 0,6/1 KV, SECAO NOMINAL 25 MM2</t>
  </si>
  <si>
    <t xml:space="preserve"> 00001019 </t>
  </si>
  <si>
    <t>CABO DE COBRE, FLEXIVEL, CLASSE 4 OU 5, ISOLACAO EM PVC/A, ANTICHAMA BWF-B, COBERTURA PVC-ST1, ANTICHAMA BWF-B, 1 CONDUTOR, 0,6/1 KV, SECAO NOMINAL 35 MM2</t>
  </si>
  <si>
    <t xml:space="preserve"> B.01.000.010115 </t>
  </si>
  <si>
    <t>Eletricista</t>
  </si>
  <si>
    <t xml:space="preserve"> B.01.000.010116 </t>
  </si>
  <si>
    <t>Ajudante eletricista</t>
  </si>
  <si>
    <t xml:space="preserve"> P.08.000.043088 </t>
  </si>
  <si>
    <t xml:space="preserve"> 00039246 </t>
  </si>
  <si>
    <t>ELETRODUTO/DUTO PEAD FLEXIVEL PAREDE SIMPLES, CORRUGACAO HELICOIDAL, COR PRETA, SEM ROSCA, DE 1 1/2", CRC 680 N, PARA CABEAMENTO SUBTERRANEO (NBR 15715)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</si>
  <si>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</si>
  <si>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</si>
  <si>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</si>
  <si>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00039247 </t>
  </si>
  <si>
    <t>ELETRODUTO/DUTO PEAD FLEXIVEL PAREDE SIMPLES, CORRUGACAO HELICOIDAL, COR PRETA, SEM ROSCA, DE 1 1/4", CRC 680 N, PARA CABEAMENTO SUBTERRANEO (NBR 15715)</t>
  </si>
  <si>
    <t xml:space="preserve"> 00039244 </t>
  </si>
  <si>
    <t>ELETRODUTO PVC FLEXIVEL CORRUGADO, REFORCADO, COR LARANJA, DE 25 MM, PARA LAJES E PISOS</t>
  </si>
  <si>
    <t xml:space="preserve"> 00043132 </t>
  </si>
  <si>
    <t>ARAME RECOZIDO 16 BWG, D = 1,65 MM (0,016 KG/M) OU 18 BWG, D = 1,25 MM (0,01 KG/M)</t>
  </si>
  <si>
    <t>Instalações de Gás e Incêndio em Aço e Ferro Galvanizado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</si>
  <si>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</si>
  <si>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</si>
  <si>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</si>
  <si>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</si>
  <si>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00007698 </t>
  </si>
  <si>
    <t>TUBO ACO GALVANIZADO COM COSTURA, CLASSE MEDIA, DN 1.1/4", E = *3,25* MM, PESO *3,14* KG/M (NBR 5580)</t>
  </si>
  <si>
    <t xml:space="preserve"> 00007697 </t>
  </si>
  <si>
    <t>TUBO ACO GALVANIZADO COM COSTURA, CLASSE MEDIA, DN 1.1/2", E = *3,25* MM, PESO *3,61* KG/M (NBR 5580)</t>
  </si>
  <si>
    <t xml:space="preserve"> 83399 </t>
  </si>
  <si>
    <t>RELE FOTOELETRICO P/ COMANDO DE ILUMINACAO EXTERNA 220V/1000W - FORNECIMENTO E INSTALACAO</t>
  </si>
  <si>
    <t xml:space="preserve"> 93668 </t>
  </si>
  <si>
    <t>DISJUNTOR TRIPOLAR TIPO DIN, CORRENTE NOMINAL DE 16A - FORNECIMENTO E INSTALAÇÃO. AF_07/2025</t>
  </si>
  <si>
    <t>Instalações Elétricas - Quadros, Cabos, Disjuntores, Contatores e Barramentos Blindados</t>
  </si>
  <si>
    <t xml:space="preserve"> 8206 </t>
  </si>
  <si>
    <t>BOX RETO 1"</t>
  </si>
  <si>
    <t xml:space="preserve"> 9108 </t>
  </si>
  <si>
    <t>Caixa p/quadro eletrico em chapa metalica d=20 x 30 x 20cm</t>
  </si>
  <si>
    <t xml:space="preserve"> 00001625 </t>
  </si>
  <si>
    <t>CONTATOR TRIPOLAR, CORRENTE DE *22* A, TENSAO NOMINAL DE *500* V, CATEGORIA AC-2 E AC-3</t>
  </si>
  <si>
    <t xml:space="preserve"> 00001575 </t>
  </si>
  <si>
    <t>TERMINAL A COMPRESSAO EM COBRE ESTANHADO PARA CABO 16 MM2, 1 FURO E 1 COMPRESSAO, PARA PARAFUSO DE FIXACAO M6</t>
  </si>
  <si>
    <t xml:space="preserve"> 00034709 </t>
  </si>
  <si>
    <t>DISJUNTOR TERMOMAGNETICO PARA TRILHO DIN (IEC), TRIPOLAR, 10 - 50 A</t>
  </si>
  <si>
    <t xml:space="preserve"> P.29.000.042408 </t>
  </si>
  <si>
    <t>Contator de potência de 65A - 2NA + 2NF, ref. modelo 3RT1044-1AN10+3RH1921-1HA22 da Siemens ou equivalente</t>
  </si>
  <si>
    <t xml:space="preserve"> 00002510 </t>
  </si>
  <si>
    <t>RELE FOTOELETRICO INTERNO E EXTERNO BIVOLT 1000 W, DE CONECTOR, SEM BASE</t>
  </si>
  <si>
    <t xml:space="preserve"> E00390 </t>
  </si>
  <si>
    <t>Caixas Enterradas</t>
  </si>
  <si>
    <t xml:space="preserve"> 100475 </t>
  </si>
  <si>
    <t>ARGAMASSA TRAÇO 1:3 (EM VOLUME DE CIMENTO E AREIA MÉDIA ÚMIDA) COM ADIÇÃO DE IMPERMEABILIZANTE, PREPARO MECÂNICO COM BETONEIRA 400 L. AF_08/2019</t>
  </si>
  <si>
    <t>Argamassas</t>
  </si>
  <si>
    <t xml:space="preserve"> 101619 </t>
  </si>
  <si>
    <t>PREPARO DE FUNDO DE VALA COM LARGURA MENOR QUE 1,5 M, COM CAMADA DE BRITA, LANÇAMENTO MANUAL. AF_01/2026</t>
  </si>
  <si>
    <t>Escoramento e Preparo de Fundo de Valas</t>
  </si>
  <si>
    <t xml:space="preserve"> 87316 </t>
  </si>
  <si>
    <t>ARGAMASSA TRAÇO 1:4 (EM VOLUME DE CIMENTO E AREIA GROSSA ÚMIDA) PARA CHAPISCO CONVENCIONAL, PREPARO MECÂNICO COM BETONEIRA 400 L. AF_08/2019</t>
  </si>
  <si>
    <t xml:space="preserve"> 88309 </t>
  </si>
  <si>
    <t>PEDREIRO COM ENCARGOS COMPLEMENTARES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</si>
  <si>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</si>
  <si>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</si>
  <si>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</si>
  <si>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 xml:space="preserve"> 00000650 </t>
  </si>
  <si>
    <t>BLOCO DE VEDACAO DE CONCRETO, 9 X 19 X 39 CM (CLASSE C - NBR 6136)</t>
  </si>
  <si>
    <t>Instalações Elétricas - Rede de Distribuição</t>
  </si>
  <si>
    <t xml:space="preserve"> 00001091 </t>
  </si>
  <si>
    <t>ARMACAO VERTICAL COM HASTE E CONTRA-PINO, EM CHAPA DE ACO GALVANIZADO 3/16", COM 1 ESTRIBO E 1 ISOLADOR</t>
  </si>
  <si>
    <t xml:space="preserve"> 00011267 </t>
  </si>
  <si>
    <t>ARRUELA LISA, REDONDA, DE LATAO POLIDO, DIAMETRO NOMINAL 5/8", DIAMETRO EXTERNO = 34 MM, DIAMETRO DO FURO = 17 MM, ESPESSURA = *2,5* MM</t>
  </si>
  <si>
    <t xml:space="preserve"> 00039996 </t>
  </si>
  <si>
    <t>VERGALHAO ZINCADO ROSCA TOTAL, 1/4" (6,3 MM)</t>
  </si>
  <si>
    <t xml:space="preserve"> 00039997 </t>
  </si>
  <si>
    <t>PORCA ZINCADA, SEXTAVADA, DIAMETRO 1/4"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</si>
  <si>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</si>
  <si>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</si>
  <si>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</si>
  <si>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00000425 </t>
  </si>
  <si>
    <t>GRAMPO METALICO TIPO OLHAL PARA HASTE DE ATERRAMENTO DE 5/8", CONDUTOR DE *10* A 50 MM2</t>
  </si>
  <si>
    <t>Conversão InfoWOrca</t>
  </si>
  <si>
    <t xml:space="preserve"> 2668 </t>
  </si>
  <si>
    <t>Alça preformada para cabo multiplex 35 mm2</t>
  </si>
  <si>
    <t xml:space="preserve"> 8786 </t>
  </si>
  <si>
    <t>Alça preformada para cabo multiplex 50 mm2</t>
  </si>
  <si>
    <t>ED-</t>
  </si>
  <si>
    <t>Consumo</t>
  </si>
  <si>
    <t>(A) Total:</t>
  </si>
  <si>
    <t>B</t>
  </si>
  <si>
    <t>Custo Unitário</t>
  </si>
  <si>
    <t>(B) Total:</t>
  </si>
  <si>
    <t>Custo Horário de Execução (A) + (B):</t>
  </si>
  <si>
    <t>(D) Produção da Equipe:</t>
  </si>
  <si>
    <t>Custo Unitário de Execução [(A) + (B)] / (D):</t>
  </si>
  <si>
    <t>F</t>
  </si>
  <si>
    <t>MATED-28442</t>
  </si>
  <si>
    <t>AÇO CARBONO (APLICAÇÃO: TRILHOS|MATERIAL: USADO)</t>
  </si>
  <si>
    <t xml:space="preserve"> X1:0.0
 X2: 0.0 
 X3: 0.0</t>
  </si>
  <si>
    <t>Kg</t>
  </si>
  <si>
    <t>(F)Total:</t>
  </si>
  <si>
    <t>G</t>
  </si>
  <si>
    <t>Serviços</t>
  </si>
  <si>
    <t>(G) Total:</t>
  </si>
  <si>
    <t>Momento Transporte</t>
  </si>
  <si>
    <t>Formula</t>
  </si>
  <si>
    <t>X1, X2, X3</t>
  </si>
  <si>
    <t>(H) Total:</t>
  </si>
  <si>
    <t>Interligações até Quadro Geral - Eletrodutos e Conexões</t>
  </si>
  <si>
    <t xml:space="preserve"> 12631 </t>
  </si>
  <si>
    <t>BOX RETO 2"</t>
  </si>
  <si>
    <t xml:space="preserve"> 00001875 </t>
  </si>
  <si>
    <t>CURVA 90 GRAUS, LONGA, DE PVC RIGIDO ROSCAVEL, DE 1 1/2", PARA ELETRODUTO</t>
  </si>
  <si>
    <t>Tubos e Conexões de Ferro Galvanizado</t>
  </si>
  <si>
    <t xml:space="preserve"> 3837 </t>
  </si>
  <si>
    <t>Un</t>
  </si>
  <si>
    <t>Fornecimento de Materiais para Redes de Energia Elétrica e Iluminação</t>
  </si>
  <si>
    <t xml:space="preserve"> 964 </t>
  </si>
  <si>
    <t>Fio cobre recozido p/ amarracao 6 awg</t>
  </si>
  <si>
    <t xml:space="preserve"> 00011854 </t>
  </si>
  <si>
    <t>CONECTOR METALICO TIPO PARAFUSO FENDIDO (SPLIT BOLT), PARA CABOS ATE 35 MM2</t>
  </si>
  <si>
    <t xml:space="preserve"> 00044215 </t>
  </si>
  <si>
    <t>CONECTOR PERFURANTE DE DERIVACAO PARA LIGACAO DE CABOS E TUBOS</t>
  </si>
  <si>
    <t>INSTALACOES ELETRICAS</t>
  </si>
  <si>
    <t xml:space="preserve"> 4051 </t>
  </si>
  <si>
    <t>AUXILIAR DE ELETRICISTA COM ENCARGOS COMPLEMENTARES - SINAPI -88247</t>
  </si>
  <si>
    <t xml:space="preserve"> 3365 </t>
  </si>
  <si>
    <t>FITA ISOLANTE DE BORRACHA AUTOFUSAO, USO ATE 69 KV (ALTA TENSAO), LARGURA DE 19 MM - SINAPI -00000404</t>
  </si>
  <si>
    <t>Escavação de Valas</t>
  </si>
  <si>
    <t>Aterro e Reaterro de Valas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</si>
  <si>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</si>
  <si>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</si>
  <si>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</si>
  <si>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</si>
  <si>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</si>
  <si>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 xml:space="preserve"> 91533 </t>
  </si>
  <si>
    <t>COMPACTADOR DE SOLOS DE PERCUSSÃO (SOQUETE) COM MOTOR A GASOLINA 4 TEMPOS, POTÊNCIA 4 CV - CHP DIURNO. AF_08/2015</t>
  </si>
  <si>
    <t>Demolições / Remoções</t>
  </si>
  <si>
    <t xml:space="preserve"> 10599 </t>
  </si>
  <si>
    <t>Encargos Complementares - Marteleteiro</t>
  </si>
  <si>
    <t xml:space="preserve"> 00004257/SINAPI </t>
  </si>
  <si>
    <t>Operador de martelete ou marteleteiro (horista)</t>
  </si>
  <si>
    <t xml:space="preserve"> 12749 </t>
  </si>
  <si>
    <t>Aluguel de Máquina de corte em asfalto/concreto utilizando disco diamantado diam. 350 mm (não inclui o disco)</t>
  </si>
  <si>
    <t>d</t>
  </si>
  <si>
    <t xml:space="preserve"> 12750 </t>
  </si>
  <si>
    <t>Disco de corte diamantado para asfalto e concreto diam. 350mm (utilização 1.000,0m)</t>
  </si>
  <si>
    <t>Recomposição de Pavimentos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</si>
  <si>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</si>
  <si>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</si>
  <si>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</si>
  <si>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</si>
  <si>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</si>
  <si>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</si>
  <si>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97635 </t>
  </si>
  <si>
    <t>REMOÇÃO DE PISO DE BLOCO INTERTRAVADO OU DE PEDRA PORTUGUESA, DE FORMA MANUAL, COM REAPROVEITAMENTO. AF_09/2023</t>
  </si>
  <si>
    <t>Demolições e Remoções</t>
  </si>
  <si>
    <t xml:space="preserve"> 00000370 </t>
  </si>
  <si>
    <t>AREIA MEDIA - POSTO JAZIDA/FORNECEDOR (RETIRADO NA JAZIDA, SEM TRANSPORTE)</t>
  </si>
  <si>
    <t xml:space="preserve"> 00004741 </t>
  </si>
  <si>
    <t>PO DE PEDRA (POSTO PEDREIRA/FORNECEDOR, SEM FRETE)</t>
  </si>
  <si>
    <t xml:space="preserve"> S.01.000.080351 </t>
  </si>
  <si>
    <t>Guindauto MUNCK M-640/18 com lança telescópica capacidade 3750 kg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</si>
  <si>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</si>
  <si>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</si>
  <si>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94962 </t>
  </si>
  <si>
    <t>CONCRETO MAGRO PARA LASTRO, TRAÇO 1:4,5:4,5 (EM MASSA SECA DE CIMENTO/ AREIA MÉDIA/ BRITA 1) - PREPARO MECÂNICO COM BETONEIRA 400 L. AF_05/2021</t>
  </si>
  <si>
    <t>Produção de Concreto</t>
  </si>
  <si>
    <t xml:space="preserve"> 00000863 </t>
  </si>
  <si>
    <t>CABO DE COBRE NU 35 MM2 MEIO-DURO</t>
  </si>
  <si>
    <t xml:space="preserve">MEMORIAL DE CALCULO </t>
  </si>
  <si>
    <t>3x2M</t>
  </si>
  <si>
    <t>CONEXÕES NOS QC'S (C1, C2 E C3- ENTRADA E SAÍDA SUPERIORES) + SAIDA DE ATERRAMENTO NOS QC'S (C1, C2 E C3- ENTRADA E SAÍDA SUPERIORES)</t>
  </si>
  <si>
    <t>(2*3)+3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</si>
</sst>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#,##0.0000000"/>
    <numFmt numFmtId="166" formatCode="#,##0.0000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  <font>
      <sz val="11"/>
      <color rgb="FFFF0000"/>
      <name val="Arial"/>
      <charset val="1"/>
    </font>
    <font>
      <b/>
      <sz val="14"/>
      <name val="Arial"/>
      <charset val="1"/>
    </font>
    <font>
      <b/>
      <sz val="12"/>
      <name val="Arial"/>
      <charset val="1"/>
    </font>
    <font>
      <sz val="12"/>
      <name val="Arial"/>
      <charset val="1"/>
    </font>
    <font>
      <sz val="11"/>
      <name val="Arial"/>
      <charset val="1"/>
    </font>
    <font>
      <sz val="12"/>
      <color rgb="FFFF0000"/>
      <name val="Arial"/>
      <charset val="1"/>
    </font>
    <font>
      <b/>
      <sz val="11"/>
      <name val="Arial"/>
      <charset val="1"/>
    </font>
    <font>
      <b/>
      <i/>
      <sz val="11"/>
      <name val="Arial"/>
      <charset val="1"/>
    </font>
    <font>
      <sz val="10"/>
      <color rgb="FF000080"/>
      <name val="Arial"/>
      <charset val="1"/>
    </font>
    <font>
      <sz val="12"/>
      <color rgb="FF000000"/>
      <name val="Arial"/>
      <charset val="1"/>
    </font>
    <font>
      <b/>
      <sz val="12"/>
      <color rgb="FF000000"/>
      <name val="Arial"/>
      <charset val="1"/>
    </font>
    <font>
      <b/>
      <i/>
      <sz val="12"/>
      <name val="Arial"/>
      <charset val="1"/>
    </font>
    <font>
      <sz val="14"/>
      <name val="Arial"/>
      <charset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CCCCC"/>
      </patternFill>
    </fill>
    <fill>
      <patternFill patternType="solid">
        <fgColor rgb="FFFFFF99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D6D6D6"/>
        <bgColor rgb="FFD6D6D6"/>
      </patternFill>
    </fill>
  </fills>
  <borders count="5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0092F6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/>
      <right style="medium">
        <color indexed="64"/>
      </right>
      <top/>
      <bottom style="thick">
        <color rgb="FF0092F6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rgb="FFFF5500"/>
      </top>
      <bottom/>
      <diagonal/>
    </border>
    <border>
      <left style="thin">
        <color indexed="64"/>
      </left>
      <right style="medium">
        <color indexed="64"/>
      </right>
      <top style="thick">
        <color rgb="FFFF5500"/>
      </top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</borders>
  <cellStyleXfs count="2">
    <xf numFmtId="0" fontId="0" fillId="0" borderId="0"/>
    <xf numFmtId="0" fontId="20" fillId="0" borderId="0"/>
  </cellStyleXfs>
  <cellXfs count="240">
    <xf numFmtId="0" fontId="0" fillId="0" borderId="0" xfId="0"/>
    <xf numFmtId="0" fontId="0" fillId="0" borderId="0" xfId="0"/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5" fillId="16" borderId="0" xfId="0" applyFont="1" applyFill="1" applyBorder="1" applyAlignment="1">
      <alignment vertical="top" wrapText="1"/>
    </xf>
    <xf numFmtId="0" fontId="3" fillId="4" borderId="8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 wrapText="1"/>
    </xf>
    <xf numFmtId="0" fontId="5" fillId="6" borderId="9" xfId="0" applyFont="1" applyFill="1" applyBorder="1" applyAlignment="1">
      <alignment horizontal="right" vertical="top" wrapText="1"/>
    </xf>
    <xf numFmtId="0" fontId="6" fillId="7" borderId="8" xfId="0" applyFont="1" applyFill="1" applyBorder="1" applyAlignment="1">
      <alignment horizontal="left" vertical="top" wrapText="1"/>
    </xf>
    <xf numFmtId="0" fontId="6" fillId="7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>
      <alignment horizontal="right" vertical="top" wrapText="1"/>
    </xf>
    <xf numFmtId="4" fontId="8" fillId="9" borderId="1" xfId="0" applyNumberFormat="1" applyFont="1" applyFill="1" applyBorder="1" applyAlignment="1">
      <alignment horizontal="right" vertical="top" wrapText="1"/>
    </xf>
    <xf numFmtId="164" fontId="9" fillId="10" borderId="9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2" fillId="13" borderId="1" xfId="0" applyFont="1" applyFill="1" applyBorder="1" applyAlignment="1">
      <alignment horizontal="right" vertical="top" wrapText="1"/>
    </xf>
    <xf numFmtId="0" fontId="10" fillId="11" borderId="1" xfId="0" applyFont="1" applyFill="1" applyBorder="1" applyAlignment="1">
      <alignment horizontal="left" vertical="top" wrapText="1"/>
    </xf>
    <xf numFmtId="0" fontId="11" fillId="12" borderId="1" xfId="0" applyFont="1" applyFill="1" applyBorder="1" applyAlignment="1">
      <alignment horizontal="center" vertical="top" wrapText="1"/>
    </xf>
    <xf numFmtId="4" fontId="13" fillId="14" borderId="1" xfId="0" applyNumberFormat="1" applyFont="1" applyFill="1" applyBorder="1" applyAlignment="1">
      <alignment horizontal="right" vertical="top" wrapText="1"/>
    </xf>
    <xf numFmtId="164" fontId="14" fillId="15" borderId="9" xfId="0" applyNumberFormat="1" applyFont="1" applyFill="1" applyBorder="1" applyAlignment="1">
      <alignment horizontal="right" vertical="top" wrapText="1"/>
    </xf>
    <xf numFmtId="0" fontId="19" fillId="20" borderId="6" xfId="0" applyFont="1" applyFill="1" applyBorder="1" applyAlignment="1">
      <alignment horizontal="center" vertical="top" wrapText="1"/>
    </xf>
    <xf numFmtId="0" fontId="19" fillId="20" borderId="0" xfId="0" applyFont="1" applyFill="1" applyBorder="1" applyAlignment="1">
      <alignment horizontal="center" vertical="top" wrapText="1"/>
    </xf>
    <xf numFmtId="0" fontId="19" fillId="20" borderId="7" xfId="0" applyFont="1" applyFill="1" applyBorder="1" applyAlignment="1">
      <alignment horizontal="center" vertical="top" wrapText="1"/>
    </xf>
    <xf numFmtId="0" fontId="18" fillId="19" borderId="0" xfId="0" applyFont="1" applyFill="1" applyBorder="1" applyAlignment="1">
      <alignment horizontal="left" vertical="top" wrapText="1"/>
    </xf>
    <xf numFmtId="0" fontId="16" fillId="17" borderId="0" xfId="0" applyFont="1" applyFill="1" applyBorder="1" applyAlignment="1">
      <alignment horizontal="right" vertical="top" wrapText="1"/>
    </xf>
    <xf numFmtId="0" fontId="18" fillId="19" borderId="11" xfId="0" applyFont="1" applyFill="1" applyBorder="1" applyAlignment="1">
      <alignment horizontal="left" vertical="top" wrapText="1"/>
    </xf>
    <xf numFmtId="0" fontId="16" fillId="17" borderId="11" xfId="0" applyFont="1" applyFill="1" applyBorder="1" applyAlignment="1">
      <alignment horizontal="right" vertical="top" wrapText="1"/>
    </xf>
    <xf numFmtId="0" fontId="20" fillId="0" borderId="0" xfId="1"/>
    <xf numFmtId="0" fontId="22" fillId="0" borderId="6" xfId="1" applyFont="1" applyBorder="1" applyAlignment="1">
      <alignment horizontal="center" wrapText="1"/>
    </xf>
    <xf numFmtId="0" fontId="22" fillId="0" borderId="0" xfId="1" applyFont="1" applyAlignment="1">
      <alignment horizontal="center" wrapText="1"/>
    </xf>
    <xf numFmtId="0" fontId="22" fillId="0" borderId="7" xfId="1" applyFont="1" applyBorder="1" applyAlignment="1">
      <alignment horizontal="center" wrapText="1"/>
    </xf>
    <xf numFmtId="0" fontId="23" fillId="0" borderId="13" xfId="1" applyFont="1" applyBorder="1" applyAlignment="1">
      <alignment horizontal="center" vertical="top" wrapText="1"/>
    </xf>
    <xf numFmtId="0" fontId="24" fillId="0" borderId="12" xfId="1" applyFont="1" applyBorder="1" applyAlignment="1">
      <alignment horizontal="center" vertical="top" wrapText="1"/>
    </xf>
    <xf numFmtId="0" fontId="24" fillId="0" borderId="13" xfId="1" applyFont="1" applyBorder="1" applyAlignment="1">
      <alignment vertical="top" wrapText="1"/>
    </xf>
    <xf numFmtId="2" fontId="24" fillId="0" borderId="12" xfId="1" applyNumberFormat="1" applyFont="1" applyBorder="1" applyAlignment="1">
      <alignment horizontal="center" vertical="top" wrapText="1"/>
    </xf>
    <xf numFmtId="0" fontId="25" fillId="0" borderId="7" xfId="1" applyFont="1" applyBorder="1"/>
    <xf numFmtId="0" fontId="27" fillId="21" borderId="17" xfId="1" applyFont="1" applyFill="1" applyBorder="1" applyAlignment="1">
      <alignment horizontal="center" wrapText="1"/>
    </xf>
    <xf numFmtId="0" fontId="25" fillId="0" borderId="19" xfId="1" applyFont="1" applyBorder="1" applyAlignment="1">
      <alignment wrapText="1"/>
    </xf>
    <xf numFmtId="2" fontId="25" fillId="0" borderId="20" xfId="1" applyNumberFormat="1" applyFont="1" applyBorder="1" applyAlignment="1">
      <alignment wrapText="1"/>
    </xf>
    <xf numFmtId="2" fontId="25" fillId="22" borderId="21" xfId="1" applyNumberFormat="1" applyFont="1" applyFill="1" applyBorder="1" applyAlignment="1" applyProtection="1">
      <alignment wrapText="1"/>
      <protection locked="0"/>
    </xf>
    <xf numFmtId="0" fontId="25" fillId="0" borderId="0" xfId="1" applyFont="1"/>
    <xf numFmtId="2" fontId="25" fillId="0" borderId="22" xfId="1" applyNumberFormat="1" applyFont="1" applyBorder="1" applyAlignment="1">
      <alignment wrapText="1"/>
    </xf>
    <xf numFmtId="2" fontId="25" fillId="22" borderId="23" xfId="1" applyNumberFormat="1" applyFont="1" applyFill="1" applyBorder="1" applyAlignment="1" applyProtection="1">
      <alignment wrapText="1"/>
      <protection locked="0"/>
    </xf>
    <xf numFmtId="0" fontId="27" fillId="0" borderId="19" xfId="1" applyFont="1" applyBorder="1" applyAlignment="1">
      <alignment wrapText="1"/>
    </xf>
    <xf numFmtId="2" fontId="27" fillId="0" borderId="22" xfId="1" applyNumberFormat="1" applyFont="1" applyBorder="1" applyAlignment="1">
      <alignment wrapText="1"/>
    </xf>
    <xf numFmtId="2" fontId="27" fillId="0" borderId="23" xfId="1" applyNumberFormat="1" applyFont="1" applyBorder="1" applyAlignment="1">
      <alignment wrapText="1"/>
    </xf>
    <xf numFmtId="0" fontId="27" fillId="0" borderId="24" xfId="1" applyFont="1" applyBorder="1" applyAlignment="1">
      <alignment wrapText="1"/>
    </xf>
    <xf numFmtId="2" fontId="27" fillId="0" borderId="25" xfId="1" applyNumberFormat="1" applyFont="1" applyBorder="1" applyAlignment="1">
      <alignment wrapText="1"/>
    </xf>
    <xf numFmtId="2" fontId="27" fillId="0" borderId="26" xfId="1" applyNumberFormat="1" applyFont="1" applyBorder="1" applyAlignment="1">
      <alignment wrapText="1"/>
    </xf>
    <xf numFmtId="0" fontId="25" fillId="0" borderId="6" xfId="1" applyFont="1" applyBorder="1"/>
    <xf numFmtId="0" fontId="25" fillId="0" borderId="6" xfId="1" applyFont="1" applyBorder="1" applyAlignment="1">
      <alignment horizontal="justify"/>
    </xf>
    <xf numFmtId="0" fontId="25" fillId="0" borderId="12" xfId="1" applyFont="1" applyBorder="1"/>
    <xf numFmtId="0" fontId="25" fillId="0" borderId="0" xfId="1" applyFont="1" applyAlignment="1">
      <alignment horizontal="left"/>
    </xf>
    <xf numFmtId="0" fontId="29" fillId="23" borderId="0" xfId="1" applyFont="1" applyFill="1"/>
    <xf numFmtId="0" fontId="29" fillId="23" borderId="0" xfId="1" applyFont="1" applyFill="1" applyAlignment="1">
      <alignment wrapText="1"/>
    </xf>
    <xf numFmtId="0" fontId="24" fillId="0" borderId="0" xfId="1" applyFont="1" applyAlignment="1">
      <alignment horizontal="justify"/>
    </xf>
    <xf numFmtId="10" fontId="24" fillId="0" borderId="12" xfId="1" applyNumberFormat="1" applyFont="1" applyBorder="1" applyAlignment="1">
      <alignment horizontal="center" vertical="top" wrapText="1"/>
    </xf>
    <xf numFmtId="0" fontId="30" fillId="0" borderId="0" xfId="1" applyFont="1" applyAlignment="1">
      <alignment horizontal="left" wrapText="1"/>
    </xf>
    <xf numFmtId="0" fontId="24" fillId="0" borderId="0" xfId="1" applyFont="1" applyAlignment="1">
      <alignment horizontal="left" wrapText="1"/>
    </xf>
    <xf numFmtId="0" fontId="23" fillId="23" borderId="27" xfId="1" applyFont="1" applyFill="1" applyBorder="1" applyAlignment="1">
      <alignment wrapText="1"/>
    </xf>
    <xf numFmtId="2" fontId="27" fillId="0" borderId="28" xfId="1" applyNumberFormat="1" applyFont="1" applyBorder="1" applyAlignment="1">
      <alignment wrapText="1"/>
    </xf>
    <xf numFmtId="2" fontId="27" fillId="0" borderId="29" xfId="1" applyNumberFormat="1" applyFont="1" applyBorder="1" applyAlignment="1">
      <alignment wrapText="1"/>
    </xf>
    <xf numFmtId="0" fontId="22" fillId="0" borderId="30" xfId="1" applyFont="1" applyBorder="1"/>
    <xf numFmtId="2" fontId="33" fillId="0" borderId="31" xfId="1" applyNumberFormat="1" applyFont="1" applyBorder="1"/>
    <xf numFmtId="2" fontId="33" fillId="0" borderId="32" xfId="1" applyNumberFormat="1" applyFont="1" applyBorder="1"/>
    <xf numFmtId="0" fontId="1" fillId="20" borderId="4" xfId="0" applyFont="1" applyFill="1" applyBorder="1" applyAlignment="1">
      <alignment vertical="top" wrapText="1"/>
    </xf>
    <xf numFmtId="0" fontId="1" fillId="20" borderId="8" xfId="0" applyFont="1" applyFill="1" applyBorder="1" applyAlignment="1">
      <alignment horizontal="left" vertical="top" wrapText="1"/>
    </xf>
    <xf numFmtId="0" fontId="1" fillId="20" borderId="1" xfId="0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left" vertical="top" wrapText="1"/>
    </xf>
    <xf numFmtId="0" fontId="1" fillId="20" borderId="9" xfId="0" applyFont="1" applyFill="1" applyBorder="1" applyAlignment="1">
      <alignment horizontal="right" vertical="top" wrapText="1"/>
    </xf>
    <xf numFmtId="0" fontId="6" fillId="10" borderId="9" xfId="0" applyFont="1" applyFill="1" applyBorder="1" applyAlignment="1">
      <alignment horizontal="right" vertical="top" wrapText="1"/>
    </xf>
    <xf numFmtId="0" fontId="10" fillId="15" borderId="8" xfId="0" applyFont="1" applyFill="1" applyBorder="1" applyAlignment="1">
      <alignment horizontal="left" vertical="top" wrapText="1"/>
    </xf>
    <xf numFmtId="0" fontId="10" fillId="15" borderId="1" xfId="0" applyFont="1" applyFill="1" applyBorder="1" applyAlignment="1">
      <alignment horizontal="center" vertical="top" wrapText="1"/>
    </xf>
    <xf numFmtId="0" fontId="18" fillId="20" borderId="11" xfId="0" applyFont="1" applyFill="1" applyBorder="1" applyAlignment="1">
      <alignment horizontal="left" vertical="top" wrapText="1"/>
    </xf>
    <xf numFmtId="0" fontId="18" fillId="20" borderId="0" xfId="0" applyFont="1" applyFill="1" applyAlignment="1">
      <alignment horizontal="center" vertical="top" wrapText="1"/>
    </xf>
    <xf numFmtId="0" fontId="0" fillId="0" borderId="0" xfId="0" applyAlignment="1">
      <alignment vertical="center"/>
    </xf>
    <xf numFmtId="0" fontId="6" fillId="10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right" vertical="top" wrapText="1"/>
    </xf>
    <xf numFmtId="0" fontId="10" fillId="10" borderId="33" xfId="0" applyFont="1" applyFill="1" applyBorder="1" applyAlignment="1">
      <alignment horizontal="right" vertical="top" wrapText="1"/>
    </xf>
    <xf numFmtId="0" fontId="10" fillId="10" borderId="34" xfId="0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left" vertical="top" wrapText="1"/>
    </xf>
    <xf numFmtId="0" fontId="10" fillId="15" borderId="1" xfId="0" applyFont="1" applyFill="1" applyBorder="1" applyAlignment="1">
      <alignment horizontal="right" vertical="top" wrapText="1"/>
    </xf>
    <xf numFmtId="0" fontId="10" fillId="15" borderId="1" xfId="0" applyFont="1" applyFill="1" applyBorder="1" applyAlignment="1">
      <alignment horizontal="left" vertical="top" wrapText="1"/>
    </xf>
    <xf numFmtId="165" fontId="10" fillId="15" borderId="1" xfId="0" applyNumberFormat="1" applyFont="1" applyFill="1" applyBorder="1" applyAlignment="1">
      <alignment horizontal="right" vertical="top" wrapText="1"/>
    </xf>
    <xf numFmtId="4" fontId="10" fillId="15" borderId="1" xfId="0" applyNumberFormat="1" applyFont="1" applyFill="1" applyBorder="1" applyAlignment="1">
      <alignment horizontal="right" vertical="top" wrapText="1"/>
    </xf>
    <xf numFmtId="0" fontId="18" fillId="24" borderId="1" xfId="0" applyFont="1" applyFill="1" applyBorder="1" applyAlignment="1">
      <alignment horizontal="right" vertical="top" wrapText="1"/>
    </xf>
    <xf numFmtId="0" fontId="18" fillId="24" borderId="1" xfId="0" applyFont="1" applyFill="1" applyBorder="1" applyAlignment="1">
      <alignment horizontal="left" vertical="top" wrapText="1"/>
    </xf>
    <xf numFmtId="0" fontId="18" fillId="24" borderId="1" xfId="0" applyFont="1" applyFill="1" applyBorder="1" applyAlignment="1">
      <alignment horizontal="center" vertical="top" wrapText="1"/>
    </xf>
    <xf numFmtId="165" fontId="18" fillId="24" borderId="1" xfId="0" applyNumberFormat="1" applyFont="1" applyFill="1" applyBorder="1" applyAlignment="1">
      <alignment horizontal="right" vertical="top" wrapText="1"/>
    </xf>
    <xf numFmtId="4" fontId="18" fillId="24" borderId="1" xfId="0" applyNumberFormat="1" applyFont="1" applyFill="1" applyBorder="1" applyAlignment="1">
      <alignment horizontal="right" vertical="top" wrapText="1"/>
    </xf>
    <xf numFmtId="0" fontId="10" fillId="15" borderId="35" xfId="0" applyFont="1" applyFill="1" applyBorder="1" applyAlignment="1">
      <alignment horizontal="left" vertical="top" wrapText="1"/>
    </xf>
    <xf numFmtId="0" fontId="18" fillId="25" borderId="1" xfId="0" applyFont="1" applyFill="1" applyBorder="1" applyAlignment="1">
      <alignment horizontal="right" vertical="top" wrapText="1"/>
    </xf>
    <xf numFmtId="0" fontId="18" fillId="25" borderId="1" xfId="0" applyFont="1" applyFill="1" applyBorder="1" applyAlignment="1">
      <alignment horizontal="left" vertical="top" wrapText="1"/>
    </xf>
    <xf numFmtId="0" fontId="18" fillId="25" borderId="1" xfId="0" applyFont="1" applyFill="1" applyBorder="1" applyAlignment="1">
      <alignment horizontal="center" vertical="top" wrapText="1"/>
    </xf>
    <xf numFmtId="165" fontId="18" fillId="25" borderId="1" xfId="0" applyNumberFormat="1" applyFont="1" applyFill="1" applyBorder="1" applyAlignment="1">
      <alignment horizontal="right" vertical="top" wrapText="1"/>
    </xf>
    <xf numFmtId="4" fontId="18" fillId="25" borderId="1" xfId="0" applyNumberFormat="1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center" vertical="top" wrapText="1"/>
    </xf>
    <xf numFmtId="166" fontId="18" fillId="24" borderId="1" xfId="0" applyNumberFormat="1" applyFont="1" applyFill="1" applyBorder="1" applyAlignment="1">
      <alignment horizontal="right" vertical="top" wrapText="1"/>
    </xf>
    <xf numFmtId="0" fontId="15" fillId="20" borderId="37" xfId="0" applyFont="1" applyFill="1" applyBorder="1" applyAlignment="1">
      <alignment horizontal="left" vertical="center" wrapText="1"/>
    </xf>
    <xf numFmtId="0" fontId="15" fillId="20" borderId="0" xfId="0" applyFont="1" applyFill="1" applyBorder="1" applyAlignment="1">
      <alignment vertical="top" wrapText="1"/>
    </xf>
    <xf numFmtId="0" fontId="0" fillId="0" borderId="7" xfId="0" applyBorder="1" applyAlignment="1">
      <alignment vertical="center"/>
    </xf>
    <xf numFmtId="0" fontId="6" fillId="10" borderId="8" xfId="0" applyFont="1" applyFill="1" applyBorder="1" applyAlignment="1">
      <alignment horizontal="left" vertical="center" wrapText="1"/>
    </xf>
    <xf numFmtId="0" fontId="10" fillId="10" borderId="38" xfId="0" applyFont="1" applyFill="1" applyBorder="1" applyAlignment="1">
      <alignment horizontal="right" vertical="top" wrapText="1"/>
    </xf>
    <xf numFmtId="0" fontId="10" fillId="10" borderId="39" xfId="0" applyFont="1" applyFill="1" applyBorder="1" applyAlignment="1">
      <alignment horizontal="right" vertical="top" wrapText="1"/>
    </xf>
    <xf numFmtId="0" fontId="15" fillId="20" borderId="0" xfId="0" applyFont="1" applyFill="1" applyBorder="1" applyAlignment="1">
      <alignment horizontal="left" vertical="center" wrapText="1"/>
    </xf>
    <xf numFmtId="0" fontId="15" fillId="20" borderId="42" xfId="0" applyFont="1" applyFill="1" applyBorder="1" applyAlignment="1">
      <alignment horizontal="left" vertical="center" wrapText="1"/>
    </xf>
    <xf numFmtId="0" fontId="15" fillId="20" borderId="43" xfId="0" applyFont="1" applyFill="1" applyBorder="1" applyAlignment="1">
      <alignment horizontal="right" vertical="center" wrapText="1"/>
    </xf>
    <xf numFmtId="0" fontId="15" fillId="20" borderId="36" xfId="0" applyFont="1" applyFill="1" applyBorder="1" applyAlignment="1">
      <alignment horizontal="right" vertical="center" wrapText="1"/>
    </xf>
    <xf numFmtId="0" fontId="15" fillId="20" borderId="44" xfId="0" applyFont="1" applyFill="1" applyBorder="1" applyAlignment="1">
      <alignment horizontal="right" vertical="center" wrapText="1"/>
    </xf>
    <xf numFmtId="0" fontId="15" fillId="20" borderId="45" xfId="0" applyFont="1" applyFill="1" applyBorder="1" applyAlignment="1">
      <alignment horizontal="right" vertical="center" wrapText="1"/>
    </xf>
    <xf numFmtId="0" fontId="15" fillId="20" borderId="46" xfId="0" applyFont="1" applyFill="1" applyBorder="1" applyAlignment="1">
      <alignment horizontal="right" vertical="center" wrapText="1"/>
    </xf>
    <xf numFmtId="0" fontId="15" fillId="20" borderId="18" xfId="0" applyFont="1" applyFill="1" applyBorder="1" applyAlignment="1">
      <alignment horizontal="right" vertical="center" wrapText="1"/>
    </xf>
    <xf numFmtId="0" fontId="15" fillId="20" borderId="32" xfId="0" applyFont="1" applyFill="1" applyBorder="1" applyAlignment="1">
      <alignment horizontal="right" vertical="center" wrapText="1"/>
    </xf>
    <xf numFmtId="0" fontId="15" fillId="20" borderId="6" xfId="0" applyFont="1" applyFill="1" applyBorder="1" applyAlignment="1">
      <alignment vertical="center" wrapText="1"/>
    </xf>
    <xf numFmtId="0" fontId="15" fillId="20" borderId="0" xfId="0" applyFont="1" applyFill="1" applyBorder="1" applyAlignment="1">
      <alignment vertical="center" wrapText="1"/>
    </xf>
    <xf numFmtId="0" fontId="1" fillId="20" borderId="3" xfId="0" applyFont="1" applyFill="1" applyBorder="1" applyAlignment="1">
      <alignment vertical="top" wrapText="1"/>
    </xf>
    <xf numFmtId="0" fontId="0" fillId="0" borderId="3" xfId="0" applyBorder="1"/>
    <xf numFmtId="0" fontId="0" fillId="0" borderId="6" xfId="0" applyBorder="1"/>
    <xf numFmtId="4" fontId="10" fillId="15" borderId="9" xfId="0" applyNumberFormat="1" applyFont="1" applyFill="1" applyBorder="1" applyAlignment="1">
      <alignment horizontal="right" vertical="top" wrapText="1"/>
    </xf>
    <xf numFmtId="0" fontId="18" fillId="24" borderId="8" xfId="0" applyFont="1" applyFill="1" applyBorder="1" applyAlignment="1">
      <alignment horizontal="left" vertical="top" wrapText="1"/>
    </xf>
    <xf numFmtId="4" fontId="18" fillId="24" borderId="9" xfId="0" applyNumberFormat="1" applyFont="1" applyFill="1" applyBorder="1" applyAlignment="1">
      <alignment horizontal="right" vertical="top" wrapText="1"/>
    </xf>
    <xf numFmtId="0" fontId="18" fillId="20" borderId="6" xfId="0" applyFont="1" applyFill="1" applyBorder="1" applyAlignment="1">
      <alignment horizontal="right" vertical="top" wrapText="1"/>
    </xf>
    <xf numFmtId="4" fontId="18" fillId="20" borderId="0" xfId="0" applyNumberFormat="1" applyFont="1" applyFill="1" applyBorder="1" applyAlignment="1">
      <alignment horizontal="right" vertical="top" wrapText="1"/>
    </xf>
    <xf numFmtId="4" fontId="18" fillId="20" borderId="7" xfId="0" applyNumberFormat="1" applyFont="1" applyFill="1" applyBorder="1" applyAlignment="1">
      <alignment horizontal="right" vertical="top" wrapText="1"/>
    </xf>
    <xf numFmtId="0" fontId="18" fillId="20" borderId="0" xfId="0" applyFont="1" applyFill="1" applyBorder="1" applyAlignment="1">
      <alignment horizontal="right" vertical="top" wrapText="1"/>
    </xf>
    <xf numFmtId="0" fontId="10" fillId="15" borderId="47" xfId="0" applyFont="1" applyFill="1" applyBorder="1" applyAlignment="1">
      <alignment horizontal="left" vertical="top" wrapText="1"/>
    </xf>
    <xf numFmtId="0" fontId="10" fillId="15" borderId="48" xfId="0" applyFont="1" applyFill="1" applyBorder="1" applyAlignment="1">
      <alignment horizontal="left" vertical="top" wrapText="1"/>
    </xf>
    <xf numFmtId="0" fontId="18" fillId="25" borderId="8" xfId="0" applyFont="1" applyFill="1" applyBorder="1" applyAlignment="1">
      <alignment horizontal="left" vertical="top" wrapText="1"/>
    </xf>
    <xf numFmtId="4" fontId="18" fillId="25" borderId="9" xfId="0" applyNumberFormat="1" applyFont="1" applyFill="1" applyBorder="1" applyAlignment="1">
      <alignment horizontal="right" vertical="top" wrapText="1"/>
    </xf>
    <xf numFmtId="0" fontId="1" fillId="20" borderId="8" xfId="0" applyFont="1" applyFill="1" applyBorder="1" applyAlignment="1">
      <alignment horizontal="left" vertical="top" wrapText="1"/>
    </xf>
    <xf numFmtId="0" fontId="1" fillId="20" borderId="9" xfId="0" applyFont="1" applyFill="1" applyBorder="1" applyAlignment="1">
      <alignment horizontal="right" vertical="top" wrapText="1"/>
    </xf>
    <xf numFmtId="166" fontId="18" fillId="24" borderId="9" xfId="0" applyNumberFormat="1" applyFont="1" applyFill="1" applyBorder="1" applyAlignment="1">
      <alignment horizontal="right" vertical="top" wrapText="1"/>
    </xf>
    <xf numFmtId="166" fontId="15" fillId="20" borderId="7" xfId="0" applyNumberFormat="1" applyFont="1" applyFill="1" applyBorder="1" applyAlignment="1">
      <alignment horizontal="right" vertical="top" wrapText="1"/>
    </xf>
    <xf numFmtId="4" fontId="15" fillId="20" borderId="7" xfId="0" applyNumberFormat="1" applyFont="1" applyFill="1" applyBorder="1" applyAlignment="1">
      <alignment horizontal="right" vertical="top" wrapText="1"/>
    </xf>
    <xf numFmtId="0" fontId="18" fillId="20" borderId="6" xfId="0" applyFont="1" applyFill="1" applyBorder="1" applyAlignment="1">
      <alignment horizontal="center" vertical="top" wrapText="1"/>
    </xf>
    <xf numFmtId="0" fontId="18" fillId="20" borderId="0" xfId="0" applyFont="1" applyFill="1" applyBorder="1" applyAlignment="1">
      <alignment horizontal="center" vertical="top" wrapText="1"/>
    </xf>
    <xf numFmtId="0" fontId="18" fillId="20" borderId="7" xfId="0" applyFont="1" applyFill="1" applyBorder="1" applyAlignment="1">
      <alignment horizontal="center" vertical="top" wrapText="1"/>
    </xf>
    <xf numFmtId="0" fontId="18" fillId="20" borderId="0" xfId="0" applyFont="1" applyFill="1" applyBorder="1" applyAlignment="1">
      <alignment horizontal="left" vertical="top" wrapText="1"/>
    </xf>
    <xf numFmtId="0" fontId="15" fillId="20" borderId="0" xfId="0" applyFont="1" applyFill="1" applyBorder="1" applyAlignment="1">
      <alignment horizontal="right" vertical="top" wrapText="1"/>
    </xf>
    <xf numFmtId="0" fontId="15" fillId="20" borderId="11" xfId="0" applyFont="1" applyFill="1" applyBorder="1" applyAlignment="1">
      <alignment horizontal="right" vertical="top" wrapText="1"/>
    </xf>
    <xf numFmtId="0" fontId="10" fillId="0" borderId="8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left" vertical="top" wrapText="1"/>
    </xf>
    <xf numFmtId="0" fontId="7" fillId="8" borderId="9" xfId="0" applyFont="1" applyFill="1" applyBorder="1" applyAlignment="1">
      <alignment horizontal="right" vertical="top" wrapText="1"/>
    </xf>
    <xf numFmtId="0" fontId="12" fillId="13" borderId="9" xfId="0" applyFont="1" applyFill="1" applyBorder="1" applyAlignment="1">
      <alignment horizontal="right" vertical="top" wrapText="1"/>
    </xf>
    <xf numFmtId="0" fontId="10" fillId="11" borderId="49" xfId="0" applyFont="1" applyFill="1" applyBorder="1" applyAlignment="1">
      <alignment horizontal="left" vertical="top" wrapText="1"/>
    </xf>
    <xf numFmtId="0" fontId="10" fillId="11" borderId="50" xfId="0" applyFont="1" applyFill="1" applyBorder="1" applyAlignment="1">
      <alignment horizontal="left" vertical="top" wrapText="1"/>
    </xf>
    <xf numFmtId="0" fontId="10" fillId="11" borderId="51" xfId="0" applyFont="1" applyFill="1" applyBorder="1" applyAlignment="1">
      <alignment horizontal="left" vertical="top" wrapText="1"/>
    </xf>
    <xf numFmtId="0" fontId="12" fillId="13" borderId="52" xfId="0" applyFont="1" applyFill="1" applyBorder="1" applyAlignment="1">
      <alignment horizontal="right" vertical="top" wrapText="1"/>
    </xf>
    <xf numFmtId="0" fontId="10" fillId="11" borderId="52" xfId="0" applyFont="1" applyFill="1" applyBorder="1" applyAlignment="1">
      <alignment horizontal="left" vertical="top" wrapText="1"/>
    </xf>
    <xf numFmtId="0" fontId="11" fillId="12" borderId="50" xfId="0" applyFont="1" applyFill="1" applyBorder="1" applyAlignment="1">
      <alignment horizontal="center" vertical="top" wrapText="1"/>
    </xf>
    <xf numFmtId="0" fontId="12" fillId="13" borderId="53" xfId="0" applyFont="1" applyFill="1" applyBorder="1" applyAlignment="1">
      <alignment horizontal="right" vertical="top" wrapText="1"/>
    </xf>
    <xf numFmtId="0" fontId="11" fillId="12" borderId="52" xfId="0" applyFont="1" applyFill="1" applyBorder="1" applyAlignment="1">
      <alignment horizontal="center" vertical="top" wrapText="1"/>
    </xf>
    <xf numFmtId="0" fontId="12" fillId="13" borderId="54" xfId="0" applyFont="1" applyFill="1" applyBorder="1" applyAlignment="1">
      <alignment horizontal="right" vertical="top" wrapText="1"/>
    </xf>
    <xf numFmtId="0" fontId="18" fillId="20" borderId="6" xfId="0" applyFont="1" applyFill="1" applyBorder="1" applyAlignment="1">
      <alignment horizontal="left" vertical="top" wrapText="1"/>
    </xf>
    <xf numFmtId="0" fontId="18" fillId="20" borderId="10" xfId="0" applyFont="1" applyFill="1" applyBorder="1" applyAlignment="1">
      <alignment horizontal="left" vertical="top" wrapText="1"/>
    </xf>
    <xf numFmtId="0" fontId="16" fillId="17" borderId="10" xfId="0" applyFont="1" applyFill="1" applyBorder="1" applyAlignment="1">
      <alignment horizontal="right" vertical="top" wrapText="1"/>
    </xf>
    <xf numFmtId="0" fontId="16" fillId="17" borderId="11" xfId="0" applyFont="1" applyFill="1" applyBorder="1" applyAlignment="1">
      <alignment horizontal="right" vertical="top" wrapText="1"/>
    </xf>
    <xf numFmtId="0" fontId="15" fillId="16" borderId="11" xfId="0" applyFont="1" applyFill="1" applyBorder="1" applyAlignment="1">
      <alignment horizontal="left" vertical="top" wrapText="1"/>
    </xf>
    <xf numFmtId="4" fontId="17" fillId="18" borderId="11" xfId="0" applyNumberFormat="1" applyFont="1" applyFill="1" applyBorder="1" applyAlignment="1">
      <alignment horizontal="right" vertical="top" wrapText="1"/>
    </xf>
    <xf numFmtId="0" fontId="16" fillId="17" borderId="12" xfId="0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left" vertical="top" wrapText="1"/>
    </xf>
    <xf numFmtId="0" fontId="15" fillId="16" borderId="0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wrapText="1"/>
    </xf>
    <xf numFmtId="0" fontId="0" fillId="0" borderId="0" xfId="0" applyBorder="1"/>
    <xf numFmtId="0" fontId="0" fillId="0" borderId="7" xfId="0" applyBorder="1"/>
    <xf numFmtId="0" fontId="16" fillId="17" borderId="6" xfId="0" applyFont="1" applyFill="1" applyBorder="1" applyAlignment="1">
      <alignment horizontal="right" vertical="top" wrapText="1"/>
    </xf>
    <xf numFmtId="0" fontId="16" fillId="17" borderId="0" xfId="0" applyFont="1" applyFill="1" applyBorder="1" applyAlignment="1">
      <alignment horizontal="right" vertical="top" wrapText="1"/>
    </xf>
    <xf numFmtId="4" fontId="17" fillId="18" borderId="0" xfId="0" applyNumberFormat="1" applyFont="1" applyFill="1" applyBorder="1" applyAlignment="1">
      <alignment horizontal="right" vertical="top" wrapText="1"/>
    </xf>
    <xf numFmtId="0" fontId="16" fillId="17" borderId="7" xfId="0" applyFont="1" applyFill="1" applyBorder="1" applyAlignment="1">
      <alignment horizontal="right" vertical="top" wrapText="1"/>
    </xf>
    <xf numFmtId="0" fontId="1" fillId="2" borderId="5" xfId="0" applyFont="1" applyFill="1" applyBorder="1" applyAlignment="1">
      <alignment horizontal="left" vertical="top" wrapText="1"/>
    </xf>
    <xf numFmtId="0" fontId="15" fillId="16" borderId="7" xfId="0" applyFont="1" applyFill="1" applyBorder="1" applyAlignment="1">
      <alignment horizontal="left" vertical="top" wrapText="1"/>
    </xf>
    <xf numFmtId="0" fontId="18" fillId="20" borderId="0" xfId="0" applyFont="1" applyFill="1" applyBorder="1" applyAlignment="1">
      <alignment horizontal="right" vertical="top" wrapText="1"/>
    </xf>
    <xf numFmtId="0" fontId="1" fillId="20" borderId="6" xfId="0" applyFont="1" applyFill="1" applyBorder="1" applyAlignment="1">
      <alignment horizontal="center" wrapText="1"/>
    </xf>
    <xf numFmtId="0" fontId="1" fillId="20" borderId="1" xfId="0" applyFont="1" applyFill="1" applyBorder="1" applyAlignment="1">
      <alignment horizontal="left" vertical="top" wrapText="1"/>
    </xf>
    <xf numFmtId="0" fontId="10" fillId="15" borderId="1" xfId="0" applyFont="1" applyFill="1" applyBorder="1" applyAlignment="1">
      <alignment horizontal="left" vertical="top" wrapText="1"/>
    </xf>
    <xf numFmtId="0" fontId="18" fillId="24" borderId="1" xfId="0" applyFont="1" applyFill="1" applyBorder="1" applyAlignment="1">
      <alignment horizontal="left" vertical="top" wrapText="1"/>
    </xf>
    <xf numFmtId="0" fontId="1" fillId="20" borderId="4" xfId="0" applyFont="1" applyFill="1" applyBorder="1" applyAlignment="1">
      <alignment horizontal="left" vertical="top" wrapText="1"/>
    </xf>
    <xf numFmtId="0" fontId="1" fillId="20" borderId="5" xfId="0" applyFont="1" applyFill="1" applyBorder="1" applyAlignment="1">
      <alignment horizontal="left" vertical="top" wrapText="1"/>
    </xf>
    <xf numFmtId="0" fontId="15" fillId="20" borderId="0" xfId="0" applyFont="1" applyFill="1" applyBorder="1" applyAlignment="1">
      <alignment horizontal="left" vertical="top" wrapText="1"/>
    </xf>
    <xf numFmtId="0" fontId="15" fillId="20" borderId="7" xfId="0" applyFont="1" applyFill="1" applyBorder="1" applyAlignment="1">
      <alignment horizontal="left" vertical="top" wrapText="1"/>
    </xf>
    <xf numFmtId="0" fontId="15" fillId="20" borderId="0" xfId="0" applyFont="1" applyFill="1" applyBorder="1" applyAlignment="1">
      <alignment horizontal="center" vertical="center" wrapText="1"/>
    </xf>
    <xf numFmtId="0" fontId="1" fillId="20" borderId="4" xfId="0" applyFont="1" applyFill="1" applyBorder="1" applyAlignment="1">
      <alignment horizontal="center" vertical="top" wrapText="1"/>
    </xf>
    <xf numFmtId="0" fontId="18" fillId="25" borderId="1" xfId="0" applyFont="1" applyFill="1" applyBorder="1" applyAlignment="1">
      <alignment horizontal="left" vertical="top" wrapText="1"/>
    </xf>
    <xf numFmtId="0" fontId="15" fillId="20" borderId="6" xfId="0" applyFont="1" applyFill="1" applyBorder="1" applyAlignment="1">
      <alignment horizontal="right" vertical="top" wrapText="1"/>
    </xf>
    <xf numFmtId="0" fontId="15" fillId="20" borderId="0" xfId="0" applyFont="1" applyFill="1" applyBorder="1" applyAlignment="1">
      <alignment horizontal="right" vertical="top" wrapText="1"/>
    </xf>
    <xf numFmtId="0" fontId="1" fillId="20" borderId="1" xfId="0" applyFont="1" applyFill="1" applyBorder="1" applyAlignment="1">
      <alignment horizontal="center" vertical="top" wrapText="1"/>
    </xf>
    <xf numFmtId="0" fontId="1" fillId="20" borderId="1" xfId="0" applyFont="1" applyFill="1" applyBorder="1" applyAlignment="1">
      <alignment horizontal="right" vertical="top" wrapText="1"/>
    </xf>
    <xf numFmtId="0" fontId="1" fillId="20" borderId="9" xfId="0" applyFont="1" applyFill="1" applyBorder="1" applyAlignment="1">
      <alignment horizontal="right" vertical="top" wrapText="1"/>
    </xf>
    <xf numFmtId="0" fontId="1" fillId="20" borderId="8" xfId="0" applyFont="1" applyFill="1" applyBorder="1" applyAlignment="1">
      <alignment horizontal="left" vertical="top" wrapText="1"/>
    </xf>
    <xf numFmtId="0" fontId="1" fillId="20" borderId="8" xfId="0" applyFont="1" applyFill="1" applyBorder="1" applyAlignment="1">
      <alignment horizontal="right" vertical="top" wrapText="1"/>
    </xf>
    <xf numFmtId="166" fontId="18" fillId="24" borderId="1" xfId="0" applyNumberFormat="1" applyFont="1" applyFill="1" applyBorder="1" applyAlignment="1">
      <alignment horizontal="right" vertical="top" wrapText="1"/>
    </xf>
    <xf numFmtId="4" fontId="15" fillId="20" borderId="0" xfId="0" applyNumberFormat="1" applyFont="1" applyFill="1" applyBorder="1" applyAlignment="1">
      <alignment horizontal="right" vertical="top" wrapText="1"/>
    </xf>
    <xf numFmtId="0" fontId="15" fillId="20" borderId="7" xfId="0" applyFont="1" applyFill="1" applyBorder="1" applyAlignment="1">
      <alignment horizontal="right" vertical="top" wrapText="1"/>
    </xf>
    <xf numFmtId="0" fontId="15" fillId="20" borderId="10" xfId="0" applyFont="1" applyFill="1" applyBorder="1" applyAlignment="1">
      <alignment horizontal="right" vertical="top" wrapText="1"/>
    </xf>
    <xf numFmtId="0" fontId="15" fillId="20" borderId="11" xfId="0" applyFont="1" applyFill="1" applyBorder="1" applyAlignment="1">
      <alignment horizontal="right" vertical="top" wrapText="1"/>
    </xf>
    <xf numFmtId="0" fontId="15" fillId="20" borderId="11" xfId="0" applyFont="1" applyFill="1" applyBorder="1" applyAlignment="1">
      <alignment horizontal="left" vertical="top" wrapText="1"/>
    </xf>
    <xf numFmtId="4" fontId="15" fillId="20" borderId="11" xfId="0" applyNumberFormat="1" applyFont="1" applyFill="1" applyBorder="1" applyAlignment="1">
      <alignment horizontal="right" vertical="top" wrapText="1"/>
    </xf>
    <xf numFmtId="0" fontId="15" fillId="20" borderId="12" xfId="0" applyFont="1" applyFill="1" applyBorder="1" applyAlignment="1">
      <alignment horizontal="right" vertical="top" wrapText="1"/>
    </xf>
    <xf numFmtId="0" fontId="1" fillId="20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5" fillId="20" borderId="6" xfId="0" applyFont="1" applyFill="1" applyBorder="1" applyAlignment="1">
      <alignment horizontal="left" vertical="center" wrapText="1"/>
    </xf>
    <xf numFmtId="0" fontId="15" fillId="20" borderId="0" xfId="0" applyFont="1" applyFill="1" applyBorder="1" applyAlignment="1">
      <alignment horizontal="left" vertical="center" wrapText="1"/>
    </xf>
    <xf numFmtId="0" fontId="15" fillId="20" borderId="40" xfId="0" applyFont="1" applyFill="1" applyBorder="1" applyAlignment="1">
      <alignment horizontal="left" vertical="center" wrapText="1"/>
    </xf>
    <xf numFmtId="0" fontId="15" fillId="20" borderId="37" xfId="0" applyFont="1" applyFill="1" applyBorder="1" applyAlignment="1">
      <alignment horizontal="left" vertical="center" wrapText="1"/>
    </xf>
    <xf numFmtId="0" fontId="15" fillId="20" borderId="41" xfId="0" applyFont="1" applyFill="1" applyBorder="1" applyAlignment="1">
      <alignment horizontal="left" vertical="center" wrapText="1"/>
    </xf>
    <xf numFmtId="0" fontId="15" fillId="20" borderId="42" xfId="0" applyFont="1" applyFill="1" applyBorder="1" applyAlignment="1">
      <alignment horizontal="left" vertical="center" wrapText="1"/>
    </xf>
    <xf numFmtId="0" fontId="18" fillId="20" borderId="0" xfId="0" applyFont="1" applyFill="1" applyBorder="1" applyAlignment="1">
      <alignment horizontal="left" vertical="top" wrapText="1"/>
    </xf>
    <xf numFmtId="0" fontId="18" fillId="20" borderId="11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center" wrapText="1"/>
    </xf>
    <xf numFmtId="0" fontId="18" fillId="20" borderId="7" xfId="0" applyFont="1" applyFill="1" applyBorder="1" applyAlignment="1">
      <alignment horizontal="left" vertical="top" wrapText="1"/>
    </xf>
    <xf numFmtId="0" fontId="15" fillId="16" borderId="6" xfId="0" applyFont="1" applyFill="1" applyBorder="1" applyAlignment="1">
      <alignment horizontal="center" vertical="top" wrapText="1"/>
    </xf>
    <xf numFmtId="0" fontId="15" fillId="16" borderId="0" xfId="0" applyFont="1" applyFill="1" applyBorder="1" applyAlignment="1">
      <alignment horizontal="center" vertical="top" wrapText="1"/>
    </xf>
    <xf numFmtId="0" fontId="15" fillId="16" borderId="7" xfId="0" applyFont="1" applyFill="1" applyBorder="1" applyAlignment="1">
      <alignment horizontal="center" vertical="top" wrapText="1"/>
    </xf>
    <xf numFmtId="0" fontId="18" fillId="20" borderId="12" xfId="0" applyFont="1" applyFill="1" applyBorder="1" applyAlignment="1">
      <alignment horizontal="left" vertical="top" wrapText="1"/>
    </xf>
    <xf numFmtId="0" fontId="21" fillId="0" borderId="3" xfId="1" applyFont="1" applyBorder="1" applyAlignment="1">
      <alignment horizontal="center"/>
    </xf>
    <xf numFmtId="0" fontId="21" fillId="0" borderId="4" xfId="1" applyFont="1" applyBorder="1" applyAlignment="1">
      <alignment horizontal="center"/>
    </xf>
    <xf numFmtId="0" fontId="21" fillId="0" borderId="5" xfId="1" applyFont="1" applyBorder="1" applyAlignment="1">
      <alignment horizontal="center"/>
    </xf>
    <xf numFmtId="0" fontId="22" fillId="0" borderId="6" xfId="1" applyFont="1" applyBorder="1" applyAlignment="1">
      <alignment horizontal="center" wrapText="1"/>
    </xf>
    <xf numFmtId="0" fontId="22" fillId="0" borderId="0" xfId="1" applyFont="1" applyAlignment="1">
      <alignment horizontal="center" wrapText="1"/>
    </xf>
    <xf numFmtId="0" fontId="22" fillId="0" borderId="7" xfId="1" applyFont="1" applyBorder="1" applyAlignment="1">
      <alignment horizontal="center" wrapText="1"/>
    </xf>
    <xf numFmtId="0" fontId="23" fillId="0" borderId="2" xfId="1" applyFont="1" applyBorder="1" applyAlignment="1">
      <alignment horizontal="center" vertical="top" wrapText="1"/>
    </xf>
    <xf numFmtId="0" fontId="26" fillId="0" borderId="14" xfId="1" applyFont="1" applyBorder="1" applyAlignment="1">
      <alignment horizontal="left" vertical="top" wrapText="1"/>
    </xf>
    <xf numFmtId="0" fontId="26" fillId="0" borderId="15" xfId="1" applyFont="1" applyBorder="1" applyAlignment="1">
      <alignment horizontal="left" vertical="top" wrapText="1"/>
    </xf>
    <xf numFmtId="0" fontId="27" fillId="21" borderId="16" xfId="1" applyFont="1" applyFill="1" applyBorder="1" applyAlignment="1">
      <alignment horizontal="center" vertical="center" wrapText="1"/>
    </xf>
    <xf numFmtId="0" fontId="27" fillId="21" borderId="17" xfId="1" applyFont="1" applyFill="1" applyBorder="1" applyAlignment="1">
      <alignment horizontal="center" wrapText="1"/>
    </xf>
    <xf numFmtId="0" fontId="27" fillId="21" borderId="18" xfId="1" applyFont="1" applyFill="1" applyBorder="1" applyAlignment="1">
      <alignment horizontal="center" vertical="center" wrapText="1"/>
    </xf>
    <xf numFmtId="0" fontId="24" fillId="0" borderId="0" xfId="1" applyFont="1" applyAlignment="1">
      <alignment horizontal="left" wrapText="1"/>
    </xf>
    <xf numFmtId="0" fontId="30" fillId="0" borderId="4" xfId="1" applyFont="1" applyBorder="1" applyAlignment="1">
      <alignment horizontal="left" wrapText="1"/>
    </xf>
    <xf numFmtId="0" fontId="30" fillId="0" borderId="0" xfId="1" applyFont="1" applyAlignment="1">
      <alignment horizontal="left" wrapText="1"/>
    </xf>
    <xf numFmtId="0" fontId="25" fillId="0" borderId="6" xfId="1" applyFont="1" applyBorder="1" applyAlignment="1">
      <alignment horizontal="left" wrapText="1"/>
    </xf>
    <xf numFmtId="0" fontId="25" fillId="0" borderId="0" xfId="1" applyFont="1" applyAlignment="1">
      <alignment horizontal="left" wrapText="1"/>
    </xf>
    <xf numFmtId="0" fontId="25" fillId="0" borderId="6" xfId="1" applyFont="1" applyBorder="1" applyAlignment="1">
      <alignment horizontal="left"/>
    </xf>
    <xf numFmtId="0" fontId="25" fillId="0" borderId="0" xfId="1" applyFont="1" applyAlignment="1">
      <alignment horizontal="left"/>
    </xf>
    <xf numFmtId="0" fontId="25" fillId="0" borderId="10" xfId="1" applyFont="1" applyBorder="1" applyAlignment="1">
      <alignment horizontal="left"/>
    </xf>
    <xf numFmtId="0" fontId="25" fillId="0" borderId="11" xfId="1" applyFont="1" applyBorder="1" applyAlignment="1">
      <alignment horizontal="left"/>
    </xf>
    <xf numFmtId="0" fontId="15" fillId="16" borderId="6" xfId="0" applyFont="1" applyFill="1" applyBorder="1" applyAlignment="1">
      <alignment horizontal="left" vertical="center" wrapText="1"/>
    </xf>
    <xf numFmtId="0" fontId="15" fillId="16" borderId="0" xfId="0" applyFont="1" applyFill="1" applyBorder="1" applyAlignment="1">
      <alignment horizontal="left" vertical="center" wrapText="1"/>
    </xf>
  </cellXfs>
  <cellStyles count="2">
    <cellStyle name="Normal" xfId="0" builtinId="0"/>
    <cellStyle name="Normal 2 2" xfId="1" xr:uid="{BBD8BF06-9369-4364-964D-3CEBE1C5CF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5240" y="5447805"/>
    <xdr:ext cx="6654345" cy="640845"/>
    <xdr:pic>
      <xdr:nvPicPr>
        <xdr:cNvPr id="2" name="Picture 1">
          <a:extLst>
            <a:ext uri="{FF2B5EF4-FFF2-40B4-BE49-F238E27FC236}">
              <a16:creationId xmlns:a16="http://schemas.microsoft.com/office/drawing/2014/main" id="{0D2C35CC-0E64-41D0-BA75-3F5CC391DD84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5240" y="5447805"/>
          <a:ext cx="6654345" cy="640845"/>
        </a:xfrm>
        <a:prstGeom prst="rect">
          <a:avLst/>
        </a:prstGeom>
        <a:ln w="0"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tabSelected="1" showWhiteSpace="0" topLeftCell="A4" zoomScale="85" zoomScaleNormal="85" workbookViewId="0">
      <selection activeCell="H68" sqref="H68:J68"/>
    </sheetView>
  </sheetViews>
  <sheetFormatPr defaultRowHeight="14.25" x14ac:dyDescent="0.2"/>
  <cols>
    <col min="1" max="2" width="10" bestFit="1" customWidth="1"/>
    <col min="3" max="3" width="20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customHeight="1" x14ac:dyDescent="0.2">
      <c r="A1" s="2" t="s">
        <v>0</v>
      </c>
      <c r="B1" s="3"/>
      <c r="C1" s="3"/>
      <c r="D1" s="3"/>
      <c r="E1" s="163" t="s">
        <v>1</v>
      </c>
      <c r="F1" s="163"/>
      <c r="G1" s="163"/>
      <c r="H1" s="3" t="s">
        <v>2</v>
      </c>
      <c r="I1" s="163" t="s">
        <v>3</v>
      </c>
      <c r="J1" s="172"/>
    </row>
    <row r="2" spans="1:10" ht="129.75" customHeight="1" x14ac:dyDescent="0.2">
      <c r="A2" s="238" t="s">
        <v>207</v>
      </c>
      <c r="B2" s="239"/>
      <c r="C2" s="239"/>
      <c r="D2" s="239"/>
      <c r="E2" s="164" t="s">
        <v>4</v>
      </c>
      <c r="F2" s="164"/>
      <c r="G2" s="164"/>
      <c r="H2" s="4" t="s">
        <v>5</v>
      </c>
      <c r="I2" s="164" t="s">
        <v>208</v>
      </c>
      <c r="J2" s="173"/>
    </row>
    <row r="3" spans="1:10" ht="15" x14ac:dyDescent="0.25">
      <c r="A3" s="165" t="s">
        <v>6</v>
      </c>
      <c r="B3" s="166"/>
      <c r="C3" s="166"/>
      <c r="D3" s="166"/>
      <c r="E3" s="166"/>
      <c r="F3" s="166"/>
      <c r="G3" s="166"/>
      <c r="H3" s="166"/>
      <c r="I3" s="166"/>
      <c r="J3" s="167"/>
    </row>
    <row r="4" spans="1:10" ht="30" customHeight="1" x14ac:dyDescent="0.2">
      <c r="A4" s="5" t="s">
        <v>7</v>
      </c>
      <c r="B4" s="6" t="s">
        <v>8</v>
      </c>
      <c r="C4" s="7" t="s">
        <v>9</v>
      </c>
      <c r="D4" s="7" t="s">
        <v>10</v>
      </c>
      <c r="E4" s="8" t="s">
        <v>11</v>
      </c>
      <c r="F4" s="6" t="s">
        <v>12</v>
      </c>
      <c r="G4" s="6" t="s">
        <v>13</v>
      </c>
      <c r="H4" s="6" t="s">
        <v>14</v>
      </c>
      <c r="I4" s="6" t="s">
        <v>15</v>
      </c>
      <c r="J4" s="9" t="s">
        <v>16</v>
      </c>
    </row>
    <row r="5" spans="1:10" ht="24" customHeight="1" x14ac:dyDescent="0.2">
      <c r="A5" s="10" t="s">
        <v>17</v>
      </c>
      <c r="B5" s="11"/>
      <c r="C5" s="11"/>
      <c r="D5" s="11" t="s">
        <v>18</v>
      </c>
      <c r="E5" s="11"/>
      <c r="F5" s="12"/>
      <c r="G5" s="11"/>
      <c r="H5" s="11"/>
      <c r="I5" s="13">
        <v>54953.62</v>
      </c>
      <c r="J5" s="14">
        <v>3.4753353735422904E-2</v>
      </c>
    </row>
    <row r="6" spans="1:10" ht="26.1" customHeight="1" x14ac:dyDescent="0.2">
      <c r="A6" s="15" t="s">
        <v>19</v>
      </c>
      <c r="B6" s="16" t="s">
        <v>20</v>
      </c>
      <c r="C6" s="17" t="s">
        <v>21</v>
      </c>
      <c r="D6" s="17" t="s">
        <v>22</v>
      </c>
      <c r="E6" s="18" t="s">
        <v>23</v>
      </c>
      <c r="F6" s="16">
        <v>4</v>
      </c>
      <c r="G6" s="19">
        <v>6041.51</v>
      </c>
      <c r="H6" s="19">
        <v>7562.76</v>
      </c>
      <c r="I6" s="19">
        <v>30251.040000000001</v>
      </c>
      <c r="J6" s="20">
        <v>1.9131134472750434E-2</v>
      </c>
    </row>
    <row r="7" spans="1:10" ht="26.1" customHeight="1" x14ac:dyDescent="0.2">
      <c r="A7" s="15" t="s">
        <v>24</v>
      </c>
      <c r="B7" s="16" t="s">
        <v>25</v>
      </c>
      <c r="C7" s="17" t="s">
        <v>26</v>
      </c>
      <c r="D7" s="17" t="s">
        <v>27</v>
      </c>
      <c r="E7" s="18" t="s">
        <v>28</v>
      </c>
      <c r="F7" s="16">
        <v>128</v>
      </c>
      <c r="G7" s="19">
        <v>132.66999999999999</v>
      </c>
      <c r="H7" s="19">
        <v>166.07</v>
      </c>
      <c r="I7" s="19">
        <v>21256.959999999999</v>
      </c>
      <c r="J7" s="20">
        <v>1.3443166259469988E-2</v>
      </c>
    </row>
    <row r="8" spans="1:10" ht="39" customHeight="1" x14ac:dyDescent="0.2">
      <c r="A8" s="15" t="s">
        <v>29</v>
      </c>
      <c r="B8" s="16" t="s">
        <v>30</v>
      </c>
      <c r="C8" s="17" t="s">
        <v>21</v>
      </c>
      <c r="D8" s="17" t="s">
        <v>31</v>
      </c>
      <c r="E8" s="18" t="s">
        <v>32</v>
      </c>
      <c r="F8" s="16">
        <v>6</v>
      </c>
      <c r="G8" s="19">
        <v>458.76</v>
      </c>
      <c r="H8" s="19">
        <v>574.27</v>
      </c>
      <c r="I8" s="19">
        <v>3445.62</v>
      </c>
      <c r="J8" s="20">
        <v>2.1790530032024798E-3</v>
      </c>
    </row>
    <row r="9" spans="1:10" ht="26.1" customHeight="1" x14ac:dyDescent="0.2">
      <c r="A9" s="10" t="s">
        <v>33</v>
      </c>
      <c r="B9" s="11"/>
      <c r="C9" s="11"/>
      <c r="D9" s="11" t="s">
        <v>34</v>
      </c>
      <c r="E9" s="11"/>
      <c r="F9" s="12"/>
      <c r="G9" s="11"/>
      <c r="H9" s="11"/>
      <c r="I9" s="13">
        <v>33599.53</v>
      </c>
      <c r="J9" s="14">
        <v>2.1248761254198612E-2</v>
      </c>
    </row>
    <row r="10" spans="1:10" ht="65.099999999999994" customHeight="1" x14ac:dyDescent="0.2">
      <c r="A10" s="15" t="s">
        <v>35</v>
      </c>
      <c r="B10" s="16" t="s">
        <v>36</v>
      </c>
      <c r="C10" s="17" t="s">
        <v>21</v>
      </c>
      <c r="D10" s="17" t="s">
        <v>37</v>
      </c>
      <c r="E10" s="18" t="s">
        <v>38</v>
      </c>
      <c r="F10" s="16">
        <v>6</v>
      </c>
      <c r="G10" s="19">
        <v>276.67</v>
      </c>
      <c r="H10" s="19">
        <v>346.33</v>
      </c>
      <c r="I10" s="19">
        <v>2077.98</v>
      </c>
      <c r="J10" s="20">
        <v>1.3141404332441444E-3</v>
      </c>
    </row>
    <row r="11" spans="1:10" ht="26.1" customHeight="1" x14ac:dyDescent="0.2">
      <c r="A11" s="15" t="s">
        <v>39</v>
      </c>
      <c r="B11" s="16" t="s">
        <v>40</v>
      </c>
      <c r="C11" s="17" t="s">
        <v>41</v>
      </c>
      <c r="D11" s="17" t="s">
        <v>42</v>
      </c>
      <c r="E11" s="18" t="s">
        <v>43</v>
      </c>
      <c r="F11" s="16">
        <v>12391.47126</v>
      </c>
      <c r="G11" s="19">
        <v>0.72</v>
      </c>
      <c r="H11" s="19">
        <v>0.9</v>
      </c>
      <c r="I11" s="19">
        <v>11152.32</v>
      </c>
      <c r="J11" s="20">
        <v>7.0528660701630122E-3</v>
      </c>
    </row>
    <row r="12" spans="1:10" ht="24" customHeight="1" x14ac:dyDescent="0.2">
      <c r="A12" s="15" t="s">
        <v>44</v>
      </c>
      <c r="B12" s="16" t="s">
        <v>45</v>
      </c>
      <c r="C12" s="17" t="s">
        <v>41</v>
      </c>
      <c r="D12" s="17" t="s">
        <v>46</v>
      </c>
      <c r="E12" s="18" t="s">
        <v>47</v>
      </c>
      <c r="F12" s="16">
        <v>43.2</v>
      </c>
      <c r="G12" s="19">
        <v>376.67</v>
      </c>
      <c r="H12" s="19">
        <v>471.51</v>
      </c>
      <c r="I12" s="19">
        <v>20369.23</v>
      </c>
      <c r="J12" s="20">
        <v>1.2881754750791454E-2</v>
      </c>
    </row>
    <row r="13" spans="1:10" ht="24" customHeight="1" x14ac:dyDescent="0.2">
      <c r="A13" s="10" t="s">
        <v>48</v>
      </c>
      <c r="B13" s="11"/>
      <c r="C13" s="11"/>
      <c r="D13" s="11" t="s">
        <v>49</v>
      </c>
      <c r="E13" s="11"/>
      <c r="F13" s="12"/>
      <c r="G13" s="11"/>
      <c r="H13" s="11"/>
      <c r="I13" s="13">
        <v>1492693.38</v>
      </c>
      <c r="J13" s="14">
        <v>0.94399788501037851</v>
      </c>
    </row>
    <row r="14" spans="1:10" ht="24" customHeight="1" x14ac:dyDescent="0.2">
      <c r="A14" s="10" t="s">
        <v>50</v>
      </c>
      <c r="B14" s="11"/>
      <c r="C14" s="11"/>
      <c r="D14" s="11" t="s">
        <v>51</v>
      </c>
      <c r="E14" s="11"/>
      <c r="F14" s="12"/>
      <c r="G14" s="11"/>
      <c r="H14" s="11"/>
      <c r="I14" s="13">
        <v>1492693.38</v>
      </c>
      <c r="J14" s="14">
        <v>0.94399788501037851</v>
      </c>
    </row>
    <row r="15" spans="1:10" ht="24" customHeight="1" x14ac:dyDescent="0.2">
      <c r="A15" s="10" t="s">
        <v>52</v>
      </c>
      <c r="B15" s="11"/>
      <c r="C15" s="11"/>
      <c r="D15" s="11" t="s">
        <v>53</v>
      </c>
      <c r="E15" s="11"/>
      <c r="F15" s="12"/>
      <c r="G15" s="11"/>
      <c r="H15" s="11"/>
      <c r="I15" s="13">
        <v>468042.3</v>
      </c>
      <c r="J15" s="14">
        <v>0.29599577998757726</v>
      </c>
    </row>
    <row r="16" spans="1:10" ht="26.1" customHeight="1" x14ac:dyDescent="0.2">
      <c r="A16" s="15" t="s">
        <v>54</v>
      </c>
      <c r="B16" s="16" t="s">
        <v>55</v>
      </c>
      <c r="C16" s="17" t="s">
        <v>56</v>
      </c>
      <c r="D16" s="17" t="s">
        <v>57</v>
      </c>
      <c r="E16" s="18" t="s">
        <v>58</v>
      </c>
      <c r="F16" s="16">
        <v>54</v>
      </c>
      <c r="G16" s="19">
        <v>269.48</v>
      </c>
      <c r="H16" s="19">
        <v>337.33</v>
      </c>
      <c r="I16" s="19">
        <v>18215.82</v>
      </c>
      <c r="J16" s="20">
        <v>1.151991144606654E-2</v>
      </c>
    </row>
    <row r="17" spans="1:10" ht="51.95" customHeight="1" x14ac:dyDescent="0.2">
      <c r="A17" s="15" t="s">
        <v>59</v>
      </c>
      <c r="B17" s="16" t="s">
        <v>60</v>
      </c>
      <c r="C17" s="17" t="s">
        <v>61</v>
      </c>
      <c r="D17" s="17" t="s">
        <v>62</v>
      </c>
      <c r="E17" s="18" t="s">
        <v>63</v>
      </c>
      <c r="F17" s="16">
        <v>216</v>
      </c>
      <c r="G17" s="19">
        <v>1663.63</v>
      </c>
      <c r="H17" s="19">
        <v>2082.5300000000002</v>
      </c>
      <c r="I17" s="19">
        <v>449826.48</v>
      </c>
      <c r="J17" s="20">
        <v>0.28447586854151075</v>
      </c>
    </row>
    <row r="18" spans="1:10" ht="24" customHeight="1" x14ac:dyDescent="0.2">
      <c r="A18" s="10" t="s">
        <v>64</v>
      </c>
      <c r="B18" s="11"/>
      <c r="C18" s="11"/>
      <c r="D18" s="11" t="s">
        <v>65</v>
      </c>
      <c r="E18" s="11"/>
      <c r="F18" s="12"/>
      <c r="G18" s="11"/>
      <c r="H18" s="11"/>
      <c r="I18" s="13">
        <v>512125.74</v>
      </c>
      <c r="J18" s="14">
        <v>0.3238746965028913</v>
      </c>
    </row>
    <row r="19" spans="1:10" ht="39" customHeight="1" x14ac:dyDescent="0.2">
      <c r="A19" s="15" t="s">
        <v>66</v>
      </c>
      <c r="B19" s="16" t="s">
        <v>67</v>
      </c>
      <c r="C19" s="17" t="s">
        <v>56</v>
      </c>
      <c r="D19" s="17" t="s">
        <v>68</v>
      </c>
      <c r="E19" s="18" t="s">
        <v>63</v>
      </c>
      <c r="F19" s="16">
        <v>54</v>
      </c>
      <c r="G19" s="19">
        <v>7576.14</v>
      </c>
      <c r="H19" s="19">
        <v>9483.81</v>
      </c>
      <c r="I19" s="19">
        <v>512125.74</v>
      </c>
      <c r="J19" s="20">
        <v>0.3238746965028913</v>
      </c>
    </row>
    <row r="20" spans="1:10" ht="24" customHeight="1" x14ac:dyDescent="0.2">
      <c r="A20" s="10" t="s">
        <v>69</v>
      </c>
      <c r="B20" s="11"/>
      <c r="C20" s="11"/>
      <c r="D20" s="11" t="s">
        <v>70</v>
      </c>
      <c r="E20" s="11"/>
      <c r="F20" s="12"/>
      <c r="G20" s="11"/>
      <c r="H20" s="11"/>
      <c r="I20" s="13">
        <v>361784.27</v>
      </c>
      <c r="J20" s="14">
        <v>0.22879687837164772</v>
      </c>
    </row>
    <row r="21" spans="1:10" ht="39" customHeight="1" x14ac:dyDescent="0.2">
      <c r="A21" s="15" t="s">
        <v>71</v>
      </c>
      <c r="B21" s="16" t="s">
        <v>72</v>
      </c>
      <c r="C21" s="17" t="s">
        <v>56</v>
      </c>
      <c r="D21" s="17" t="s">
        <v>73</v>
      </c>
      <c r="E21" s="18" t="s">
        <v>74</v>
      </c>
      <c r="F21" s="16">
        <v>15</v>
      </c>
      <c r="G21" s="19">
        <v>28.85</v>
      </c>
      <c r="H21" s="19">
        <v>36.11</v>
      </c>
      <c r="I21" s="19">
        <v>541.65</v>
      </c>
      <c r="J21" s="20">
        <v>3.4254620625159571E-4</v>
      </c>
    </row>
    <row r="22" spans="1:10" ht="24" customHeight="1" x14ac:dyDescent="0.2">
      <c r="A22" s="15" t="s">
        <v>75</v>
      </c>
      <c r="B22" s="16" t="s">
        <v>76</v>
      </c>
      <c r="C22" s="17" t="s">
        <v>77</v>
      </c>
      <c r="D22" s="17" t="s">
        <v>78</v>
      </c>
      <c r="E22" s="18" t="s">
        <v>74</v>
      </c>
      <c r="F22" s="16">
        <v>50</v>
      </c>
      <c r="G22" s="19">
        <v>29.06</v>
      </c>
      <c r="H22" s="19">
        <v>36.369999999999997</v>
      </c>
      <c r="I22" s="19">
        <v>1818.5</v>
      </c>
      <c r="J22" s="20">
        <v>1.1500420494203393E-3</v>
      </c>
    </row>
    <row r="23" spans="1:10" ht="39" customHeight="1" x14ac:dyDescent="0.2">
      <c r="A23" s="15" t="s">
        <v>79</v>
      </c>
      <c r="B23" s="16" t="s">
        <v>80</v>
      </c>
      <c r="C23" s="17" t="s">
        <v>21</v>
      </c>
      <c r="D23" s="17" t="s">
        <v>81</v>
      </c>
      <c r="E23" s="18" t="s">
        <v>82</v>
      </c>
      <c r="F23" s="16">
        <v>1701</v>
      </c>
      <c r="G23" s="19">
        <v>4.75</v>
      </c>
      <c r="H23" s="19">
        <v>5.94</v>
      </c>
      <c r="I23" s="19">
        <v>10103.94</v>
      </c>
      <c r="J23" s="20">
        <v>6.3898575005884757E-3</v>
      </c>
    </row>
    <row r="24" spans="1:10" ht="39" customHeight="1" x14ac:dyDescent="0.2">
      <c r="A24" s="15" t="s">
        <v>83</v>
      </c>
      <c r="B24" s="16" t="s">
        <v>80</v>
      </c>
      <c r="C24" s="17" t="s">
        <v>21</v>
      </c>
      <c r="D24" s="17" t="s">
        <v>81</v>
      </c>
      <c r="E24" s="18" t="s">
        <v>82</v>
      </c>
      <c r="F24" s="16">
        <v>850.5</v>
      </c>
      <c r="G24" s="19">
        <v>4.75</v>
      </c>
      <c r="H24" s="19">
        <v>5.94</v>
      </c>
      <c r="I24" s="19">
        <v>5051.97</v>
      </c>
      <c r="J24" s="20">
        <v>3.1949287502942379E-3</v>
      </c>
    </row>
    <row r="25" spans="1:10" ht="39" customHeight="1" x14ac:dyDescent="0.2">
      <c r="A25" s="15" t="s">
        <v>84</v>
      </c>
      <c r="B25" s="16" t="s">
        <v>85</v>
      </c>
      <c r="C25" s="17" t="s">
        <v>21</v>
      </c>
      <c r="D25" s="17" t="s">
        <v>86</v>
      </c>
      <c r="E25" s="18" t="s">
        <v>82</v>
      </c>
      <c r="F25" s="16">
        <v>81.900000000000006</v>
      </c>
      <c r="G25" s="19">
        <v>11.11</v>
      </c>
      <c r="H25" s="19">
        <v>13.9</v>
      </c>
      <c r="I25" s="19">
        <v>1138.4100000000001</v>
      </c>
      <c r="J25" s="20">
        <v>7.1994466289832741E-4</v>
      </c>
    </row>
    <row r="26" spans="1:10" ht="39" customHeight="1" x14ac:dyDescent="0.2">
      <c r="A26" s="15" t="s">
        <v>87</v>
      </c>
      <c r="B26" s="16" t="s">
        <v>88</v>
      </c>
      <c r="C26" s="17" t="s">
        <v>21</v>
      </c>
      <c r="D26" s="17" t="s">
        <v>89</v>
      </c>
      <c r="E26" s="18" t="s">
        <v>82</v>
      </c>
      <c r="F26" s="16">
        <v>1071</v>
      </c>
      <c r="G26" s="19">
        <v>17.78</v>
      </c>
      <c r="H26" s="19">
        <v>22.25</v>
      </c>
      <c r="I26" s="19">
        <v>23829.75</v>
      </c>
      <c r="J26" s="20">
        <v>1.5070230699573457E-2</v>
      </c>
    </row>
    <row r="27" spans="1:10" ht="39" customHeight="1" x14ac:dyDescent="0.2">
      <c r="A27" s="15" t="s">
        <v>90</v>
      </c>
      <c r="B27" s="16" t="s">
        <v>88</v>
      </c>
      <c r="C27" s="17" t="s">
        <v>21</v>
      </c>
      <c r="D27" s="17" t="s">
        <v>89</v>
      </c>
      <c r="E27" s="18" t="s">
        <v>82</v>
      </c>
      <c r="F27" s="16">
        <v>21</v>
      </c>
      <c r="G27" s="19">
        <v>17.78</v>
      </c>
      <c r="H27" s="19">
        <v>22.25</v>
      </c>
      <c r="I27" s="19">
        <v>467.25</v>
      </c>
      <c r="J27" s="20">
        <v>2.9549471959947955E-4</v>
      </c>
    </row>
    <row r="28" spans="1:10" ht="39" customHeight="1" x14ac:dyDescent="0.2">
      <c r="A28" s="15" t="s">
        <v>91</v>
      </c>
      <c r="B28" s="16" t="s">
        <v>92</v>
      </c>
      <c r="C28" s="17" t="s">
        <v>21</v>
      </c>
      <c r="D28" s="17" t="s">
        <v>93</v>
      </c>
      <c r="E28" s="18" t="s">
        <v>82</v>
      </c>
      <c r="F28" s="16">
        <v>2056</v>
      </c>
      <c r="G28" s="19">
        <v>27.91</v>
      </c>
      <c r="H28" s="19">
        <v>34.93</v>
      </c>
      <c r="I28" s="19">
        <v>71816.08</v>
      </c>
      <c r="J28" s="20">
        <v>4.541738346138853E-2</v>
      </c>
    </row>
    <row r="29" spans="1:10" ht="51.95" customHeight="1" x14ac:dyDescent="0.2">
      <c r="A29" s="15" t="s">
        <v>94</v>
      </c>
      <c r="B29" s="16" t="s">
        <v>95</v>
      </c>
      <c r="C29" s="17" t="s">
        <v>21</v>
      </c>
      <c r="D29" s="17" t="s">
        <v>96</v>
      </c>
      <c r="E29" s="18" t="s">
        <v>82</v>
      </c>
      <c r="F29" s="16">
        <v>240</v>
      </c>
      <c r="G29" s="19">
        <v>30.74</v>
      </c>
      <c r="H29" s="19">
        <v>38.479999999999997</v>
      </c>
      <c r="I29" s="19">
        <v>9235.2000000000007</v>
      </c>
      <c r="J29" s="20">
        <v>5.8404555044304189E-3</v>
      </c>
    </row>
    <row r="30" spans="1:10" ht="51.95" customHeight="1" x14ac:dyDescent="0.2">
      <c r="A30" s="15" t="s">
        <v>97</v>
      </c>
      <c r="B30" s="16" t="s">
        <v>98</v>
      </c>
      <c r="C30" s="17" t="s">
        <v>21</v>
      </c>
      <c r="D30" s="17" t="s">
        <v>99</v>
      </c>
      <c r="E30" s="18" t="s">
        <v>82</v>
      </c>
      <c r="F30" s="16">
        <v>2208</v>
      </c>
      <c r="G30" s="19">
        <v>42.55</v>
      </c>
      <c r="H30" s="19">
        <v>53.26</v>
      </c>
      <c r="I30" s="19">
        <v>117598.08</v>
      </c>
      <c r="J30" s="20">
        <v>7.4370490476270007E-2</v>
      </c>
    </row>
    <row r="31" spans="1:10" ht="26.1" customHeight="1" x14ac:dyDescent="0.2">
      <c r="A31" s="15" t="s">
        <v>100</v>
      </c>
      <c r="B31" s="16" t="s">
        <v>101</v>
      </c>
      <c r="C31" s="17" t="s">
        <v>102</v>
      </c>
      <c r="D31" s="17" t="s">
        <v>103</v>
      </c>
      <c r="E31" s="18" t="s">
        <v>82</v>
      </c>
      <c r="F31" s="16">
        <v>885</v>
      </c>
      <c r="G31" s="19">
        <v>51.07</v>
      </c>
      <c r="H31" s="19">
        <v>63.92</v>
      </c>
      <c r="I31" s="19">
        <v>56569.2</v>
      </c>
      <c r="J31" s="20">
        <v>3.5775066649474323E-2</v>
      </c>
    </row>
    <row r="32" spans="1:10" ht="39" customHeight="1" x14ac:dyDescent="0.2">
      <c r="A32" s="15" t="s">
        <v>104</v>
      </c>
      <c r="B32" s="16" t="s">
        <v>105</v>
      </c>
      <c r="C32" s="17" t="s">
        <v>21</v>
      </c>
      <c r="D32" s="17" t="s">
        <v>106</v>
      </c>
      <c r="E32" s="18" t="s">
        <v>82</v>
      </c>
      <c r="F32" s="16">
        <v>1000</v>
      </c>
      <c r="G32" s="19">
        <v>9.85</v>
      </c>
      <c r="H32" s="19">
        <v>12.33</v>
      </c>
      <c r="I32" s="19">
        <v>12330</v>
      </c>
      <c r="J32" s="20">
        <v>7.797645570169251E-3</v>
      </c>
    </row>
    <row r="33" spans="1:10" ht="39" customHeight="1" x14ac:dyDescent="0.2">
      <c r="A33" s="15" t="s">
        <v>107</v>
      </c>
      <c r="B33" s="16" t="s">
        <v>108</v>
      </c>
      <c r="C33" s="17" t="s">
        <v>21</v>
      </c>
      <c r="D33" s="17" t="s">
        <v>109</v>
      </c>
      <c r="E33" s="18" t="s">
        <v>82</v>
      </c>
      <c r="F33" s="16">
        <v>1280</v>
      </c>
      <c r="G33" s="19">
        <v>24.94</v>
      </c>
      <c r="H33" s="19">
        <v>31.21</v>
      </c>
      <c r="I33" s="19">
        <v>39948.800000000003</v>
      </c>
      <c r="J33" s="20">
        <v>2.5264118682366374E-2</v>
      </c>
    </row>
    <row r="34" spans="1:10" ht="39" customHeight="1" x14ac:dyDescent="0.2">
      <c r="A34" s="15" t="s">
        <v>110</v>
      </c>
      <c r="B34" s="16" t="s">
        <v>111</v>
      </c>
      <c r="C34" s="17" t="s">
        <v>21</v>
      </c>
      <c r="D34" s="17" t="s">
        <v>112</v>
      </c>
      <c r="E34" s="18" t="s">
        <v>82</v>
      </c>
      <c r="F34" s="16">
        <v>54</v>
      </c>
      <c r="G34" s="19">
        <v>8.5299999999999994</v>
      </c>
      <c r="H34" s="19">
        <v>10.67</v>
      </c>
      <c r="I34" s="19">
        <v>576.17999999999995</v>
      </c>
      <c r="J34" s="20">
        <v>3.6438340832279959E-4</v>
      </c>
    </row>
    <row r="35" spans="1:10" ht="51.95" customHeight="1" x14ac:dyDescent="0.2">
      <c r="A35" s="15" t="s">
        <v>113</v>
      </c>
      <c r="B35" s="16" t="s">
        <v>114</v>
      </c>
      <c r="C35" s="17" t="s">
        <v>21</v>
      </c>
      <c r="D35" s="17" t="s">
        <v>115</v>
      </c>
      <c r="E35" s="18" t="s">
        <v>82</v>
      </c>
      <c r="F35" s="16">
        <v>42</v>
      </c>
      <c r="G35" s="19">
        <v>59.14</v>
      </c>
      <c r="H35" s="19">
        <v>74.03</v>
      </c>
      <c r="I35" s="19">
        <v>3109.26</v>
      </c>
      <c r="J35" s="20">
        <v>1.9663347498381544E-3</v>
      </c>
    </row>
    <row r="36" spans="1:10" ht="51.95" customHeight="1" x14ac:dyDescent="0.2">
      <c r="A36" s="15" t="s">
        <v>116</v>
      </c>
      <c r="B36" s="16" t="s">
        <v>117</v>
      </c>
      <c r="C36" s="17" t="s">
        <v>21</v>
      </c>
      <c r="D36" s="17" t="s">
        <v>118</v>
      </c>
      <c r="E36" s="18" t="s">
        <v>82</v>
      </c>
      <c r="F36" s="16">
        <v>90</v>
      </c>
      <c r="G36" s="19">
        <v>67.91</v>
      </c>
      <c r="H36" s="19">
        <v>85</v>
      </c>
      <c r="I36" s="19">
        <v>7650</v>
      </c>
      <c r="J36" s="20">
        <v>4.8379552807619438E-3</v>
      </c>
    </row>
    <row r="37" spans="1:10" ht="24" customHeight="1" x14ac:dyDescent="0.2">
      <c r="A37" s="10" t="s">
        <v>119</v>
      </c>
      <c r="B37" s="11"/>
      <c r="C37" s="11"/>
      <c r="D37" s="11" t="s">
        <v>120</v>
      </c>
      <c r="E37" s="11"/>
      <c r="F37" s="12"/>
      <c r="G37" s="11"/>
      <c r="H37" s="11"/>
      <c r="I37" s="13">
        <v>39822.31</v>
      </c>
      <c r="J37" s="14">
        <v>2.5184124830933227E-2</v>
      </c>
    </row>
    <row r="38" spans="1:10" ht="39" customHeight="1" x14ac:dyDescent="0.2">
      <c r="A38" s="15" t="s">
        <v>121</v>
      </c>
      <c r="B38" s="16" t="s">
        <v>122</v>
      </c>
      <c r="C38" s="17" t="s">
        <v>56</v>
      </c>
      <c r="D38" s="17" t="s">
        <v>123</v>
      </c>
      <c r="E38" s="18" t="s">
        <v>63</v>
      </c>
      <c r="F38" s="16">
        <v>3</v>
      </c>
      <c r="G38" s="19">
        <v>1128.24</v>
      </c>
      <c r="H38" s="19">
        <v>1412.33</v>
      </c>
      <c r="I38" s="19">
        <v>4236.99</v>
      </c>
      <c r="J38" s="20">
        <v>2.6795252477170655E-3</v>
      </c>
    </row>
    <row r="39" spans="1:10" ht="26.1" customHeight="1" x14ac:dyDescent="0.2">
      <c r="A39" s="15" t="s">
        <v>124</v>
      </c>
      <c r="B39" s="16" t="s">
        <v>125</v>
      </c>
      <c r="C39" s="17" t="s">
        <v>21</v>
      </c>
      <c r="D39" s="17" t="s">
        <v>126</v>
      </c>
      <c r="E39" s="18" t="s">
        <v>127</v>
      </c>
      <c r="F39" s="16">
        <v>3</v>
      </c>
      <c r="G39" s="19">
        <v>101.05</v>
      </c>
      <c r="H39" s="19">
        <v>126.49</v>
      </c>
      <c r="I39" s="19">
        <v>379.47</v>
      </c>
      <c r="J39" s="20">
        <v>2.3998155429944248E-4</v>
      </c>
    </row>
    <row r="40" spans="1:10" ht="24" customHeight="1" x14ac:dyDescent="0.2">
      <c r="A40" s="15" t="s">
        <v>128</v>
      </c>
      <c r="B40" s="16" t="s">
        <v>129</v>
      </c>
      <c r="C40" s="17" t="s">
        <v>102</v>
      </c>
      <c r="D40" s="17" t="s">
        <v>130</v>
      </c>
      <c r="E40" s="18" t="s">
        <v>127</v>
      </c>
      <c r="F40" s="16">
        <v>3</v>
      </c>
      <c r="G40" s="19">
        <v>1646.52</v>
      </c>
      <c r="H40" s="19">
        <v>2061.11</v>
      </c>
      <c r="I40" s="19">
        <v>6183.33</v>
      </c>
      <c r="J40" s="20">
        <v>3.9104149053848045E-3</v>
      </c>
    </row>
    <row r="41" spans="1:10" ht="26.1" customHeight="1" x14ac:dyDescent="0.2">
      <c r="A41" s="15" t="s">
        <v>131</v>
      </c>
      <c r="B41" s="16" t="s">
        <v>132</v>
      </c>
      <c r="C41" s="17" t="s">
        <v>21</v>
      </c>
      <c r="D41" s="17" t="s">
        <v>133</v>
      </c>
      <c r="E41" s="18" t="s">
        <v>127</v>
      </c>
      <c r="F41" s="16">
        <v>3</v>
      </c>
      <c r="G41" s="19">
        <v>32.92</v>
      </c>
      <c r="H41" s="19">
        <v>41.2</v>
      </c>
      <c r="I41" s="19">
        <v>123.6</v>
      </c>
      <c r="J41" s="20">
        <v>7.8166179438192979E-5</v>
      </c>
    </row>
    <row r="42" spans="1:10" ht="24" customHeight="1" x14ac:dyDescent="0.2">
      <c r="A42" s="15" t="s">
        <v>134</v>
      </c>
      <c r="B42" s="16" t="s">
        <v>135</v>
      </c>
      <c r="C42" s="17" t="s">
        <v>77</v>
      </c>
      <c r="D42" s="17" t="s">
        <v>136</v>
      </c>
      <c r="E42" s="18" t="s">
        <v>63</v>
      </c>
      <c r="F42" s="16">
        <v>3</v>
      </c>
      <c r="G42" s="19">
        <v>21.9</v>
      </c>
      <c r="H42" s="19">
        <v>27.41</v>
      </c>
      <c r="I42" s="19">
        <v>82.23</v>
      </c>
      <c r="J42" s="20">
        <v>5.2003276174778389E-5</v>
      </c>
    </row>
    <row r="43" spans="1:10" ht="39" customHeight="1" x14ac:dyDescent="0.2">
      <c r="A43" s="15" t="s">
        <v>137</v>
      </c>
      <c r="B43" s="16" t="s">
        <v>138</v>
      </c>
      <c r="C43" s="17" t="s">
        <v>21</v>
      </c>
      <c r="D43" s="17" t="s">
        <v>139</v>
      </c>
      <c r="E43" s="18" t="s">
        <v>127</v>
      </c>
      <c r="F43" s="16">
        <v>67</v>
      </c>
      <c r="G43" s="19">
        <v>210.84</v>
      </c>
      <c r="H43" s="19">
        <v>263.92</v>
      </c>
      <c r="I43" s="19">
        <v>17682.64</v>
      </c>
      <c r="J43" s="20">
        <v>1.1182721773308809E-2</v>
      </c>
    </row>
    <row r="44" spans="1:10" ht="26.1" customHeight="1" x14ac:dyDescent="0.2">
      <c r="A44" s="15" t="s">
        <v>140</v>
      </c>
      <c r="B44" s="16" t="s">
        <v>141</v>
      </c>
      <c r="C44" s="17" t="s">
        <v>21</v>
      </c>
      <c r="D44" s="17" t="s">
        <v>142</v>
      </c>
      <c r="E44" s="18" t="s">
        <v>127</v>
      </c>
      <c r="F44" s="16">
        <v>6</v>
      </c>
      <c r="G44" s="19">
        <v>67.62</v>
      </c>
      <c r="H44" s="19">
        <v>84.64</v>
      </c>
      <c r="I44" s="19">
        <v>507.84</v>
      </c>
      <c r="J44" s="20">
        <v>3.2116434114799292E-4</v>
      </c>
    </row>
    <row r="45" spans="1:10" ht="26.1" customHeight="1" x14ac:dyDescent="0.2">
      <c r="A45" s="15" t="s">
        <v>143</v>
      </c>
      <c r="B45" s="16" t="s">
        <v>144</v>
      </c>
      <c r="C45" s="17" t="s">
        <v>21</v>
      </c>
      <c r="D45" s="17" t="s">
        <v>145</v>
      </c>
      <c r="E45" s="18" t="s">
        <v>127</v>
      </c>
      <c r="F45" s="16">
        <v>57</v>
      </c>
      <c r="G45" s="19">
        <v>70.12</v>
      </c>
      <c r="H45" s="19">
        <v>87.77</v>
      </c>
      <c r="I45" s="19">
        <v>5002.8900000000003</v>
      </c>
      <c r="J45" s="20">
        <v>3.163889947002761E-3</v>
      </c>
    </row>
    <row r="46" spans="1:10" ht="39" customHeight="1" x14ac:dyDescent="0.2">
      <c r="A46" s="15" t="s">
        <v>146</v>
      </c>
      <c r="B46" s="16" t="s">
        <v>147</v>
      </c>
      <c r="C46" s="17" t="s">
        <v>21</v>
      </c>
      <c r="D46" s="17" t="s">
        <v>148</v>
      </c>
      <c r="E46" s="18" t="s">
        <v>127</v>
      </c>
      <c r="F46" s="16">
        <v>57</v>
      </c>
      <c r="G46" s="19">
        <v>15.59</v>
      </c>
      <c r="H46" s="19">
        <v>19.510000000000002</v>
      </c>
      <c r="I46" s="19">
        <v>1112.07</v>
      </c>
      <c r="J46" s="20">
        <v>7.0328691883358627E-4</v>
      </c>
    </row>
    <row r="47" spans="1:10" ht="26.1" customHeight="1" x14ac:dyDescent="0.2">
      <c r="A47" s="15" t="s">
        <v>149</v>
      </c>
      <c r="B47" s="16" t="s">
        <v>150</v>
      </c>
      <c r="C47" s="17" t="s">
        <v>61</v>
      </c>
      <c r="D47" s="17" t="s">
        <v>151</v>
      </c>
      <c r="E47" s="18" t="s">
        <v>63</v>
      </c>
      <c r="F47" s="16">
        <v>4</v>
      </c>
      <c r="G47" s="19">
        <v>14.65</v>
      </c>
      <c r="H47" s="19">
        <v>18.329999999999998</v>
      </c>
      <c r="I47" s="19">
        <v>73.319999999999993</v>
      </c>
      <c r="J47" s="20">
        <v>4.6368481200714475E-5</v>
      </c>
    </row>
    <row r="48" spans="1:10" ht="26.1" customHeight="1" x14ac:dyDescent="0.2">
      <c r="A48" s="15" t="s">
        <v>152</v>
      </c>
      <c r="B48" s="16" t="s">
        <v>153</v>
      </c>
      <c r="C48" s="17" t="s">
        <v>61</v>
      </c>
      <c r="D48" s="17" t="s">
        <v>154</v>
      </c>
      <c r="E48" s="18" t="s">
        <v>63</v>
      </c>
      <c r="F48" s="16">
        <v>2</v>
      </c>
      <c r="G48" s="19">
        <v>8.2100000000000009</v>
      </c>
      <c r="H48" s="19">
        <v>10.27</v>
      </c>
      <c r="I48" s="19">
        <v>20.54</v>
      </c>
      <c r="J48" s="20">
        <v>1.2989751825732069E-5</v>
      </c>
    </row>
    <row r="49" spans="1:10" ht="39" customHeight="1" x14ac:dyDescent="0.2">
      <c r="A49" s="15" t="s">
        <v>155</v>
      </c>
      <c r="B49" s="16" t="s">
        <v>156</v>
      </c>
      <c r="C49" s="17" t="s">
        <v>157</v>
      </c>
      <c r="D49" s="17" t="s">
        <v>158</v>
      </c>
      <c r="E49" s="18" t="s">
        <v>74</v>
      </c>
      <c r="F49" s="16">
        <v>1.2</v>
      </c>
      <c r="G49" s="19">
        <v>103.75</v>
      </c>
      <c r="H49" s="19">
        <v>129.87</v>
      </c>
      <c r="I49" s="19">
        <v>155.84</v>
      </c>
      <c r="J49" s="20">
        <v>9.8555156987443316E-5</v>
      </c>
    </row>
    <row r="50" spans="1:10" ht="24" customHeight="1" x14ac:dyDescent="0.2">
      <c r="A50" s="15" t="s">
        <v>159</v>
      </c>
      <c r="B50" s="16" t="s">
        <v>160</v>
      </c>
      <c r="C50" s="17" t="s">
        <v>61</v>
      </c>
      <c r="D50" s="17" t="s">
        <v>161</v>
      </c>
      <c r="E50" s="18" t="s">
        <v>63</v>
      </c>
      <c r="F50" s="16">
        <v>9</v>
      </c>
      <c r="G50" s="19">
        <v>23.92</v>
      </c>
      <c r="H50" s="19">
        <v>29.94</v>
      </c>
      <c r="I50" s="19">
        <v>269.45999999999998</v>
      </c>
      <c r="J50" s="20">
        <v>1.7040986012472072E-4</v>
      </c>
    </row>
    <row r="51" spans="1:10" ht="51.95" customHeight="1" x14ac:dyDescent="0.2">
      <c r="A51" s="15" t="s">
        <v>162</v>
      </c>
      <c r="B51" s="16" t="s">
        <v>163</v>
      </c>
      <c r="C51" s="17" t="s">
        <v>21</v>
      </c>
      <c r="D51" s="17" t="s">
        <v>164</v>
      </c>
      <c r="E51" s="18" t="s">
        <v>127</v>
      </c>
      <c r="F51" s="16">
        <v>3</v>
      </c>
      <c r="G51" s="19">
        <v>22.67</v>
      </c>
      <c r="H51" s="19">
        <v>28.37</v>
      </c>
      <c r="I51" s="19">
        <v>85.11</v>
      </c>
      <c r="J51" s="20">
        <v>5.3824624045182884E-5</v>
      </c>
    </row>
    <row r="52" spans="1:10" ht="24" customHeight="1" x14ac:dyDescent="0.2">
      <c r="A52" s="15" t="s">
        <v>165</v>
      </c>
      <c r="B52" s="16" t="s">
        <v>166</v>
      </c>
      <c r="C52" s="17" t="s">
        <v>61</v>
      </c>
      <c r="D52" s="17" t="s">
        <v>167</v>
      </c>
      <c r="E52" s="18" t="s">
        <v>63</v>
      </c>
      <c r="F52" s="16">
        <v>3</v>
      </c>
      <c r="G52" s="19">
        <v>15.01</v>
      </c>
      <c r="H52" s="19">
        <v>18.78</v>
      </c>
      <c r="I52" s="19">
        <v>56.34</v>
      </c>
      <c r="J52" s="20">
        <v>3.5630117714787966E-5</v>
      </c>
    </row>
    <row r="53" spans="1:10" ht="26.1" customHeight="1" x14ac:dyDescent="0.2">
      <c r="A53" s="15" t="s">
        <v>168</v>
      </c>
      <c r="B53" s="16" t="s">
        <v>169</v>
      </c>
      <c r="C53" s="17" t="s">
        <v>61</v>
      </c>
      <c r="D53" s="17" t="s">
        <v>170</v>
      </c>
      <c r="E53" s="18" t="s">
        <v>171</v>
      </c>
      <c r="F53" s="16">
        <v>8</v>
      </c>
      <c r="G53" s="19">
        <v>60</v>
      </c>
      <c r="H53" s="19">
        <v>75.099999999999994</v>
      </c>
      <c r="I53" s="19">
        <v>600.79999999999995</v>
      </c>
      <c r="J53" s="20">
        <v>3.7995340296493804E-4</v>
      </c>
    </row>
    <row r="54" spans="1:10" ht="26.1" customHeight="1" x14ac:dyDescent="0.2">
      <c r="A54" s="15" t="s">
        <v>172</v>
      </c>
      <c r="B54" s="16" t="s">
        <v>173</v>
      </c>
      <c r="C54" s="17" t="s">
        <v>21</v>
      </c>
      <c r="D54" s="17" t="s">
        <v>174</v>
      </c>
      <c r="E54" s="18" t="s">
        <v>127</v>
      </c>
      <c r="F54" s="16">
        <v>108</v>
      </c>
      <c r="G54" s="19">
        <v>21.94</v>
      </c>
      <c r="H54" s="19">
        <v>27.46</v>
      </c>
      <c r="I54" s="19">
        <v>2965.68</v>
      </c>
      <c r="J54" s="20">
        <v>1.8755329695490303E-3</v>
      </c>
    </row>
    <row r="55" spans="1:10" ht="39" customHeight="1" x14ac:dyDescent="0.2">
      <c r="A55" s="15" t="s">
        <v>175</v>
      </c>
      <c r="B55" s="16" t="s">
        <v>176</v>
      </c>
      <c r="C55" s="17" t="s">
        <v>21</v>
      </c>
      <c r="D55" s="17" t="s">
        <v>177</v>
      </c>
      <c r="E55" s="18" t="s">
        <v>127</v>
      </c>
      <c r="F55" s="16">
        <v>24</v>
      </c>
      <c r="G55" s="19">
        <v>4.8600000000000003</v>
      </c>
      <c r="H55" s="19">
        <v>6.08</v>
      </c>
      <c r="I55" s="19">
        <v>145.91999999999999</v>
      </c>
      <c r="J55" s="20">
        <v>9.2281625433827835E-5</v>
      </c>
    </row>
    <row r="56" spans="1:10" ht="24" customHeight="1" x14ac:dyDescent="0.2">
      <c r="A56" s="15" t="s">
        <v>178</v>
      </c>
      <c r="B56" s="16" t="s">
        <v>179</v>
      </c>
      <c r="C56" s="17" t="s">
        <v>26</v>
      </c>
      <c r="D56" s="17" t="s">
        <v>180</v>
      </c>
      <c r="E56" s="18" t="s">
        <v>82</v>
      </c>
      <c r="F56" s="16">
        <v>54</v>
      </c>
      <c r="G56" s="19">
        <v>2.0499999999999998</v>
      </c>
      <c r="H56" s="19">
        <v>2.56</v>
      </c>
      <c r="I56" s="19">
        <v>138.24</v>
      </c>
      <c r="J56" s="20">
        <v>8.742469777941584E-5</v>
      </c>
    </row>
    <row r="57" spans="1:10" ht="24" customHeight="1" x14ac:dyDescent="0.2">
      <c r="A57" s="10" t="s">
        <v>181</v>
      </c>
      <c r="B57" s="11"/>
      <c r="C57" s="11"/>
      <c r="D57" s="11" t="s">
        <v>182</v>
      </c>
      <c r="E57" s="11"/>
      <c r="F57" s="12"/>
      <c r="G57" s="11"/>
      <c r="H57" s="11"/>
      <c r="I57" s="13">
        <v>39434.620000000003</v>
      </c>
      <c r="J57" s="14">
        <v>2.4938944846253669E-2</v>
      </c>
    </row>
    <row r="58" spans="1:10" ht="24" customHeight="1" x14ac:dyDescent="0.2">
      <c r="A58" s="15" t="s">
        <v>183</v>
      </c>
      <c r="B58" s="16" t="s">
        <v>184</v>
      </c>
      <c r="C58" s="17" t="s">
        <v>21</v>
      </c>
      <c r="D58" s="17" t="s">
        <v>185</v>
      </c>
      <c r="E58" s="18" t="s">
        <v>186</v>
      </c>
      <c r="F58" s="16">
        <v>243.125</v>
      </c>
      <c r="G58" s="19">
        <v>90.03</v>
      </c>
      <c r="H58" s="19">
        <v>112.69</v>
      </c>
      <c r="I58" s="19">
        <v>27397.75</v>
      </c>
      <c r="J58" s="20">
        <v>1.7326678339019026E-2</v>
      </c>
    </row>
    <row r="59" spans="1:10" ht="26.1" customHeight="1" x14ac:dyDescent="0.2">
      <c r="A59" s="15" t="s">
        <v>187</v>
      </c>
      <c r="B59" s="16" t="s">
        <v>188</v>
      </c>
      <c r="C59" s="17" t="s">
        <v>21</v>
      </c>
      <c r="D59" s="17" t="s">
        <v>189</v>
      </c>
      <c r="E59" s="18" t="s">
        <v>186</v>
      </c>
      <c r="F59" s="16">
        <v>243.125</v>
      </c>
      <c r="G59" s="19">
        <v>27.31</v>
      </c>
      <c r="H59" s="19">
        <v>34.18</v>
      </c>
      <c r="I59" s="19">
        <v>8310.01</v>
      </c>
      <c r="J59" s="20">
        <v>5.255353825187525E-3</v>
      </c>
    </row>
    <row r="60" spans="1:10" ht="26.1" customHeight="1" x14ac:dyDescent="0.2">
      <c r="A60" s="15" t="s">
        <v>190</v>
      </c>
      <c r="B60" s="16" t="s">
        <v>191</v>
      </c>
      <c r="C60" s="17" t="s">
        <v>61</v>
      </c>
      <c r="D60" s="17" t="s">
        <v>192</v>
      </c>
      <c r="E60" s="18" t="s">
        <v>74</v>
      </c>
      <c r="F60" s="16">
        <v>90</v>
      </c>
      <c r="G60" s="19">
        <v>14.01</v>
      </c>
      <c r="H60" s="19">
        <v>17.53</v>
      </c>
      <c r="I60" s="19">
        <v>1577.7</v>
      </c>
      <c r="J60" s="20">
        <v>9.9775713025596329E-4</v>
      </c>
    </row>
    <row r="61" spans="1:10" ht="51.95" customHeight="1" x14ac:dyDescent="0.2">
      <c r="A61" s="15" t="s">
        <v>193</v>
      </c>
      <c r="B61" s="16" t="s">
        <v>194</v>
      </c>
      <c r="C61" s="17" t="s">
        <v>21</v>
      </c>
      <c r="D61" s="17" t="s">
        <v>195</v>
      </c>
      <c r="E61" s="18" t="s">
        <v>32</v>
      </c>
      <c r="F61" s="16">
        <v>52</v>
      </c>
      <c r="G61" s="19">
        <v>33.020000000000003</v>
      </c>
      <c r="H61" s="19">
        <v>41.33</v>
      </c>
      <c r="I61" s="19">
        <v>2149.16</v>
      </c>
      <c r="J61" s="20">
        <v>1.3591555517911556E-3</v>
      </c>
    </row>
    <row r="62" spans="1:10" ht="26.1" customHeight="1" x14ac:dyDescent="0.2">
      <c r="A62" s="10" t="s">
        <v>196</v>
      </c>
      <c r="B62" s="11"/>
      <c r="C62" s="11"/>
      <c r="D62" s="11" t="s">
        <v>197</v>
      </c>
      <c r="E62" s="11"/>
      <c r="F62" s="12"/>
      <c r="G62" s="11"/>
      <c r="H62" s="11"/>
      <c r="I62" s="13">
        <v>71484.14</v>
      </c>
      <c r="J62" s="14">
        <v>4.5207460471075309E-2</v>
      </c>
    </row>
    <row r="63" spans="1:10" ht="24" customHeight="1" x14ac:dyDescent="0.2">
      <c r="A63" s="15" t="s">
        <v>198</v>
      </c>
      <c r="B63" s="16" t="s">
        <v>199</v>
      </c>
      <c r="C63" s="17" t="s">
        <v>102</v>
      </c>
      <c r="D63" s="17" t="s">
        <v>200</v>
      </c>
      <c r="E63" s="18" t="s">
        <v>127</v>
      </c>
      <c r="F63" s="16">
        <v>62</v>
      </c>
      <c r="G63" s="19">
        <v>281.95999999999998</v>
      </c>
      <c r="H63" s="19">
        <v>352.95</v>
      </c>
      <c r="I63" s="19">
        <v>21882.9</v>
      </c>
      <c r="J63" s="20">
        <v>1.3839018511553667E-2</v>
      </c>
    </row>
    <row r="64" spans="1:10" ht="51.95" customHeight="1" x14ac:dyDescent="0.2">
      <c r="A64" s="15" t="s">
        <v>201</v>
      </c>
      <c r="B64" s="16" t="s">
        <v>202</v>
      </c>
      <c r="C64" s="17" t="s">
        <v>21</v>
      </c>
      <c r="D64" s="17" t="s">
        <v>203</v>
      </c>
      <c r="E64" s="18" t="s">
        <v>127</v>
      </c>
      <c r="F64" s="16">
        <v>62</v>
      </c>
      <c r="G64" s="19">
        <v>639.1</v>
      </c>
      <c r="H64" s="19">
        <v>800.02</v>
      </c>
      <c r="I64" s="19">
        <v>49601.24</v>
      </c>
      <c r="J64" s="20">
        <v>3.1368441959521647E-2</v>
      </c>
    </row>
    <row r="65" spans="1:10" x14ac:dyDescent="0.2">
      <c r="A65" s="21"/>
      <c r="B65" s="22"/>
      <c r="C65" s="22"/>
      <c r="D65" s="22"/>
      <c r="E65" s="22"/>
      <c r="F65" s="22"/>
      <c r="G65" s="22"/>
      <c r="H65" s="22"/>
      <c r="I65" s="22"/>
      <c r="J65" s="23"/>
    </row>
    <row r="66" spans="1:10" x14ac:dyDescent="0.2">
      <c r="A66" s="168"/>
      <c r="B66" s="169"/>
      <c r="C66" s="169"/>
      <c r="D66" s="24"/>
      <c r="E66" s="25"/>
      <c r="F66" s="164" t="s">
        <v>204</v>
      </c>
      <c r="G66" s="169"/>
      <c r="H66" s="170">
        <v>1263256.47</v>
      </c>
      <c r="I66" s="169"/>
      <c r="J66" s="171"/>
    </row>
    <row r="67" spans="1:10" x14ac:dyDescent="0.2">
      <c r="A67" s="168"/>
      <c r="B67" s="169"/>
      <c r="C67" s="169"/>
      <c r="D67" s="24"/>
      <c r="E67" s="25"/>
      <c r="F67" s="164" t="s">
        <v>205</v>
      </c>
      <c r="G67" s="169"/>
      <c r="H67" s="170">
        <v>317990.06</v>
      </c>
      <c r="I67" s="169"/>
      <c r="J67" s="171"/>
    </row>
    <row r="68" spans="1:10" ht="15" thickBot="1" x14ac:dyDescent="0.25">
      <c r="A68" s="158"/>
      <c r="B68" s="159"/>
      <c r="C68" s="159"/>
      <c r="D68" s="26"/>
      <c r="E68" s="27"/>
      <c r="F68" s="160" t="s">
        <v>206</v>
      </c>
      <c r="G68" s="159"/>
      <c r="H68" s="161">
        <v>1581246.53</v>
      </c>
      <c r="I68" s="159"/>
      <c r="J68" s="162"/>
    </row>
  </sheetData>
  <mergeCells count="15">
    <mergeCell ref="A68:C68"/>
    <mergeCell ref="F68:G68"/>
    <mergeCell ref="H68:J68"/>
    <mergeCell ref="E1:G1"/>
    <mergeCell ref="E2:G2"/>
    <mergeCell ref="A2:D2"/>
    <mergeCell ref="A3:J3"/>
    <mergeCell ref="A66:C66"/>
    <mergeCell ref="F66:G66"/>
    <mergeCell ref="H66:J66"/>
    <mergeCell ref="A67:C67"/>
    <mergeCell ref="F67:G67"/>
    <mergeCell ref="H67:J67"/>
    <mergeCell ref="I1:J1"/>
    <mergeCell ref="I2:J2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Header xml:space="preserve">&amp;L </oddHeader>
    <oddFooter>&amp;L &amp;RPágina &amp;P de &amp;N</oddFooter>
  </headerFooter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20357-FD4C-455B-9249-D98957C46567}">
  <dimension ref="A1:J456"/>
  <sheetViews>
    <sheetView showWhiteSpace="0" topLeftCell="A445" zoomScaleNormal="100" workbookViewId="0">
      <selection activeCell="H456" sqref="A1:J456"/>
    </sheetView>
  </sheetViews>
  <sheetFormatPr defaultRowHeight="14.25" x14ac:dyDescent="0.2"/>
  <cols>
    <col min="1" max="1" width="10" style="1" bestFit="1" customWidth="1"/>
    <col min="2" max="2" width="12" style="1" bestFit="1" customWidth="1"/>
    <col min="3" max="3" width="10" style="1" bestFit="1" customWidth="1"/>
    <col min="4" max="4" width="60" style="1" bestFit="1" customWidth="1"/>
    <col min="5" max="5" width="15" style="1" bestFit="1" customWidth="1"/>
    <col min="6" max="9" width="12" style="1" bestFit="1" customWidth="1"/>
    <col min="10" max="11" width="14" style="1" bestFit="1" customWidth="1"/>
    <col min="12" max="16384" width="9" style="1"/>
  </cols>
  <sheetData>
    <row r="1" spans="1:10" ht="15" customHeight="1" x14ac:dyDescent="0.2">
      <c r="A1" s="118"/>
      <c r="B1" s="184" t="s">
        <v>354</v>
      </c>
      <c r="C1" s="184"/>
      <c r="D1" s="184"/>
      <c r="E1" s="179" t="s">
        <v>1</v>
      </c>
      <c r="F1" s="179"/>
      <c r="G1" s="179"/>
      <c r="H1" s="66" t="s">
        <v>2</v>
      </c>
      <c r="I1" s="179" t="s">
        <v>3</v>
      </c>
      <c r="J1" s="180"/>
    </row>
    <row r="2" spans="1:10" ht="93" customHeight="1" x14ac:dyDescent="0.2">
      <c r="A2" s="119"/>
      <c r="B2" s="183" t="s">
        <v>207</v>
      </c>
      <c r="C2" s="183"/>
      <c r="D2" s="183"/>
      <c r="E2" s="181" t="s">
        <v>4</v>
      </c>
      <c r="F2" s="181"/>
      <c r="G2" s="181"/>
      <c r="H2" s="101" t="s">
        <v>5</v>
      </c>
      <c r="I2" s="181" t="s">
        <v>208</v>
      </c>
      <c r="J2" s="182"/>
    </row>
    <row r="3" spans="1:10" ht="21" customHeight="1" x14ac:dyDescent="0.25">
      <c r="A3" s="175" t="s">
        <v>354</v>
      </c>
      <c r="B3" s="166"/>
      <c r="C3" s="166"/>
      <c r="D3" s="166"/>
      <c r="E3" s="166"/>
      <c r="F3" s="166"/>
      <c r="G3" s="166"/>
      <c r="H3" s="166"/>
      <c r="I3" s="166"/>
      <c r="J3" s="167"/>
    </row>
    <row r="4" spans="1:10" ht="24" customHeight="1" x14ac:dyDescent="0.25">
      <c r="A4" s="175" t="s">
        <v>355</v>
      </c>
      <c r="B4" s="166"/>
      <c r="C4" s="166"/>
      <c r="D4" s="166"/>
      <c r="E4" s="166"/>
      <c r="F4" s="166"/>
      <c r="G4" s="166"/>
      <c r="H4" s="166"/>
      <c r="I4" s="166"/>
      <c r="J4" s="167"/>
    </row>
    <row r="5" spans="1:10" ht="18" customHeight="1" x14ac:dyDescent="0.2">
      <c r="A5" s="131" t="s">
        <v>19</v>
      </c>
      <c r="B5" s="97" t="s">
        <v>8</v>
      </c>
      <c r="C5" s="81" t="s">
        <v>9</v>
      </c>
      <c r="D5" s="81" t="s">
        <v>10</v>
      </c>
      <c r="E5" s="176" t="s">
        <v>356</v>
      </c>
      <c r="F5" s="176"/>
      <c r="G5" s="98" t="s">
        <v>11</v>
      </c>
      <c r="H5" s="97" t="s">
        <v>12</v>
      </c>
      <c r="I5" s="97" t="s">
        <v>13</v>
      </c>
      <c r="J5" s="132" t="s">
        <v>15</v>
      </c>
    </row>
    <row r="6" spans="1:10" ht="26.1" customHeight="1" x14ac:dyDescent="0.2">
      <c r="A6" s="72" t="s">
        <v>357</v>
      </c>
      <c r="B6" s="82" t="s">
        <v>20</v>
      </c>
      <c r="C6" s="83" t="s">
        <v>21</v>
      </c>
      <c r="D6" s="83" t="s">
        <v>22</v>
      </c>
      <c r="E6" s="177" t="s">
        <v>358</v>
      </c>
      <c r="F6" s="177"/>
      <c r="G6" s="73" t="s">
        <v>23</v>
      </c>
      <c r="H6" s="84">
        <v>1</v>
      </c>
      <c r="I6" s="85">
        <v>6041.51</v>
      </c>
      <c r="J6" s="120">
        <v>6041.51</v>
      </c>
    </row>
    <row r="7" spans="1:10" ht="24" customHeight="1" x14ac:dyDescent="0.2">
      <c r="A7" s="121" t="s">
        <v>359</v>
      </c>
      <c r="B7" s="86" t="s">
        <v>360</v>
      </c>
      <c r="C7" s="87" t="s">
        <v>21</v>
      </c>
      <c r="D7" s="87" t="s">
        <v>361</v>
      </c>
      <c r="E7" s="178" t="s">
        <v>362</v>
      </c>
      <c r="F7" s="178"/>
      <c r="G7" s="88" t="s">
        <v>23</v>
      </c>
      <c r="H7" s="89">
        <v>1</v>
      </c>
      <c r="I7" s="90">
        <v>5065.43</v>
      </c>
      <c r="J7" s="122">
        <v>5065.43</v>
      </c>
    </row>
    <row r="8" spans="1:10" ht="26.1" customHeight="1" x14ac:dyDescent="0.2">
      <c r="A8" s="121" t="s">
        <v>359</v>
      </c>
      <c r="B8" s="86" t="s">
        <v>363</v>
      </c>
      <c r="C8" s="87" t="s">
        <v>21</v>
      </c>
      <c r="D8" s="87" t="s">
        <v>364</v>
      </c>
      <c r="E8" s="178" t="s">
        <v>365</v>
      </c>
      <c r="F8" s="178"/>
      <c r="G8" s="88" t="s">
        <v>23</v>
      </c>
      <c r="H8" s="89">
        <v>1</v>
      </c>
      <c r="I8" s="90">
        <v>170.49</v>
      </c>
      <c r="J8" s="122">
        <v>170.49</v>
      </c>
    </row>
    <row r="9" spans="1:10" ht="26.1" customHeight="1" x14ac:dyDescent="0.2">
      <c r="A9" s="121" t="s">
        <v>359</v>
      </c>
      <c r="B9" s="86" t="s">
        <v>366</v>
      </c>
      <c r="C9" s="87" t="s">
        <v>21</v>
      </c>
      <c r="D9" s="87" t="s">
        <v>367</v>
      </c>
      <c r="E9" s="178" t="s">
        <v>365</v>
      </c>
      <c r="F9" s="178"/>
      <c r="G9" s="88" t="s">
        <v>23</v>
      </c>
      <c r="H9" s="89">
        <v>1</v>
      </c>
      <c r="I9" s="90">
        <v>284.85000000000002</v>
      </c>
      <c r="J9" s="122">
        <v>284.85000000000002</v>
      </c>
    </row>
    <row r="10" spans="1:10" ht="26.1" customHeight="1" x14ac:dyDescent="0.2">
      <c r="A10" s="121" t="s">
        <v>359</v>
      </c>
      <c r="B10" s="86" t="s">
        <v>368</v>
      </c>
      <c r="C10" s="87" t="s">
        <v>21</v>
      </c>
      <c r="D10" s="87" t="s">
        <v>369</v>
      </c>
      <c r="E10" s="178" t="s">
        <v>365</v>
      </c>
      <c r="F10" s="178"/>
      <c r="G10" s="88" t="s">
        <v>23</v>
      </c>
      <c r="H10" s="89">
        <v>1</v>
      </c>
      <c r="I10" s="90">
        <v>275.27</v>
      </c>
      <c r="J10" s="122">
        <v>275.27</v>
      </c>
    </row>
    <row r="11" spans="1:10" ht="26.1" customHeight="1" x14ac:dyDescent="0.2">
      <c r="A11" s="121" t="s">
        <v>359</v>
      </c>
      <c r="B11" s="86" t="s">
        <v>370</v>
      </c>
      <c r="C11" s="87" t="s">
        <v>21</v>
      </c>
      <c r="D11" s="87" t="s">
        <v>371</v>
      </c>
      <c r="E11" s="178" t="s">
        <v>365</v>
      </c>
      <c r="F11" s="178"/>
      <c r="G11" s="88" t="s">
        <v>23</v>
      </c>
      <c r="H11" s="89">
        <v>1</v>
      </c>
      <c r="I11" s="90">
        <v>18.28</v>
      </c>
      <c r="J11" s="122">
        <v>18.28</v>
      </c>
    </row>
    <row r="12" spans="1:10" ht="26.1" customHeight="1" x14ac:dyDescent="0.2">
      <c r="A12" s="121" t="s">
        <v>359</v>
      </c>
      <c r="B12" s="86" t="s">
        <v>372</v>
      </c>
      <c r="C12" s="87" t="s">
        <v>21</v>
      </c>
      <c r="D12" s="87" t="s">
        <v>373</v>
      </c>
      <c r="E12" s="178" t="s">
        <v>365</v>
      </c>
      <c r="F12" s="178"/>
      <c r="G12" s="88" t="s">
        <v>23</v>
      </c>
      <c r="H12" s="89">
        <v>1</v>
      </c>
      <c r="I12" s="90">
        <v>22.44</v>
      </c>
      <c r="J12" s="122">
        <v>22.44</v>
      </c>
    </row>
    <row r="13" spans="1:10" ht="26.1" customHeight="1" x14ac:dyDescent="0.2">
      <c r="A13" s="121" t="s">
        <v>359</v>
      </c>
      <c r="B13" s="86" t="s">
        <v>374</v>
      </c>
      <c r="C13" s="87" t="s">
        <v>21</v>
      </c>
      <c r="D13" s="87" t="s">
        <v>375</v>
      </c>
      <c r="E13" s="178" t="s">
        <v>365</v>
      </c>
      <c r="F13" s="178"/>
      <c r="G13" s="88" t="s">
        <v>23</v>
      </c>
      <c r="H13" s="89">
        <v>1</v>
      </c>
      <c r="I13" s="90">
        <v>204.75</v>
      </c>
      <c r="J13" s="122">
        <v>204.75</v>
      </c>
    </row>
    <row r="14" spans="1:10" ht="25.5" x14ac:dyDescent="0.2">
      <c r="A14" s="123"/>
      <c r="B14" s="126"/>
      <c r="C14" s="126"/>
      <c r="D14" s="126"/>
      <c r="E14" s="126" t="s">
        <v>376</v>
      </c>
      <c r="F14" s="124">
        <v>5065.43</v>
      </c>
      <c r="G14" s="126" t="s">
        <v>377</v>
      </c>
      <c r="H14" s="124">
        <v>0</v>
      </c>
      <c r="I14" s="126" t="s">
        <v>378</v>
      </c>
      <c r="J14" s="125">
        <v>5065.43</v>
      </c>
    </row>
    <row r="15" spans="1:10" ht="15" thickBot="1" x14ac:dyDescent="0.25">
      <c r="A15" s="123"/>
      <c r="B15" s="126"/>
      <c r="C15" s="126"/>
      <c r="D15" s="126"/>
      <c r="E15" s="126" t="s">
        <v>379</v>
      </c>
      <c r="F15" s="124">
        <v>1521.25</v>
      </c>
      <c r="G15" s="126"/>
      <c r="H15" s="174" t="s">
        <v>380</v>
      </c>
      <c r="I15" s="174"/>
      <c r="J15" s="125">
        <v>7562.76</v>
      </c>
    </row>
    <row r="16" spans="1:10" ht="0.95" customHeight="1" thickTop="1" x14ac:dyDescent="0.2">
      <c r="A16" s="127"/>
      <c r="B16" s="91"/>
      <c r="C16" s="91"/>
      <c r="D16" s="91"/>
      <c r="E16" s="91"/>
      <c r="F16" s="91"/>
      <c r="G16" s="91"/>
      <c r="H16" s="91"/>
      <c r="I16" s="91"/>
      <c r="J16" s="128"/>
    </row>
    <row r="17" spans="1:10" ht="18" customHeight="1" x14ac:dyDescent="0.2">
      <c r="A17" s="131" t="s">
        <v>24</v>
      </c>
      <c r="B17" s="97" t="s">
        <v>8</v>
      </c>
      <c r="C17" s="81" t="s">
        <v>9</v>
      </c>
      <c r="D17" s="81" t="s">
        <v>10</v>
      </c>
      <c r="E17" s="176" t="s">
        <v>356</v>
      </c>
      <c r="F17" s="176"/>
      <c r="G17" s="98" t="s">
        <v>11</v>
      </c>
      <c r="H17" s="97" t="s">
        <v>12</v>
      </c>
      <c r="I17" s="97" t="s">
        <v>13</v>
      </c>
      <c r="J17" s="132" t="s">
        <v>15</v>
      </c>
    </row>
    <row r="18" spans="1:10" ht="26.1" customHeight="1" x14ac:dyDescent="0.2">
      <c r="A18" s="72" t="s">
        <v>357</v>
      </c>
      <c r="B18" s="82" t="s">
        <v>25</v>
      </c>
      <c r="C18" s="83" t="s">
        <v>26</v>
      </c>
      <c r="D18" s="83" t="s">
        <v>27</v>
      </c>
      <c r="E18" s="177" t="s">
        <v>381</v>
      </c>
      <c r="F18" s="177"/>
      <c r="G18" s="73" t="s">
        <v>28</v>
      </c>
      <c r="H18" s="84">
        <v>1</v>
      </c>
      <c r="I18" s="85">
        <v>132.66999999999999</v>
      </c>
      <c r="J18" s="120">
        <v>132.66999999999999</v>
      </c>
    </row>
    <row r="19" spans="1:10" ht="24" customHeight="1" x14ac:dyDescent="0.2">
      <c r="A19" s="121" t="s">
        <v>359</v>
      </c>
      <c r="B19" s="86" t="s">
        <v>382</v>
      </c>
      <c r="C19" s="87" t="s">
        <v>26</v>
      </c>
      <c r="D19" s="87" t="s">
        <v>383</v>
      </c>
      <c r="E19" s="178" t="s">
        <v>362</v>
      </c>
      <c r="F19" s="178"/>
      <c r="G19" s="88" t="s">
        <v>28</v>
      </c>
      <c r="H19" s="89">
        <v>1</v>
      </c>
      <c r="I19" s="90">
        <v>128.49</v>
      </c>
      <c r="J19" s="122">
        <v>128.49</v>
      </c>
    </row>
    <row r="20" spans="1:10" ht="26.1" customHeight="1" x14ac:dyDescent="0.2">
      <c r="A20" s="121" t="s">
        <v>359</v>
      </c>
      <c r="B20" s="86" t="s">
        <v>384</v>
      </c>
      <c r="C20" s="87" t="s">
        <v>26</v>
      </c>
      <c r="D20" s="87" t="s">
        <v>385</v>
      </c>
      <c r="E20" s="178" t="s">
        <v>386</v>
      </c>
      <c r="F20" s="178"/>
      <c r="G20" s="88" t="s">
        <v>28</v>
      </c>
      <c r="H20" s="89">
        <v>1</v>
      </c>
      <c r="I20" s="90">
        <v>1.43</v>
      </c>
      <c r="J20" s="122">
        <v>1.43</v>
      </c>
    </row>
    <row r="21" spans="1:10" ht="26.1" customHeight="1" x14ac:dyDescent="0.2">
      <c r="A21" s="121" t="s">
        <v>359</v>
      </c>
      <c r="B21" s="86" t="s">
        <v>387</v>
      </c>
      <c r="C21" s="87" t="s">
        <v>26</v>
      </c>
      <c r="D21" s="87" t="s">
        <v>388</v>
      </c>
      <c r="E21" s="178" t="s">
        <v>362</v>
      </c>
      <c r="F21" s="178"/>
      <c r="G21" s="88" t="s">
        <v>28</v>
      </c>
      <c r="H21" s="89">
        <v>1</v>
      </c>
      <c r="I21" s="90">
        <v>1.89</v>
      </c>
      <c r="J21" s="122">
        <v>1.89</v>
      </c>
    </row>
    <row r="22" spans="1:10" ht="39" customHeight="1" x14ac:dyDescent="0.2">
      <c r="A22" s="121" t="s">
        <v>359</v>
      </c>
      <c r="B22" s="86" t="s">
        <v>389</v>
      </c>
      <c r="C22" s="87" t="s">
        <v>26</v>
      </c>
      <c r="D22" s="87" t="s">
        <v>390</v>
      </c>
      <c r="E22" s="178" t="s">
        <v>386</v>
      </c>
      <c r="F22" s="178"/>
      <c r="G22" s="88" t="s">
        <v>28</v>
      </c>
      <c r="H22" s="89">
        <v>1</v>
      </c>
      <c r="I22" s="90">
        <v>0.77</v>
      </c>
      <c r="J22" s="122">
        <v>0.77</v>
      </c>
    </row>
    <row r="23" spans="1:10" ht="39" customHeight="1" x14ac:dyDescent="0.2">
      <c r="A23" s="121" t="s">
        <v>359</v>
      </c>
      <c r="B23" s="86" t="s">
        <v>391</v>
      </c>
      <c r="C23" s="87" t="s">
        <v>26</v>
      </c>
      <c r="D23" s="87" t="s">
        <v>392</v>
      </c>
      <c r="E23" s="178" t="s">
        <v>386</v>
      </c>
      <c r="F23" s="178"/>
      <c r="G23" s="88" t="s">
        <v>28</v>
      </c>
      <c r="H23" s="89">
        <v>1</v>
      </c>
      <c r="I23" s="90">
        <v>0.01</v>
      </c>
      <c r="J23" s="122">
        <v>0.01</v>
      </c>
    </row>
    <row r="24" spans="1:10" ht="26.1" customHeight="1" x14ac:dyDescent="0.2">
      <c r="A24" s="121" t="s">
        <v>359</v>
      </c>
      <c r="B24" s="86" t="s">
        <v>393</v>
      </c>
      <c r="C24" s="87" t="s">
        <v>26</v>
      </c>
      <c r="D24" s="87" t="s">
        <v>394</v>
      </c>
      <c r="E24" s="178" t="s">
        <v>386</v>
      </c>
      <c r="F24" s="178"/>
      <c r="G24" s="88" t="s">
        <v>28</v>
      </c>
      <c r="H24" s="89">
        <v>1</v>
      </c>
      <c r="I24" s="90">
        <v>0.08</v>
      </c>
      <c r="J24" s="122">
        <v>0.08</v>
      </c>
    </row>
    <row r="25" spans="1:10" ht="25.5" x14ac:dyDescent="0.2">
      <c r="A25" s="123"/>
      <c r="B25" s="126"/>
      <c r="C25" s="126"/>
      <c r="D25" s="126"/>
      <c r="E25" s="126" t="s">
        <v>376</v>
      </c>
      <c r="F25" s="124">
        <v>130.38</v>
      </c>
      <c r="G25" s="126" t="s">
        <v>377</v>
      </c>
      <c r="H25" s="124">
        <v>0</v>
      </c>
      <c r="I25" s="126" t="s">
        <v>378</v>
      </c>
      <c r="J25" s="125">
        <v>130.38</v>
      </c>
    </row>
    <row r="26" spans="1:10" ht="15" thickBot="1" x14ac:dyDescent="0.25">
      <c r="A26" s="123"/>
      <c r="B26" s="126"/>
      <c r="C26" s="126"/>
      <c r="D26" s="126"/>
      <c r="E26" s="126" t="s">
        <v>379</v>
      </c>
      <c r="F26" s="124">
        <v>33.4</v>
      </c>
      <c r="G26" s="126"/>
      <c r="H26" s="174" t="s">
        <v>380</v>
      </c>
      <c r="I26" s="174"/>
      <c r="J26" s="125">
        <v>166.07</v>
      </c>
    </row>
    <row r="27" spans="1:10" ht="0.95" customHeight="1" thickTop="1" x14ac:dyDescent="0.2">
      <c r="A27" s="127"/>
      <c r="B27" s="91"/>
      <c r="C27" s="91"/>
      <c r="D27" s="91"/>
      <c r="E27" s="91"/>
      <c r="F27" s="91"/>
      <c r="G27" s="91"/>
      <c r="H27" s="91"/>
      <c r="I27" s="91"/>
      <c r="J27" s="128"/>
    </row>
    <row r="28" spans="1:10" ht="18" customHeight="1" x14ac:dyDescent="0.2">
      <c r="A28" s="131" t="s">
        <v>29</v>
      </c>
      <c r="B28" s="97" t="s">
        <v>8</v>
      </c>
      <c r="C28" s="81" t="s">
        <v>9</v>
      </c>
      <c r="D28" s="81" t="s">
        <v>10</v>
      </c>
      <c r="E28" s="176" t="s">
        <v>356</v>
      </c>
      <c r="F28" s="176"/>
      <c r="G28" s="98" t="s">
        <v>11</v>
      </c>
      <c r="H28" s="97" t="s">
        <v>12</v>
      </c>
      <c r="I28" s="97" t="s">
        <v>13</v>
      </c>
      <c r="J28" s="132" t="s">
        <v>15</v>
      </c>
    </row>
    <row r="29" spans="1:10" ht="39" customHeight="1" x14ac:dyDescent="0.2">
      <c r="A29" s="72" t="s">
        <v>357</v>
      </c>
      <c r="B29" s="82" t="s">
        <v>30</v>
      </c>
      <c r="C29" s="83" t="s">
        <v>21</v>
      </c>
      <c r="D29" s="83" t="s">
        <v>31</v>
      </c>
      <c r="E29" s="177" t="s">
        <v>395</v>
      </c>
      <c r="F29" s="177"/>
      <c r="G29" s="73" t="s">
        <v>32</v>
      </c>
      <c r="H29" s="84">
        <v>1</v>
      </c>
      <c r="I29" s="85">
        <v>458.76</v>
      </c>
      <c r="J29" s="120">
        <v>458.76</v>
      </c>
    </row>
    <row r="30" spans="1:10" ht="26.1" customHeight="1" x14ac:dyDescent="0.2">
      <c r="A30" s="129" t="s">
        <v>396</v>
      </c>
      <c r="B30" s="92" t="s">
        <v>397</v>
      </c>
      <c r="C30" s="93" t="s">
        <v>21</v>
      </c>
      <c r="D30" s="93" t="s">
        <v>398</v>
      </c>
      <c r="E30" s="185" t="s">
        <v>399</v>
      </c>
      <c r="F30" s="185"/>
      <c r="G30" s="94" t="s">
        <v>32</v>
      </c>
      <c r="H30" s="95">
        <v>0.5</v>
      </c>
      <c r="I30" s="96">
        <v>22.42</v>
      </c>
      <c r="J30" s="130">
        <v>11.21</v>
      </c>
    </row>
    <row r="31" spans="1:10" ht="24" customHeight="1" x14ac:dyDescent="0.2">
      <c r="A31" s="129" t="s">
        <v>396</v>
      </c>
      <c r="B31" s="92" t="s">
        <v>400</v>
      </c>
      <c r="C31" s="93" t="s">
        <v>21</v>
      </c>
      <c r="D31" s="93" t="s">
        <v>401</v>
      </c>
      <c r="E31" s="185" t="s">
        <v>358</v>
      </c>
      <c r="F31" s="185"/>
      <c r="G31" s="94" t="s">
        <v>28</v>
      </c>
      <c r="H31" s="95">
        <v>0.37290000000000001</v>
      </c>
      <c r="I31" s="96">
        <v>27.74</v>
      </c>
      <c r="J31" s="130">
        <v>10.34</v>
      </c>
    </row>
    <row r="32" spans="1:10" ht="24" customHeight="1" x14ac:dyDescent="0.2">
      <c r="A32" s="129" t="s">
        <v>396</v>
      </c>
      <c r="B32" s="92" t="s">
        <v>402</v>
      </c>
      <c r="C32" s="93" t="s">
        <v>21</v>
      </c>
      <c r="D32" s="93" t="s">
        <v>403</v>
      </c>
      <c r="E32" s="185" t="s">
        <v>358</v>
      </c>
      <c r="F32" s="185"/>
      <c r="G32" s="94" t="s">
        <v>28</v>
      </c>
      <c r="H32" s="95">
        <v>1.1186</v>
      </c>
      <c r="I32" s="96">
        <v>22.76</v>
      </c>
      <c r="J32" s="130">
        <v>25.45</v>
      </c>
    </row>
    <row r="33" spans="1:10" ht="26.1" customHeight="1" x14ac:dyDescent="0.2">
      <c r="A33" s="121" t="s">
        <v>359</v>
      </c>
      <c r="B33" s="86" t="s">
        <v>404</v>
      </c>
      <c r="C33" s="87" t="s">
        <v>21</v>
      </c>
      <c r="D33" s="87" t="s">
        <v>405</v>
      </c>
      <c r="E33" s="178" t="s">
        <v>386</v>
      </c>
      <c r="F33" s="178"/>
      <c r="G33" s="88" t="s">
        <v>82</v>
      </c>
      <c r="H33" s="89">
        <v>3.2082999999999999</v>
      </c>
      <c r="I33" s="90">
        <v>3.45</v>
      </c>
      <c r="J33" s="122">
        <v>11.06</v>
      </c>
    </row>
    <row r="34" spans="1:10" ht="39" customHeight="1" x14ac:dyDescent="0.2">
      <c r="A34" s="121" t="s">
        <v>359</v>
      </c>
      <c r="B34" s="86" t="s">
        <v>406</v>
      </c>
      <c r="C34" s="87" t="s">
        <v>21</v>
      </c>
      <c r="D34" s="87" t="s">
        <v>407</v>
      </c>
      <c r="E34" s="178" t="s">
        <v>386</v>
      </c>
      <c r="F34" s="178"/>
      <c r="G34" s="88" t="s">
        <v>32</v>
      </c>
      <c r="H34" s="89">
        <v>1</v>
      </c>
      <c r="I34" s="90">
        <v>400</v>
      </c>
      <c r="J34" s="122">
        <v>400</v>
      </c>
    </row>
    <row r="35" spans="1:10" ht="24" customHeight="1" x14ac:dyDescent="0.2">
      <c r="A35" s="121" t="s">
        <v>359</v>
      </c>
      <c r="B35" s="86" t="s">
        <v>408</v>
      </c>
      <c r="C35" s="87" t="s">
        <v>21</v>
      </c>
      <c r="D35" s="87" t="s">
        <v>409</v>
      </c>
      <c r="E35" s="178" t="s">
        <v>386</v>
      </c>
      <c r="F35" s="178"/>
      <c r="G35" s="88" t="s">
        <v>410</v>
      </c>
      <c r="H35" s="89">
        <v>1.1299999999999999E-2</v>
      </c>
      <c r="I35" s="90">
        <v>38.700000000000003</v>
      </c>
      <c r="J35" s="122">
        <v>0.43</v>
      </c>
    </row>
    <row r="36" spans="1:10" ht="26.1" customHeight="1" x14ac:dyDescent="0.2">
      <c r="A36" s="121" t="s">
        <v>359</v>
      </c>
      <c r="B36" s="86" t="s">
        <v>411</v>
      </c>
      <c r="C36" s="87" t="s">
        <v>21</v>
      </c>
      <c r="D36" s="87" t="s">
        <v>412</v>
      </c>
      <c r="E36" s="178" t="s">
        <v>386</v>
      </c>
      <c r="F36" s="178"/>
      <c r="G36" s="88" t="s">
        <v>410</v>
      </c>
      <c r="H36" s="89">
        <v>1.32E-2</v>
      </c>
      <c r="I36" s="90">
        <v>20.74</v>
      </c>
      <c r="J36" s="122">
        <v>0.27</v>
      </c>
    </row>
    <row r="37" spans="1:10" ht="25.5" x14ac:dyDescent="0.2">
      <c r="A37" s="123"/>
      <c r="B37" s="126"/>
      <c r="C37" s="126"/>
      <c r="D37" s="126"/>
      <c r="E37" s="126" t="s">
        <v>376</v>
      </c>
      <c r="F37" s="124">
        <v>31.03</v>
      </c>
      <c r="G37" s="126" t="s">
        <v>377</v>
      </c>
      <c r="H37" s="124">
        <v>0</v>
      </c>
      <c r="I37" s="126" t="s">
        <v>378</v>
      </c>
      <c r="J37" s="125">
        <v>31.03</v>
      </c>
    </row>
    <row r="38" spans="1:10" ht="15" thickBot="1" x14ac:dyDescent="0.25">
      <c r="A38" s="123"/>
      <c r="B38" s="126"/>
      <c r="C38" s="126"/>
      <c r="D38" s="126"/>
      <c r="E38" s="126" t="s">
        <v>379</v>
      </c>
      <c r="F38" s="124">
        <v>115.51</v>
      </c>
      <c r="G38" s="126"/>
      <c r="H38" s="174" t="s">
        <v>380</v>
      </c>
      <c r="I38" s="174"/>
      <c r="J38" s="125">
        <v>574.27</v>
      </c>
    </row>
    <row r="39" spans="1:10" ht="0.95" customHeight="1" thickTop="1" x14ac:dyDescent="0.2">
      <c r="A39" s="127"/>
      <c r="B39" s="91"/>
      <c r="C39" s="91"/>
      <c r="D39" s="91"/>
      <c r="E39" s="91"/>
      <c r="F39" s="91"/>
      <c r="G39" s="91"/>
      <c r="H39" s="91"/>
      <c r="I39" s="91"/>
      <c r="J39" s="128"/>
    </row>
    <row r="40" spans="1:10" ht="18" customHeight="1" x14ac:dyDescent="0.2">
      <c r="A40" s="131" t="s">
        <v>35</v>
      </c>
      <c r="B40" s="97" t="s">
        <v>8</v>
      </c>
      <c r="C40" s="81" t="s">
        <v>9</v>
      </c>
      <c r="D40" s="81" t="s">
        <v>10</v>
      </c>
      <c r="E40" s="176" t="s">
        <v>356</v>
      </c>
      <c r="F40" s="176"/>
      <c r="G40" s="98" t="s">
        <v>11</v>
      </c>
      <c r="H40" s="97" t="s">
        <v>12</v>
      </c>
      <c r="I40" s="97" t="s">
        <v>13</v>
      </c>
      <c r="J40" s="132" t="s">
        <v>15</v>
      </c>
    </row>
    <row r="41" spans="1:10" ht="65.099999999999994" customHeight="1" x14ac:dyDescent="0.2">
      <c r="A41" s="72" t="s">
        <v>357</v>
      </c>
      <c r="B41" s="82" t="s">
        <v>36</v>
      </c>
      <c r="C41" s="83" t="s">
        <v>21</v>
      </c>
      <c r="D41" s="83" t="s">
        <v>37</v>
      </c>
      <c r="E41" s="177" t="s">
        <v>413</v>
      </c>
      <c r="F41" s="177"/>
      <c r="G41" s="73" t="s">
        <v>38</v>
      </c>
      <c r="H41" s="84">
        <v>1</v>
      </c>
      <c r="I41" s="85">
        <v>276.67</v>
      </c>
      <c r="J41" s="120">
        <v>276.67</v>
      </c>
    </row>
    <row r="42" spans="1:10" ht="26.1" customHeight="1" x14ac:dyDescent="0.2">
      <c r="A42" s="129" t="s">
        <v>396</v>
      </c>
      <c r="B42" s="92" t="s">
        <v>414</v>
      </c>
      <c r="C42" s="93" t="s">
        <v>21</v>
      </c>
      <c r="D42" s="93" t="s">
        <v>415</v>
      </c>
      <c r="E42" s="185" t="s">
        <v>358</v>
      </c>
      <c r="F42" s="185"/>
      <c r="G42" s="94" t="s">
        <v>28</v>
      </c>
      <c r="H42" s="95">
        <v>1</v>
      </c>
      <c r="I42" s="96">
        <v>28.51</v>
      </c>
      <c r="J42" s="130">
        <v>28.51</v>
      </c>
    </row>
    <row r="43" spans="1:10" ht="65.099999999999994" customHeight="1" x14ac:dyDescent="0.2">
      <c r="A43" s="129" t="s">
        <v>396</v>
      </c>
      <c r="B43" s="92" t="s">
        <v>416</v>
      </c>
      <c r="C43" s="93" t="s">
        <v>21</v>
      </c>
      <c r="D43" s="93" t="s">
        <v>417</v>
      </c>
      <c r="E43" s="185" t="s">
        <v>418</v>
      </c>
      <c r="F43" s="185"/>
      <c r="G43" s="94" t="s">
        <v>28</v>
      </c>
      <c r="H43" s="95">
        <v>1</v>
      </c>
      <c r="I43" s="96">
        <v>28.27</v>
      </c>
      <c r="J43" s="130">
        <v>28.27</v>
      </c>
    </row>
    <row r="44" spans="1:10" ht="65.099999999999994" customHeight="1" x14ac:dyDescent="0.2">
      <c r="A44" s="129" t="s">
        <v>396</v>
      </c>
      <c r="B44" s="92" t="s">
        <v>419</v>
      </c>
      <c r="C44" s="93" t="s">
        <v>21</v>
      </c>
      <c r="D44" s="93" t="s">
        <v>420</v>
      </c>
      <c r="E44" s="185" t="s">
        <v>418</v>
      </c>
      <c r="F44" s="185"/>
      <c r="G44" s="94" t="s">
        <v>28</v>
      </c>
      <c r="H44" s="95">
        <v>1</v>
      </c>
      <c r="I44" s="96">
        <v>10.42</v>
      </c>
      <c r="J44" s="130">
        <v>10.42</v>
      </c>
    </row>
    <row r="45" spans="1:10" ht="65.099999999999994" customHeight="1" x14ac:dyDescent="0.2">
      <c r="A45" s="129" t="s">
        <v>396</v>
      </c>
      <c r="B45" s="92" t="s">
        <v>421</v>
      </c>
      <c r="C45" s="93" t="s">
        <v>21</v>
      </c>
      <c r="D45" s="93" t="s">
        <v>422</v>
      </c>
      <c r="E45" s="185" t="s">
        <v>418</v>
      </c>
      <c r="F45" s="185"/>
      <c r="G45" s="94" t="s">
        <v>28</v>
      </c>
      <c r="H45" s="95">
        <v>1</v>
      </c>
      <c r="I45" s="96">
        <v>48.01</v>
      </c>
      <c r="J45" s="130">
        <v>48.01</v>
      </c>
    </row>
    <row r="46" spans="1:10" ht="65.099999999999994" customHeight="1" x14ac:dyDescent="0.2">
      <c r="A46" s="129" t="s">
        <v>396</v>
      </c>
      <c r="B46" s="92" t="s">
        <v>423</v>
      </c>
      <c r="C46" s="93" t="s">
        <v>21</v>
      </c>
      <c r="D46" s="93" t="s">
        <v>424</v>
      </c>
      <c r="E46" s="185" t="s">
        <v>418</v>
      </c>
      <c r="F46" s="185"/>
      <c r="G46" s="94" t="s">
        <v>28</v>
      </c>
      <c r="H46" s="95">
        <v>1</v>
      </c>
      <c r="I46" s="96">
        <v>4.21</v>
      </c>
      <c r="J46" s="130">
        <v>4.21</v>
      </c>
    </row>
    <row r="47" spans="1:10" ht="65.099999999999994" customHeight="1" x14ac:dyDescent="0.2">
      <c r="A47" s="129" t="s">
        <v>396</v>
      </c>
      <c r="B47" s="92" t="s">
        <v>425</v>
      </c>
      <c r="C47" s="93" t="s">
        <v>21</v>
      </c>
      <c r="D47" s="93" t="s">
        <v>426</v>
      </c>
      <c r="E47" s="185" t="s">
        <v>418</v>
      </c>
      <c r="F47" s="185"/>
      <c r="G47" s="94" t="s">
        <v>28</v>
      </c>
      <c r="H47" s="95">
        <v>1</v>
      </c>
      <c r="I47" s="96">
        <v>157.25</v>
      </c>
      <c r="J47" s="130">
        <v>157.25</v>
      </c>
    </row>
    <row r="48" spans="1:10" ht="25.5" x14ac:dyDescent="0.2">
      <c r="A48" s="123"/>
      <c r="B48" s="126"/>
      <c r="C48" s="126"/>
      <c r="D48" s="126"/>
      <c r="E48" s="126" t="s">
        <v>376</v>
      </c>
      <c r="F48" s="124">
        <v>23.04</v>
      </c>
      <c r="G48" s="126" t="s">
        <v>377</v>
      </c>
      <c r="H48" s="124">
        <v>0</v>
      </c>
      <c r="I48" s="126" t="s">
        <v>378</v>
      </c>
      <c r="J48" s="125">
        <v>23.04</v>
      </c>
    </row>
    <row r="49" spans="1:10" ht="15" thickBot="1" x14ac:dyDescent="0.25">
      <c r="A49" s="123"/>
      <c r="B49" s="126"/>
      <c r="C49" s="126"/>
      <c r="D49" s="126"/>
      <c r="E49" s="126" t="s">
        <v>379</v>
      </c>
      <c r="F49" s="124">
        <v>69.66</v>
      </c>
      <c r="G49" s="126"/>
      <c r="H49" s="174" t="s">
        <v>380</v>
      </c>
      <c r="I49" s="174"/>
      <c r="J49" s="125">
        <v>346.33</v>
      </c>
    </row>
    <row r="50" spans="1:10" ht="0.95" customHeight="1" thickTop="1" x14ac:dyDescent="0.2">
      <c r="A50" s="127"/>
      <c r="B50" s="91"/>
      <c r="C50" s="91"/>
      <c r="D50" s="91"/>
      <c r="E50" s="91"/>
      <c r="F50" s="91"/>
      <c r="G50" s="91"/>
      <c r="H50" s="91"/>
      <c r="I50" s="91"/>
      <c r="J50" s="128"/>
    </row>
    <row r="51" spans="1:10" ht="18" customHeight="1" x14ac:dyDescent="0.2">
      <c r="A51" s="131" t="s">
        <v>39</v>
      </c>
      <c r="B51" s="97" t="s">
        <v>8</v>
      </c>
      <c r="C51" s="81" t="s">
        <v>9</v>
      </c>
      <c r="D51" s="81" t="s">
        <v>10</v>
      </c>
      <c r="E51" s="176" t="s">
        <v>356</v>
      </c>
      <c r="F51" s="176"/>
      <c r="G51" s="98" t="s">
        <v>11</v>
      </c>
      <c r="H51" s="97" t="s">
        <v>12</v>
      </c>
      <c r="I51" s="97" t="s">
        <v>13</v>
      </c>
      <c r="J51" s="132" t="s">
        <v>15</v>
      </c>
    </row>
    <row r="52" spans="1:10" ht="26.1" customHeight="1" x14ac:dyDescent="0.2">
      <c r="A52" s="72" t="s">
        <v>357</v>
      </c>
      <c r="B52" s="82" t="s">
        <v>40</v>
      </c>
      <c r="C52" s="83" t="s">
        <v>41</v>
      </c>
      <c r="D52" s="83" t="s">
        <v>42</v>
      </c>
      <c r="E52" s="177">
        <v>4520</v>
      </c>
      <c r="F52" s="177"/>
      <c r="G52" s="73" t="s">
        <v>43</v>
      </c>
      <c r="H52" s="84">
        <v>1</v>
      </c>
      <c r="I52" s="85">
        <v>0.72</v>
      </c>
      <c r="J52" s="120">
        <v>0.72</v>
      </c>
    </row>
    <row r="53" spans="1:10" ht="15" customHeight="1" x14ac:dyDescent="0.2">
      <c r="A53" s="191" t="s">
        <v>427</v>
      </c>
      <c r="B53" s="189" t="s">
        <v>8</v>
      </c>
      <c r="C53" s="176" t="s">
        <v>9</v>
      </c>
      <c r="D53" s="176" t="s">
        <v>428</v>
      </c>
      <c r="E53" s="189" t="s">
        <v>429</v>
      </c>
      <c r="F53" s="188" t="s">
        <v>430</v>
      </c>
      <c r="G53" s="189"/>
      <c r="H53" s="188" t="s">
        <v>431</v>
      </c>
      <c r="I53" s="189"/>
      <c r="J53" s="190" t="s">
        <v>432</v>
      </c>
    </row>
    <row r="54" spans="1:10" ht="15" customHeight="1" x14ac:dyDescent="0.2">
      <c r="A54" s="192"/>
      <c r="B54" s="189"/>
      <c r="C54" s="189"/>
      <c r="D54" s="189"/>
      <c r="E54" s="189"/>
      <c r="F54" s="97" t="s">
        <v>433</v>
      </c>
      <c r="G54" s="97" t="s">
        <v>434</v>
      </c>
      <c r="H54" s="97" t="s">
        <v>433</v>
      </c>
      <c r="I54" s="97" t="s">
        <v>434</v>
      </c>
      <c r="J54" s="190"/>
    </row>
    <row r="55" spans="1:10" ht="24" customHeight="1" x14ac:dyDescent="0.2">
      <c r="A55" s="121" t="s">
        <v>359</v>
      </c>
      <c r="B55" s="86">
        <v>30105</v>
      </c>
      <c r="C55" s="87" t="s">
        <v>41</v>
      </c>
      <c r="D55" s="87" t="s">
        <v>435</v>
      </c>
      <c r="E55" s="89">
        <v>1</v>
      </c>
      <c r="F55" s="90">
        <v>1</v>
      </c>
      <c r="G55" s="90">
        <v>0</v>
      </c>
      <c r="H55" s="99">
        <v>375.45</v>
      </c>
      <c r="I55" s="99">
        <v>98.68</v>
      </c>
      <c r="J55" s="133">
        <v>375.45</v>
      </c>
    </row>
    <row r="56" spans="1:10" ht="20.100000000000001" customHeight="1" x14ac:dyDescent="0.2">
      <c r="A56" s="186"/>
      <c r="B56" s="187"/>
      <c r="C56" s="187"/>
      <c r="D56" s="187"/>
      <c r="E56" s="187"/>
      <c r="F56" s="187" t="s">
        <v>436</v>
      </c>
      <c r="G56" s="187"/>
      <c r="H56" s="187"/>
      <c r="I56" s="187"/>
      <c r="J56" s="134">
        <v>375.45</v>
      </c>
    </row>
    <row r="57" spans="1:10" ht="20.100000000000001" customHeight="1" x14ac:dyDescent="0.2">
      <c r="A57" s="186"/>
      <c r="B57" s="187"/>
      <c r="C57" s="187"/>
      <c r="D57" s="187"/>
      <c r="E57" s="187"/>
      <c r="F57" s="187" t="s">
        <v>437</v>
      </c>
      <c r="G57" s="187"/>
      <c r="H57" s="187"/>
      <c r="I57" s="187"/>
      <c r="J57" s="134">
        <v>375.45</v>
      </c>
    </row>
    <row r="58" spans="1:10" ht="20.100000000000001" customHeight="1" x14ac:dyDescent="0.2">
      <c r="A58" s="186"/>
      <c r="B58" s="187"/>
      <c r="C58" s="187"/>
      <c r="D58" s="187"/>
      <c r="E58" s="187"/>
      <c r="F58" s="187" t="s">
        <v>438</v>
      </c>
      <c r="G58" s="187"/>
      <c r="H58" s="187"/>
      <c r="I58" s="187"/>
      <c r="J58" s="134">
        <v>0</v>
      </c>
    </row>
    <row r="59" spans="1:10" ht="20.100000000000001" customHeight="1" x14ac:dyDescent="0.2">
      <c r="A59" s="186"/>
      <c r="B59" s="187"/>
      <c r="C59" s="187"/>
      <c r="D59" s="187"/>
      <c r="E59" s="187"/>
      <c r="F59" s="187" t="s">
        <v>439</v>
      </c>
      <c r="G59" s="187"/>
      <c r="H59" s="187"/>
      <c r="I59" s="187"/>
      <c r="J59" s="134">
        <v>0</v>
      </c>
    </row>
    <row r="60" spans="1:10" ht="20.100000000000001" customHeight="1" x14ac:dyDescent="0.2">
      <c r="A60" s="186"/>
      <c r="B60" s="187"/>
      <c r="C60" s="187"/>
      <c r="D60" s="187"/>
      <c r="E60" s="187"/>
      <c r="F60" s="187" t="s">
        <v>440</v>
      </c>
      <c r="G60" s="187"/>
      <c r="H60" s="187"/>
      <c r="I60" s="187"/>
      <c r="J60" s="134">
        <v>520</v>
      </c>
    </row>
    <row r="61" spans="1:10" ht="20.100000000000001" customHeight="1" x14ac:dyDescent="0.2">
      <c r="A61" s="186"/>
      <c r="B61" s="187"/>
      <c r="C61" s="187"/>
      <c r="D61" s="187"/>
      <c r="E61" s="187"/>
      <c r="F61" s="187" t="s">
        <v>441</v>
      </c>
      <c r="G61" s="187"/>
      <c r="H61" s="187"/>
      <c r="I61" s="187"/>
      <c r="J61" s="134">
        <v>0.72</v>
      </c>
    </row>
    <row r="62" spans="1:10" ht="25.5" x14ac:dyDescent="0.2">
      <c r="A62" s="123"/>
      <c r="B62" s="126"/>
      <c r="C62" s="126"/>
      <c r="D62" s="126"/>
      <c r="E62" s="126" t="s">
        <v>376</v>
      </c>
      <c r="F62" s="124">
        <v>0</v>
      </c>
      <c r="G62" s="126" t="s">
        <v>377</v>
      </c>
      <c r="H62" s="124">
        <v>0</v>
      </c>
      <c r="I62" s="126" t="s">
        <v>378</v>
      </c>
      <c r="J62" s="125">
        <v>0</v>
      </c>
    </row>
    <row r="63" spans="1:10" ht="15" thickBot="1" x14ac:dyDescent="0.25">
      <c r="A63" s="123"/>
      <c r="B63" s="126"/>
      <c r="C63" s="126"/>
      <c r="D63" s="126"/>
      <c r="E63" s="126" t="s">
        <v>379</v>
      </c>
      <c r="F63" s="124">
        <v>0.18</v>
      </c>
      <c r="G63" s="126"/>
      <c r="H63" s="174" t="s">
        <v>380</v>
      </c>
      <c r="I63" s="174"/>
      <c r="J63" s="125">
        <v>0.9</v>
      </c>
    </row>
    <row r="64" spans="1:10" ht="0.95" customHeight="1" thickTop="1" x14ac:dyDescent="0.2">
      <c r="A64" s="127"/>
      <c r="B64" s="91"/>
      <c r="C64" s="91"/>
      <c r="D64" s="91"/>
      <c r="E64" s="91"/>
      <c r="F64" s="91"/>
      <c r="G64" s="91"/>
      <c r="H64" s="91"/>
      <c r="I64" s="91"/>
      <c r="J64" s="128"/>
    </row>
    <row r="65" spans="1:10" ht="18" customHeight="1" x14ac:dyDescent="0.2">
      <c r="A65" s="131" t="s">
        <v>44</v>
      </c>
      <c r="B65" s="97" t="s">
        <v>8</v>
      </c>
      <c r="C65" s="81" t="s">
        <v>9</v>
      </c>
      <c r="D65" s="81" t="s">
        <v>10</v>
      </c>
      <c r="E65" s="176" t="s">
        <v>356</v>
      </c>
      <c r="F65" s="176"/>
      <c r="G65" s="98" t="s">
        <v>11</v>
      </c>
      <c r="H65" s="97" t="s">
        <v>12</v>
      </c>
      <c r="I65" s="97" t="s">
        <v>13</v>
      </c>
      <c r="J65" s="132" t="s">
        <v>15</v>
      </c>
    </row>
    <row r="66" spans="1:10" ht="24" customHeight="1" x14ac:dyDescent="0.2">
      <c r="A66" s="72" t="s">
        <v>357</v>
      </c>
      <c r="B66" s="82" t="s">
        <v>45</v>
      </c>
      <c r="C66" s="83" t="s">
        <v>41</v>
      </c>
      <c r="D66" s="83" t="s">
        <v>46</v>
      </c>
      <c r="E66" s="177">
        <v>4019</v>
      </c>
      <c r="F66" s="177"/>
      <c r="G66" s="73" t="s">
        <v>47</v>
      </c>
      <c r="H66" s="84">
        <v>1</v>
      </c>
      <c r="I66" s="85">
        <v>376.67</v>
      </c>
      <c r="J66" s="120">
        <v>376.67</v>
      </c>
    </row>
    <row r="67" spans="1:10" ht="20.100000000000001" customHeight="1" x14ac:dyDescent="0.2">
      <c r="A67" s="186"/>
      <c r="B67" s="187"/>
      <c r="C67" s="187"/>
      <c r="D67" s="187"/>
      <c r="E67" s="187"/>
      <c r="F67" s="187" t="s">
        <v>437</v>
      </c>
      <c r="G67" s="187"/>
      <c r="H67" s="187"/>
      <c r="I67" s="187"/>
      <c r="J67" s="134">
        <v>0</v>
      </c>
    </row>
    <row r="68" spans="1:10" ht="20.100000000000001" customHeight="1" x14ac:dyDescent="0.2">
      <c r="A68" s="186"/>
      <c r="B68" s="187"/>
      <c r="C68" s="187"/>
      <c r="D68" s="187"/>
      <c r="E68" s="187"/>
      <c r="F68" s="187" t="s">
        <v>438</v>
      </c>
      <c r="G68" s="187"/>
      <c r="H68" s="187"/>
      <c r="I68" s="187"/>
      <c r="J68" s="134">
        <v>0</v>
      </c>
    </row>
    <row r="69" spans="1:10" ht="20.100000000000001" customHeight="1" x14ac:dyDescent="0.2">
      <c r="A69" s="186"/>
      <c r="B69" s="187"/>
      <c r="C69" s="187"/>
      <c r="D69" s="187"/>
      <c r="E69" s="187"/>
      <c r="F69" s="187" t="s">
        <v>439</v>
      </c>
      <c r="G69" s="187"/>
      <c r="H69" s="187"/>
      <c r="I69" s="187"/>
      <c r="J69" s="134">
        <v>0</v>
      </c>
    </row>
    <row r="70" spans="1:10" ht="20.100000000000001" customHeight="1" x14ac:dyDescent="0.2">
      <c r="A70" s="186"/>
      <c r="B70" s="187"/>
      <c r="C70" s="187"/>
      <c r="D70" s="187"/>
      <c r="E70" s="187"/>
      <c r="F70" s="187" t="s">
        <v>440</v>
      </c>
      <c r="G70" s="187"/>
      <c r="H70" s="187"/>
      <c r="I70" s="187"/>
      <c r="J70" s="134">
        <v>1</v>
      </c>
    </row>
    <row r="71" spans="1:10" ht="20.100000000000001" customHeight="1" x14ac:dyDescent="0.2">
      <c r="A71" s="186"/>
      <c r="B71" s="187"/>
      <c r="C71" s="187"/>
      <c r="D71" s="187"/>
      <c r="E71" s="187"/>
      <c r="F71" s="187" t="s">
        <v>441</v>
      </c>
      <c r="G71" s="187"/>
      <c r="H71" s="187"/>
      <c r="I71" s="187"/>
      <c r="J71" s="134">
        <v>0</v>
      </c>
    </row>
    <row r="72" spans="1:10" ht="20.100000000000001" customHeight="1" x14ac:dyDescent="0.2">
      <c r="A72" s="131" t="s">
        <v>442</v>
      </c>
      <c r="B72" s="97" t="s">
        <v>9</v>
      </c>
      <c r="C72" s="81" t="s">
        <v>8</v>
      </c>
      <c r="D72" s="81" t="s">
        <v>386</v>
      </c>
      <c r="E72" s="97" t="s">
        <v>429</v>
      </c>
      <c r="F72" s="97" t="s">
        <v>443</v>
      </c>
      <c r="G72" s="189" t="s">
        <v>444</v>
      </c>
      <c r="H72" s="189"/>
      <c r="I72" s="189"/>
      <c r="J72" s="132" t="s">
        <v>432</v>
      </c>
    </row>
    <row r="73" spans="1:10" ht="24" customHeight="1" x14ac:dyDescent="0.2">
      <c r="A73" s="121" t="s">
        <v>359</v>
      </c>
      <c r="B73" s="86" t="s">
        <v>41</v>
      </c>
      <c r="C73" s="87">
        <v>10193</v>
      </c>
      <c r="D73" s="87" t="s">
        <v>46</v>
      </c>
      <c r="E73" s="89">
        <v>1</v>
      </c>
      <c r="F73" s="88" t="s">
        <v>47</v>
      </c>
      <c r="G73" s="193">
        <v>376.67</v>
      </c>
      <c r="H73" s="193"/>
      <c r="I73" s="178"/>
      <c r="J73" s="133">
        <v>376.67</v>
      </c>
    </row>
    <row r="74" spans="1:10" ht="20.100000000000001" customHeight="1" x14ac:dyDescent="0.2">
      <c r="A74" s="186"/>
      <c r="B74" s="187"/>
      <c r="C74" s="187"/>
      <c r="D74" s="187"/>
      <c r="E74" s="187"/>
      <c r="F74" s="187" t="s">
        <v>445</v>
      </c>
      <c r="G74" s="187"/>
      <c r="H74" s="187"/>
      <c r="I74" s="187"/>
      <c r="J74" s="134">
        <v>376.67</v>
      </c>
    </row>
    <row r="75" spans="1:10" ht="25.5" x14ac:dyDescent="0.2">
      <c r="A75" s="123"/>
      <c r="B75" s="126"/>
      <c r="C75" s="126"/>
      <c r="D75" s="126"/>
      <c r="E75" s="126" t="s">
        <v>376</v>
      </c>
      <c r="F75" s="124">
        <v>0</v>
      </c>
      <c r="G75" s="126" t="s">
        <v>377</v>
      </c>
      <c r="H75" s="124">
        <v>0</v>
      </c>
      <c r="I75" s="126" t="s">
        <v>378</v>
      </c>
      <c r="J75" s="125">
        <v>0</v>
      </c>
    </row>
    <row r="76" spans="1:10" ht="15" thickBot="1" x14ac:dyDescent="0.25">
      <c r="A76" s="123"/>
      <c r="B76" s="126"/>
      <c r="C76" s="126"/>
      <c r="D76" s="126"/>
      <c r="E76" s="126" t="s">
        <v>379</v>
      </c>
      <c r="F76" s="124">
        <v>94.84</v>
      </c>
      <c r="G76" s="126"/>
      <c r="H76" s="174" t="s">
        <v>380</v>
      </c>
      <c r="I76" s="174"/>
      <c r="J76" s="125">
        <v>471.51</v>
      </c>
    </row>
    <row r="77" spans="1:10" ht="0.95" customHeight="1" thickTop="1" x14ac:dyDescent="0.2">
      <c r="A77" s="127"/>
      <c r="B77" s="91"/>
      <c r="C77" s="91"/>
      <c r="D77" s="91"/>
      <c r="E77" s="91"/>
      <c r="F77" s="91"/>
      <c r="G77" s="91"/>
      <c r="H77" s="91"/>
      <c r="I77" s="91"/>
      <c r="J77" s="128"/>
    </row>
    <row r="78" spans="1:10" ht="18" customHeight="1" x14ac:dyDescent="0.2">
      <c r="A78" s="131" t="s">
        <v>54</v>
      </c>
      <c r="B78" s="97" t="s">
        <v>8</v>
      </c>
      <c r="C78" s="81" t="s">
        <v>9</v>
      </c>
      <c r="D78" s="81" t="s">
        <v>10</v>
      </c>
      <c r="E78" s="176" t="s">
        <v>356</v>
      </c>
      <c r="F78" s="176"/>
      <c r="G78" s="98" t="s">
        <v>11</v>
      </c>
      <c r="H78" s="97" t="s">
        <v>12</v>
      </c>
      <c r="I78" s="97" t="s">
        <v>13</v>
      </c>
      <c r="J78" s="132" t="s">
        <v>15</v>
      </c>
    </row>
    <row r="79" spans="1:10" ht="26.1" customHeight="1" x14ac:dyDescent="0.2">
      <c r="A79" s="72" t="s">
        <v>357</v>
      </c>
      <c r="B79" s="82" t="s">
        <v>55</v>
      </c>
      <c r="C79" s="83" t="s">
        <v>56</v>
      </c>
      <c r="D79" s="83" t="s">
        <v>57</v>
      </c>
      <c r="E79" s="177" t="s">
        <v>446</v>
      </c>
      <c r="F79" s="177"/>
      <c r="G79" s="73" t="s">
        <v>58</v>
      </c>
      <c r="H79" s="84">
        <v>1</v>
      </c>
      <c r="I79" s="85">
        <v>269.48</v>
      </c>
      <c r="J79" s="120">
        <v>269.48</v>
      </c>
    </row>
    <row r="80" spans="1:10" ht="26.1" customHeight="1" x14ac:dyDescent="0.2">
      <c r="A80" s="129" t="s">
        <v>396</v>
      </c>
      <c r="B80" s="92" t="s">
        <v>447</v>
      </c>
      <c r="C80" s="93" t="s">
        <v>21</v>
      </c>
      <c r="D80" s="93" t="s">
        <v>448</v>
      </c>
      <c r="E80" s="185" t="s">
        <v>358</v>
      </c>
      <c r="F80" s="185"/>
      <c r="G80" s="94" t="s">
        <v>28</v>
      </c>
      <c r="H80" s="95">
        <v>0.25</v>
      </c>
      <c r="I80" s="96">
        <v>23.83</v>
      </c>
      <c r="J80" s="130">
        <v>5.95</v>
      </c>
    </row>
    <row r="81" spans="1:10" ht="24" customHeight="1" x14ac:dyDescent="0.2">
      <c r="A81" s="129" t="s">
        <v>396</v>
      </c>
      <c r="B81" s="92" t="s">
        <v>449</v>
      </c>
      <c r="C81" s="93" t="s">
        <v>21</v>
      </c>
      <c r="D81" s="93" t="s">
        <v>450</v>
      </c>
      <c r="E81" s="185" t="s">
        <v>358</v>
      </c>
      <c r="F81" s="185"/>
      <c r="G81" s="94" t="s">
        <v>28</v>
      </c>
      <c r="H81" s="95">
        <v>0.25</v>
      </c>
      <c r="I81" s="96">
        <v>31.14</v>
      </c>
      <c r="J81" s="130">
        <v>7.78</v>
      </c>
    </row>
    <row r="82" spans="1:10" ht="24" customHeight="1" x14ac:dyDescent="0.2">
      <c r="A82" s="121" t="s">
        <v>359</v>
      </c>
      <c r="B82" s="86" t="s">
        <v>451</v>
      </c>
      <c r="C82" s="87" t="s">
        <v>56</v>
      </c>
      <c r="D82" s="87" t="s">
        <v>452</v>
      </c>
      <c r="E82" s="178" t="s">
        <v>386</v>
      </c>
      <c r="F82" s="178"/>
      <c r="G82" s="88" t="s">
        <v>63</v>
      </c>
      <c r="H82" s="89">
        <v>1</v>
      </c>
      <c r="I82" s="90">
        <v>255.75</v>
      </c>
      <c r="J82" s="122">
        <v>255.75</v>
      </c>
    </row>
    <row r="83" spans="1:10" ht="25.5" x14ac:dyDescent="0.2">
      <c r="A83" s="123"/>
      <c r="B83" s="126"/>
      <c r="C83" s="126"/>
      <c r="D83" s="126"/>
      <c r="E83" s="126" t="s">
        <v>376</v>
      </c>
      <c r="F83" s="124">
        <v>10.37</v>
      </c>
      <c r="G83" s="126" t="s">
        <v>377</v>
      </c>
      <c r="H83" s="124">
        <v>0</v>
      </c>
      <c r="I83" s="126" t="s">
        <v>378</v>
      </c>
      <c r="J83" s="125">
        <v>10.37</v>
      </c>
    </row>
    <row r="84" spans="1:10" ht="15" thickBot="1" x14ac:dyDescent="0.25">
      <c r="A84" s="123"/>
      <c r="B84" s="126"/>
      <c r="C84" s="126"/>
      <c r="D84" s="126"/>
      <c r="E84" s="126" t="s">
        <v>379</v>
      </c>
      <c r="F84" s="124">
        <v>67.849999999999994</v>
      </c>
      <c r="G84" s="126"/>
      <c r="H84" s="174" t="s">
        <v>380</v>
      </c>
      <c r="I84" s="174"/>
      <c r="J84" s="125">
        <v>337.33</v>
      </c>
    </row>
    <row r="85" spans="1:10" ht="0.95" customHeight="1" thickTop="1" x14ac:dyDescent="0.2">
      <c r="A85" s="127"/>
      <c r="B85" s="91"/>
      <c r="C85" s="91"/>
      <c r="D85" s="91"/>
      <c r="E85" s="91"/>
      <c r="F85" s="91"/>
      <c r="G85" s="91"/>
      <c r="H85" s="91"/>
      <c r="I85" s="91"/>
      <c r="J85" s="128"/>
    </row>
    <row r="86" spans="1:10" ht="18" customHeight="1" x14ac:dyDescent="0.2">
      <c r="A86" s="131" t="s">
        <v>59</v>
      </c>
      <c r="B86" s="97" t="s">
        <v>8</v>
      </c>
      <c r="C86" s="81" t="s">
        <v>9</v>
      </c>
      <c r="D86" s="81" t="s">
        <v>10</v>
      </c>
      <c r="E86" s="176" t="s">
        <v>356</v>
      </c>
      <c r="F86" s="176"/>
      <c r="G86" s="98" t="s">
        <v>11</v>
      </c>
      <c r="H86" s="97" t="s">
        <v>12</v>
      </c>
      <c r="I86" s="97" t="s">
        <v>13</v>
      </c>
      <c r="J86" s="132" t="s">
        <v>15</v>
      </c>
    </row>
    <row r="87" spans="1:10" ht="51.95" customHeight="1" x14ac:dyDescent="0.2">
      <c r="A87" s="72" t="s">
        <v>357</v>
      </c>
      <c r="B87" s="82" t="s">
        <v>60</v>
      </c>
      <c r="C87" s="83" t="s">
        <v>61</v>
      </c>
      <c r="D87" s="83" t="s">
        <v>62</v>
      </c>
      <c r="E87" s="177" t="s">
        <v>453</v>
      </c>
      <c r="F87" s="177"/>
      <c r="G87" s="73" t="s">
        <v>63</v>
      </c>
      <c r="H87" s="84">
        <v>1</v>
      </c>
      <c r="I87" s="85">
        <v>1663.63</v>
      </c>
      <c r="J87" s="120">
        <v>1663.63</v>
      </c>
    </row>
    <row r="88" spans="1:10" ht="24" customHeight="1" x14ac:dyDescent="0.2">
      <c r="A88" s="129" t="s">
        <v>396</v>
      </c>
      <c r="B88" s="92" t="s">
        <v>454</v>
      </c>
      <c r="C88" s="93" t="s">
        <v>61</v>
      </c>
      <c r="D88" s="93" t="s">
        <v>455</v>
      </c>
      <c r="E88" s="185" t="s">
        <v>456</v>
      </c>
      <c r="F88" s="185"/>
      <c r="G88" s="94" t="s">
        <v>47</v>
      </c>
      <c r="H88" s="95">
        <v>1</v>
      </c>
      <c r="I88" s="96">
        <v>3.86</v>
      </c>
      <c r="J88" s="130">
        <v>3.86</v>
      </c>
    </row>
    <row r="89" spans="1:10" ht="24" customHeight="1" x14ac:dyDescent="0.2">
      <c r="A89" s="129" t="s">
        <v>396</v>
      </c>
      <c r="B89" s="92" t="s">
        <v>457</v>
      </c>
      <c r="C89" s="93" t="s">
        <v>61</v>
      </c>
      <c r="D89" s="93" t="s">
        <v>458</v>
      </c>
      <c r="E89" s="185" t="s">
        <v>456</v>
      </c>
      <c r="F89" s="185"/>
      <c r="G89" s="94" t="s">
        <v>47</v>
      </c>
      <c r="H89" s="95">
        <v>1</v>
      </c>
      <c r="I89" s="96">
        <v>3.73</v>
      </c>
      <c r="J89" s="130">
        <v>3.73</v>
      </c>
    </row>
    <row r="90" spans="1:10" ht="24" customHeight="1" x14ac:dyDescent="0.2">
      <c r="A90" s="121" t="s">
        <v>359</v>
      </c>
      <c r="B90" s="86" t="s">
        <v>459</v>
      </c>
      <c r="C90" s="87" t="s">
        <v>61</v>
      </c>
      <c r="D90" s="87" t="s">
        <v>460</v>
      </c>
      <c r="E90" s="178" t="s">
        <v>362</v>
      </c>
      <c r="F90" s="178"/>
      <c r="G90" s="88" t="s">
        <v>47</v>
      </c>
      <c r="H90" s="89">
        <v>1</v>
      </c>
      <c r="I90" s="90">
        <v>20.440000000000001</v>
      </c>
      <c r="J90" s="122">
        <v>20.440000000000001</v>
      </c>
    </row>
    <row r="91" spans="1:10" ht="24" customHeight="1" x14ac:dyDescent="0.2">
      <c r="A91" s="121" t="s">
        <v>359</v>
      </c>
      <c r="B91" s="86" t="s">
        <v>461</v>
      </c>
      <c r="C91" s="87" t="s">
        <v>61</v>
      </c>
      <c r="D91" s="87" t="s">
        <v>462</v>
      </c>
      <c r="E91" s="178" t="s">
        <v>362</v>
      </c>
      <c r="F91" s="178"/>
      <c r="G91" s="88" t="s">
        <v>47</v>
      </c>
      <c r="H91" s="89">
        <v>1</v>
      </c>
      <c r="I91" s="90">
        <v>14.58</v>
      </c>
      <c r="J91" s="122">
        <v>14.58</v>
      </c>
    </row>
    <row r="92" spans="1:10" ht="51.95" customHeight="1" x14ac:dyDescent="0.2">
      <c r="A92" s="121" t="s">
        <v>359</v>
      </c>
      <c r="B92" s="86" t="s">
        <v>463</v>
      </c>
      <c r="C92" s="87" t="s">
        <v>61</v>
      </c>
      <c r="D92" s="87" t="s">
        <v>62</v>
      </c>
      <c r="E92" s="178" t="s">
        <v>386</v>
      </c>
      <c r="F92" s="178"/>
      <c r="G92" s="88" t="s">
        <v>63</v>
      </c>
      <c r="H92" s="89">
        <v>1</v>
      </c>
      <c r="I92" s="90">
        <v>1621.02</v>
      </c>
      <c r="J92" s="122">
        <v>1621.02</v>
      </c>
    </row>
    <row r="93" spans="1:10" ht="25.5" x14ac:dyDescent="0.2">
      <c r="A93" s="123"/>
      <c r="B93" s="126"/>
      <c r="C93" s="126"/>
      <c r="D93" s="126"/>
      <c r="E93" s="126" t="s">
        <v>376</v>
      </c>
      <c r="F93" s="124">
        <v>35.020000000000003</v>
      </c>
      <c r="G93" s="126" t="s">
        <v>377</v>
      </c>
      <c r="H93" s="124">
        <v>0</v>
      </c>
      <c r="I93" s="126" t="s">
        <v>378</v>
      </c>
      <c r="J93" s="125">
        <v>35.020000000000003</v>
      </c>
    </row>
    <row r="94" spans="1:10" ht="15" thickBot="1" x14ac:dyDescent="0.25">
      <c r="A94" s="123"/>
      <c r="B94" s="126"/>
      <c r="C94" s="126"/>
      <c r="D94" s="126"/>
      <c r="E94" s="126" t="s">
        <v>379</v>
      </c>
      <c r="F94" s="124">
        <v>418.9</v>
      </c>
      <c r="G94" s="126"/>
      <c r="H94" s="174" t="s">
        <v>380</v>
      </c>
      <c r="I94" s="174"/>
      <c r="J94" s="125">
        <v>2082.5300000000002</v>
      </c>
    </row>
    <row r="95" spans="1:10" ht="0.95" customHeight="1" thickTop="1" x14ac:dyDescent="0.2">
      <c r="A95" s="127"/>
      <c r="B95" s="91"/>
      <c r="C95" s="91"/>
      <c r="D95" s="91"/>
      <c r="E95" s="91"/>
      <c r="F95" s="91"/>
      <c r="G95" s="91"/>
      <c r="H95" s="91"/>
      <c r="I95" s="91"/>
      <c r="J95" s="128"/>
    </row>
    <row r="96" spans="1:10" ht="18" customHeight="1" x14ac:dyDescent="0.2">
      <c r="A96" s="131" t="s">
        <v>66</v>
      </c>
      <c r="B96" s="97" t="s">
        <v>8</v>
      </c>
      <c r="C96" s="81" t="s">
        <v>9</v>
      </c>
      <c r="D96" s="81" t="s">
        <v>10</v>
      </c>
      <c r="E96" s="176" t="s">
        <v>356</v>
      </c>
      <c r="F96" s="176"/>
      <c r="G96" s="98" t="s">
        <v>11</v>
      </c>
      <c r="H96" s="97" t="s">
        <v>12</v>
      </c>
      <c r="I96" s="97" t="s">
        <v>13</v>
      </c>
      <c r="J96" s="132" t="s">
        <v>15</v>
      </c>
    </row>
    <row r="97" spans="1:10" ht="39" customHeight="1" x14ac:dyDescent="0.2">
      <c r="A97" s="72" t="s">
        <v>357</v>
      </c>
      <c r="B97" s="82" t="s">
        <v>67</v>
      </c>
      <c r="C97" s="83" t="s">
        <v>56</v>
      </c>
      <c r="D97" s="83" t="s">
        <v>68</v>
      </c>
      <c r="E97" s="177" t="s">
        <v>464</v>
      </c>
      <c r="F97" s="177"/>
      <c r="G97" s="73" t="s">
        <v>63</v>
      </c>
      <c r="H97" s="84">
        <v>1</v>
      </c>
      <c r="I97" s="85">
        <v>7576.14</v>
      </c>
      <c r="J97" s="120">
        <v>7576.14</v>
      </c>
    </row>
    <row r="98" spans="1:10" ht="51.95" customHeight="1" x14ac:dyDescent="0.2">
      <c r="A98" s="129" t="s">
        <v>396</v>
      </c>
      <c r="B98" s="92" t="s">
        <v>465</v>
      </c>
      <c r="C98" s="93" t="s">
        <v>21</v>
      </c>
      <c r="D98" s="93" t="s">
        <v>466</v>
      </c>
      <c r="E98" s="185" t="s">
        <v>467</v>
      </c>
      <c r="F98" s="185"/>
      <c r="G98" s="94" t="s">
        <v>127</v>
      </c>
      <c r="H98" s="95">
        <v>1</v>
      </c>
      <c r="I98" s="96">
        <v>1132.3399999999999</v>
      </c>
      <c r="J98" s="130">
        <v>1132.3399999999999</v>
      </c>
    </row>
    <row r="99" spans="1:10" ht="26.1" customHeight="1" x14ac:dyDescent="0.2">
      <c r="A99" s="121" t="s">
        <v>359</v>
      </c>
      <c r="B99" s="86" t="s">
        <v>468</v>
      </c>
      <c r="C99" s="87" t="s">
        <v>56</v>
      </c>
      <c r="D99" s="87" t="s">
        <v>469</v>
      </c>
      <c r="E99" s="178" t="s">
        <v>470</v>
      </c>
      <c r="F99" s="178"/>
      <c r="G99" s="88" t="s">
        <v>63</v>
      </c>
      <c r="H99" s="89">
        <v>1</v>
      </c>
      <c r="I99" s="90">
        <v>6443.8</v>
      </c>
      <c r="J99" s="122">
        <v>6443.8</v>
      </c>
    </row>
    <row r="100" spans="1:10" ht="25.5" x14ac:dyDescent="0.2">
      <c r="A100" s="123"/>
      <c r="B100" s="126"/>
      <c r="C100" s="126"/>
      <c r="D100" s="126"/>
      <c r="E100" s="126" t="s">
        <v>376</v>
      </c>
      <c r="F100" s="124">
        <v>245.46</v>
      </c>
      <c r="G100" s="126" t="s">
        <v>377</v>
      </c>
      <c r="H100" s="124">
        <v>0</v>
      </c>
      <c r="I100" s="126" t="s">
        <v>378</v>
      </c>
      <c r="J100" s="125">
        <v>245.46</v>
      </c>
    </row>
    <row r="101" spans="1:10" ht="15" thickBot="1" x14ac:dyDescent="0.25">
      <c r="A101" s="123"/>
      <c r="B101" s="126"/>
      <c r="C101" s="126"/>
      <c r="D101" s="126"/>
      <c r="E101" s="126" t="s">
        <v>379</v>
      </c>
      <c r="F101" s="124">
        <v>1907.67</v>
      </c>
      <c r="G101" s="126"/>
      <c r="H101" s="174" t="s">
        <v>380</v>
      </c>
      <c r="I101" s="174"/>
      <c r="J101" s="125">
        <v>9483.81</v>
      </c>
    </row>
    <row r="102" spans="1:10" ht="0.95" customHeight="1" thickTop="1" x14ac:dyDescent="0.2">
      <c r="A102" s="127"/>
      <c r="B102" s="91"/>
      <c r="C102" s="91"/>
      <c r="D102" s="91"/>
      <c r="E102" s="91"/>
      <c r="F102" s="91"/>
      <c r="G102" s="91"/>
      <c r="H102" s="91"/>
      <c r="I102" s="91"/>
      <c r="J102" s="128"/>
    </row>
    <row r="103" spans="1:10" ht="18" customHeight="1" x14ac:dyDescent="0.2">
      <c r="A103" s="131" t="s">
        <v>71</v>
      </c>
      <c r="B103" s="97" t="s">
        <v>8</v>
      </c>
      <c r="C103" s="81" t="s">
        <v>9</v>
      </c>
      <c r="D103" s="81" t="s">
        <v>10</v>
      </c>
      <c r="E103" s="176" t="s">
        <v>356</v>
      </c>
      <c r="F103" s="176"/>
      <c r="G103" s="98" t="s">
        <v>11</v>
      </c>
      <c r="H103" s="97" t="s">
        <v>12</v>
      </c>
      <c r="I103" s="97" t="s">
        <v>13</v>
      </c>
      <c r="J103" s="132" t="s">
        <v>15</v>
      </c>
    </row>
    <row r="104" spans="1:10" ht="39" customHeight="1" x14ac:dyDescent="0.2">
      <c r="A104" s="72" t="s">
        <v>357</v>
      </c>
      <c r="B104" s="82" t="s">
        <v>72</v>
      </c>
      <c r="C104" s="83" t="s">
        <v>56</v>
      </c>
      <c r="D104" s="83" t="s">
        <v>73</v>
      </c>
      <c r="E104" s="177" t="s">
        <v>446</v>
      </c>
      <c r="F104" s="177"/>
      <c r="G104" s="73" t="s">
        <v>74</v>
      </c>
      <c r="H104" s="84">
        <v>1</v>
      </c>
      <c r="I104" s="85">
        <v>28.85</v>
      </c>
      <c r="J104" s="120">
        <v>28.85</v>
      </c>
    </row>
    <row r="105" spans="1:10" ht="24" customHeight="1" x14ac:dyDescent="0.2">
      <c r="A105" s="129" t="s">
        <v>396</v>
      </c>
      <c r="B105" s="92" t="s">
        <v>449</v>
      </c>
      <c r="C105" s="93" t="s">
        <v>21</v>
      </c>
      <c r="D105" s="93" t="s">
        <v>450</v>
      </c>
      <c r="E105" s="185" t="s">
        <v>358</v>
      </c>
      <c r="F105" s="185"/>
      <c r="G105" s="94" t="s">
        <v>28</v>
      </c>
      <c r="H105" s="95">
        <v>3.0000000000000001E-3</v>
      </c>
      <c r="I105" s="96">
        <v>31.14</v>
      </c>
      <c r="J105" s="130">
        <v>0.09</v>
      </c>
    </row>
    <row r="106" spans="1:10" ht="26.1" customHeight="1" x14ac:dyDescent="0.2">
      <c r="A106" s="121" t="s">
        <v>359</v>
      </c>
      <c r="B106" s="86" t="s">
        <v>471</v>
      </c>
      <c r="C106" s="87" t="s">
        <v>56</v>
      </c>
      <c r="D106" s="87" t="s">
        <v>472</v>
      </c>
      <c r="E106" s="178" t="s">
        <v>386</v>
      </c>
      <c r="F106" s="178"/>
      <c r="G106" s="88" t="s">
        <v>74</v>
      </c>
      <c r="H106" s="89">
        <v>1.0401</v>
      </c>
      <c r="I106" s="90">
        <v>27.66</v>
      </c>
      <c r="J106" s="122">
        <v>28.76</v>
      </c>
    </row>
    <row r="107" spans="1:10" ht="25.5" x14ac:dyDescent="0.2">
      <c r="A107" s="123"/>
      <c r="B107" s="126"/>
      <c r="C107" s="126"/>
      <c r="D107" s="126"/>
      <c r="E107" s="126" t="s">
        <v>376</v>
      </c>
      <c r="F107" s="124">
        <v>7.0000000000000007E-2</v>
      </c>
      <c r="G107" s="126" t="s">
        <v>377</v>
      </c>
      <c r="H107" s="124">
        <v>0</v>
      </c>
      <c r="I107" s="126" t="s">
        <v>378</v>
      </c>
      <c r="J107" s="125">
        <v>7.0000000000000007E-2</v>
      </c>
    </row>
    <row r="108" spans="1:10" ht="15" thickBot="1" x14ac:dyDescent="0.25">
      <c r="A108" s="123"/>
      <c r="B108" s="126"/>
      <c r="C108" s="126"/>
      <c r="D108" s="126"/>
      <c r="E108" s="126" t="s">
        <v>379</v>
      </c>
      <c r="F108" s="124">
        <v>7.26</v>
      </c>
      <c r="G108" s="126"/>
      <c r="H108" s="174" t="s">
        <v>380</v>
      </c>
      <c r="I108" s="174"/>
      <c r="J108" s="125">
        <v>36.11</v>
      </c>
    </row>
    <row r="109" spans="1:10" ht="0.95" customHeight="1" thickTop="1" x14ac:dyDescent="0.2">
      <c r="A109" s="127"/>
      <c r="B109" s="91"/>
      <c r="C109" s="91"/>
      <c r="D109" s="91"/>
      <c r="E109" s="91"/>
      <c r="F109" s="91"/>
      <c r="G109" s="91"/>
      <c r="H109" s="91"/>
      <c r="I109" s="91"/>
      <c r="J109" s="128"/>
    </row>
    <row r="110" spans="1:10" ht="18" customHeight="1" x14ac:dyDescent="0.2">
      <c r="A110" s="131" t="s">
        <v>75</v>
      </c>
      <c r="B110" s="97" t="s">
        <v>8</v>
      </c>
      <c r="C110" s="81" t="s">
        <v>9</v>
      </c>
      <c r="D110" s="81" t="s">
        <v>10</v>
      </c>
      <c r="E110" s="176" t="s">
        <v>356</v>
      </c>
      <c r="F110" s="176"/>
      <c r="G110" s="98" t="s">
        <v>11</v>
      </c>
      <c r="H110" s="97" t="s">
        <v>12</v>
      </c>
      <c r="I110" s="97" t="s">
        <v>13</v>
      </c>
      <c r="J110" s="132" t="s">
        <v>15</v>
      </c>
    </row>
    <row r="111" spans="1:10" ht="24" customHeight="1" x14ac:dyDescent="0.2">
      <c r="A111" s="72" t="s">
        <v>357</v>
      </c>
      <c r="B111" s="82" t="s">
        <v>76</v>
      </c>
      <c r="C111" s="83" t="s">
        <v>77</v>
      </c>
      <c r="D111" s="83" t="s">
        <v>78</v>
      </c>
      <c r="E111" s="177">
        <v>0</v>
      </c>
      <c r="F111" s="177"/>
      <c r="G111" s="73" t="s">
        <v>74</v>
      </c>
      <c r="H111" s="84">
        <v>1</v>
      </c>
      <c r="I111" s="85">
        <v>29.06</v>
      </c>
      <c r="J111" s="120">
        <v>29.06</v>
      </c>
    </row>
    <row r="112" spans="1:10" ht="26.1" customHeight="1" x14ac:dyDescent="0.2">
      <c r="A112" s="129" t="s">
        <v>396</v>
      </c>
      <c r="B112" s="92" t="s">
        <v>473</v>
      </c>
      <c r="C112" s="93" t="s">
        <v>77</v>
      </c>
      <c r="D112" s="93" t="s">
        <v>448</v>
      </c>
      <c r="E112" s="185">
        <v>0</v>
      </c>
      <c r="F112" s="185"/>
      <c r="G112" s="94" t="s">
        <v>47</v>
      </c>
      <c r="H112" s="95">
        <v>0.05</v>
      </c>
      <c r="I112" s="96">
        <v>26.52</v>
      </c>
      <c r="J112" s="130">
        <v>1.32</v>
      </c>
    </row>
    <row r="113" spans="1:10" ht="24" customHeight="1" x14ac:dyDescent="0.2">
      <c r="A113" s="129" t="s">
        <v>396</v>
      </c>
      <c r="B113" s="92" t="s">
        <v>474</v>
      </c>
      <c r="C113" s="93" t="s">
        <v>77</v>
      </c>
      <c r="D113" s="93" t="s">
        <v>450</v>
      </c>
      <c r="E113" s="185">
        <v>0</v>
      </c>
      <c r="F113" s="185"/>
      <c r="G113" s="94" t="s">
        <v>47</v>
      </c>
      <c r="H113" s="95">
        <v>0.1</v>
      </c>
      <c r="I113" s="96">
        <v>32.520000000000003</v>
      </c>
      <c r="J113" s="130">
        <v>3.25</v>
      </c>
    </row>
    <row r="114" spans="1:10" ht="24" customHeight="1" x14ac:dyDescent="0.2">
      <c r="A114" s="121" t="s">
        <v>359</v>
      </c>
      <c r="B114" s="86" t="s">
        <v>475</v>
      </c>
      <c r="C114" s="87" t="s">
        <v>77</v>
      </c>
      <c r="D114" s="87" t="s">
        <v>476</v>
      </c>
      <c r="E114" s="178" t="s">
        <v>386</v>
      </c>
      <c r="F114" s="178"/>
      <c r="G114" s="88" t="s">
        <v>74</v>
      </c>
      <c r="H114" s="89">
        <v>1.02</v>
      </c>
      <c r="I114" s="90">
        <v>24.01</v>
      </c>
      <c r="J114" s="122">
        <v>24.49</v>
      </c>
    </row>
    <row r="115" spans="1:10" ht="25.5" x14ac:dyDescent="0.2">
      <c r="A115" s="123"/>
      <c r="B115" s="126"/>
      <c r="C115" s="126"/>
      <c r="D115" s="126"/>
      <c r="E115" s="126" t="s">
        <v>376</v>
      </c>
      <c r="F115" s="124">
        <v>3.09</v>
      </c>
      <c r="G115" s="126" t="s">
        <v>377</v>
      </c>
      <c r="H115" s="124">
        <v>0</v>
      </c>
      <c r="I115" s="126" t="s">
        <v>378</v>
      </c>
      <c r="J115" s="125">
        <v>3.09</v>
      </c>
    </row>
    <row r="116" spans="1:10" ht="15" thickBot="1" x14ac:dyDescent="0.25">
      <c r="A116" s="123"/>
      <c r="B116" s="126"/>
      <c r="C116" s="126"/>
      <c r="D116" s="126"/>
      <c r="E116" s="126" t="s">
        <v>379</v>
      </c>
      <c r="F116" s="124">
        <v>7.31</v>
      </c>
      <c r="G116" s="126"/>
      <c r="H116" s="174" t="s">
        <v>380</v>
      </c>
      <c r="I116" s="174"/>
      <c r="J116" s="125">
        <v>36.369999999999997</v>
      </c>
    </row>
    <row r="117" spans="1:10" ht="0.95" customHeight="1" thickTop="1" x14ac:dyDescent="0.2">
      <c r="A117" s="127"/>
      <c r="B117" s="91"/>
      <c r="C117" s="91"/>
      <c r="D117" s="91"/>
      <c r="E117" s="91"/>
      <c r="F117" s="91"/>
      <c r="G117" s="91"/>
      <c r="H117" s="91"/>
      <c r="I117" s="91"/>
      <c r="J117" s="128"/>
    </row>
    <row r="118" spans="1:10" ht="18" customHeight="1" x14ac:dyDescent="0.2">
      <c r="A118" s="131" t="s">
        <v>79</v>
      </c>
      <c r="B118" s="97" t="s">
        <v>8</v>
      </c>
      <c r="C118" s="81" t="s">
        <v>9</v>
      </c>
      <c r="D118" s="81" t="s">
        <v>10</v>
      </c>
      <c r="E118" s="176" t="s">
        <v>356</v>
      </c>
      <c r="F118" s="176"/>
      <c r="G118" s="98" t="s">
        <v>11</v>
      </c>
      <c r="H118" s="97" t="s">
        <v>12</v>
      </c>
      <c r="I118" s="97" t="s">
        <v>13</v>
      </c>
      <c r="J118" s="132" t="s">
        <v>15</v>
      </c>
    </row>
    <row r="119" spans="1:10" ht="39" customHeight="1" x14ac:dyDescent="0.2">
      <c r="A119" s="72" t="s">
        <v>357</v>
      </c>
      <c r="B119" s="82" t="s">
        <v>80</v>
      </c>
      <c r="C119" s="83" t="s">
        <v>21</v>
      </c>
      <c r="D119" s="83" t="s">
        <v>81</v>
      </c>
      <c r="E119" s="177" t="s">
        <v>477</v>
      </c>
      <c r="F119" s="177"/>
      <c r="G119" s="73" t="s">
        <v>82</v>
      </c>
      <c r="H119" s="84">
        <v>1</v>
      </c>
      <c r="I119" s="85">
        <v>4.75</v>
      </c>
      <c r="J119" s="120">
        <v>4.75</v>
      </c>
    </row>
    <row r="120" spans="1:10" ht="26.1" customHeight="1" x14ac:dyDescent="0.2">
      <c r="A120" s="129" t="s">
        <v>396</v>
      </c>
      <c r="B120" s="92" t="s">
        <v>447</v>
      </c>
      <c r="C120" s="93" t="s">
        <v>21</v>
      </c>
      <c r="D120" s="93" t="s">
        <v>448</v>
      </c>
      <c r="E120" s="185" t="s">
        <v>358</v>
      </c>
      <c r="F120" s="185"/>
      <c r="G120" s="94" t="s">
        <v>28</v>
      </c>
      <c r="H120" s="95">
        <v>2.9000000000000001E-2</v>
      </c>
      <c r="I120" s="96">
        <v>23.83</v>
      </c>
      <c r="J120" s="130">
        <v>0.69</v>
      </c>
    </row>
    <row r="121" spans="1:10" ht="24" customHeight="1" x14ac:dyDescent="0.2">
      <c r="A121" s="129" t="s">
        <v>396</v>
      </c>
      <c r="B121" s="92" t="s">
        <v>449</v>
      </c>
      <c r="C121" s="93" t="s">
        <v>21</v>
      </c>
      <c r="D121" s="93" t="s">
        <v>450</v>
      </c>
      <c r="E121" s="185" t="s">
        <v>358</v>
      </c>
      <c r="F121" s="185"/>
      <c r="G121" s="94" t="s">
        <v>28</v>
      </c>
      <c r="H121" s="95">
        <v>2.9000000000000001E-2</v>
      </c>
      <c r="I121" s="96">
        <v>31.14</v>
      </c>
      <c r="J121" s="130">
        <v>0.9</v>
      </c>
    </row>
    <row r="122" spans="1:10" ht="39" customHeight="1" x14ac:dyDescent="0.2">
      <c r="A122" s="121" t="s">
        <v>359</v>
      </c>
      <c r="B122" s="86" t="s">
        <v>478</v>
      </c>
      <c r="C122" s="87" t="s">
        <v>21</v>
      </c>
      <c r="D122" s="87" t="s">
        <v>479</v>
      </c>
      <c r="E122" s="178" t="s">
        <v>386</v>
      </c>
      <c r="F122" s="178"/>
      <c r="G122" s="88" t="s">
        <v>82</v>
      </c>
      <c r="H122" s="89">
        <v>1.2434000000000001</v>
      </c>
      <c r="I122" s="90">
        <v>2.5099999999999998</v>
      </c>
      <c r="J122" s="122">
        <v>3.12</v>
      </c>
    </row>
    <row r="123" spans="1:10" ht="26.1" customHeight="1" x14ac:dyDescent="0.2">
      <c r="A123" s="121" t="s">
        <v>359</v>
      </c>
      <c r="B123" s="86" t="s">
        <v>480</v>
      </c>
      <c r="C123" s="87" t="s">
        <v>21</v>
      </c>
      <c r="D123" s="87" t="s">
        <v>481</v>
      </c>
      <c r="E123" s="178" t="s">
        <v>386</v>
      </c>
      <c r="F123" s="178"/>
      <c r="G123" s="88" t="s">
        <v>127</v>
      </c>
      <c r="H123" s="89">
        <v>9.4000000000000004E-3</v>
      </c>
      <c r="I123" s="90">
        <v>4.8600000000000003</v>
      </c>
      <c r="J123" s="122">
        <v>0.04</v>
      </c>
    </row>
    <row r="124" spans="1:10" ht="25.5" x14ac:dyDescent="0.2">
      <c r="A124" s="123"/>
      <c r="B124" s="126"/>
      <c r="C124" s="126"/>
      <c r="D124" s="126"/>
      <c r="E124" s="126" t="s">
        <v>376</v>
      </c>
      <c r="F124" s="124">
        <v>1.19</v>
      </c>
      <c r="G124" s="126" t="s">
        <v>377</v>
      </c>
      <c r="H124" s="124">
        <v>0</v>
      </c>
      <c r="I124" s="126" t="s">
        <v>378</v>
      </c>
      <c r="J124" s="125">
        <v>1.19</v>
      </c>
    </row>
    <row r="125" spans="1:10" ht="15" thickBot="1" x14ac:dyDescent="0.25">
      <c r="A125" s="123"/>
      <c r="B125" s="126"/>
      <c r="C125" s="126"/>
      <c r="D125" s="126"/>
      <c r="E125" s="126" t="s">
        <v>379</v>
      </c>
      <c r="F125" s="124">
        <v>1.19</v>
      </c>
      <c r="G125" s="126"/>
      <c r="H125" s="174" t="s">
        <v>380</v>
      </c>
      <c r="I125" s="174"/>
      <c r="J125" s="125">
        <v>5.94</v>
      </c>
    </row>
    <row r="126" spans="1:10" ht="0.95" customHeight="1" thickTop="1" x14ac:dyDescent="0.2">
      <c r="A126" s="127"/>
      <c r="B126" s="91"/>
      <c r="C126" s="91"/>
      <c r="D126" s="91"/>
      <c r="E126" s="91"/>
      <c r="F126" s="91"/>
      <c r="G126" s="91"/>
      <c r="H126" s="91"/>
      <c r="I126" s="91"/>
      <c r="J126" s="128"/>
    </row>
    <row r="127" spans="1:10" ht="18" customHeight="1" x14ac:dyDescent="0.2">
      <c r="A127" s="131" t="s">
        <v>84</v>
      </c>
      <c r="B127" s="97" t="s">
        <v>8</v>
      </c>
      <c r="C127" s="81" t="s">
        <v>9</v>
      </c>
      <c r="D127" s="81" t="s">
        <v>10</v>
      </c>
      <c r="E127" s="176" t="s">
        <v>356</v>
      </c>
      <c r="F127" s="176"/>
      <c r="G127" s="98" t="s">
        <v>11</v>
      </c>
      <c r="H127" s="97" t="s">
        <v>12</v>
      </c>
      <c r="I127" s="97" t="s">
        <v>13</v>
      </c>
      <c r="J127" s="132" t="s">
        <v>15</v>
      </c>
    </row>
    <row r="128" spans="1:10" ht="39" customHeight="1" x14ac:dyDescent="0.2">
      <c r="A128" s="72" t="s">
        <v>357</v>
      </c>
      <c r="B128" s="82" t="s">
        <v>85</v>
      </c>
      <c r="C128" s="83" t="s">
        <v>21</v>
      </c>
      <c r="D128" s="83" t="s">
        <v>86</v>
      </c>
      <c r="E128" s="177" t="s">
        <v>477</v>
      </c>
      <c r="F128" s="177"/>
      <c r="G128" s="73" t="s">
        <v>82</v>
      </c>
      <c r="H128" s="84">
        <v>1</v>
      </c>
      <c r="I128" s="85">
        <v>11.11</v>
      </c>
      <c r="J128" s="120">
        <v>11.11</v>
      </c>
    </row>
    <row r="129" spans="1:10" ht="26.1" customHeight="1" x14ac:dyDescent="0.2">
      <c r="A129" s="129" t="s">
        <v>396</v>
      </c>
      <c r="B129" s="92" t="s">
        <v>447</v>
      </c>
      <c r="C129" s="93" t="s">
        <v>21</v>
      </c>
      <c r="D129" s="93" t="s">
        <v>448</v>
      </c>
      <c r="E129" s="185" t="s">
        <v>358</v>
      </c>
      <c r="F129" s="185"/>
      <c r="G129" s="94" t="s">
        <v>28</v>
      </c>
      <c r="H129" s="95">
        <v>5.0999999999999997E-2</v>
      </c>
      <c r="I129" s="96">
        <v>23.83</v>
      </c>
      <c r="J129" s="130">
        <v>1.21</v>
      </c>
    </row>
    <row r="130" spans="1:10" ht="24" customHeight="1" x14ac:dyDescent="0.2">
      <c r="A130" s="129" t="s">
        <v>396</v>
      </c>
      <c r="B130" s="92" t="s">
        <v>449</v>
      </c>
      <c r="C130" s="93" t="s">
        <v>21</v>
      </c>
      <c r="D130" s="93" t="s">
        <v>450</v>
      </c>
      <c r="E130" s="185" t="s">
        <v>358</v>
      </c>
      <c r="F130" s="185"/>
      <c r="G130" s="94" t="s">
        <v>28</v>
      </c>
      <c r="H130" s="95">
        <v>5.0999999999999997E-2</v>
      </c>
      <c r="I130" s="96">
        <v>31.14</v>
      </c>
      <c r="J130" s="130">
        <v>1.58</v>
      </c>
    </row>
    <row r="131" spans="1:10" ht="51.95" customHeight="1" x14ac:dyDescent="0.2">
      <c r="A131" s="121" t="s">
        <v>359</v>
      </c>
      <c r="B131" s="86" t="s">
        <v>482</v>
      </c>
      <c r="C131" s="87" t="s">
        <v>21</v>
      </c>
      <c r="D131" s="87" t="s">
        <v>483</v>
      </c>
      <c r="E131" s="178" t="s">
        <v>386</v>
      </c>
      <c r="F131" s="178"/>
      <c r="G131" s="88" t="s">
        <v>82</v>
      </c>
      <c r="H131" s="89">
        <v>1.2434000000000001</v>
      </c>
      <c r="I131" s="90">
        <v>6.66</v>
      </c>
      <c r="J131" s="122">
        <v>8.2799999999999994</v>
      </c>
    </row>
    <row r="132" spans="1:10" ht="26.1" customHeight="1" x14ac:dyDescent="0.2">
      <c r="A132" s="121" t="s">
        <v>359</v>
      </c>
      <c r="B132" s="86" t="s">
        <v>480</v>
      </c>
      <c r="C132" s="87" t="s">
        <v>21</v>
      </c>
      <c r="D132" s="87" t="s">
        <v>481</v>
      </c>
      <c r="E132" s="178" t="s">
        <v>386</v>
      </c>
      <c r="F132" s="178"/>
      <c r="G132" s="88" t="s">
        <v>127</v>
      </c>
      <c r="H132" s="89">
        <v>9.4000000000000004E-3</v>
      </c>
      <c r="I132" s="90">
        <v>4.8600000000000003</v>
      </c>
      <c r="J132" s="122">
        <v>0.04</v>
      </c>
    </row>
    <row r="133" spans="1:10" ht="25.5" x14ac:dyDescent="0.2">
      <c r="A133" s="123"/>
      <c r="B133" s="126"/>
      <c r="C133" s="126"/>
      <c r="D133" s="126"/>
      <c r="E133" s="126" t="s">
        <v>376</v>
      </c>
      <c r="F133" s="124">
        <v>2.11</v>
      </c>
      <c r="G133" s="126" t="s">
        <v>377</v>
      </c>
      <c r="H133" s="124">
        <v>0</v>
      </c>
      <c r="I133" s="126" t="s">
        <v>378</v>
      </c>
      <c r="J133" s="125">
        <v>2.11</v>
      </c>
    </row>
    <row r="134" spans="1:10" ht="15" thickBot="1" x14ac:dyDescent="0.25">
      <c r="A134" s="123"/>
      <c r="B134" s="126"/>
      <c r="C134" s="126"/>
      <c r="D134" s="126"/>
      <c r="E134" s="126" t="s">
        <v>379</v>
      </c>
      <c r="F134" s="124">
        <v>2.79</v>
      </c>
      <c r="G134" s="126"/>
      <c r="H134" s="174" t="s">
        <v>380</v>
      </c>
      <c r="I134" s="174"/>
      <c r="J134" s="125">
        <v>13.9</v>
      </c>
    </row>
    <row r="135" spans="1:10" ht="0.95" customHeight="1" thickTop="1" x14ac:dyDescent="0.2">
      <c r="A135" s="127"/>
      <c r="B135" s="91"/>
      <c r="C135" s="91"/>
      <c r="D135" s="91"/>
      <c r="E135" s="91"/>
      <c r="F135" s="91"/>
      <c r="G135" s="91"/>
      <c r="H135" s="91"/>
      <c r="I135" s="91"/>
      <c r="J135" s="128"/>
    </row>
    <row r="136" spans="1:10" ht="18" customHeight="1" x14ac:dyDescent="0.2">
      <c r="A136" s="131" t="s">
        <v>87</v>
      </c>
      <c r="B136" s="97" t="s">
        <v>8</v>
      </c>
      <c r="C136" s="81" t="s">
        <v>9</v>
      </c>
      <c r="D136" s="81" t="s">
        <v>10</v>
      </c>
      <c r="E136" s="176" t="s">
        <v>356</v>
      </c>
      <c r="F136" s="176"/>
      <c r="G136" s="98" t="s">
        <v>11</v>
      </c>
      <c r="H136" s="97" t="s">
        <v>12</v>
      </c>
      <c r="I136" s="97" t="s">
        <v>13</v>
      </c>
      <c r="J136" s="132" t="s">
        <v>15</v>
      </c>
    </row>
    <row r="137" spans="1:10" ht="39" customHeight="1" x14ac:dyDescent="0.2">
      <c r="A137" s="72" t="s">
        <v>357</v>
      </c>
      <c r="B137" s="82" t="s">
        <v>88</v>
      </c>
      <c r="C137" s="83" t="s">
        <v>21</v>
      </c>
      <c r="D137" s="83" t="s">
        <v>89</v>
      </c>
      <c r="E137" s="177" t="s">
        <v>477</v>
      </c>
      <c r="F137" s="177"/>
      <c r="G137" s="73" t="s">
        <v>82</v>
      </c>
      <c r="H137" s="84">
        <v>1</v>
      </c>
      <c r="I137" s="85">
        <v>17.78</v>
      </c>
      <c r="J137" s="120">
        <v>17.78</v>
      </c>
    </row>
    <row r="138" spans="1:10" ht="26.1" customHeight="1" x14ac:dyDescent="0.2">
      <c r="A138" s="129" t="s">
        <v>396</v>
      </c>
      <c r="B138" s="92" t="s">
        <v>447</v>
      </c>
      <c r="C138" s="93" t="s">
        <v>21</v>
      </c>
      <c r="D138" s="93" t="s">
        <v>448</v>
      </c>
      <c r="E138" s="185" t="s">
        <v>358</v>
      </c>
      <c r="F138" s="185"/>
      <c r="G138" s="94" t="s">
        <v>28</v>
      </c>
      <c r="H138" s="95">
        <v>7.5999999999999998E-2</v>
      </c>
      <c r="I138" s="96">
        <v>23.83</v>
      </c>
      <c r="J138" s="130">
        <v>1.81</v>
      </c>
    </row>
    <row r="139" spans="1:10" ht="24" customHeight="1" x14ac:dyDescent="0.2">
      <c r="A139" s="129" t="s">
        <v>396</v>
      </c>
      <c r="B139" s="92" t="s">
        <v>449</v>
      </c>
      <c r="C139" s="93" t="s">
        <v>21</v>
      </c>
      <c r="D139" s="93" t="s">
        <v>450</v>
      </c>
      <c r="E139" s="185" t="s">
        <v>358</v>
      </c>
      <c r="F139" s="185"/>
      <c r="G139" s="94" t="s">
        <v>28</v>
      </c>
      <c r="H139" s="95">
        <v>7.5999999999999998E-2</v>
      </c>
      <c r="I139" s="96">
        <v>31.14</v>
      </c>
      <c r="J139" s="130">
        <v>2.36</v>
      </c>
    </row>
    <row r="140" spans="1:10" ht="51.95" customHeight="1" x14ac:dyDescent="0.2">
      <c r="A140" s="121" t="s">
        <v>359</v>
      </c>
      <c r="B140" s="86" t="s">
        <v>484</v>
      </c>
      <c r="C140" s="87" t="s">
        <v>21</v>
      </c>
      <c r="D140" s="87" t="s">
        <v>485</v>
      </c>
      <c r="E140" s="178" t="s">
        <v>386</v>
      </c>
      <c r="F140" s="178"/>
      <c r="G140" s="88" t="s">
        <v>82</v>
      </c>
      <c r="H140" s="89">
        <v>1.2434000000000001</v>
      </c>
      <c r="I140" s="90">
        <v>10.92</v>
      </c>
      <c r="J140" s="122">
        <v>13.57</v>
      </c>
    </row>
    <row r="141" spans="1:10" ht="26.1" customHeight="1" x14ac:dyDescent="0.2">
      <c r="A141" s="121" t="s">
        <v>359</v>
      </c>
      <c r="B141" s="86" t="s">
        <v>480</v>
      </c>
      <c r="C141" s="87" t="s">
        <v>21</v>
      </c>
      <c r="D141" s="87" t="s">
        <v>481</v>
      </c>
      <c r="E141" s="178" t="s">
        <v>386</v>
      </c>
      <c r="F141" s="178"/>
      <c r="G141" s="88" t="s">
        <v>127</v>
      </c>
      <c r="H141" s="89">
        <v>9.4000000000000004E-3</v>
      </c>
      <c r="I141" s="90">
        <v>4.8600000000000003</v>
      </c>
      <c r="J141" s="122">
        <v>0.04</v>
      </c>
    </row>
    <row r="142" spans="1:10" ht="25.5" x14ac:dyDescent="0.2">
      <c r="A142" s="123"/>
      <c r="B142" s="126"/>
      <c r="C142" s="126"/>
      <c r="D142" s="126"/>
      <c r="E142" s="126" t="s">
        <v>376</v>
      </c>
      <c r="F142" s="124">
        <v>3.15</v>
      </c>
      <c r="G142" s="126" t="s">
        <v>377</v>
      </c>
      <c r="H142" s="124">
        <v>0</v>
      </c>
      <c r="I142" s="126" t="s">
        <v>378</v>
      </c>
      <c r="J142" s="125">
        <v>3.15</v>
      </c>
    </row>
    <row r="143" spans="1:10" ht="15" thickBot="1" x14ac:dyDescent="0.25">
      <c r="A143" s="123"/>
      <c r="B143" s="126"/>
      <c r="C143" s="126"/>
      <c r="D143" s="126"/>
      <c r="E143" s="126" t="s">
        <v>379</v>
      </c>
      <c r="F143" s="124">
        <v>4.47</v>
      </c>
      <c r="G143" s="126"/>
      <c r="H143" s="174" t="s">
        <v>380</v>
      </c>
      <c r="I143" s="174"/>
      <c r="J143" s="125">
        <v>22.25</v>
      </c>
    </row>
    <row r="144" spans="1:10" ht="0.95" customHeight="1" thickTop="1" x14ac:dyDescent="0.2">
      <c r="A144" s="127"/>
      <c r="B144" s="91"/>
      <c r="C144" s="91"/>
      <c r="D144" s="91"/>
      <c r="E144" s="91"/>
      <c r="F144" s="91"/>
      <c r="G144" s="91"/>
      <c r="H144" s="91"/>
      <c r="I144" s="91"/>
      <c r="J144" s="128"/>
    </row>
    <row r="145" spans="1:10" ht="18" customHeight="1" x14ac:dyDescent="0.2">
      <c r="A145" s="131" t="s">
        <v>91</v>
      </c>
      <c r="B145" s="97" t="s">
        <v>8</v>
      </c>
      <c r="C145" s="81" t="s">
        <v>9</v>
      </c>
      <c r="D145" s="81" t="s">
        <v>10</v>
      </c>
      <c r="E145" s="176" t="s">
        <v>356</v>
      </c>
      <c r="F145" s="176"/>
      <c r="G145" s="98" t="s">
        <v>11</v>
      </c>
      <c r="H145" s="97" t="s">
        <v>12</v>
      </c>
      <c r="I145" s="97" t="s">
        <v>13</v>
      </c>
      <c r="J145" s="132" t="s">
        <v>15</v>
      </c>
    </row>
    <row r="146" spans="1:10" ht="39" customHeight="1" x14ac:dyDescent="0.2">
      <c r="A146" s="72" t="s">
        <v>357</v>
      </c>
      <c r="B146" s="82" t="s">
        <v>92</v>
      </c>
      <c r="C146" s="83" t="s">
        <v>21</v>
      </c>
      <c r="D146" s="83" t="s">
        <v>93</v>
      </c>
      <c r="E146" s="177" t="s">
        <v>477</v>
      </c>
      <c r="F146" s="177"/>
      <c r="G146" s="73" t="s">
        <v>82</v>
      </c>
      <c r="H146" s="84">
        <v>1</v>
      </c>
      <c r="I146" s="85">
        <v>27.91</v>
      </c>
      <c r="J146" s="120">
        <v>27.91</v>
      </c>
    </row>
    <row r="147" spans="1:10" ht="26.1" customHeight="1" x14ac:dyDescent="0.2">
      <c r="A147" s="129" t="s">
        <v>396</v>
      </c>
      <c r="B147" s="92" t="s">
        <v>447</v>
      </c>
      <c r="C147" s="93" t="s">
        <v>21</v>
      </c>
      <c r="D147" s="93" t="s">
        <v>448</v>
      </c>
      <c r="E147" s="185" t="s">
        <v>358</v>
      </c>
      <c r="F147" s="185"/>
      <c r="G147" s="94" t="s">
        <v>28</v>
      </c>
      <c r="H147" s="95">
        <v>0.114</v>
      </c>
      <c r="I147" s="96">
        <v>23.83</v>
      </c>
      <c r="J147" s="130">
        <v>2.71</v>
      </c>
    </row>
    <row r="148" spans="1:10" ht="24" customHeight="1" x14ac:dyDescent="0.2">
      <c r="A148" s="129" t="s">
        <v>396</v>
      </c>
      <c r="B148" s="92" t="s">
        <v>449</v>
      </c>
      <c r="C148" s="93" t="s">
        <v>21</v>
      </c>
      <c r="D148" s="93" t="s">
        <v>450</v>
      </c>
      <c r="E148" s="185" t="s">
        <v>358</v>
      </c>
      <c r="F148" s="185"/>
      <c r="G148" s="94" t="s">
        <v>28</v>
      </c>
      <c r="H148" s="95">
        <v>0.114</v>
      </c>
      <c r="I148" s="96">
        <v>31.14</v>
      </c>
      <c r="J148" s="130">
        <v>3.54</v>
      </c>
    </row>
    <row r="149" spans="1:10" ht="51.95" customHeight="1" x14ac:dyDescent="0.2">
      <c r="A149" s="121" t="s">
        <v>359</v>
      </c>
      <c r="B149" s="86" t="s">
        <v>486</v>
      </c>
      <c r="C149" s="87" t="s">
        <v>21</v>
      </c>
      <c r="D149" s="87" t="s">
        <v>487</v>
      </c>
      <c r="E149" s="178" t="s">
        <v>386</v>
      </c>
      <c r="F149" s="178"/>
      <c r="G149" s="88" t="s">
        <v>82</v>
      </c>
      <c r="H149" s="89">
        <v>1.2434000000000001</v>
      </c>
      <c r="I149" s="90">
        <v>17.39</v>
      </c>
      <c r="J149" s="122">
        <v>21.62</v>
      </c>
    </row>
    <row r="150" spans="1:10" ht="26.1" customHeight="1" x14ac:dyDescent="0.2">
      <c r="A150" s="121" t="s">
        <v>359</v>
      </c>
      <c r="B150" s="86" t="s">
        <v>480</v>
      </c>
      <c r="C150" s="87" t="s">
        <v>21</v>
      </c>
      <c r="D150" s="87" t="s">
        <v>481</v>
      </c>
      <c r="E150" s="178" t="s">
        <v>386</v>
      </c>
      <c r="F150" s="178"/>
      <c r="G150" s="88" t="s">
        <v>127</v>
      </c>
      <c r="H150" s="89">
        <v>9.4000000000000004E-3</v>
      </c>
      <c r="I150" s="90">
        <v>4.8600000000000003</v>
      </c>
      <c r="J150" s="122">
        <v>0.04</v>
      </c>
    </row>
    <row r="151" spans="1:10" ht="25.5" x14ac:dyDescent="0.2">
      <c r="A151" s="123"/>
      <c r="B151" s="126"/>
      <c r="C151" s="126"/>
      <c r="D151" s="126"/>
      <c r="E151" s="126" t="s">
        <v>376</v>
      </c>
      <c r="F151" s="124">
        <v>4.7300000000000004</v>
      </c>
      <c r="G151" s="126" t="s">
        <v>377</v>
      </c>
      <c r="H151" s="124">
        <v>0</v>
      </c>
      <c r="I151" s="126" t="s">
        <v>378</v>
      </c>
      <c r="J151" s="125">
        <v>4.7300000000000004</v>
      </c>
    </row>
    <row r="152" spans="1:10" ht="15" thickBot="1" x14ac:dyDescent="0.25">
      <c r="A152" s="123"/>
      <c r="B152" s="126"/>
      <c r="C152" s="126"/>
      <c r="D152" s="126"/>
      <c r="E152" s="126" t="s">
        <v>379</v>
      </c>
      <c r="F152" s="124">
        <v>7.02</v>
      </c>
      <c r="G152" s="126"/>
      <c r="H152" s="174" t="s">
        <v>380</v>
      </c>
      <c r="I152" s="174"/>
      <c r="J152" s="125">
        <v>34.93</v>
      </c>
    </row>
    <row r="153" spans="1:10" ht="0.95" customHeight="1" thickTop="1" x14ac:dyDescent="0.2">
      <c r="A153" s="127"/>
      <c r="B153" s="91"/>
      <c r="C153" s="91"/>
      <c r="D153" s="91"/>
      <c r="E153" s="91"/>
      <c r="F153" s="91"/>
      <c r="G153" s="91"/>
      <c r="H153" s="91"/>
      <c r="I153" s="91"/>
      <c r="J153" s="128"/>
    </row>
    <row r="154" spans="1:10" ht="18" customHeight="1" x14ac:dyDescent="0.2">
      <c r="A154" s="131" t="s">
        <v>94</v>
      </c>
      <c r="B154" s="97" t="s">
        <v>8</v>
      </c>
      <c r="C154" s="81" t="s">
        <v>9</v>
      </c>
      <c r="D154" s="81" t="s">
        <v>10</v>
      </c>
      <c r="E154" s="176" t="s">
        <v>356</v>
      </c>
      <c r="F154" s="176"/>
      <c r="G154" s="98" t="s">
        <v>11</v>
      </c>
      <c r="H154" s="97" t="s">
        <v>12</v>
      </c>
      <c r="I154" s="97" t="s">
        <v>13</v>
      </c>
      <c r="J154" s="132" t="s">
        <v>15</v>
      </c>
    </row>
    <row r="155" spans="1:10" ht="51.95" customHeight="1" x14ac:dyDescent="0.2">
      <c r="A155" s="72" t="s">
        <v>357</v>
      </c>
      <c r="B155" s="82" t="s">
        <v>95</v>
      </c>
      <c r="C155" s="83" t="s">
        <v>21</v>
      </c>
      <c r="D155" s="83" t="s">
        <v>96</v>
      </c>
      <c r="E155" s="177" t="s">
        <v>488</v>
      </c>
      <c r="F155" s="177"/>
      <c r="G155" s="73" t="s">
        <v>82</v>
      </c>
      <c r="H155" s="84">
        <v>1</v>
      </c>
      <c r="I155" s="85">
        <v>30.74</v>
      </c>
      <c r="J155" s="120">
        <v>30.74</v>
      </c>
    </row>
    <row r="156" spans="1:10" ht="26.1" customHeight="1" x14ac:dyDescent="0.2">
      <c r="A156" s="129" t="s">
        <v>396</v>
      </c>
      <c r="B156" s="92" t="s">
        <v>447</v>
      </c>
      <c r="C156" s="93" t="s">
        <v>21</v>
      </c>
      <c r="D156" s="93" t="s">
        <v>448</v>
      </c>
      <c r="E156" s="185" t="s">
        <v>358</v>
      </c>
      <c r="F156" s="185"/>
      <c r="G156" s="94" t="s">
        <v>28</v>
      </c>
      <c r="H156" s="95">
        <v>6.08E-2</v>
      </c>
      <c r="I156" s="96">
        <v>23.83</v>
      </c>
      <c r="J156" s="130">
        <v>1.44</v>
      </c>
    </row>
    <row r="157" spans="1:10" ht="24" customHeight="1" x14ac:dyDescent="0.2">
      <c r="A157" s="129" t="s">
        <v>396</v>
      </c>
      <c r="B157" s="92" t="s">
        <v>449</v>
      </c>
      <c r="C157" s="93" t="s">
        <v>21</v>
      </c>
      <c r="D157" s="93" t="s">
        <v>450</v>
      </c>
      <c r="E157" s="185" t="s">
        <v>358</v>
      </c>
      <c r="F157" s="185"/>
      <c r="G157" s="94" t="s">
        <v>28</v>
      </c>
      <c r="H157" s="95">
        <v>6.08E-2</v>
      </c>
      <c r="I157" s="96">
        <v>31.14</v>
      </c>
      <c r="J157" s="130">
        <v>1.89</v>
      </c>
    </row>
    <row r="158" spans="1:10" ht="51.95" customHeight="1" x14ac:dyDescent="0.2">
      <c r="A158" s="121" t="s">
        <v>359</v>
      </c>
      <c r="B158" s="86" t="s">
        <v>489</v>
      </c>
      <c r="C158" s="87" t="s">
        <v>21</v>
      </c>
      <c r="D158" s="87" t="s">
        <v>490</v>
      </c>
      <c r="E158" s="178" t="s">
        <v>386</v>
      </c>
      <c r="F158" s="178"/>
      <c r="G158" s="88" t="s">
        <v>82</v>
      </c>
      <c r="H158" s="89">
        <v>1.0149999999999999</v>
      </c>
      <c r="I158" s="90">
        <v>26.97</v>
      </c>
      <c r="J158" s="122">
        <v>27.37</v>
      </c>
    </row>
    <row r="159" spans="1:10" ht="26.1" customHeight="1" x14ac:dyDescent="0.2">
      <c r="A159" s="121" t="s">
        <v>359</v>
      </c>
      <c r="B159" s="86" t="s">
        <v>480</v>
      </c>
      <c r="C159" s="87" t="s">
        <v>21</v>
      </c>
      <c r="D159" s="87" t="s">
        <v>481</v>
      </c>
      <c r="E159" s="178" t="s">
        <v>386</v>
      </c>
      <c r="F159" s="178"/>
      <c r="G159" s="88" t="s">
        <v>127</v>
      </c>
      <c r="H159" s="89">
        <v>8.9999999999999993E-3</v>
      </c>
      <c r="I159" s="90">
        <v>4.8600000000000003</v>
      </c>
      <c r="J159" s="122">
        <v>0.04</v>
      </c>
    </row>
    <row r="160" spans="1:10" ht="25.5" x14ac:dyDescent="0.2">
      <c r="A160" s="123"/>
      <c r="B160" s="126"/>
      <c r="C160" s="126"/>
      <c r="D160" s="126"/>
      <c r="E160" s="126" t="s">
        <v>376</v>
      </c>
      <c r="F160" s="124">
        <v>2.52</v>
      </c>
      <c r="G160" s="126" t="s">
        <v>377</v>
      </c>
      <c r="H160" s="124">
        <v>0</v>
      </c>
      <c r="I160" s="126" t="s">
        <v>378</v>
      </c>
      <c r="J160" s="125">
        <v>2.52</v>
      </c>
    </row>
    <row r="161" spans="1:10" ht="15" thickBot="1" x14ac:dyDescent="0.25">
      <c r="A161" s="123"/>
      <c r="B161" s="126"/>
      <c r="C161" s="126"/>
      <c r="D161" s="126"/>
      <c r="E161" s="126" t="s">
        <v>379</v>
      </c>
      <c r="F161" s="124">
        <v>7.74</v>
      </c>
      <c r="G161" s="126"/>
      <c r="H161" s="174" t="s">
        <v>380</v>
      </c>
      <c r="I161" s="174"/>
      <c r="J161" s="125">
        <v>38.479999999999997</v>
      </c>
    </row>
    <row r="162" spans="1:10" ht="0.95" customHeight="1" thickTop="1" x14ac:dyDescent="0.2">
      <c r="A162" s="127"/>
      <c r="B162" s="91"/>
      <c r="C162" s="91"/>
      <c r="D162" s="91"/>
      <c r="E162" s="91"/>
      <c r="F162" s="91"/>
      <c r="G162" s="91"/>
      <c r="H162" s="91"/>
      <c r="I162" s="91"/>
      <c r="J162" s="128"/>
    </row>
    <row r="163" spans="1:10" ht="18" customHeight="1" x14ac:dyDescent="0.2">
      <c r="A163" s="131" t="s">
        <v>97</v>
      </c>
      <c r="B163" s="97" t="s">
        <v>8</v>
      </c>
      <c r="C163" s="81" t="s">
        <v>9</v>
      </c>
      <c r="D163" s="81" t="s">
        <v>10</v>
      </c>
      <c r="E163" s="176" t="s">
        <v>356</v>
      </c>
      <c r="F163" s="176"/>
      <c r="G163" s="98" t="s">
        <v>11</v>
      </c>
      <c r="H163" s="97" t="s">
        <v>12</v>
      </c>
      <c r="I163" s="97" t="s">
        <v>13</v>
      </c>
      <c r="J163" s="132" t="s">
        <v>15</v>
      </c>
    </row>
    <row r="164" spans="1:10" ht="51.95" customHeight="1" x14ac:dyDescent="0.2">
      <c r="A164" s="72" t="s">
        <v>357</v>
      </c>
      <c r="B164" s="82" t="s">
        <v>98</v>
      </c>
      <c r="C164" s="83" t="s">
        <v>21</v>
      </c>
      <c r="D164" s="83" t="s">
        <v>99</v>
      </c>
      <c r="E164" s="177" t="s">
        <v>488</v>
      </c>
      <c r="F164" s="177"/>
      <c r="G164" s="73" t="s">
        <v>82</v>
      </c>
      <c r="H164" s="84">
        <v>1</v>
      </c>
      <c r="I164" s="85">
        <v>42.55</v>
      </c>
      <c r="J164" s="120">
        <v>42.55</v>
      </c>
    </row>
    <row r="165" spans="1:10" ht="26.1" customHeight="1" x14ac:dyDescent="0.2">
      <c r="A165" s="129" t="s">
        <v>396</v>
      </c>
      <c r="B165" s="92" t="s">
        <v>447</v>
      </c>
      <c r="C165" s="93" t="s">
        <v>21</v>
      </c>
      <c r="D165" s="93" t="s">
        <v>448</v>
      </c>
      <c r="E165" s="185" t="s">
        <v>358</v>
      </c>
      <c r="F165" s="185"/>
      <c r="G165" s="94" t="s">
        <v>28</v>
      </c>
      <c r="H165" s="95">
        <v>6.9699999999999998E-2</v>
      </c>
      <c r="I165" s="96">
        <v>23.83</v>
      </c>
      <c r="J165" s="130">
        <v>1.66</v>
      </c>
    </row>
    <row r="166" spans="1:10" ht="24" customHeight="1" x14ac:dyDescent="0.2">
      <c r="A166" s="129" t="s">
        <v>396</v>
      </c>
      <c r="B166" s="92" t="s">
        <v>449</v>
      </c>
      <c r="C166" s="93" t="s">
        <v>21</v>
      </c>
      <c r="D166" s="93" t="s">
        <v>450</v>
      </c>
      <c r="E166" s="185" t="s">
        <v>358</v>
      </c>
      <c r="F166" s="185"/>
      <c r="G166" s="94" t="s">
        <v>28</v>
      </c>
      <c r="H166" s="95">
        <v>6.9699999999999998E-2</v>
      </c>
      <c r="I166" s="96">
        <v>31.14</v>
      </c>
      <c r="J166" s="130">
        <v>2.17</v>
      </c>
    </row>
    <row r="167" spans="1:10" ht="51.95" customHeight="1" x14ac:dyDescent="0.2">
      <c r="A167" s="121" t="s">
        <v>359</v>
      </c>
      <c r="B167" s="86" t="s">
        <v>491</v>
      </c>
      <c r="C167" s="87" t="s">
        <v>21</v>
      </c>
      <c r="D167" s="87" t="s">
        <v>492</v>
      </c>
      <c r="E167" s="178" t="s">
        <v>386</v>
      </c>
      <c r="F167" s="178"/>
      <c r="G167" s="88" t="s">
        <v>82</v>
      </c>
      <c r="H167" s="89">
        <v>1.0149999999999999</v>
      </c>
      <c r="I167" s="90">
        <v>38.11</v>
      </c>
      <c r="J167" s="122">
        <v>38.68</v>
      </c>
    </row>
    <row r="168" spans="1:10" ht="26.1" customHeight="1" x14ac:dyDescent="0.2">
      <c r="A168" s="121" t="s">
        <v>359</v>
      </c>
      <c r="B168" s="86" t="s">
        <v>480</v>
      </c>
      <c r="C168" s="87" t="s">
        <v>21</v>
      </c>
      <c r="D168" s="87" t="s">
        <v>481</v>
      </c>
      <c r="E168" s="178" t="s">
        <v>386</v>
      </c>
      <c r="F168" s="178"/>
      <c r="G168" s="88" t="s">
        <v>127</v>
      </c>
      <c r="H168" s="89">
        <v>8.9999999999999993E-3</v>
      </c>
      <c r="I168" s="90">
        <v>4.8600000000000003</v>
      </c>
      <c r="J168" s="122">
        <v>0.04</v>
      </c>
    </row>
    <row r="169" spans="1:10" ht="25.5" x14ac:dyDescent="0.2">
      <c r="A169" s="123"/>
      <c r="B169" s="126"/>
      <c r="C169" s="126"/>
      <c r="D169" s="126"/>
      <c r="E169" s="126" t="s">
        <v>376</v>
      </c>
      <c r="F169" s="124">
        <v>2.89</v>
      </c>
      <c r="G169" s="126" t="s">
        <v>377</v>
      </c>
      <c r="H169" s="124">
        <v>0</v>
      </c>
      <c r="I169" s="126" t="s">
        <v>378</v>
      </c>
      <c r="J169" s="125">
        <v>2.89</v>
      </c>
    </row>
    <row r="170" spans="1:10" ht="15" thickBot="1" x14ac:dyDescent="0.25">
      <c r="A170" s="123"/>
      <c r="B170" s="126"/>
      <c r="C170" s="126"/>
      <c r="D170" s="126"/>
      <c r="E170" s="126" t="s">
        <v>379</v>
      </c>
      <c r="F170" s="124">
        <v>10.71</v>
      </c>
      <c r="G170" s="126"/>
      <c r="H170" s="174" t="s">
        <v>380</v>
      </c>
      <c r="I170" s="174"/>
      <c r="J170" s="125">
        <v>53.26</v>
      </c>
    </row>
    <row r="171" spans="1:10" ht="0.95" customHeight="1" thickTop="1" x14ac:dyDescent="0.2">
      <c r="A171" s="127"/>
      <c r="B171" s="91"/>
      <c r="C171" s="91"/>
      <c r="D171" s="91"/>
      <c r="E171" s="91"/>
      <c r="F171" s="91"/>
      <c r="G171" s="91"/>
      <c r="H171" s="91"/>
      <c r="I171" s="91"/>
      <c r="J171" s="128"/>
    </row>
    <row r="172" spans="1:10" ht="18" customHeight="1" x14ac:dyDescent="0.2">
      <c r="A172" s="131" t="s">
        <v>100</v>
      </c>
      <c r="B172" s="97" t="s">
        <v>8</v>
      </c>
      <c r="C172" s="81" t="s">
        <v>9</v>
      </c>
      <c r="D172" s="81" t="s">
        <v>10</v>
      </c>
      <c r="E172" s="176" t="s">
        <v>356</v>
      </c>
      <c r="F172" s="176"/>
      <c r="G172" s="98" t="s">
        <v>11</v>
      </c>
      <c r="H172" s="97" t="s">
        <v>12</v>
      </c>
      <c r="I172" s="97" t="s">
        <v>13</v>
      </c>
      <c r="J172" s="132" t="s">
        <v>15</v>
      </c>
    </row>
    <row r="173" spans="1:10" ht="26.1" customHeight="1" x14ac:dyDescent="0.2">
      <c r="A173" s="72" t="s">
        <v>357</v>
      </c>
      <c r="B173" s="82" t="s">
        <v>101</v>
      </c>
      <c r="C173" s="83" t="s">
        <v>102</v>
      </c>
      <c r="D173" s="83" t="s">
        <v>103</v>
      </c>
      <c r="E173" s="177">
        <v>39.21</v>
      </c>
      <c r="F173" s="177"/>
      <c r="G173" s="73" t="s">
        <v>82</v>
      </c>
      <c r="H173" s="84">
        <v>1</v>
      </c>
      <c r="I173" s="85">
        <v>51.07</v>
      </c>
      <c r="J173" s="120">
        <v>51.07</v>
      </c>
    </row>
    <row r="174" spans="1:10" ht="24" customHeight="1" x14ac:dyDescent="0.2">
      <c r="A174" s="121" t="s">
        <v>359</v>
      </c>
      <c r="B174" s="86" t="s">
        <v>493</v>
      </c>
      <c r="C174" s="87" t="s">
        <v>102</v>
      </c>
      <c r="D174" s="87" t="s">
        <v>494</v>
      </c>
      <c r="E174" s="178" t="s">
        <v>362</v>
      </c>
      <c r="F174" s="178"/>
      <c r="G174" s="88" t="s">
        <v>28</v>
      </c>
      <c r="H174" s="89">
        <v>0.2</v>
      </c>
      <c r="I174" s="90">
        <v>33.119999999999997</v>
      </c>
      <c r="J174" s="122">
        <v>6.62</v>
      </c>
    </row>
    <row r="175" spans="1:10" ht="24" customHeight="1" x14ac:dyDescent="0.2">
      <c r="A175" s="121" t="s">
        <v>359</v>
      </c>
      <c r="B175" s="86" t="s">
        <v>495</v>
      </c>
      <c r="C175" s="87" t="s">
        <v>102</v>
      </c>
      <c r="D175" s="87" t="s">
        <v>496</v>
      </c>
      <c r="E175" s="178" t="s">
        <v>362</v>
      </c>
      <c r="F175" s="178"/>
      <c r="G175" s="88" t="s">
        <v>28</v>
      </c>
      <c r="H175" s="89">
        <v>0.2</v>
      </c>
      <c r="I175" s="90">
        <v>22.71</v>
      </c>
      <c r="J175" s="122">
        <v>4.54</v>
      </c>
    </row>
    <row r="176" spans="1:10" ht="26.1" customHeight="1" x14ac:dyDescent="0.2">
      <c r="A176" s="121" t="s">
        <v>359</v>
      </c>
      <c r="B176" s="86" t="s">
        <v>497</v>
      </c>
      <c r="C176" s="87" t="s">
        <v>102</v>
      </c>
      <c r="D176" s="87" t="s">
        <v>103</v>
      </c>
      <c r="E176" s="178" t="s">
        <v>386</v>
      </c>
      <c r="F176" s="178"/>
      <c r="G176" s="88" t="s">
        <v>82</v>
      </c>
      <c r="H176" s="89">
        <v>1.02</v>
      </c>
      <c r="I176" s="90">
        <v>39.130000000000003</v>
      </c>
      <c r="J176" s="122">
        <v>39.909999999999997</v>
      </c>
    </row>
    <row r="177" spans="1:10" ht="25.5" x14ac:dyDescent="0.2">
      <c r="A177" s="123"/>
      <c r="B177" s="126"/>
      <c r="C177" s="126"/>
      <c r="D177" s="126"/>
      <c r="E177" s="126" t="s">
        <v>376</v>
      </c>
      <c r="F177" s="124">
        <v>11.16</v>
      </c>
      <c r="G177" s="126" t="s">
        <v>377</v>
      </c>
      <c r="H177" s="124">
        <v>0</v>
      </c>
      <c r="I177" s="126" t="s">
        <v>378</v>
      </c>
      <c r="J177" s="125">
        <v>11.16</v>
      </c>
    </row>
    <row r="178" spans="1:10" ht="15" thickBot="1" x14ac:dyDescent="0.25">
      <c r="A178" s="123"/>
      <c r="B178" s="126"/>
      <c r="C178" s="126"/>
      <c r="D178" s="126"/>
      <c r="E178" s="126" t="s">
        <v>379</v>
      </c>
      <c r="F178" s="124">
        <v>12.85</v>
      </c>
      <c r="G178" s="126"/>
      <c r="H178" s="174" t="s">
        <v>380</v>
      </c>
      <c r="I178" s="174"/>
      <c r="J178" s="125">
        <v>63.92</v>
      </c>
    </row>
    <row r="179" spans="1:10" ht="0.95" customHeight="1" thickTop="1" x14ac:dyDescent="0.2">
      <c r="A179" s="127"/>
      <c r="B179" s="91"/>
      <c r="C179" s="91"/>
      <c r="D179" s="91"/>
      <c r="E179" s="91"/>
      <c r="F179" s="91"/>
      <c r="G179" s="91"/>
      <c r="H179" s="91"/>
      <c r="I179" s="91"/>
      <c r="J179" s="128"/>
    </row>
    <row r="180" spans="1:10" ht="18" customHeight="1" x14ac:dyDescent="0.2">
      <c r="A180" s="131" t="s">
        <v>104</v>
      </c>
      <c r="B180" s="97" t="s">
        <v>8</v>
      </c>
      <c r="C180" s="81" t="s">
        <v>9</v>
      </c>
      <c r="D180" s="81" t="s">
        <v>10</v>
      </c>
      <c r="E180" s="176" t="s">
        <v>356</v>
      </c>
      <c r="F180" s="176"/>
      <c r="G180" s="98" t="s">
        <v>11</v>
      </c>
      <c r="H180" s="97" t="s">
        <v>12</v>
      </c>
      <c r="I180" s="97" t="s">
        <v>13</v>
      </c>
      <c r="J180" s="132" t="s">
        <v>15</v>
      </c>
    </row>
    <row r="181" spans="1:10" ht="39" customHeight="1" x14ac:dyDescent="0.2">
      <c r="A181" s="72" t="s">
        <v>357</v>
      </c>
      <c r="B181" s="82" t="s">
        <v>105</v>
      </c>
      <c r="C181" s="83" t="s">
        <v>21</v>
      </c>
      <c r="D181" s="83" t="s">
        <v>106</v>
      </c>
      <c r="E181" s="177" t="s">
        <v>488</v>
      </c>
      <c r="F181" s="177"/>
      <c r="G181" s="73" t="s">
        <v>82</v>
      </c>
      <c r="H181" s="84">
        <v>1</v>
      </c>
      <c r="I181" s="85">
        <v>9.85</v>
      </c>
      <c r="J181" s="120">
        <v>9.85</v>
      </c>
    </row>
    <row r="182" spans="1:10" ht="26.1" customHeight="1" x14ac:dyDescent="0.2">
      <c r="A182" s="129" t="s">
        <v>396</v>
      </c>
      <c r="B182" s="92" t="s">
        <v>447</v>
      </c>
      <c r="C182" s="93" t="s">
        <v>21</v>
      </c>
      <c r="D182" s="93" t="s">
        <v>448</v>
      </c>
      <c r="E182" s="185" t="s">
        <v>358</v>
      </c>
      <c r="F182" s="185"/>
      <c r="G182" s="94" t="s">
        <v>28</v>
      </c>
      <c r="H182" s="95">
        <v>6.7199999999999996E-2</v>
      </c>
      <c r="I182" s="96">
        <v>23.83</v>
      </c>
      <c r="J182" s="130">
        <v>1.6</v>
      </c>
    </row>
    <row r="183" spans="1:10" ht="24" customHeight="1" x14ac:dyDescent="0.2">
      <c r="A183" s="129" t="s">
        <v>396</v>
      </c>
      <c r="B183" s="92" t="s">
        <v>449</v>
      </c>
      <c r="C183" s="93" t="s">
        <v>21</v>
      </c>
      <c r="D183" s="93" t="s">
        <v>450</v>
      </c>
      <c r="E183" s="185" t="s">
        <v>358</v>
      </c>
      <c r="F183" s="185"/>
      <c r="G183" s="94" t="s">
        <v>28</v>
      </c>
      <c r="H183" s="95">
        <v>6.7199999999999996E-2</v>
      </c>
      <c r="I183" s="96">
        <v>31.14</v>
      </c>
      <c r="J183" s="130">
        <v>2.09</v>
      </c>
    </row>
    <row r="184" spans="1:10" ht="51.95" customHeight="1" x14ac:dyDescent="0.2">
      <c r="A184" s="121" t="s">
        <v>359</v>
      </c>
      <c r="B184" s="86" t="s">
        <v>498</v>
      </c>
      <c r="C184" s="87" t="s">
        <v>21</v>
      </c>
      <c r="D184" s="87" t="s">
        <v>499</v>
      </c>
      <c r="E184" s="178" t="s">
        <v>386</v>
      </c>
      <c r="F184" s="178"/>
      <c r="G184" s="88" t="s">
        <v>82</v>
      </c>
      <c r="H184" s="89">
        <v>1.1000000000000001</v>
      </c>
      <c r="I184" s="90">
        <v>5.6</v>
      </c>
      <c r="J184" s="122">
        <v>6.16</v>
      </c>
    </row>
    <row r="185" spans="1:10" ht="25.5" x14ac:dyDescent="0.2">
      <c r="A185" s="123"/>
      <c r="B185" s="126"/>
      <c r="C185" s="126"/>
      <c r="D185" s="126"/>
      <c r="E185" s="126" t="s">
        <v>376</v>
      </c>
      <c r="F185" s="124">
        <v>2.78</v>
      </c>
      <c r="G185" s="126" t="s">
        <v>377</v>
      </c>
      <c r="H185" s="124">
        <v>0</v>
      </c>
      <c r="I185" s="126" t="s">
        <v>378</v>
      </c>
      <c r="J185" s="125">
        <v>2.78</v>
      </c>
    </row>
    <row r="186" spans="1:10" ht="15" thickBot="1" x14ac:dyDescent="0.25">
      <c r="A186" s="123"/>
      <c r="B186" s="126"/>
      <c r="C186" s="126"/>
      <c r="D186" s="126"/>
      <c r="E186" s="126" t="s">
        <v>379</v>
      </c>
      <c r="F186" s="124">
        <v>2.48</v>
      </c>
      <c r="G186" s="126"/>
      <c r="H186" s="174" t="s">
        <v>380</v>
      </c>
      <c r="I186" s="174"/>
      <c r="J186" s="125">
        <v>12.33</v>
      </c>
    </row>
    <row r="187" spans="1:10" ht="0.95" customHeight="1" thickTop="1" x14ac:dyDescent="0.2">
      <c r="A187" s="127"/>
      <c r="B187" s="91"/>
      <c r="C187" s="91"/>
      <c r="D187" s="91"/>
      <c r="E187" s="91"/>
      <c r="F187" s="91"/>
      <c r="G187" s="91"/>
      <c r="H187" s="91"/>
      <c r="I187" s="91"/>
      <c r="J187" s="128"/>
    </row>
    <row r="188" spans="1:10" ht="18" customHeight="1" x14ac:dyDescent="0.2">
      <c r="A188" s="131" t="s">
        <v>107</v>
      </c>
      <c r="B188" s="97" t="s">
        <v>8</v>
      </c>
      <c r="C188" s="81" t="s">
        <v>9</v>
      </c>
      <c r="D188" s="81" t="s">
        <v>10</v>
      </c>
      <c r="E188" s="176" t="s">
        <v>356</v>
      </c>
      <c r="F188" s="176"/>
      <c r="G188" s="98" t="s">
        <v>11</v>
      </c>
      <c r="H188" s="97" t="s">
        <v>12</v>
      </c>
      <c r="I188" s="97" t="s">
        <v>13</v>
      </c>
      <c r="J188" s="132" t="s">
        <v>15</v>
      </c>
    </row>
    <row r="189" spans="1:10" ht="39" customHeight="1" x14ac:dyDescent="0.2">
      <c r="A189" s="72" t="s">
        <v>357</v>
      </c>
      <c r="B189" s="82" t="s">
        <v>108</v>
      </c>
      <c r="C189" s="83" t="s">
        <v>21</v>
      </c>
      <c r="D189" s="83" t="s">
        <v>109</v>
      </c>
      <c r="E189" s="177" t="s">
        <v>477</v>
      </c>
      <c r="F189" s="177"/>
      <c r="G189" s="73" t="s">
        <v>82</v>
      </c>
      <c r="H189" s="84">
        <v>1</v>
      </c>
      <c r="I189" s="85">
        <v>24.94</v>
      </c>
      <c r="J189" s="120">
        <v>24.94</v>
      </c>
    </row>
    <row r="190" spans="1:10" ht="26.1" customHeight="1" x14ac:dyDescent="0.2">
      <c r="A190" s="129" t="s">
        <v>396</v>
      </c>
      <c r="B190" s="92" t="s">
        <v>447</v>
      </c>
      <c r="C190" s="93" t="s">
        <v>21</v>
      </c>
      <c r="D190" s="93" t="s">
        <v>448</v>
      </c>
      <c r="E190" s="185" t="s">
        <v>358</v>
      </c>
      <c r="F190" s="185"/>
      <c r="G190" s="94" t="s">
        <v>28</v>
      </c>
      <c r="H190" s="95">
        <v>0.123</v>
      </c>
      <c r="I190" s="96">
        <v>23.83</v>
      </c>
      <c r="J190" s="130">
        <v>2.93</v>
      </c>
    </row>
    <row r="191" spans="1:10" ht="24" customHeight="1" x14ac:dyDescent="0.2">
      <c r="A191" s="129" t="s">
        <v>396</v>
      </c>
      <c r="B191" s="92" t="s">
        <v>449</v>
      </c>
      <c r="C191" s="93" t="s">
        <v>21</v>
      </c>
      <c r="D191" s="93" t="s">
        <v>450</v>
      </c>
      <c r="E191" s="185" t="s">
        <v>358</v>
      </c>
      <c r="F191" s="185"/>
      <c r="G191" s="94" t="s">
        <v>28</v>
      </c>
      <c r="H191" s="95">
        <v>0.123</v>
      </c>
      <c r="I191" s="96">
        <v>31.14</v>
      </c>
      <c r="J191" s="130">
        <v>3.83</v>
      </c>
    </row>
    <row r="192" spans="1:10" ht="65.099999999999994" customHeight="1" x14ac:dyDescent="0.2">
      <c r="A192" s="129" t="s">
        <v>396</v>
      </c>
      <c r="B192" s="92" t="s">
        <v>500</v>
      </c>
      <c r="C192" s="93" t="s">
        <v>21</v>
      </c>
      <c r="D192" s="93" t="s">
        <v>501</v>
      </c>
      <c r="E192" s="185" t="s">
        <v>502</v>
      </c>
      <c r="F192" s="185"/>
      <c r="G192" s="94" t="s">
        <v>82</v>
      </c>
      <c r="H192" s="95">
        <v>1</v>
      </c>
      <c r="I192" s="96">
        <v>12.81</v>
      </c>
      <c r="J192" s="130">
        <v>12.81</v>
      </c>
    </row>
    <row r="193" spans="1:10" ht="51.95" customHeight="1" x14ac:dyDescent="0.2">
      <c r="A193" s="121" t="s">
        <v>359</v>
      </c>
      <c r="B193" s="86" t="s">
        <v>503</v>
      </c>
      <c r="C193" s="87" t="s">
        <v>21</v>
      </c>
      <c r="D193" s="87" t="s">
        <v>504</v>
      </c>
      <c r="E193" s="178" t="s">
        <v>386</v>
      </c>
      <c r="F193" s="178"/>
      <c r="G193" s="88" t="s">
        <v>82</v>
      </c>
      <c r="H193" s="89">
        <v>1.1000000000000001</v>
      </c>
      <c r="I193" s="90">
        <v>4.8899999999999997</v>
      </c>
      <c r="J193" s="122">
        <v>5.37</v>
      </c>
    </row>
    <row r="194" spans="1:10" ht="25.5" x14ac:dyDescent="0.2">
      <c r="A194" s="123"/>
      <c r="B194" s="126"/>
      <c r="C194" s="126"/>
      <c r="D194" s="126"/>
      <c r="E194" s="126" t="s">
        <v>376</v>
      </c>
      <c r="F194" s="124">
        <v>10.47</v>
      </c>
      <c r="G194" s="126" t="s">
        <v>377</v>
      </c>
      <c r="H194" s="124">
        <v>0</v>
      </c>
      <c r="I194" s="126" t="s">
        <v>378</v>
      </c>
      <c r="J194" s="125">
        <v>10.47</v>
      </c>
    </row>
    <row r="195" spans="1:10" ht="15" thickBot="1" x14ac:dyDescent="0.25">
      <c r="A195" s="123"/>
      <c r="B195" s="126"/>
      <c r="C195" s="126"/>
      <c r="D195" s="126"/>
      <c r="E195" s="126" t="s">
        <v>379</v>
      </c>
      <c r="F195" s="124">
        <v>6.27</v>
      </c>
      <c r="G195" s="126"/>
      <c r="H195" s="174" t="s">
        <v>380</v>
      </c>
      <c r="I195" s="174"/>
      <c r="J195" s="125">
        <v>31.21</v>
      </c>
    </row>
    <row r="196" spans="1:10" ht="0.95" customHeight="1" thickTop="1" x14ac:dyDescent="0.2">
      <c r="A196" s="127"/>
      <c r="B196" s="91"/>
      <c r="C196" s="91"/>
      <c r="D196" s="91"/>
      <c r="E196" s="91"/>
      <c r="F196" s="91"/>
      <c r="G196" s="91"/>
      <c r="H196" s="91"/>
      <c r="I196" s="91"/>
      <c r="J196" s="128"/>
    </row>
    <row r="197" spans="1:10" ht="18" customHeight="1" x14ac:dyDescent="0.2">
      <c r="A197" s="131" t="s">
        <v>110</v>
      </c>
      <c r="B197" s="97" t="s">
        <v>8</v>
      </c>
      <c r="C197" s="81" t="s">
        <v>9</v>
      </c>
      <c r="D197" s="81" t="s">
        <v>10</v>
      </c>
      <c r="E197" s="176" t="s">
        <v>356</v>
      </c>
      <c r="F197" s="176"/>
      <c r="G197" s="98" t="s">
        <v>11</v>
      </c>
      <c r="H197" s="97" t="s">
        <v>12</v>
      </c>
      <c r="I197" s="97" t="s">
        <v>13</v>
      </c>
      <c r="J197" s="132" t="s">
        <v>15</v>
      </c>
    </row>
    <row r="198" spans="1:10" ht="39" customHeight="1" x14ac:dyDescent="0.2">
      <c r="A198" s="72" t="s">
        <v>357</v>
      </c>
      <c r="B198" s="82" t="s">
        <v>111</v>
      </c>
      <c r="C198" s="83" t="s">
        <v>21</v>
      </c>
      <c r="D198" s="83" t="s">
        <v>112</v>
      </c>
      <c r="E198" s="177" t="s">
        <v>477</v>
      </c>
      <c r="F198" s="177"/>
      <c r="G198" s="73" t="s">
        <v>82</v>
      </c>
      <c r="H198" s="84">
        <v>1</v>
      </c>
      <c r="I198" s="85">
        <v>8.5299999999999994</v>
      </c>
      <c r="J198" s="120">
        <v>8.5299999999999994</v>
      </c>
    </row>
    <row r="199" spans="1:10" ht="26.1" customHeight="1" x14ac:dyDescent="0.2">
      <c r="A199" s="129" t="s">
        <v>396</v>
      </c>
      <c r="B199" s="92" t="s">
        <v>447</v>
      </c>
      <c r="C199" s="93" t="s">
        <v>21</v>
      </c>
      <c r="D199" s="93" t="s">
        <v>448</v>
      </c>
      <c r="E199" s="185" t="s">
        <v>358</v>
      </c>
      <c r="F199" s="185"/>
      <c r="G199" s="94" t="s">
        <v>28</v>
      </c>
      <c r="H199" s="95">
        <v>7.0999999999999994E-2</v>
      </c>
      <c r="I199" s="96">
        <v>23.83</v>
      </c>
      <c r="J199" s="130">
        <v>1.69</v>
      </c>
    </row>
    <row r="200" spans="1:10" ht="24" customHeight="1" x14ac:dyDescent="0.2">
      <c r="A200" s="129" t="s">
        <v>396</v>
      </c>
      <c r="B200" s="92" t="s">
        <v>449</v>
      </c>
      <c r="C200" s="93" t="s">
        <v>21</v>
      </c>
      <c r="D200" s="93" t="s">
        <v>450</v>
      </c>
      <c r="E200" s="185" t="s">
        <v>358</v>
      </c>
      <c r="F200" s="185"/>
      <c r="G200" s="94" t="s">
        <v>28</v>
      </c>
      <c r="H200" s="95">
        <v>7.0999999999999994E-2</v>
      </c>
      <c r="I200" s="96">
        <v>31.14</v>
      </c>
      <c r="J200" s="130">
        <v>2.21</v>
      </c>
    </row>
    <row r="201" spans="1:10" ht="26.1" customHeight="1" x14ac:dyDescent="0.2">
      <c r="A201" s="121" t="s">
        <v>359</v>
      </c>
      <c r="B201" s="86" t="s">
        <v>505</v>
      </c>
      <c r="C201" s="87" t="s">
        <v>21</v>
      </c>
      <c r="D201" s="87" t="s">
        <v>506</v>
      </c>
      <c r="E201" s="178" t="s">
        <v>386</v>
      </c>
      <c r="F201" s="178"/>
      <c r="G201" s="88" t="s">
        <v>82</v>
      </c>
      <c r="H201" s="89">
        <v>1.1000000000000001</v>
      </c>
      <c r="I201" s="90">
        <v>4.1900000000000004</v>
      </c>
      <c r="J201" s="122">
        <v>4.5999999999999996</v>
      </c>
    </row>
    <row r="202" spans="1:10" ht="26.1" customHeight="1" x14ac:dyDescent="0.2">
      <c r="A202" s="121" t="s">
        <v>359</v>
      </c>
      <c r="B202" s="86" t="s">
        <v>507</v>
      </c>
      <c r="C202" s="87" t="s">
        <v>21</v>
      </c>
      <c r="D202" s="87" t="s">
        <v>508</v>
      </c>
      <c r="E202" s="178" t="s">
        <v>386</v>
      </c>
      <c r="F202" s="178"/>
      <c r="G202" s="88" t="s">
        <v>410</v>
      </c>
      <c r="H202" s="89">
        <v>1.8E-3</v>
      </c>
      <c r="I202" s="90">
        <v>20.43</v>
      </c>
      <c r="J202" s="122">
        <v>0.03</v>
      </c>
    </row>
    <row r="203" spans="1:10" ht="25.5" x14ac:dyDescent="0.2">
      <c r="A203" s="123"/>
      <c r="B203" s="126"/>
      <c r="C203" s="126"/>
      <c r="D203" s="126"/>
      <c r="E203" s="126" t="s">
        <v>376</v>
      </c>
      <c r="F203" s="124">
        <v>2.94</v>
      </c>
      <c r="G203" s="126" t="s">
        <v>377</v>
      </c>
      <c r="H203" s="124">
        <v>0</v>
      </c>
      <c r="I203" s="126" t="s">
        <v>378</v>
      </c>
      <c r="J203" s="125">
        <v>2.94</v>
      </c>
    </row>
    <row r="204" spans="1:10" ht="15" thickBot="1" x14ac:dyDescent="0.25">
      <c r="A204" s="123"/>
      <c r="B204" s="126"/>
      <c r="C204" s="126"/>
      <c r="D204" s="126"/>
      <c r="E204" s="126" t="s">
        <v>379</v>
      </c>
      <c r="F204" s="124">
        <v>2.14</v>
      </c>
      <c r="G204" s="126"/>
      <c r="H204" s="174" t="s">
        <v>380</v>
      </c>
      <c r="I204" s="174"/>
      <c r="J204" s="125">
        <v>10.67</v>
      </c>
    </row>
    <row r="205" spans="1:10" ht="0.95" customHeight="1" thickTop="1" x14ac:dyDescent="0.2">
      <c r="A205" s="127"/>
      <c r="B205" s="91"/>
      <c r="C205" s="91"/>
      <c r="D205" s="91"/>
      <c r="E205" s="91"/>
      <c r="F205" s="91"/>
      <c r="G205" s="91"/>
      <c r="H205" s="91"/>
      <c r="I205" s="91"/>
      <c r="J205" s="128"/>
    </row>
    <row r="206" spans="1:10" ht="18" customHeight="1" x14ac:dyDescent="0.2">
      <c r="A206" s="131" t="s">
        <v>113</v>
      </c>
      <c r="B206" s="97" t="s">
        <v>8</v>
      </c>
      <c r="C206" s="81" t="s">
        <v>9</v>
      </c>
      <c r="D206" s="81" t="s">
        <v>10</v>
      </c>
      <c r="E206" s="176" t="s">
        <v>356</v>
      </c>
      <c r="F206" s="176"/>
      <c r="G206" s="98" t="s">
        <v>11</v>
      </c>
      <c r="H206" s="97" t="s">
        <v>12</v>
      </c>
      <c r="I206" s="97" t="s">
        <v>13</v>
      </c>
      <c r="J206" s="132" t="s">
        <v>15</v>
      </c>
    </row>
    <row r="207" spans="1:10" ht="51.95" customHeight="1" x14ac:dyDescent="0.2">
      <c r="A207" s="72" t="s">
        <v>357</v>
      </c>
      <c r="B207" s="82" t="s">
        <v>114</v>
      </c>
      <c r="C207" s="83" t="s">
        <v>21</v>
      </c>
      <c r="D207" s="83" t="s">
        <v>115</v>
      </c>
      <c r="E207" s="177" t="s">
        <v>509</v>
      </c>
      <c r="F207" s="177"/>
      <c r="G207" s="73" t="s">
        <v>82</v>
      </c>
      <c r="H207" s="84">
        <v>1</v>
      </c>
      <c r="I207" s="85">
        <v>59.14</v>
      </c>
      <c r="J207" s="120">
        <v>59.14</v>
      </c>
    </row>
    <row r="208" spans="1:10" ht="26.1" customHeight="1" x14ac:dyDescent="0.2">
      <c r="A208" s="129" t="s">
        <v>396</v>
      </c>
      <c r="B208" s="92" t="s">
        <v>510</v>
      </c>
      <c r="C208" s="93" t="s">
        <v>21</v>
      </c>
      <c r="D208" s="93" t="s">
        <v>511</v>
      </c>
      <c r="E208" s="185" t="s">
        <v>358</v>
      </c>
      <c r="F208" s="185"/>
      <c r="G208" s="94" t="s">
        <v>28</v>
      </c>
      <c r="H208" s="95">
        <v>0.26797799999999999</v>
      </c>
      <c r="I208" s="96">
        <v>22.99</v>
      </c>
      <c r="J208" s="130">
        <v>6.16</v>
      </c>
    </row>
    <row r="209" spans="1:10" ht="26.1" customHeight="1" x14ac:dyDescent="0.2">
      <c r="A209" s="129" t="s">
        <v>396</v>
      </c>
      <c r="B209" s="92" t="s">
        <v>512</v>
      </c>
      <c r="C209" s="93" t="s">
        <v>21</v>
      </c>
      <c r="D209" s="93" t="s">
        <v>513</v>
      </c>
      <c r="E209" s="185" t="s">
        <v>358</v>
      </c>
      <c r="F209" s="185"/>
      <c r="G209" s="94" t="s">
        <v>28</v>
      </c>
      <c r="H209" s="95">
        <v>0.26797799999999999</v>
      </c>
      <c r="I209" s="96">
        <v>27.84</v>
      </c>
      <c r="J209" s="130">
        <v>7.46</v>
      </c>
    </row>
    <row r="210" spans="1:10" ht="39" customHeight="1" x14ac:dyDescent="0.2">
      <c r="A210" s="121" t="s">
        <v>359</v>
      </c>
      <c r="B210" s="86" t="s">
        <v>514</v>
      </c>
      <c r="C210" s="87" t="s">
        <v>21</v>
      </c>
      <c r="D210" s="87" t="s">
        <v>515</v>
      </c>
      <c r="E210" s="178" t="s">
        <v>386</v>
      </c>
      <c r="F210" s="178"/>
      <c r="G210" s="88" t="s">
        <v>82</v>
      </c>
      <c r="H210" s="89">
        <v>1.0357749999999999</v>
      </c>
      <c r="I210" s="90">
        <v>43.95</v>
      </c>
      <c r="J210" s="122">
        <v>45.52</v>
      </c>
    </row>
    <row r="211" spans="1:10" ht="25.5" x14ac:dyDescent="0.2">
      <c r="A211" s="123"/>
      <c r="B211" s="126"/>
      <c r="C211" s="126"/>
      <c r="D211" s="126"/>
      <c r="E211" s="126" t="s">
        <v>376</v>
      </c>
      <c r="F211" s="124">
        <v>10.28</v>
      </c>
      <c r="G211" s="126" t="s">
        <v>377</v>
      </c>
      <c r="H211" s="124">
        <v>0</v>
      </c>
      <c r="I211" s="126" t="s">
        <v>378</v>
      </c>
      <c r="J211" s="125">
        <v>10.28</v>
      </c>
    </row>
    <row r="212" spans="1:10" ht="15" thickBot="1" x14ac:dyDescent="0.25">
      <c r="A212" s="123"/>
      <c r="B212" s="126"/>
      <c r="C212" s="126"/>
      <c r="D212" s="126"/>
      <c r="E212" s="126" t="s">
        <v>379</v>
      </c>
      <c r="F212" s="124">
        <v>14.89</v>
      </c>
      <c r="G212" s="126"/>
      <c r="H212" s="174" t="s">
        <v>380</v>
      </c>
      <c r="I212" s="174"/>
      <c r="J212" s="125">
        <v>74.03</v>
      </c>
    </row>
    <row r="213" spans="1:10" ht="0.95" customHeight="1" thickTop="1" x14ac:dyDescent="0.2">
      <c r="A213" s="127"/>
      <c r="B213" s="91"/>
      <c r="C213" s="91"/>
      <c r="D213" s="91"/>
      <c r="E213" s="91"/>
      <c r="F213" s="91"/>
      <c r="G213" s="91"/>
      <c r="H213" s="91"/>
      <c r="I213" s="91"/>
      <c r="J213" s="128"/>
    </row>
    <row r="214" spans="1:10" ht="18" customHeight="1" x14ac:dyDescent="0.2">
      <c r="A214" s="131" t="s">
        <v>116</v>
      </c>
      <c r="B214" s="97" t="s">
        <v>8</v>
      </c>
      <c r="C214" s="81" t="s">
        <v>9</v>
      </c>
      <c r="D214" s="81" t="s">
        <v>10</v>
      </c>
      <c r="E214" s="176" t="s">
        <v>356</v>
      </c>
      <c r="F214" s="176"/>
      <c r="G214" s="98" t="s">
        <v>11</v>
      </c>
      <c r="H214" s="97" t="s">
        <v>12</v>
      </c>
      <c r="I214" s="97" t="s">
        <v>13</v>
      </c>
      <c r="J214" s="132" t="s">
        <v>15</v>
      </c>
    </row>
    <row r="215" spans="1:10" ht="51.95" customHeight="1" x14ac:dyDescent="0.2">
      <c r="A215" s="72" t="s">
        <v>357</v>
      </c>
      <c r="B215" s="82" t="s">
        <v>117</v>
      </c>
      <c r="C215" s="83" t="s">
        <v>21</v>
      </c>
      <c r="D215" s="83" t="s">
        <v>118</v>
      </c>
      <c r="E215" s="177" t="s">
        <v>509</v>
      </c>
      <c r="F215" s="177"/>
      <c r="G215" s="73" t="s">
        <v>82</v>
      </c>
      <c r="H215" s="84">
        <v>1</v>
      </c>
      <c r="I215" s="85">
        <v>67.91</v>
      </c>
      <c r="J215" s="120">
        <v>67.91</v>
      </c>
    </row>
    <row r="216" spans="1:10" ht="26.1" customHeight="1" x14ac:dyDescent="0.2">
      <c r="A216" s="129" t="s">
        <v>396</v>
      </c>
      <c r="B216" s="92" t="s">
        <v>510</v>
      </c>
      <c r="C216" s="93" t="s">
        <v>21</v>
      </c>
      <c r="D216" s="93" t="s">
        <v>511</v>
      </c>
      <c r="E216" s="185" t="s">
        <v>358</v>
      </c>
      <c r="F216" s="185"/>
      <c r="G216" s="94" t="s">
        <v>28</v>
      </c>
      <c r="H216" s="95">
        <v>0.29589700000000002</v>
      </c>
      <c r="I216" s="96">
        <v>22.99</v>
      </c>
      <c r="J216" s="130">
        <v>6.8</v>
      </c>
    </row>
    <row r="217" spans="1:10" ht="26.1" customHeight="1" x14ac:dyDescent="0.2">
      <c r="A217" s="129" t="s">
        <v>396</v>
      </c>
      <c r="B217" s="92" t="s">
        <v>512</v>
      </c>
      <c r="C217" s="93" t="s">
        <v>21</v>
      </c>
      <c r="D217" s="93" t="s">
        <v>513</v>
      </c>
      <c r="E217" s="185" t="s">
        <v>358</v>
      </c>
      <c r="F217" s="185"/>
      <c r="G217" s="94" t="s">
        <v>28</v>
      </c>
      <c r="H217" s="95">
        <v>0.29589700000000002</v>
      </c>
      <c r="I217" s="96">
        <v>27.84</v>
      </c>
      <c r="J217" s="130">
        <v>8.23</v>
      </c>
    </row>
    <row r="218" spans="1:10" ht="39" customHeight="1" x14ac:dyDescent="0.2">
      <c r="A218" s="121" t="s">
        <v>359</v>
      </c>
      <c r="B218" s="86" t="s">
        <v>516</v>
      </c>
      <c r="C218" s="87" t="s">
        <v>21</v>
      </c>
      <c r="D218" s="87" t="s">
        <v>517</v>
      </c>
      <c r="E218" s="178" t="s">
        <v>386</v>
      </c>
      <c r="F218" s="178"/>
      <c r="G218" s="88" t="s">
        <v>82</v>
      </c>
      <c r="H218" s="89">
        <v>1.0357749999999999</v>
      </c>
      <c r="I218" s="90">
        <v>51.06</v>
      </c>
      <c r="J218" s="122">
        <v>52.88</v>
      </c>
    </row>
    <row r="219" spans="1:10" ht="25.5" x14ac:dyDescent="0.2">
      <c r="A219" s="123"/>
      <c r="B219" s="126"/>
      <c r="C219" s="126"/>
      <c r="D219" s="126"/>
      <c r="E219" s="126" t="s">
        <v>376</v>
      </c>
      <c r="F219" s="124">
        <v>11.36</v>
      </c>
      <c r="G219" s="126" t="s">
        <v>377</v>
      </c>
      <c r="H219" s="124">
        <v>0</v>
      </c>
      <c r="I219" s="126" t="s">
        <v>378</v>
      </c>
      <c r="J219" s="125">
        <v>11.36</v>
      </c>
    </row>
    <row r="220" spans="1:10" ht="15" thickBot="1" x14ac:dyDescent="0.25">
      <c r="A220" s="123"/>
      <c r="B220" s="126"/>
      <c r="C220" s="126"/>
      <c r="D220" s="126"/>
      <c r="E220" s="126" t="s">
        <v>379</v>
      </c>
      <c r="F220" s="124">
        <v>17.09</v>
      </c>
      <c r="G220" s="126"/>
      <c r="H220" s="174" t="s">
        <v>380</v>
      </c>
      <c r="I220" s="174"/>
      <c r="J220" s="125">
        <v>85</v>
      </c>
    </row>
    <row r="221" spans="1:10" ht="0.95" customHeight="1" thickTop="1" x14ac:dyDescent="0.2">
      <c r="A221" s="127"/>
      <c r="B221" s="91"/>
      <c r="C221" s="91"/>
      <c r="D221" s="91"/>
      <c r="E221" s="91"/>
      <c r="F221" s="91"/>
      <c r="G221" s="91"/>
      <c r="H221" s="91"/>
      <c r="I221" s="91"/>
      <c r="J221" s="128"/>
    </row>
    <row r="222" spans="1:10" ht="18" customHeight="1" x14ac:dyDescent="0.2">
      <c r="A222" s="131" t="s">
        <v>121</v>
      </c>
      <c r="B222" s="97" t="s">
        <v>8</v>
      </c>
      <c r="C222" s="81" t="s">
        <v>9</v>
      </c>
      <c r="D222" s="81" t="s">
        <v>10</v>
      </c>
      <c r="E222" s="176" t="s">
        <v>356</v>
      </c>
      <c r="F222" s="176"/>
      <c r="G222" s="98" t="s">
        <v>11</v>
      </c>
      <c r="H222" s="97" t="s">
        <v>12</v>
      </c>
      <c r="I222" s="97" t="s">
        <v>13</v>
      </c>
      <c r="J222" s="132" t="s">
        <v>15</v>
      </c>
    </row>
    <row r="223" spans="1:10" ht="39" customHeight="1" x14ac:dyDescent="0.2">
      <c r="A223" s="72" t="s">
        <v>357</v>
      </c>
      <c r="B223" s="82" t="s">
        <v>122</v>
      </c>
      <c r="C223" s="83" t="s">
        <v>56</v>
      </c>
      <c r="D223" s="83" t="s">
        <v>123</v>
      </c>
      <c r="E223" s="177" t="s">
        <v>446</v>
      </c>
      <c r="F223" s="177"/>
      <c r="G223" s="73" t="s">
        <v>63</v>
      </c>
      <c r="H223" s="84">
        <v>1</v>
      </c>
      <c r="I223" s="85">
        <v>1128.24</v>
      </c>
      <c r="J223" s="120">
        <v>1128.24</v>
      </c>
    </row>
    <row r="224" spans="1:10" ht="39" customHeight="1" x14ac:dyDescent="0.2">
      <c r="A224" s="129" t="s">
        <v>396</v>
      </c>
      <c r="B224" s="92" t="s">
        <v>279</v>
      </c>
      <c r="C224" s="93" t="s">
        <v>56</v>
      </c>
      <c r="D224" s="93" t="s">
        <v>280</v>
      </c>
      <c r="E224" s="185" t="s">
        <v>446</v>
      </c>
      <c r="F224" s="185"/>
      <c r="G224" s="94" t="s">
        <v>63</v>
      </c>
      <c r="H224" s="95">
        <v>1</v>
      </c>
      <c r="I224" s="96">
        <v>27.66</v>
      </c>
      <c r="J224" s="130">
        <v>27.66</v>
      </c>
    </row>
    <row r="225" spans="1:10" ht="24" customHeight="1" x14ac:dyDescent="0.2">
      <c r="A225" s="129" t="s">
        <v>396</v>
      </c>
      <c r="B225" s="92" t="s">
        <v>449</v>
      </c>
      <c r="C225" s="93" t="s">
        <v>21</v>
      </c>
      <c r="D225" s="93" t="s">
        <v>450</v>
      </c>
      <c r="E225" s="185" t="s">
        <v>358</v>
      </c>
      <c r="F225" s="185"/>
      <c r="G225" s="94" t="s">
        <v>28</v>
      </c>
      <c r="H225" s="95">
        <v>1.5</v>
      </c>
      <c r="I225" s="96">
        <v>31.14</v>
      </c>
      <c r="J225" s="130">
        <v>46.71</v>
      </c>
    </row>
    <row r="226" spans="1:10" ht="26.1" customHeight="1" x14ac:dyDescent="0.2">
      <c r="A226" s="129" t="s">
        <v>396</v>
      </c>
      <c r="B226" s="92" t="s">
        <v>447</v>
      </c>
      <c r="C226" s="93" t="s">
        <v>21</v>
      </c>
      <c r="D226" s="93" t="s">
        <v>448</v>
      </c>
      <c r="E226" s="185" t="s">
        <v>358</v>
      </c>
      <c r="F226" s="185"/>
      <c r="G226" s="94" t="s">
        <v>28</v>
      </c>
      <c r="H226" s="95">
        <v>1.5</v>
      </c>
      <c r="I226" s="96">
        <v>23.83</v>
      </c>
      <c r="J226" s="130">
        <v>35.74</v>
      </c>
    </row>
    <row r="227" spans="1:10" ht="26.1" customHeight="1" x14ac:dyDescent="0.2">
      <c r="A227" s="129" t="s">
        <v>396</v>
      </c>
      <c r="B227" s="92" t="s">
        <v>518</v>
      </c>
      <c r="C227" s="93" t="s">
        <v>21</v>
      </c>
      <c r="D227" s="93" t="s">
        <v>519</v>
      </c>
      <c r="E227" s="185" t="s">
        <v>446</v>
      </c>
      <c r="F227" s="185"/>
      <c r="G227" s="94" t="s">
        <v>127</v>
      </c>
      <c r="H227" s="95">
        <v>1</v>
      </c>
      <c r="I227" s="96">
        <v>50.88</v>
      </c>
      <c r="J227" s="130">
        <v>50.88</v>
      </c>
    </row>
    <row r="228" spans="1:10" ht="39" customHeight="1" x14ac:dyDescent="0.2">
      <c r="A228" s="129" t="s">
        <v>396</v>
      </c>
      <c r="B228" s="92" t="s">
        <v>92</v>
      </c>
      <c r="C228" s="93" t="s">
        <v>21</v>
      </c>
      <c r="D228" s="93" t="s">
        <v>93</v>
      </c>
      <c r="E228" s="185" t="s">
        <v>477</v>
      </c>
      <c r="F228" s="185"/>
      <c r="G228" s="94" t="s">
        <v>82</v>
      </c>
      <c r="H228" s="95">
        <v>15</v>
      </c>
      <c r="I228" s="96">
        <v>27.91</v>
      </c>
      <c r="J228" s="130">
        <v>418.65</v>
      </c>
    </row>
    <row r="229" spans="1:10" ht="26.1" customHeight="1" x14ac:dyDescent="0.2">
      <c r="A229" s="129" t="s">
        <v>396</v>
      </c>
      <c r="B229" s="92" t="s">
        <v>520</v>
      </c>
      <c r="C229" s="93" t="s">
        <v>21</v>
      </c>
      <c r="D229" s="93" t="s">
        <v>521</v>
      </c>
      <c r="E229" s="185" t="s">
        <v>522</v>
      </c>
      <c r="F229" s="185"/>
      <c r="G229" s="94" t="s">
        <v>127</v>
      </c>
      <c r="H229" s="95">
        <v>1</v>
      </c>
      <c r="I229" s="96">
        <v>74.349999999999994</v>
      </c>
      <c r="J229" s="130">
        <v>74.349999999999994</v>
      </c>
    </row>
    <row r="230" spans="1:10" ht="26.1" customHeight="1" x14ac:dyDescent="0.2">
      <c r="A230" s="129" t="s">
        <v>396</v>
      </c>
      <c r="B230" s="92" t="s">
        <v>275</v>
      </c>
      <c r="C230" s="93" t="s">
        <v>21</v>
      </c>
      <c r="D230" s="93" t="s">
        <v>276</v>
      </c>
      <c r="E230" s="185" t="s">
        <v>522</v>
      </c>
      <c r="F230" s="185"/>
      <c r="G230" s="94" t="s">
        <v>127</v>
      </c>
      <c r="H230" s="95">
        <v>1</v>
      </c>
      <c r="I230" s="96">
        <v>91.81</v>
      </c>
      <c r="J230" s="130">
        <v>91.81</v>
      </c>
    </row>
    <row r="231" spans="1:10" ht="24" customHeight="1" x14ac:dyDescent="0.2">
      <c r="A231" s="121" t="s">
        <v>359</v>
      </c>
      <c r="B231" s="86" t="s">
        <v>523</v>
      </c>
      <c r="C231" s="87" t="s">
        <v>61</v>
      </c>
      <c r="D231" s="87" t="s">
        <v>524</v>
      </c>
      <c r="E231" s="178" t="s">
        <v>386</v>
      </c>
      <c r="F231" s="178"/>
      <c r="G231" s="88" t="s">
        <v>63</v>
      </c>
      <c r="H231" s="89">
        <v>2</v>
      </c>
      <c r="I231" s="90">
        <v>5.5</v>
      </c>
      <c r="J231" s="122">
        <v>11</v>
      </c>
    </row>
    <row r="232" spans="1:10" ht="26.1" customHeight="1" x14ac:dyDescent="0.2">
      <c r="A232" s="121" t="s">
        <v>359</v>
      </c>
      <c r="B232" s="86" t="s">
        <v>525</v>
      </c>
      <c r="C232" s="87" t="s">
        <v>61</v>
      </c>
      <c r="D232" s="87" t="s">
        <v>526</v>
      </c>
      <c r="E232" s="178" t="s">
        <v>386</v>
      </c>
      <c r="F232" s="178"/>
      <c r="G232" s="88" t="s">
        <v>63</v>
      </c>
      <c r="H232" s="89">
        <v>1</v>
      </c>
      <c r="I232" s="90">
        <v>140.30000000000001</v>
      </c>
      <c r="J232" s="122">
        <v>140.30000000000001</v>
      </c>
    </row>
    <row r="233" spans="1:10" ht="26.1" customHeight="1" x14ac:dyDescent="0.2">
      <c r="A233" s="121" t="s">
        <v>359</v>
      </c>
      <c r="B233" s="86" t="s">
        <v>527</v>
      </c>
      <c r="C233" s="87" t="s">
        <v>21</v>
      </c>
      <c r="D233" s="87" t="s">
        <v>528</v>
      </c>
      <c r="E233" s="178" t="s">
        <v>386</v>
      </c>
      <c r="F233" s="178"/>
      <c r="G233" s="88" t="s">
        <v>127</v>
      </c>
      <c r="H233" s="89">
        <v>1</v>
      </c>
      <c r="I233" s="90">
        <v>231.14</v>
      </c>
      <c r="J233" s="122">
        <v>231.14</v>
      </c>
    </row>
    <row r="234" spans="1:10" ht="25.5" x14ac:dyDescent="0.2">
      <c r="A234" s="123"/>
      <c r="B234" s="126"/>
      <c r="C234" s="126"/>
      <c r="D234" s="126"/>
      <c r="E234" s="126" t="s">
        <v>376</v>
      </c>
      <c r="F234" s="124">
        <v>175</v>
      </c>
      <c r="G234" s="126" t="s">
        <v>377</v>
      </c>
      <c r="H234" s="124">
        <v>0</v>
      </c>
      <c r="I234" s="126" t="s">
        <v>378</v>
      </c>
      <c r="J234" s="125">
        <v>175</v>
      </c>
    </row>
    <row r="235" spans="1:10" ht="15" thickBot="1" x14ac:dyDescent="0.25">
      <c r="A235" s="123"/>
      <c r="B235" s="126"/>
      <c r="C235" s="126"/>
      <c r="D235" s="126"/>
      <c r="E235" s="126" t="s">
        <v>379</v>
      </c>
      <c r="F235" s="124">
        <v>284.08999999999997</v>
      </c>
      <c r="G235" s="126"/>
      <c r="H235" s="174" t="s">
        <v>380</v>
      </c>
      <c r="I235" s="174"/>
      <c r="J235" s="125">
        <v>1412.33</v>
      </c>
    </row>
    <row r="236" spans="1:10" ht="0.95" customHeight="1" thickTop="1" x14ac:dyDescent="0.2">
      <c r="A236" s="127"/>
      <c r="B236" s="91"/>
      <c r="C236" s="91"/>
      <c r="D236" s="91"/>
      <c r="E236" s="91"/>
      <c r="F236" s="91"/>
      <c r="G236" s="91"/>
      <c r="H236" s="91"/>
      <c r="I236" s="91"/>
      <c r="J236" s="128"/>
    </row>
    <row r="237" spans="1:10" ht="18" customHeight="1" x14ac:dyDescent="0.2">
      <c r="A237" s="131" t="s">
        <v>124</v>
      </c>
      <c r="B237" s="97" t="s">
        <v>8</v>
      </c>
      <c r="C237" s="81" t="s">
        <v>9</v>
      </c>
      <c r="D237" s="81" t="s">
        <v>10</v>
      </c>
      <c r="E237" s="176" t="s">
        <v>356</v>
      </c>
      <c r="F237" s="176"/>
      <c r="G237" s="98" t="s">
        <v>11</v>
      </c>
      <c r="H237" s="97" t="s">
        <v>12</v>
      </c>
      <c r="I237" s="97" t="s">
        <v>13</v>
      </c>
      <c r="J237" s="132" t="s">
        <v>15</v>
      </c>
    </row>
    <row r="238" spans="1:10" ht="26.1" customHeight="1" x14ac:dyDescent="0.2">
      <c r="A238" s="72" t="s">
        <v>357</v>
      </c>
      <c r="B238" s="82" t="s">
        <v>125</v>
      </c>
      <c r="C238" s="83" t="s">
        <v>21</v>
      </c>
      <c r="D238" s="83" t="s">
        <v>126</v>
      </c>
      <c r="E238" s="177" t="s">
        <v>522</v>
      </c>
      <c r="F238" s="177"/>
      <c r="G238" s="73" t="s">
        <v>127</v>
      </c>
      <c r="H238" s="84">
        <v>1</v>
      </c>
      <c r="I238" s="85">
        <v>101.05</v>
      </c>
      <c r="J238" s="120">
        <v>101.05</v>
      </c>
    </row>
    <row r="239" spans="1:10" ht="26.1" customHeight="1" x14ac:dyDescent="0.2">
      <c r="A239" s="129" t="s">
        <v>396</v>
      </c>
      <c r="B239" s="92" t="s">
        <v>447</v>
      </c>
      <c r="C239" s="93" t="s">
        <v>21</v>
      </c>
      <c r="D239" s="93" t="s">
        <v>448</v>
      </c>
      <c r="E239" s="185" t="s">
        <v>358</v>
      </c>
      <c r="F239" s="185"/>
      <c r="G239" s="94" t="s">
        <v>28</v>
      </c>
      <c r="H239" s="95">
        <v>0.52974500000000002</v>
      </c>
      <c r="I239" s="96">
        <v>23.83</v>
      </c>
      <c r="J239" s="130">
        <v>12.62</v>
      </c>
    </row>
    <row r="240" spans="1:10" ht="24" customHeight="1" x14ac:dyDescent="0.2">
      <c r="A240" s="129" t="s">
        <v>396</v>
      </c>
      <c r="B240" s="92" t="s">
        <v>449</v>
      </c>
      <c r="C240" s="93" t="s">
        <v>21</v>
      </c>
      <c r="D240" s="93" t="s">
        <v>450</v>
      </c>
      <c r="E240" s="185" t="s">
        <v>358</v>
      </c>
      <c r="F240" s="185"/>
      <c r="G240" s="94" t="s">
        <v>28</v>
      </c>
      <c r="H240" s="95">
        <v>0.52974500000000002</v>
      </c>
      <c r="I240" s="96">
        <v>31.14</v>
      </c>
      <c r="J240" s="130">
        <v>16.489999999999998</v>
      </c>
    </row>
    <row r="241" spans="1:10" ht="39" customHeight="1" x14ac:dyDescent="0.2">
      <c r="A241" s="121" t="s">
        <v>359</v>
      </c>
      <c r="B241" s="86" t="s">
        <v>529</v>
      </c>
      <c r="C241" s="87" t="s">
        <v>21</v>
      </c>
      <c r="D241" s="87" t="s">
        <v>530</v>
      </c>
      <c r="E241" s="178" t="s">
        <v>386</v>
      </c>
      <c r="F241" s="178"/>
      <c r="G241" s="88" t="s">
        <v>127</v>
      </c>
      <c r="H241" s="89">
        <v>3</v>
      </c>
      <c r="I241" s="90">
        <v>2.29</v>
      </c>
      <c r="J241" s="122">
        <v>6.87</v>
      </c>
    </row>
    <row r="242" spans="1:10" ht="26.1" customHeight="1" x14ac:dyDescent="0.2">
      <c r="A242" s="121" t="s">
        <v>359</v>
      </c>
      <c r="B242" s="86" t="s">
        <v>531</v>
      </c>
      <c r="C242" s="87" t="s">
        <v>21</v>
      </c>
      <c r="D242" s="87" t="s">
        <v>532</v>
      </c>
      <c r="E242" s="178" t="s">
        <v>386</v>
      </c>
      <c r="F242" s="178"/>
      <c r="G242" s="88" t="s">
        <v>127</v>
      </c>
      <c r="H242" s="89">
        <v>1</v>
      </c>
      <c r="I242" s="90">
        <v>65.069999999999993</v>
      </c>
      <c r="J242" s="122">
        <v>65.069999999999993</v>
      </c>
    </row>
    <row r="243" spans="1:10" ht="25.5" x14ac:dyDescent="0.2">
      <c r="A243" s="123"/>
      <c r="B243" s="126"/>
      <c r="C243" s="126"/>
      <c r="D243" s="126"/>
      <c r="E243" s="126" t="s">
        <v>376</v>
      </c>
      <c r="F243" s="124">
        <v>21.99</v>
      </c>
      <c r="G243" s="126" t="s">
        <v>377</v>
      </c>
      <c r="H243" s="124">
        <v>0</v>
      </c>
      <c r="I243" s="126" t="s">
        <v>378</v>
      </c>
      <c r="J243" s="125">
        <v>21.99</v>
      </c>
    </row>
    <row r="244" spans="1:10" ht="15" thickBot="1" x14ac:dyDescent="0.25">
      <c r="A244" s="123"/>
      <c r="B244" s="126"/>
      <c r="C244" s="126"/>
      <c r="D244" s="126"/>
      <c r="E244" s="126" t="s">
        <v>379</v>
      </c>
      <c r="F244" s="124">
        <v>25.44</v>
      </c>
      <c r="G244" s="126"/>
      <c r="H244" s="174" t="s">
        <v>380</v>
      </c>
      <c r="I244" s="174"/>
      <c r="J244" s="125">
        <v>126.49</v>
      </c>
    </row>
    <row r="245" spans="1:10" ht="0.95" customHeight="1" thickTop="1" x14ac:dyDescent="0.2">
      <c r="A245" s="127"/>
      <c r="B245" s="91"/>
      <c r="C245" s="91"/>
      <c r="D245" s="91"/>
      <c r="E245" s="91"/>
      <c r="F245" s="91"/>
      <c r="G245" s="91"/>
      <c r="H245" s="91"/>
      <c r="I245" s="91"/>
      <c r="J245" s="128"/>
    </row>
    <row r="246" spans="1:10" ht="18" customHeight="1" x14ac:dyDescent="0.2">
      <c r="A246" s="131" t="s">
        <v>128</v>
      </c>
      <c r="B246" s="97" t="s">
        <v>8</v>
      </c>
      <c r="C246" s="81" t="s">
        <v>9</v>
      </c>
      <c r="D246" s="81" t="s">
        <v>10</v>
      </c>
      <c r="E246" s="176" t="s">
        <v>356</v>
      </c>
      <c r="F246" s="176"/>
      <c r="G246" s="98" t="s">
        <v>11</v>
      </c>
      <c r="H246" s="97" t="s">
        <v>12</v>
      </c>
      <c r="I246" s="97" t="s">
        <v>13</v>
      </c>
      <c r="J246" s="132" t="s">
        <v>15</v>
      </c>
    </row>
    <row r="247" spans="1:10" ht="24" customHeight="1" x14ac:dyDescent="0.2">
      <c r="A247" s="72" t="s">
        <v>357</v>
      </c>
      <c r="B247" s="82" t="s">
        <v>129</v>
      </c>
      <c r="C247" s="83" t="s">
        <v>102</v>
      </c>
      <c r="D247" s="83" t="s">
        <v>130</v>
      </c>
      <c r="E247" s="177">
        <v>40.1</v>
      </c>
      <c r="F247" s="177"/>
      <c r="G247" s="73" t="s">
        <v>127</v>
      </c>
      <c r="H247" s="84">
        <v>1</v>
      </c>
      <c r="I247" s="85">
        <v>1646.52</v>
      </c>
      <c r="J247" s="120">
        <v>1646.52</v>
      </c>
    </row>
    <row r="248" spans="1:10" ht="24" customHeight="1" x14ac:dyDescent="0.2">
      <c r="A248" s="121" t="s">
        <v>359</v>
      </c>
      <c r="B248" s="86" t="s">
        <v>493</v>
      </c>
      <c r="C248" s="87" t="s">
        <v>102</v>
      </c>
      <c r="D248" s="87" t="s">
        <v>494</v>
      </c>
      <c r="E248" s="178" t="s">
        <v>362</v>
      </c>
      <c r="F248" s="178"/>
      <c r="G248" s="88" t="s">
        <v>28</v>
      </c>
      <c r="H248" s="89">
        <v>0.5</v>
      </c>
      <c r="I248" s="90">
        <v>33.119999999999997</v>
      </c>
      <c r="J248" s="122">
        <v>16.559999999999999</v>
      </c>
    </row>
    <row r="249" spans="1:10" ht="24" customHeight="1" x14ac:dyDescent="0.2">
      <c r="A249" s="121" t="s">
        <v>359</v>
      </c>
      <c r="B249" s="86" t="s">
        <v>495</v>
      </c>
      <c r="C249" s="87" t="s">
        <v>102</v>
      </c>
      <c r="D249" s="87" t="s">
        <v>496</v>
      </c>
      <c r="E249" s="178" t="s">
        <v>362</v>
      </c>
      <c r="F249" s="178"/>
      <c r="G249" s="88" t="s">
        <v>28</v>
      </c>
      <c r="H249" s="89">
        <v>0.5</v>
      </c>
      <c r="I249" s="90">
        <v>22.71</v>
      </c>
      <c r="J249" s="122">
        <v>11.35</v>
      </c>
    </row>
    <row r="250" spans="1:10" ht="39" customHeight="1" x14ac:dyDescent="0.2">
      <c r="A250" s="121" t="s">
        <v>359</v>
      </c>
      <c r="B250" s="86" t="s">
        <v>533</v>
      </c>
      <c r="C250" s="87" t="s">
        <v>102</v>
      </c>
      <c r="D250" s="87" t="s">
        <v>534</v>
      </c>
      <c r="E250" s="178" t="s">
        <v>386</v>
      </c>
      <c r="F250" s="178"/>
      <c r="G250" s="88" t="s">
        <v>127</v>
      </c>
      <c r="H250" s="89">
        <v>1</v>
      </c>
      <c r="I250" s="90">
        <v>1618.61</v>
      </c>
      <c r="J250" s="122">
        <v>1618.61</v>
      </c>
    </row>
    <row r="251" spans="1:10" ht="25.5" x14ac:dyDescent="0.2">
      <c r="A251" s="123"/>
      <c r="B251" s="126"/>
      <c r="C251" s="126"/>
      <c r="D251" s="126"/>
      <c r="E251" s="126" t="s">
        <v>376</v>
      </c>
      <c r="F251" s="124">
        <v>27.91</v>
      </c>
      <c r="G251" s="126" t="s">
        <v>377</v>
      </c>
      <c r="H251" s="124">
        <v>0</v>
      </c>
      <c r="I251" s="126" t="s">
        <v>378</v>
      </c>
      <c r="J251" s="125">
        <v>27.91</v>
      </c>
    </row>
    <row r="252" spans="1:10" ht="15" thickBot="1" x14ac:dyDescent="0.25">
      <c r="A252" s="123"/>
      <c r="B252" s="126"/>
      <c r="C252" s="126"/>
      <c r="D252" s="126"/>
      <c r="E252" s="126" t="s">
        <v>379</v>
      </c>
      <c r="F252" s="124">
        <v>414.59</v>
      </c>
      <c r="G252" s="126"/>
      <c r="H252" s="174" t="s">
        <v>380</v>
      </c>
      <c r="I252" s="174"/>
      <c r="J252" s="125">
        <v>2061.11</v>
      </c>
    </row>
    <row r="253" spans="1:10" ht="0.95" customHeight="1" thickTop="1" x14ac:dyDescent="0.2">
      <c r="A253" s="127"/>
      <c r="B253" s="91"/>
      <c r="C253" s="91"/>
      <c r="D253" s="91"/>
      <c r="E253" s="91"/>
      <c r="F253" s="91"/>
      <c r="G253" s="91"/>
      <c r="H253" s="91"/>
      <c r="I253" s="91"/>
      <c r="J253" s="128"/>
    </row>
    <row r="254" spans="1:10" ht="18" customHeight="1" x14ac:dyDescent="0.2">
      <c r="A254" s="131" t="s">
        <v>131</v>
      </c>
      <c r="B254" s="97" t="s">
        <v>8</v>
      </c>
      <c r="C254" s="81" t="s">
        <v>9</v>
      </c>
      <c r="D254" s="81" t="s">
        <v>10</v>
      </c>
      <c r="E254" s="176" t="s">
        <v>356</v>
      </c>
      <c r="F254" s="176"/>
      <c r="G254" s="98" t="s">
        <v>11</v>
      </c>
      <c r="H254" s="97" t="s">
        <v>12</v>
      </c>
      <c r="I254" s="97" t="s">
        <v>13</v>
      </c>
      <c r="J254" s="132" t="s">
        <v>15</v>
      </c>
    </row>
    <row r="255" spans="1:10" ht="26.1" customHeight="1" x14ac:dyDescent="0.2">
      <c r="A255" s="72" t="s">
        <v>357</v>
      </c>
      <c r="B255" s="82" t="s">
        <v>132</v>
      </c>
      <c r="C255" s="83" t="s">
        <v>21</v>
      </c>
      <c r="D255" s="83" t="s">
        <v>133</v>
      </c>
      <c r="E255" s="177" t="s">
        <v>453</v>
      </c>
      <c r="F255" s="177"/>
      <c r="G255" s="73" t="s">
        <v>127</v>
      </c>
      <c r="H255" s="84">
        <v>1</v>
      </c>
      <c r="I255" s="85">
        <v>32.92</v>
      </c>
      <c r="J255" s="120">
        <v>32.92</v>
      </c>
    </row>
    <row r="256" spans="1:10" ht="26.1" customHeight="1" x14ac:dyDescent="0.2">
      <c r="A256" s="129" t="s">
        <v>396</v>
      </c>
      <c r="B256" s="92" t="s">
        <v>447</v>
      </c>
      <c r="C256" s="93" t="s">
        <v>21</v>
      </c>
      <c r="D256" s="93" t="s">
        <v>448</v>
      </c>
      <c r="E256" s="185" t="s">
        <v>358</v>
      </c>
      <c r="F256" s="185"/>
      <c r="G256" s="94" t="s">
        <v>28</v>
      </c>
      <c r="H256" s="95">
        <v>1.46E-2</v>
      </c>
      <c r="I256" s="96">
        <v>23.83</v>
      </c>
      <c r="J256" s="130">
        <v>0.34</v>
      </c>
    </row>
    <row r="257" spans="1:10" ht="24" customHeight="1" x14ac:dyDescent="0.2">
      <c r="A257" s="129" t="s">
        <v>396</v>
      </c>
      <c r="B257" s="92" t="s">
        <v>449</v>
      </c>
      <c r="C257" s="93" t="s">
        <v>21</v>
      </c>
      <c r="D257" s="93" t="s">
        <v>450</v>
      </c>
      <c r="E257" s="185" t="s">
        <v>358</v>
      </c>
      <c r="F257" s="185"/>
      <c r="G257" s="94" t="s">
        <v>28</v>
      </c>
      <c r="H257" s="95">
        <v>1.46E-2</v>
      </c>
      <c r="I257" s="96">
        <v>31.14</v>
      </c>
      <c r="J257" s="130">
        <v>0.45</v>
      </c>
    </row>
    <row r="258" spans="1:10" ht="26.1" customHeight="1" x14ac:dyDescent="0.2">
      <c r="A258" s="121" t="s">
        <v>359</v>
      </c>
      <c r="B258" s="86" t="s">
        <v>535</v>
      </c>
      <c r="C258" s="87" t="s">
        <v>21</v>
      </c>
      <c r="D258" s="87" t="s">
        <v>536</v>
      </c>
      <c r="E258" s="178" t="s">
        <v>386</v>
      </c>
      <c r="F258" s="178"/>
      <c r="G258" s="88" t="s">
        <v>127</v>
      </c>
      <c r="H258" s="89">
        <v>1</v>
      </c>
      <c r="I258" s="90">
        <v>32.03</v>
      </c>
      <c r="J258" s="122">
        <v>32.03</v>
      </c>
    </row>
    <row r="259" spans="1:10" ht="26.1" customHeight="1" x14ac:dyDescent="0.2">
      <c r="A259" s="121" t="s">
        <v>359</v>
      </c>
      <c r="B259" s="86" t="s">
        <v>480</v>
      </c>
      <c r="C259" s="87" t="s">
        <v>21</v>
      </c>
      <c r="D259" s="87" t="s">
        <v>481</v>
      </c>
      <c r="E259" s="178" t="s">
        <v>386</v>
      </c>
      <c r="F259" s="178"/>
      <c r="G259" s="88" t="s">
        <v>127</v>
      </c>
      <c r="H259" s="89">
        <v>2.1000000000000001E-2</v>
      </c>
      <c r="I259" s="90">
        <v>4.8600000000000003</v>
      </c>
      <c r="J259" s="122">
        <v>0.1</v>
      </c>
    </row>
    <row r="260" spans="1:10" ht="25.5" x14ac:dyDescent="0.2">
      <c r="A260" s="123"/>
      <c r="B260" s="126"/>
      <c r="C260" s="126"/>
      <c r="D260" s="126"/>
      <c r="E260" s="126" t="s">
        <v>376</v>
      </c>
      <c r="F260" s="124">
        <v>0.59</v>
      </c>
      <c r="G260" s="126" t="s">
        <v>377</v>
      </c>
      <c r="H260" s="124">
        <v>0</v>
      </c>
      <c r="I260" s="126" t="s">
        <v>378</v>
      </c>
      <c r="J260" s="125">
        <v>0.59</v>
      </c>
    </row>
    <row r="261" spans="1:10" ht="15" thickBot="1" x14ac:dyDescent="0.25">
      <c r="A261" s="123"/>
      <c r="B261" s="126"/>
      <c r="C261" s="126"/>
      <c r="D261" s="126"/>
      <c r="E261" s="126" t="s">
        <v>379</v>
      </c>
      <c r="F261" s="124">
        <v>8.2799999999999994</v>
      </c>
      <c r="G261" s="126"/>
      <c r="H261" s="174" t="s">
        <v>380</v>
      </c>
      <c r="I261" s="174"/>
      <c r="J261" s="125">
        <v>41.2</v>
      </c>
    </row>
    <row r="262" spans="1:10" ht="0.95" customHeight="1" thickTop="1" x14ac:dyDescent="0.2">
      <c r="A262" s="127"/>
      <c r="B262" s="91"/>
      <c r="C262" s="91"/>
      <c r="D262" s="91"/>
      <c r="E262" s="91"/>
      <c r="F262" s="91"/>
      <c r="G262" s="91"/>
      <c r="H262" s="91"/>
      <c r="I262" s="91"/>
      <c r="J262" s="128"/>
    </row>
    <row r="263" spans="1:10" ht="18" customHeight="1" x14ac:dyDescent="0.2">
      <c r="A263" s="131" t="s">
        <v>134</v>
      </c>
      <c r="B263" s="97" t="s">
        <v>8</v>
      </c>
      <c r="C263" s="81" t="s">
        <v>9</v>
      </c>
      <c r="D263" s="81" t="s">
        <v>10</v>
      </c>
      <c r="E263" s="176" t="s">
        <v>356</v>
      </c>
      <c r="F263" s="176"/>
      <c r="G263" s="98" t="s">
        <v>11</v>
      </c>
      <c r="H263" s="97" t="s">
        <v>12</v>
      </c>
      <c r="I263" s="97" t="s">
        <v>13</v>
      </c>
      <c r="J263" s="132" t="s">
        <v>15</v>
      </c>
    </row>
    <row r="264" spans="1:10" ht="24" customHeight="1" x14ac:dyDescent="0.2">
      <c r="A264" s="72" t="s">
        <v>357</v>
      </c>
      <c r="B264" s="82" t="s">
        <v>135</v>
      </c>
      <c r="C264" s="83" t="s">
        <v>77</v>
      </c>
      <c r="D264" s="83" t="s">
        <v>136</v>
      </c>
      <c r="E264" s="177">
        <v>0</v>
      </c>
      <c r="F264" s="177"/>
      <c r="G264" s="73" t="s">
        <v>63</v>
      </c>
      <c r="H264" s="84">
        <v>1</v>
      </c>
      <c r="I264" s="85">
        <v>21.9</v>
      </c>
      <c r="J264" s="120">
        <v>21.9</v>
      </c>
    </row>
    <row r="265" spans="1:10" ht="26.1" customHeight="1" x14ac:dyDescent="0.2">
      <c r="A265" s="129" t="s">
        <v>396</v>
      </c>
      <c r="B265" s="92" t="s">
        <v>473</v>
      </c>
      <c r="C265" s="93" t="s">
        <v>77</v>
      </c>
      <c r="D265" s="93" t="s">
        <v>448</v>
      </c>
      <c r="E265" s="185">
        <v>0</v>
      </c>
      <c r="F265" s="185"/>
      <c r="G265" s="94" t="s">
        <v>47</v>
      </c>
      <c r="H265" s="95">
        <v>0.02</v>
      </c>
      <c r="I265" s="96">
        <v>26.52</v>
      </c>
      <c r="J265" s="130">
        <v>0.53</v>
      </c>
    </row>
    <row r="266" spans="1:10" ht="24" customHeight="1" x14ac:dyDescent="0.2">
      <c r="A266" s="129" t="s">
        <v>396</v>
      </c>
      <c r="B266" s="92" t="s">
        <v>474</v>
      </c>
      <c r="C266" s="93" t="s">
        <v>77</v>
      </c>
      <c r="D266" s="93" t="s">
        <v>450</v>
      </c>
      <c r="E266" s="185">
        <v>0</v>
      </c>
      <c r="F266" s="185"/>
      <c r="G266" s="94" t="s">
        <v>47</v>
      </c>
      <c r="H266" s="95">
        <v>0.04</v>
      </c>
      <c r="I266" s="96">
        <v>32.520000000000003</v>
      </c>
      <c r="J266" s="130">
        <v>1.3</v>
      </c>
    </row>
    <row r="267" spans="1:10" ht="24" customHeight="1" x14ac:dyDescent="0.2">
      <c r="A267" s="121" t="s">
        <v>359</v>
      </c>
      <c r="B267" s="86" t="s">
        <v>537</v>
      </c>
      <c r="C267" s="87" t="s">
        <v>77</v>
      </c>
      <c r="D267" s="87" t="s">
        <v>136</v>
      </c>
      <c r="E267" s="178" t="s">
        <v>386</v>
      </c>
      <c r="F267" s="178"/>
      <c r="G267" s="88" t="s">
        <v>63</v>
      </c>
      <c r="H267" s="89">
        <v>1</v>
      </c>
      <c r="I267" s="90">
        <v>20.07</v>
      </c>
      <c r="J267" s="122">
        <v>20.07</v>
      </c>
    </row>
    <row r="268" spans="1:10" ht="25.5" x14ac:dyDescent="0.2">
      <c r="A268" s="123"/>
      <c r="B268" s="126"/>
      <c r="C268" s="126"/>
      <c r="D268" s="126"/>
      <c r="E268" s="126" t="s">
        <v>376</v>
      </c>
      <c r="F268" s="124">
        <v>1.23</v>
      </c>
      <c r="G268" s="126" t="s">
        <v>377</v>
      </c>
      <c r="H268" s="124">
        <v>0</v>
      </c>
      <c r="I268" s="126" t="s">
        <v>378</v>
      </c>
      <c r="J268" s="125">
        <v>1.23</v>
      </c>
    </row>
    <row r="269" spans="1:10" ht="15" thickBot="1" x14ac:dyDescent="0.25">
      <c r="A269" s="123"/>
      <c r="B269" s="126"/>
      <c r="C269" s="126"/>
      <c r="D269" s="126"/>
      <c r="E269" s="126" t="s">
        <v>379</v>
      </c>
      <c r="F269" s="124">
        <v>5.51</v>
      </c>
      <c r="G269" s="126"/>
      <c r="H269" s="174" t="s">
        <v>380</v>
      </c>
      <c r="I269" s="174"/>
      <c r="J269" s="125">
        <v>27.41</v>
      </c>
    </row>
    <row r="270" spans="1:10" ht="0.95" customHeight="1" thickTop="1" x14ac:dyDescent="0.2">
      <c r="A270" s="127"/>
      <c r="B270" s="91"/>
      <c r="C270" s="91"/>
      <c r="D270" s="91"/>
      <c r="E270" s="91"/>
      <c r="F270" s="91"/>
      <c r="G270" s="91"/>
      <c r="H270" s="91"/>
      <c r="I270" s="91"/>
      <c r="J270" s="128"/>
    </row>
    <row r="271" spans="1:10" ht="18" customHeight="1" x14ac:dyDescent="0.2">
      <c r="A271" s="131" t="s">
        <v>137</v>
      </c>
      <c r="B271" s="97" t="s">
        <v>8</v>
      </c>
      <c r="C271" s="81" t="s">
        <v>9</v>
      </c>
      <c r="D271" s="81" t="s">
        <v>10</v>
      </c>
      <c r="E271" s="176" t="s">
        <v>356</v>
      </c>
      <c r="F271" s="176"/>
      <c r="G271" s="98" t="s">
        <v>11</v>
      </c>
      <c r="H271" s="97" t="s">
        <v>12</v>
      </c>
      <c r="I271" s="97" t="s">
        <v>13</v>
      </c>
      <c r="J271" s="132" t="s">
        <v>15</v>
      </c>
    </row>
    <row r="272" spans="1:10" ht="39" customHeight="1" x14ac:dyDescent="0.2">
      <c r="A272" s="72" t="s">
        <v>357</v>
      </c>
      <c r="B272" s="82" t="s">
        <v>138</v>
      </c>
      <c r="C272" s="83" t="s">
        <v>21</v>
      </c>
      <c r="D272" s="83" t="s">
        <v>139</v>
      </c>
      <c r="E272" s="177" t="s">
        <v>538</v>
      </c>
      <c r="F272" s="177"/>
      <c r="G272" s="73" t="s">
        <v>127</v>
      </c>
      <c r="H272" s="84">
        <v>1</v>
      </c>
      <c r="I272" s="85">
        <v>210.84</v>
      </c>
      <c r="J272" s="120">
        <v>210.84</v>
      </c>
    </row>
    <row r="273" spans="1:10" ht="39" customHeight="1" x14ac:dyDescent="0.2">
      <c r="A273" s="129" t="s">
        <v>396</v>
      </c>
      <c r="B273" s="92" t="s">
        <v>539</v>
      </c>
      <c r="C273" s="93" t="s">
        <v>21</v>
      </c>
      <c r="D273" s="93" t="s">
        <v>540</v>
      </c>
      <c r="E273" s="185" t="s">
        <v>541</v>
      </c>
      <c r="F273" s="185"/>
      <c r="G273" s="94" t="s">
        <v>186</v>
      </c>
      <c r="H273" s="95">
        <v>2.6100000000000002E-2</v>
      </c>
      <c r="I273" s="96">
        <v>713.76</v>
      </c>
      <c r="J273" s="130">
        <v>18.62</v>
      </c>
    </row>
    <row r="274" spans="1:10" ht="39" customHeight="1" x14ac:dyDescent="0.2">
      <c r="A274" s="129" t="s">
        <v>396</v>
      </c>
      <c r="B274" s="92" t="s">
        <v>542</v>
      </c>
      <c r="C274" s="93" t="s">
        <v>21</v>
      </c>
      <c r="D274" s="93" t="s">
        <v>543</v>
      </c>
      <c r="E274" s="185" t="s">
        <v>544</v>
      </c>
      <c r="F274" s="185"/>
      <c r="G274" s="94" t="s">
        <v>186</v>
      </c>
      <c r="H274" s="95">
        <v>4.9000000000000002E-2</v>
      </c>
      <c r="I274" s="96">
        <v>267.52999999999997</v>
      </c>
      <c r="J274" s="130">
        <v>13.1</v>
      </c>
    </row>
    <row r="275" spans="1:10" ht="39" customHeight="1" x14ac:dyDescent="0.2">
      <c r="A275" s="129" t="s">
        <v>396</v>
      </c>
      <c r="B275" s="92" t="s">
        <v>545</v>
      </c>
      <c r="C275" s="93" t="s">
        <v>21</v>
      </c>
      <c r="D275" s="93" t="s">
        <v>546</v>
      </c>
      <c r="E275" s="185" t="s">
        <v>541</v>
      </c>
      <c r="F275" s="185"/>
      <c r="G275" s="94" t="s">
        <v>186</v>
      </c>
      <c r="H275" s="95">
        <v>6.4000000000000003E-3</v>
      </c>
      <c r="I275" s="96">
        <v>501.7</v>
      </c>
      <c r="J275" s="130">
        <v>3.21</v>
      </c>
    </row>
    <row r="276" spans="1:10" ht="24" customHeight="1" x14ac:dyDescent="0.2">
      <c r="A276" s="129" t="s">
        <v>396</v>
      </c>
      <c r="B276" s="92" t="s">
        <v>547</v>
      </c>
      <c r="C276" s="93" t="s">
        <v>21</v>
      </c>
      <c r="D276" s="93" t="s">
        <v>548</v>
      </c>
      <c r="E276" s="185" t="s">
        <v>358</v>
      </c>
      <c r="F276" s="185"/>
      <c r="G276" s="94" t="s">
        <v>28</v>
      </c>
      <c r="H276" s="95">
        <v>1.3764000000000001</v>
      </c>
      <c r="I276" s="96">
        <v>28.5</v>
      </c>
      <c r="J276" s="130">
        <v>39.22</v>
      </c>
    </row>
    <row r="277" spans="1:10" ht="24" customHeight="1" x14ac:dyDescent="0.2">
      <c r="A277" s="129" t="s">
        <v>396</v>
      </c>
      <c r="B277" s="92" t="s">
        <v>402</v>
      </c>
      <c r="C277" s="93" t="s">
        <v>21</v>
      </c>
      <c r="D277" s="93" t="s">
        <v>403</v>
      </c>
      <c r="E277" s="185" t="s">
        <v>358</v>
      </c>
      <c r="F277" s="185"/>
      <c r="G277" s="94" t="s">
        <v>28</v>
      </c>
      <c r="H277" s="95">
        <v>1.0813999999999999</v>
      </c>
      <c r="I277" s="96">
        <v>22.76</v>
      </c>
      <c r="J277" s="130">
        <v>24.61</v>
      </c>
    </row>
    <row r="278" spans="1:10" ht="39" customHeight="1" x14ac:dyDescent="0.2">
      <c r="A278" s="129" t="s">
        <v>396</v>
      </c>
      <c r="B278" s="92" t="s">
        <v>549</v>
      </c>
      <c r="C278" s="93" t="s">
        <v>21</v>
      </c>
      <c r="D278" s="93" t="s">
        <v>550</v>
      </c>
      <c r="E278" s="185" t="s">
        <v>551</v>
      </c>
      <c r="F278" s="185"/>
      <c r="G278" s="94" t="s">
        <v>186</v>
      </c>
      <c r="H278" s="95">
        <v>2.52E-2</v>
      </c>
      <c r="I278" s="96">
        <v>3014.29</v>
      </c>
      <c r="J278" s="130">
        <v>75.959999999999994</v>
      </c>
    </row>
    <row r="279" spans="1:10" ht="26.1" customHeight="1" x14ac:dyDescent="0.2">
      <c r="A279" s="121" t="s">
        <v>359</v>
      </c>
      <c r="B279" s="86" t="s">
        <v>552</v>
      </c>
      <c r="C279" s="87" t="s">
        <v>21</v>
      </c>
      <c r="D279" s="87" t="s">
        <v>553</v>
      </c>
      <c r="E279" s="178" t="s">
        <v>386</v>
      </c>
      <c r="F279" s="178"/>
      <c r="G279" s="88" t="s">
        <v>127</v>
      </c>
      <c r="H279" s="89">
        <v>10.036099999999999</v>
      </c>
      <c r="I279" s="90">
        <v>3.6</v>
      </c>
      <c r="J279" s="122">
        <v>36.119999999999997</v>
      </c>
    </row>
    <row r="280" spans="1:10" ht="25.5" x14ac:dyDescent="0.2">
      <c r="A280" s="123"/>
      <c r="B280" s="126"/>
      <c r="C280" s="126"/>
      <c r="D280" s="126"/>
      <c r="E280" s="126" t="s">
        <v>376</v>
      </c>
      <c r="F280" s="124">
        <v>94.79</v>
      </c>
      <c r="G280" s="126" t="s">
        <v>377</v>
      </c>
      <c r="H280" s="124">
        <v>0</v>
      </c>
      <c r="I280" s="126" t="s">
        <v>378</v>
      </c>
      <c r="J280" s="125">
        <v>94.79</v>
      </c>
    </row>
    <row r="281" spans="1:10" ht="15" thickBot="1" x14ac:dyDescent="0.25">
      <c r="A281" s="123"/>
      <c r="B281" s="126"/>
      <c r="C281" s="126"/>
      <c r="D281" s="126"/>
      <c r="E281" s="126" t="s">
        <v>379</v>
      </c>
      <c r="F281" s="124">
        <v>53.08</v>
      </c>
      <c r="G281" s="126"/>
      <c r="H281" s="174" t="s">
        <v>380</v>
      </c>
      <c r="I281" s="174"/>
      <c r="J281" s="125">
        <v>263.92</v>
      </c>
    </row>
    <row r="282" spans="1:10" ht="0.95" customHeight="1" thickTop="1" x14ac:dyDescent="0.2">
      <c r="A282" s="127"/>
      <c r="B282" s="91"/>
      <c r="C282" s="91"/>
      <c r="D282" s="91"/>
      <c r="E282" s="91"/>
      <c r="F282" s="91"/>
      <c r="G282" s="91"/>
      <c r="H282" s="91"/>
      <c r="I282" s="91"/>
      <c r="J282" s="128"/>
    </row>
    <row r="283" spans="1:10" ht="18" customHeight="1" x14ac:dyDescent="0.2">
      <c r="A283" s="131" t="s">
        <v>140</v>
      </c>
      <c r="B283" s="97" t="s">
        <v>8</v>
      </c>
      <c r="C283" s="81" t="s">
        <v>9</v>
      </c>
      <c r="D283" s="81" t="s">
        <v>10</v>
      </c>
      <c r="E283" s="176" t="s">
        <v>356</v>
      </c>
      <c r="F283" s="176"/>
      <c r="G283" s="98" t="s">
        <v>11</v>
      </c>
      <c r="H283" s="97" t="s">
        <v>12</v>
      </c>
      <c r="I283" s="97" t="s">
        <v>13</v>
      </c>
      <c r="J283" s="132" t="s">
        <v>15</v>
      </c>
    </row>
    <row r="284" spans="1:10" ht="26.1" customHeight="1" x14ac:dyDescent="0.2">
      <c r="A284" s="72" t="s">
        <v>357</v>
      </c>
      <c r="B284" s="82" t="s">
        <v>141</v>
      </c>
      <c r="C284" s="83" t="s">
        <v>21</v>
      </c>
      <c r="D284" s="83" t="s">
        <v>142</v>
      </c>
      <c r="E284" s="177" t="s">
        <v>554</v>
      </c>
      <c r="F284" s="177"/>
      <c r="G284" s="73" t="s">
        <v>127</v>
      </c>
      <c r="H284" s="84">
        <v>1</v>
      </c>
      <c r="I284" s="85">
        <v>67.62</v>
      </c>
      <c r="J284" s="120">
        <v>67.62</v>
      </c>
    </row>
    <row r="285" spans="1:10" ht="26.1" customHeight="1" x14ac:dyDescent="0.2">
      <c r="A285" s="129" t="s">
        <v>396</v>
      </c>
      <c r="B285" s="92" t="s">
        <v>447</v>
      </c>
      <c r="C285" s="93" t="s">
        <v>21</v>
      </c>
      <c r="D285" s="93" t="s">
        <v>448</v>
      </c>
      <c r="E285" s="185" t="s">
        <v>358</v>
      </c>
      <c r="F285" s="185"/>
      <c r="G285" s="94" t="s">
        <v>28</v>
      </c>
      <c r="H285" s="95">
        <v>6.7199999999999996E-2</v>
      </c>
      <c r="I285" s="96">
        <v>23.83</v>
      </c>
      <c r="J285" s="130">
        <v>1.6</v>
      </c>
    </row>
    <row r="286" spans="1:10" ht="24" customHeight="1" x14ac:dyDescent="0.2">
      <c r="A286" s="129" t="s">
        <v>396</v>
      </c>
      <c r="B286" s="92" t="s">
        <v>449</v>
      </c>
      <c r="C286" s="93" t="s">
        <v>21</v>
      </c>
      <c r="D286" s="93" t="s">
        <v>450</v>
      </c>
      <c r="E286" s="185" t="s">
        <v>358</v>
      </c>
      <c r="F286" s="185"/>
      <c r="G286" s="94" t="s">
        <v>28</v>
      </c>
      <c r="H286" s="95">
        <v>0.33600000000000002</v>
      </c>
      <c r="I286" s="96">
        <v>31.14</v>
      </c>
      <c r="J286" s="130">
        <v>10.46</v>
      </c>
    </row>
    <row r="287" spans="1:10" ht="39" customHeight="1" x14ac:dyDescent="0.2">
      <c r="A287" s="121" t="s">
        <v>359</v>
      </c>
      <c r="B287" s="86" t="s">
        <v>555</v>
      </c>
      <c r="C287" s="87" t="s">
        <v>21</v>
      </c>
      <c r="D287" s="87" t="s">
        <v>556</v>
      </c>
      <c r="E287" s="178" t="s">
        <v>386</v>
      </c>
      <c r="F287" s="178"/>
      <c r="G287" s="88" t="s">
        <v>127</v>
      </c>
      <c r="H287" s="89">
        <v>1</v>
      </c>
      <c r="I287" s="90">
        <v>51.36</v>
      </c>
      <c r="J287" s="122">
        <v>51.36</v>
      </c>
    </row>
    <row r="288" spans="1:10" ht="39" customHeight="1" x14ac:dyDescent="0.2">
      <c r="A288" s="121" t="s">
        <v>359</v>
      </c>
      <c r="B288" s="86" t="s">
        <v>557</v>
      </c>
      <c r="C288" s="87" t="s">
        <v>21</v>
      </c>
      <c r="D288" s="87" t="s">
        <v>558</v>
      </c>
      <c r="E288" s="178" t="s">
        <v>386</v>
      </c>
      <c r="F288" s="178"/>
      <c r="G288" s="88" t="s">
        <v>127</v>
      </c>
      <c r="H288" s="89">
        <v>2</v>
      </c>
      <c r="I288" s="90">
        <v>1.43</v>
      </c>
      <c r="J288" s="122">
        <v>2.86</v>
      </c>
    </row>
    <row r="289" spans="1:10" ht="24" customHeight="1" x14ac:dyDescent="0.2">
      <c r="A289" s="121" t="s">
        <v>359</v>
      </c>
      <c r="B289" s="86" t="s">
        <v>559</v>
      </c>
      <c r="C289" s="87" t="s">
        <v>21</v>
      </c>
      <c r="D289" s="87" t="s">
        <v>560</v>
      </c>
      <c r="E289" s="178" t="s">
        <v>386</v>
      </c>
      <c r="F289" s="178"/>
      <c r="G289" s="88" t="s">
        <v>82</v>
      </c>
      <c r="H289" s="89">
        <v>0.16639999999999999</v>
      </c>
      <c r="I289" s="90">
        <v>3.89</v>
      </c>
      <c r="J289" s="122">
        <v>0.64</v>
      </c>
    </row>
    <row r="290" spans="1:10" ht="24" customHeight="1" x14ac:dyDescent="0.2">
      <c r="A290" s="121" t="s">
        <v>359</v>
      </c>
      <c r="B290" s="86" t="s">
        <v>561</v>
      </c>
      <c r="C290" s="87" t="s">
        <v>21</v>
      </c>
      <c r="D290" s="87" t="s">
        <v>562</v>
      </c>
      <c r="E290" s="178" t="s">
        <v>386</v>
      </c>
      <c r="F290" s="178"/>
      <c r="G290" s="88" t="s">
        <v>127</v>
      </c>
      <c r="H290" s="89">
        <v>2</v>
      </c>
      <c r="I290" s="90">
        <v>0.35</v>
      </c>
      <c r="J290" s="122">
        <v>0.7</v>
      </c>
    </row>
    <row r="291" spans="1:10" ht="25.5" x14ac:dyDescent="0.2">
      <c r="A291" s="123"/>
      <c r="B291" s="126"/>
      <c r="C291" s="126"/>
      <c r="D291" s="126"/>
      <c r="E291" s="126" t="s">
        <v>376</v>
      </c>
      <c r="F291" s="124">
        <v>9.34</v>
      </c>
      <c r="G291" s="126" t="s">
        <v>377</v>
      </c>
      <c r="H291" s="124">
        <v>0</v>
      </c>
      <c r="I291" s="126" t="s">
        <v>378</v>
      </c>
      <c r="J291" s="125">
        <v>9.34</v>
      </c>
    </row>
    <row r="292" spans="1:10" ht="15" thickBot="1" x14ac:dyDescent="0.25">
      <c r="A292" s="123"/>
      <c r="B292" s="126"/>
      <c r="C292" s="126"/>
      <c r="D292" s="126"/>
      <c r="E292" s="126" t="s">
        <v>379</v>
      </c>
      <c r="F292" s="124">
        <v>17.02</v>
      </c>
      <c r="G292" s="126"/>
      <c r="H292" s="174" t="s">
        <v>380</v>
      </c>
      <c r="I292" s="174"/>
      <c r="J292" s="125">
        <v>84.64</v>
      </c>
    </row>
    <row r="293" spans="1:10" ht="0.95" customHeight="1" thickTop="1" x14ac:dyDescent="0.2">
      <c r="A293" s="127"/>
      <c r="B293" s="91"/>
      <c r="C293" s="91"/>
      <c r="D293" s="91"/>
      <c r="E293" s="91"/>
      <c r="F293" s="91"/>
      <c r="G293" s="91"/>
      <c r="H293" s="91"/>
      <c r="I293" s="91"/>
      <c r="J293" s="128"/>
    </row>
    <row r="294" spans="1:10" ht="18" customHeight="1" x14ac:dyDescent="0.2">
      <c r="A294" s="131" t="s">
        <v>143</v>
      </c>
      <c r="B294" s="97" t="s">
        <v>8</v>
      </c>
      <c r="C294" s="81" t="s">
        <v>9</v>
      </c>
      <c r="D294" s="81" t="s">
        <v>10</v>
      </c>
      <c r="E294" s="176" t="s">
        <v>356</v>
      </c>
      <c r="F294" s="176"/>
      <c r="G294" s="98" t="s">
        <v>11</v>
      </c>
      <c r="H294" s="97" t="s">
        <v>12</v>
      </c>
      <c r="I294" s="97" t="s">
        <v>13</v>
      </c>
      <c r="J294" s="132" t="s">
        <v>15</v>
      </c>
    </row>
    <row r="295" spans="1:10" ht="26.1" customHeight="1" x14ac:dyDescent="0.2">
      <c r="A295" s="72" t="s">
        <v>357</v>
      </c>
      <c r="B295" s="82" t="s">
        <v>144</v>
      </c>
      <c r="C295" s="83" t="s">
        <v>21</v>
      </c>
      <c r="D295" s="83" t="s">
        <v>145</v>
      </c>
      <c r="E295" s="177" t="s">
        <v>563</v>
      </c>
      <c r="F295" s="177"/>
      <c r="G295" s="73" t="s">
        <v>127</v>
      </c>
      <c r="H295" s="84">
        <v>1</v>
      </c>
      <c r="I295" s="85">
        <v>70.12</v>
      </c>
      <c r="J295" s="120">
        <v>70.12</v>
      </c>
    </row>
    <row r="296" spans="1:10" ht="26.1" customHeight="1" x14ac:dyDescent="0.2">
      <c r="A296" s="129" t="s">
        <v>396</v>
      </c>
      <c r="B296" s="92" t="s">
        <v>447</v>
      </c>
      <c r="C296" s="93" t="s">
        <v>21</v>
      </c>
      <c r="D296" s="93" t="s">
        <v>448</v>
      </c>
      <c r="E296" s="185" t="s">
        <v>358</v>
      </c>
      <c r="F296" s="185"/>
      <c r="G296" s="94" t="s">
        <v>28</v>
      </c>
      <c r="H296" s="95">
        <v>0.24840000000000001</v>
      </c>
      <c r="I296" s="96">
        <v>23.83</v>
      </c>
      <c r="J296" s="130">
        <v>5.91</v>
      </c>
    </row>
    <row r="297" spans="1:10" ht="24" customHeight="1" x14ac:dyDescent="0.2">
      <c r="A297" s="129" t="s">
        <v>396</v>
      </c>
      <c r="B297" s="92" t="s">
        <v>449</v>
      </c>
      <c r="C297" s="93" t="s">
        <v>21</v>
      </c>
      <c r="D297" s="93" t="s">
        <v>450</v>
      </c>
      <c r="E297" s="185" t="s">
        <v>358</v>
      </c>
      <c r="F297" s="185"/>
      <c r="G297" s="94" t="s">
        <v>28</v>
      </c>
      <c r="H297" s="95">
        <v>0.24840000000000001</v>
      </c>
      <c r="I297" s="96">
        <v>31.14</v>
      </c>
      <c r="J297" s="130">
        <v>7.73</v>
      </c>
    </row>
    <row r="298" spans="1:10" ht="39" customHeight="1" x14ac:dyDescent="0.2">
      <c r="A298" s="121" t="s">
        <v>359</v>
      </c>
      <c r="B298" s="86" t="s">
        <v>564</v>
      </c>
      <c r="C298" s="87" t="s">
        <v>21</v>
      </c>
      <c r="D298" s="87" t="s">
        <v>565</v>
      </c>
      <c r="E298" s="178" t="s">
        <v>386</v>
      </c>
      <c r="F298" s="178"/>
      <c r="G298" s="88" t="s">
        <v>127</v>
      </c>
      <c r="H298" s="89">
        <v>1</v>
      </c>
      <c r="I298" s="90">
        <v>56.48</v>
      </c>
      <c r="J298" s="122">
        <v>56.48</v>
      </c>
    </row>
    <row r="299" spans="1:10" ht="25.5" x14ac:dyDescent="0.2">
      <c r="A299" s="123"/>
      <c r="B299" s="126"/>
      <c r="C299" s="126"/>
      <c r="D299" s="126"/>
      <c r="E299" s="126" t="s">
        <v>376</v>
      </c>
      <c r="F299" s="124">
        <v>10.31</v>
      </c>
      <c r="G299" s="126" t="s">
        <v>377</v>
      </c>
      <c r="H299" s="124">
        <v>0</v>
      </c>
      <c r="I299" s="126" t="s">
        <v>378</v>
      </c>
      <c r="J299" s="125">
        <v>10.31</v>
      </c>
    </row>
    <row r="300" spans="1:10" ht="15" thickBot="1" x14ac:dyDescent="0.25">
      <c r="A300" s="123"/>
      <c r="B300" s="126"/>
      <c r="C300" s="126"/>
      <c r="D300" s="126"/>
      <c r="E300" s="126" t="s">
        <v>379</v>
      </c>
      <c r="F300" s="124">
        <v>17.649999999999999</v>
      </c>
      <c r="G300" s="126"/>
      <c r="H300" s="174" t="s">
        <v>380</v>
      </c>
      <c r="I300" s="174"/>
      <c r="J300" s="125">
        <v>87.77</v>
      </c>
    </row>
    <row r="301" spans="1:10" ht="0.95" customHeight="1" thickTop="1" x14ac:dyDescent="0.2">
      <c r="A301" s="127"/>
      <c r="B301" s="91"/>
      <c r="C301" s="91"/>
      <c r="D301" s="91"/>
      <c r="E301" s="91"/>
      <c r="F301" s="91"/>
      <c r="G301" s="91"/>
      <c r="H301" s="91"/>
      <c r="I301" s="91"/>
      <c r="J301" s="128"/>
    </row>
    <row r="302" spans="1:10" ht="18" customHeight="1" x14ac:dyDescent="0.2">
      <c r="A302" s="131" t="s">
        <v>146</v>
      </c>
      <c r="B302" s="97" t="s">
        <v>8</v>
      </c>
      <c r="C302" s="81" t="s">
        <v>9</v>
      </c>
      <c r="D302" s="81" t="s">
        <v>10</v>
      </c>
      <c r="E302" s="176" t="s">
        <v>356</v>
      </c>
      <c r="F302" s="176"/>
      <c r="G302" s="98" t="s">
        <v>11</v>
      </c>
      <c r="H302" s="97" t="s">
        <v>12</v>
      </c>
      <c r="I302" s="97" t="s">
        <v>13</v>
      </c>
      <c r="J302" s="132" t="s">
        <v>15</v>
      </c>
    </row>
    <row r="303" spans="1:10" ht="39" customHeight="1" x14ac:dyDescent="0.2">
      <c r="A303" s="72" t="s">
        <v>357</v>
      </c>
      <c r="B303" s="82" t="s">
        <v>147</v>
      </c>
      <c r="C303" s="83" t="s">
        <v>21</v>
      </c>
      <c r="D303" s="83" t="s">
        <v>148</v>
      </c>
      <c r="E303" s="177" t="s">
        <v>563</v>
      </c>
      <c r="F303" s="177"/>
      <c r="G303" s="73" t="s">
        <v>127</v>
      </c>
      <c r="H303" s="84">
        <v>1</v>
      </c>
      <c r="I303" s="85">
        <v>15.59</v>
      </c>
      <c r="J303" s="120">
        <v>15.59</v>
      </c>
    </row>
    <row r="304" spans="1:10" ht="26.1" customHeight="1" x14ac:dyDescent="0.2">
      <c r="A304" s="129" t="s">
        <v>396</v>
      </c>
      <c r="B304" s="92" t="s">
        <v>447</v>
      </c>
      <c r="C304" s="93" t="s">
        <v>21</v>
      </c>
      <c r="D304" s="93" t="s">
        <v>448</v>
      </c>
      <c r="E304" s="185" t="s">
        <v>358</v>
      </c>
      <c r="F304" s="185"/>
      <c r="G304" s="94" t="s">
        <v>28</v>
      </c>
      <c r="H304" s="95">
        <v>0.18629999999999999</v>
      </c>
      <c r="I304" s="96">
        <v>23.83</v>
      </c>
      <c r="J304" s="130">
        <v>4.43</v>
      </c>
    </row>
    <row r="305" spans="1:10" ht="24" customHeight="1" x14ac:dyDescent="0.2">
      <c r="A305" s="129" t="s">
        <v>396</v>
      </c>
      <c r="B305" s="92" t="s">
        <v>449</v>
      </c>
      <c r="C305" s="93" t="s">
        <v>21</v>
      </c>
      <c r="D305" s="93" t="s">
        <v>450</v>
      </c>
      <c r="E305" s="185" t="s">
        <v>358</v>
      </c>
      <c r="F305" s="185"/>
      <c r="G305" s="94" t="s">
        <v>28</v>
      </c>
      <c r="H305" s="95">
        <v>0.18629999999999999</v>
      </c>
      <c r="I305" s="96">
        <v>31.14</v>
      </c>
      <c r="J305" s="130">
        <v>5.8</v>
      </c>
    </row>
    <row r="306" spans="1:10" ht="26.1" customHeight="1" x14ac:dyDescent="0.2">
      <c r="A306" s="121" t="s">
        <v>359</v>
      </c>
      <c r="B306" s="86" t="s">
        <v>566</v>
      </c>
      <c r="C306" s="87" t="s">
        <v>21</v>
      </c>
      <c r="D306" s="87" t="s">
        <v>567</v>
      </c>
      <c r="E306" s="178" t="s">
        <v>386</v>
      </c>
      <c r="F306" s="178"/>
      <c r="G306" s="88" t="s">
        <v>127</v>
      </c>
      <c r="H306" s="89">
        <v>1</v>
      </c>
      <c r="I306" s="90">
        <v>5.36</v>
      </c>
      <c r="J306" s="122">
        <v>5.36</v>
      </c>
    </row>
    <row r="307" spans="1:10" ht="25.5" x14ac:dyDescent="0.2">
      <c r="A307" s="123"/>
      <c r="B307" s="126"/>
      <c r="C307" s="126"/>
      <c r="D307" s="126"/>
      <c r="E307" s="126" t="s">
        <v>376</v>
      </c>
      <c r="F307" s="124">
        <v>7.72</v>
      </c>
      <c r="G307" s="126" t="s">
        <v>377</v>
      </c>
      <c r="H307" s="124">
        <v>0</v>
      </c>
      <c r="I307" s="126" t="s">
        <v>378</v>
      </c>
      <c r="J307" s="125">
        <v>7.72</v>
      </c>
    </row>
    <row r="308" spans="1:10" ht="15" thickBot="1" x14ac:dyDescent="0.25">
      <c r="A308" s="123"/>
      <c r="B308" s="126"/>
      <c r="C308" s="126"/>
      <c r="D308" s="126"/>
      <c r="E308" s="126" t="s">
        <v>379</v>
      </c>
      <c r="F308" s="124">
        <v>3.92</v>
      </c>
      <c r="G308" s="126"/>
      <c r="H308" s="174" t="s">
        <v>380</v>
      </c>
      <c r="I308" s="174"/>
      <c r="J308" s="125">
        <v>19.510000000000002</v>
      </c>
    </row>
    <row r="309" spans="1:10" ht="0.95" customHeight="1" thickTop="1" x14ac:dyDescent="0.2">
      <c r="A309" s="127"/>
      <c r="B309" s="91"/>
      <c r="C309" s="91"/>
      <c r="D309" s="91"/>
      <c r="E309" s="91"/>
      <c r="F309" s="91"/>
      <c r="G309" s="91"/>
      <c r="H309" s="91"/>
      <c r="I309" s="91"/>
      <c r="J309" s="128"/>
    </row>
    <row r="310" spans="1:10" ht="18" customHeight="1" x14ac:dyDescent="0.2">
      <c r="A310" s="131" t="s">
        <v>149</v>
      </c>
      <c r="B310" s="97" t="s">
        <v>8</v>
      </c>
      <c r="C310" s="81" t="s">
        <v>9</v>
      </c>
      <c r="D310" s="81" t="s">
        <v>10</v>
      </c>
      <c r="E310" s="176" t="s">
        <v>356</v>
      </c>
      <c r="F310" s="176"/>
      <c r="G310" s="98" t="s">
        <v>11</v>
      </c>
      <c r="H310" s="97" t="s">
        <v>12</v>
      </c>
      <c r="I310" s="97" t="s">
        <v>13</v>
      </c>
      <c r="J310" s="132" t="s">
        <v>15</v>
      </c>
    </row>
    <row r="311" spans="1:10" ht="26.1" customHeight="1" x14ac:dyDescent="0.2">
      <c r="A311" s="72" t="s">
        <v>357</v>
      </c>
      <c r="B311" s="82" t="s">
        <v>150</v>
      </c>
      <c r="C311" s="83" t="s">
        <v>61</v>
      </c>
      <c r="D311" s="83" t="s">
        <v>151</v>
      </c>
      <c r="E311" s="177" t="s">
        <v>568</v>
      </c>
      <c r="F311" s="177"/>
      <c r="G311" s="73" t="s">
        <v>63</v>
      </c>
      <c r="H311" s="84">
        <v>1</v>
      </c>
      <c r="I311" s="85">
        <v>14.65</v>
      </c>
      <c r="J311" s="120">
        <v>14.65</v>
      </c>
    </row>
    <row r="312" spans="1:10" ht="24" customHeight="1" x14ac:dyDescent="0.2">
      <c r="A312" s="121" t="s">
        <v>359</v>
      </c>
      <c r="B312" s="86" t="s">
        <v>569</v>
      </c>
      <c r="C312" s="87" t="s">
        <v>61</v>
      </c>
      <c r="D312" s="87" t="s">
        <v>570</v>
      </c>
      <c r="E312" s="178" t="s">
        <v>386</v>
      </c>
      <c r="F312" s="178"/>
      <c r="G312" s="88" t="s">
        <v>63</v>
      </c>
      <c r="H312" s="89">
        <v>1</v>
      </c>
      <c r="I312" s="90">
        <v>14.65</v>
      </c>
      <c r="J312" s="122">
        <v>14.65</v>
      </c>
    </row>
    <row r="313" spans="1:10" ht="25.5" x14ac:dyDescent="0.2">
      <c r="A313" s="123"/>
      <c r="B313" s="126"/>
      <c r="C313" s="126"/>
      <c r="D313" s="126"/>
      <c r="E313" s="126" t="s">
        <v>376</v>
      </c>
      <c r="F313" s="124">
        <v>0</v>
      </c>
      <c r="G313" s="126" t="s">
        <v>377</v>
      </c>
      <c r="H313" s="124">
        <v>0</v>
      </c>
      <c r="I313" s="126" t="s">
        <v>378</v>
      </c>
      <c r="J313" s="125">
        <v>0</v>
      </c>
    </row>
    <row r="314" spans="1:10" ht="15" thickBot="1" x14ac:dyDescent="0.25">
      <c r="A314" s="123"/>
      <c r="B314" s="126"/>
      <c r="C314" s="126"/>
      <c r="D314" s="126"/>
      <c r="E314" s="126" t="s">
        <v>379</v>
      </c>
      <c r="F314" s="124">
        <v>3.68</v>
      </c>
      <c r="G314" s="126"/>
      <c r="H314" s="174" t="s">
        <v>380</v>
      </c>
      <c r="I314" s="174"/>
      <c r="J314" s="125">
        <v>18.329999999999998</v>
      </c>
    </row>
    <row r="315" spans="1:10" ht="0.95" customHeight="1" thickTop="1" x14ac:dyDescent="0.2">
      <c r="A315" s="127"/>
      <c r="B315" s="91"/>
      <c r="C315" s="91"/>
      <c r="D315" s="91"/>
      <c r="E315" s="91"/>
      <c r="F315" s="91"/>
      <c r="G315" s="91"/>
      <c r="H315" s="91"/>
      <c r="I315" s="91"/>
      <c r="J315" s="128"/>
    </row>
    <row r="316" spans="1:10" ht="18" customHeight="1" x14ac:dyDescent="0.2">
      <c r="A316" s="131" t="s">
        <v>152</v>
      </c>
      <c r="B316" s="97" t="s">
        <v>8</v>
      </c>
      <c r="C316" s="81" t="s">
        <v>9</v>
      </c>
      <c r="D316" s="81" t="s">
        <v>10</v>
      </c>
      <c r="E316" s="176" t="s">
        <v>356</v>
      </c>
      <c r="F316" s="176"/>
      <c r="G316" s="98" t="s">
        <v>11</v>
      </c>
      <c r="H316" s="97" t="s">
        <v>12</v>
      </c>
      <c r="I316" s="97" t="s">
        <v>13</v>
      </c>
      <c r="J316" s="132" t="s">
        <v>15</v>
      </c>
    </row>
    <row r="317" spans="1:10" ht="26.1" customHeight="1" x14ac:dyDescent="0.2">
      <c r="A317" s="72" t="s">
        <v>357</v>
      </c>
      <c r="B317" s="82" t="s">
        <v>153</v>
      </c>
      <c r="C317" s="83" t="s">
        <v>61</v>
      </c>
      <c r="D317" s="83" t="s">
        <v>154</v>
      </c>
      <c r="E317" s="177" t="s">
        <v>568</v>
      </c>
      <c r="F317" s="177"/>
      <c r="G317" s="73" t="s">
        <v>63</v>
      </c>
      <c r="H317" s="84">
        <v>1</v>
      </c>
      <c r="I317" s="85">
        <v>8.2100000000000009</v>
      </c>
      <c r="J317" s="120">
        <v>8.2100000000000009</v>
      </c>
    </row>
    <row r="318" spans="1:10" ht="24" customHeight="1" x14ac:dyDescent="0.2">
      <c r="A318" s="121" t="s">
        <v>359</v>
      </c>
      <c r="B318" s="86" t="s">
        <v>571</v>
      </c>
      <c r="C318" s="87" t="s">
        <v>61</v>
      </c>
      <c r="D318" s="87" t="s">
        <v>572</v>
      </c>
      <c r="E318" s="178" t="s">
        <v>386</v>
      </c>
      <c r="F318" s="178"/>
      <c r="G318" s="88" t="s">
        <v>63</v>
      </c>
      <c r="H318" s="89">
        <v>1</v>
      </c>
      <c r="I318" s="90">
        <v>8.2100000000000009</v>
      </c>
      <c r="J318" s="122">
        <v>8.2100000000000009</v>
      </c>
    </row>
    <row r="319" spans="1:10" ht="25.5" x14ac:dyDescent="0.2">
      <c r="A319" s="123"/>
      <c r="B319" s="126"/>
      <c r="C319" s="126"/>
      <c r="D319" s="126"/>
      <c r="E319" s="126" t="s">
        <v>376</v>
      </c>
      <c r="F319" s="124">
        <v>0</v>
      </c>
      <c r="G319" s="126" t="s">
        <v>377</v>
      </c>
      <c r="H319" s="124">
        <v>0</v>
      </c>
      <c r="I319" s="126" t="s">
        <v>378</v>
      </c>
      <c r="J319" s="125">
        <v>0</v>
      </c>
    </row>
    <row r="320" spans="1:10" ht="15" thickBot="1" x14ac:dyDescent="0.25">
      <c r="A320" s="123"/>
      <c r="B320" s="126"/>
      <c r="C320" s="126"/>
      <c r="D320" s="126"/>
      <c r="E320" s="126" t="s">
        <v>379</v>
      </c>
      <c r="F320" s="124">
        <v>2.06</v>
      </c>
      <c r="G320" s="126"/>
      <c r="H320" s="174" t="s">
        <v>380</v>
      </c>
      <c r="I320" s="174"/>
      <c r="J320" s="125">
        <v>10.27</v>
      </c>
    </row>
    <row r="321" spans="1:10" ht="0.95" customHeight="1" thickTop="1" x14ac:dyDescent="0.2">
      <c r="A321" s="127"/>
      <c r="B321" s="91"/>
      <c r="C321" s="91"/>
      <c r="D321" s="91"/>
      <c r="E321" s="91"/>
      <c r="F321" s="91"/>
      <c r="G321" s="91"/>
      <c r="H321" s="91"/>
      <c r="I321" s="91"/>
      <c r="J321" s="128"/>
    </row>
    <row r="322" spans="1:10" ht="18" customHeight="1" x14ac:dyDescent="0.2">
      <c r="A322" s="131" t="s">
        <v>155</v>
      </c>
      <c r="B322" s="97" t="s">
        <v>8</v>
      </c>
      <c r="C322" s="81" t="s">
        <v>9</v>
      </c>
      <c r="D322" s="81" t="s">
        <v>10</v>
      </c>
      <c r="E322" s="176" t="s">
        <v>356</v>
      </c>
      <c r="F322" s="176"/>
      <c r="G322" s="98" t="s">
        <v>11</v>
      </c>
      <c r="H322" s="97" t="s">
        <v>12</v>
      </c>
      <c r="I322" s="97" t="s">
        <v>13</v>
      </c>
      <c r="J322" s="132" t="s">
        <v>15</v>
      </c>
    </row>
    <row r="323" spans="1:10" ht="39" customHeight="1" x14ac:dyDescent="0.2">
      <c r="A323" s="72" t="s">
        <v>357</v>
      </c>
      <c r="B323" s="82" t="s">
        <v>156</v>
      </c>
      <c r="C323" s="83" t="s">
        <v>157</v>
      </c>
      <c r="D323" s="83" t="s">
        <v>158</v>
      </c>
      <c r="E323" s="177" t="s">
        <v>573</v>
      </c>
      <c r="F323" s="177"/>
      <c r="G323" s="73" t="s">
        <v>74</v>
      </c>
      <c r="H323" s="84">
        <v>1</v>
      </c>
      <c r="I323" s="85">
        <v>103.75</v>
      </c>
      <c r="J323" s="120">
        <v>103.75</v>
      </c>
    </row>
    <row r="324" spans="1:10" ht="15" customHeight="1" x14ac:dyDescent="0.2">
      <c r="A324" s="191" t="s">
        <v>427</v>
      </c>
      <c r="B324" s="189" t="s">
        <v>8</v>
      </c>
      <c r="C324" s="176" t="s">
        <v>9</v>
      </c>
      <c r="D324" s="176" t="s">
        <v>428</v>
      </c>
      <c r="E324" s="188" t="s">
        <v>430</v>
      </c>
      <c r="F324" s="189"/>
      <c r="G324" s="188" t="s">
        <v>431</v>
      </c>
      <c r="H324" s="189"/>
      <c r="I324" s="189" t="s">
        <v>574</v>
      </c>
      <c r="J324" s="190" t="s">
        <v>432</v>
      </c>
    </row>
    <row r="325" spans="1:10" ht="15" customHeight="1" x14ac:dyDescent="0.2">
      <c r="A325" s="192"/>
      <c r="B325" s="189"/>
      <c r="C325" s="189"/>
      <c r="D325" s="189"/>
      <c r="E325" s="97" t="s">
        <v>433</v>
      </c>
      <c r="F325" s="97" t="s">
        <v>434</v>
      </c>
      <c r="G325" s="97" t="s">
        <v>433</v>
      </c>
      <c r="H325" s="97" t="s">
        <v>434</v>
      </c>
      <c r="I325" s="189"/>
      <c r="J325" s="190"/>
    </row>
    <row r="326" spans="1:10" ht="20.100000000000001" customHeight="1" x14ac:dyDescent="0.2">
      <c r="A326" s="186"/>
      <c r="B326" s="187"/>
      <c r="C326" s="187"/>
      <c r="D326" s="187"/>
      <c r="E326" s="187"/>
      <c r="F326" s="187" t="s">
        <v>575</v>
      </c>
      <c r="G326" s="187"/>
      <c r="H326" s="187"/>
      <c r="I326" s="187"/>
      <c r="J326" s="135">
        <v>0</v>
      </c>
    </row>
    <row r="327" spans="1:10" ht="20.100000000000001" customHeight="1" x14ac:dyDescent="0.2">
      <c r="A327" s="131" t="s">
        <v>576</v>
      </c>
      <c r="B327" s="97" t="s">
        <v>8</v>
      </c>
      <c r="C327" s="81" t="s">
        <v>9</v>
      </c>
      <c r="D327" s="81" t="s">
        <v>362</v>
      </c>
      <c r="E327" s="97"/>
      <c r="F327" s="189"/>
      <c r="G327" s="189" t="s">
        <v>443</v>
      </c>
      <c r="H327" s="189" t="s">
        <v>577</v>
      </c>
      <c r="I327" s="189" t="s">
        <v>574</v>
      </c>
      <c r="J327" s="132" t="s">
        <v>432</v>
      </c>
    </row>
    <row r="328" spans="1:10" ht="20.100000000000001" customHeight="1" x14ac:dyDescent="0.2">
      <c r="A328" s="186"/>
      <c r="B328" s="187"/>
      <c r="C328" s="187"/>
      <c r="D328" s="187"/>
      <c r="E328" s="187"/>
      <c r="F328" s="187" t="s">
        <v>578</v>
      </c>
      <c r="G328" s="187"/>
      <c r="H328" s="187"/>
      <c r="I328" s="187"/>
      <c r="J328" s="135">
        <v>0</v>
      </c>
    </row>
    <row r="329" spans="1:10" ht="20.100000000000001" customHeight="1" x14ac:dyDescent="0.2">
      <c r="A329" s="186"/>
      <c r="B329" s="187"/>
      <c r="C329" s="187"/>
      <c r="D329" s="187"/>
      <c r="E329" s="187"/>
      <c r="F329" s="187" t="s">
        <v>579</v>
      </c>
      <c r="G329" s="187"/>
      <c r="H329" s="187"/>
      <c r="I329" s="187"/>
      <c r="J329" s="135">
        <v>0</v>
      </c>
    </row>
    <row r="330" spans="1:10" ht="20.100000000000001" customHeight="1" x14ac:dyDescent="0.2">
      <c r="A330" s="186"/>
      <c r="B330" s="187"/>
      <c r="C330" s="187"/>
      <c r="D330" s="187"/>
      <c r="E330" s="187"/>
      <c r="F330" s="187" t="s">
        <v>580</v>
      </c>
      <c r="G330" s="187"/>
      <c r="H330" s="187"/>
      <c r="I330" s="187"/>
      <c r="J330" s="135">
        <v>1</v>
      </c>
    </row>
    <row r="331" spans="1:10" ht="20.100000000000001" customHeight="1" x14ac:dyDescent="0.2">
      <c r="A331" s="186"/>
      <c r="B331" s="187"/>
      <c r="C331" s="187"/>
      <c r="D331" s="187"/>
      <c r="E331" s="187"/>
      <c r="F331" s="187" t="s">
        <v>581</v>
      </c>
      <c r="G331" s="187"/>
      <c r="H331" s="187"/>
      <c r="I331" s="187"/>
      <c r="J331" s="135">
        <v>0</v>
      </c>
    </row>
    <row r="332" spans="1:10" ht="30" customHeight="1" x14ac:dyDescent="0.2">
      <c r="A332" s="131" t="s">
        <v>582</v>
      </c>
      <c r="B332" s="97" t="s">
        <v>9</v>
      </c>
      <c r="C332" s="81" t="s">
        <v>8</v>
      </c>
      <c r="D332" s="81" t="s">
        <v>386</v>
      </c>
      <c r="E332" s="97"/>
      <c r="F332" s="97"/>
      <c r="G332" s="97" t="s">
        <v>443</v>
      </c>
      <c r="H332" s="97" t="s">
        <v>577</v>
      </c>
      <c r="I332" s="97" t="s">
        <v>429</v>
      </c>
      <c r="J332" s="132" t="s">
        <v>432</v>
      </c>
    </row>
    <row r="333" spans="1:10" ht="24" customHeight="1" x14ac:dyDescent="0.2">
      <c r="A333" s="121" t="s">
        <v>359</v>
      </c>
      <c r="B333" s="86" t="s">
        <v>157</v>
      </c>
      <c r="C333" s="87" t="s">
        <v>583</v>
      </c>
      <c r="D333" s="87" t="s">
        <v>584</v>
      </c>
      <c r="E333" s="87"/>
      <c r="F333" s="87" t="s">
        <v>585</v>
      </c>
      <c r="G333" s="88" t="s">
        <v>586</v>
      </c>
      <c r="H333" s="90">
        <v>4.1500000000000004</v>
      </c>
      <c r="I333" s="89">
        <v>25</v>
      </c>
      <c r="J333" s="122">
        <v>103.75</v>
      </c>
    </row>
    <row r="334" spans="1:10" ht="20.100000000000001" customHeight="1" x14ac:dyDescent="0.2">
      <c r="A334" s="186"/>
      <c r="B334" s="187"/>
      <c r="C334" s="187"/>
      <c r="D334" s="187"/>
      <c r="E334" s="187"/>
      <c r="F334" s="187" t="s">
        <v>587</v>
      </c>
      <c r="G334" s="187"/>
      <c r="H334" s="187"/>
      <c r="I334" s="187"/>
      <c r="J334" s="135">
        <v>103.75</v>
      </c>
    </row>
    <row r="335" spans="1:10" ht="30" customHeight="1" x14ac:dyDescent="0.2">
      <c r="A335" s="131" t="s">
        <v>588</v>
      </c>
      <c r="B335" s="97" t="s">
        <v>9</v>
      </c>
      <c r="C335" s="81" t="s">
        <v>8</v>
      </c>
      <c r="D335" s="81" t="s">
        <v>589</v>
      </c>
      <c r="E335" s="97"/>
      <c r="F335" s="97"/>
      <c r="G335" s="97" t="s">
        <v>443</v>
      </c>
      <c r="H335" s="97" t="s">
        <v>577</v>
      </c>
      <c r="I335" s="97" t="s">
        <v>429</v>
      </c>
      <c r="J335" s="132" t="s">
        <v>432</v>
      </c>
    </row>
    <row r="336" spans="1:10" ht="20.100000000000001" customHeight="1" x14ac:dyDescent="0.2">
      <c r="A336" s="186"/>
      <c r="B336" s="187"/>
      <c r="C336" s="187"/>
      <c r="D336" s="187"/>
      <c r="E336" s="187"/>
      <c r="F336" s="187" t="s">
        <v>590</v>
      </c>
      <c r="G336" s="187"/>
      <c r="H336" s="187"/>
      <c r="I336" s="187"/>
      <c r="J336" s="135">
        <v>0</v>
      </c>
    </row>
    <row r="337" spans="1:10" ht="30" customHeight="1" x14ac:dyDescent="0.2">
      <c r="A337" s="131" t="s">
        <v>28</v>
      </c>
      <c r="B337" s="97" t="s">
        <v>9</v>
      </c>
      <c r="C337" s="81" t="s">
        <v>8</v>
      </c>
      <c r="D337" s="81" t="s">
        <v>591</v>
      </c>
      <c r="E337" s="97" t="s">
        <v>592</v>
      </c>
      <c r="F337" s="97" t="s">
        <v>593</v>
      </c>
      <c r="G337" s="97" t="s">
        <v>443</v>
      </c>
      <c r="H337" s="97" t="s">
        <v>577</v>
      </c>
      <c r="I337" s="97" t="s">
        <v>429</v>
      </c>
      <c r="J337" s="132" t="s">
        <v>432</v>
      </c>
    </row>
    <row r="338" spans="1:10" ht="20.100000000000001" customHeight="1" x14ac:dyDescent="0.2">
      <c r="A338" s="186"/>
      <c r="B338" s="187"/>
      <c r="C338" s="187"/>
      <c r="D338" s="187"/>
      <c r="E338" s="187"/>
      <c r="F338" s="187" t="s">
        <v>594</v>
      </c>
      <c r="G338" s="187"/>
      <c r="H338" s="187"/>
      <c r="I338" s="187"/>
      <c r="J338" s="135">
        <v>0</v>
      </c>
    </row>
    <row r="339" spans="1:10" ht="25.5" x14ac:dyDescent="0.2">
      <c r="A339" s="123"/>
      <c r="B339" s="126"/>
      <c r="C339" s="126"/>
      <c r="D339" s="126"/>
      <c r="E339" s="126" t="s">
        <v>376</v>
      </c>
      <c r="F339" s="124">
        <v>0</v>
      </c>
      <c r="G339" s="126" t="s">
        <v>377</v>
      </c>
      <c r="H339" s="124">
        <v>0</v>
      </c>
      <c r="I339" s="126" t="s">
        <v>378</v>
      </c>
      <c r="J339" s="125">
        <v>0</v>
      </c>
    </row>
    <row r="340" spans="1:10" ht="15" thickBot="1" x14ac:dyDescent="0.25">
      <c r="A340" s="123"/>
      <c r="B340" s="126"/>
      <c r="C340" s="126"/>
      <c r="D340" s="126"/>
      <c r="E340" s="126" t="s">
        <v>379</v>
      </c>
      <c r="F340" s="124">
        <v>26.12</v>
      </c>
      <c r="G340" s="126"/>
      <c r="H340" s="174" t="s">
        <v>380</v>
      </c>
      <c r="I340" s="174"/>
      <c r="J340" s="125">
        <v>129.87</v>
      </c>
    </row>
    <row r="341" spans="1:10" ht="0.95" customHeight="1" thickTop="1" x14ac:dyDescent="0.2">
      <c r="A341" s="127"/>
      <c r="B341" s="91"/>
      <c r="C341" s="91"/>
      <c r="D341" s="91"/>
      <c r="E341" s="91"/>
      <c r="F341" s="91"/>
      <c r="G341" s="91"/>
      <c r="H341" s="91"/>
      <c r="I341" s="91"/>
      <c r="J341" s="128"/>
    </row>
    <row r="342" spans="1:10" ht="18" customHeight="1" x14ac:dyDescent="0.2">
      <c r="A342" s="131" t="s">
        <v>159</v>
      </c>
      <c r="B342" s="97" t="s">
        <v>8</v>
      </c>
      <c r="C342" s="81" t="s">
        <v>9</v>
      </c>
      <c r="D342" s="81" t="s">
        <v>10</v>
      </c>
      <c r="E342" s="176" t="s">
        <v>356</v>
      </c>
      <c r="F342" s="176"/>
      <c r="G342" s="98" t="s">
        <v>11</v>
      </c>
      <c r="H342" s="97" t="s">
        <v>12</v>
      </c>
      <c r="I342" s="97" t="s">
        <v>13</v>
      </c>
      <c r="J342" s="132" t="s">
        <v>15</v>
      </c>
    </row>
    <row r="343" spans="1:10" ht="24" customHeight="1" x14ac:dyDescent="0.2">
      <c r="A343" s="72" t="s">
        <v>357</v>
      </c>
      <c r="B343" s="82" t="s">
        <v>160</v>
      </c>
      <c r="C343" s="83" t="s">
        <v>61</v>
      </c>
      <c r="D343" s="83" t="s">
        <v>161</v>
      </c>
      <c r="E343" s="177" t="s">
        <v>595</v>
      </c>
      <c r="F343" s="177"/>
      <c r="G343" s="73" t="s">
        <v>63</v>
      </c>
      <c r="H343" s="84">
        <v>1</v>
      </c>
      <c r="I343" s="85">
        <v>23.92</v>
      </c>
      <c r="J343" s="120">
        <v>23.92</v>
      </c>
    </row>
    <row r="344" spans="1:10" ht="24" customHeight="1" x14ac:dyDescent="0.2">
      <c r="A344" s="129" t="s">
        <v>396</v>
      </c>
      <c r="B344" s="92" t="s">
        <v>454</v>
      </c>
      <c r="C344" s="93" t="s">
        <v>61</v>
      </c>
      <c r="D344" s="93" t="s">
        <v>455</v>
      </c>
      <c r="E344" s="185" t="s">
        <v>456</v>
      </c>
      <c r="F344" s="185"/>
      <c r="G344" s="94" t="s">
        <v>47</v>
      </c>
      <c r="H344" s="95">
        <v>0.17</v>
      </c>
      <c r="I344" s="96">
        <v>3.86</v>
      </c>
      <c r="J344" s="130">
        <v>0.65</v>
      </c>
    </row>
    <row r="345" spans="1:10" ht="24" customHeight="1" x14ac:dyDescent="0.2">
      <c r="A345" s="129" t="s">
        <v>396</v>
      </c>
      <c r="B345" s="92" t="s">
        <v>457</v>
      </c>
      <c r="C345" s="93" t="s">
        <v>61</v>
      </c>
      <c r="D345" s="93" t="s">
        <v>458</v>
      </c>
      <c r="E345" s="185" t="s">
        <v>456</v>
      </c>
      <c r="F345" s="185"/>
      <c r="G345" s="94" t="s">
        <v>47</v>
      </c>
      <c r="H345" s="95">
        <v>0.17</v>
      </c>
      <c r="I345" s="96">
        <v>3.73</v>
      </c>
      <c r="J345" s="130">
        <v>0.63</v>
      </c>
    </row>
    <row r="346" spans="1:10" ht="24" customHeight="1" x14ac:dyDescent="0.2">
      <c r="A346" s="121" t="s">
        <v>359</v>
      </c>
      <c r="B346" s="86" t="s">
        <v>459</v>
      </c>
      <c r="C346" s="87" t="s">
        <v>61</v>
      </c>
      <c r="D346" s="87" t="s">
        <v>460</v>
      </c>
      <c r="E346" s="178" t="s">
        <v>362</v>
      </c>
      <c r="F346" s="178"/>
      <c r="G346" s="88" t="s">
        <v>47</v>
      </c>
      <c r="H346" s="89">
        <v>0.17</v>
      </c>
      <c r="I346" s="90">
        <v>20.440000000000001</v>
      </c>
      <c r="J346" s="122">
        <v>3.47</v>
      </c>
    </row>
    <row r="347" spans="1:10" ht="24" customHeight="1" x14ac:dyDescent="0.2">
      <c r="A347" s="121" t="s">
        <v>359</v>
      </c>
      <c r="B347" s="86" t="s">
        <v>461</v>
      </c>
      <c r="C347" s="87" t="s">
        <v>61</v>
      </c>
      <c r="D347" s="87" t="s">
        <v>462</v>
      </c>
      <c r="E347" s="178" t="s">
        <v>362</v>
      </c>
      <c r="F347" s="178"/>
      <c r="G347" s="88" t="s">
        <v>47</v>
      </c>
      <c r="H347" s="89">
        <v>0.17</v>
      </c>
      <c r="I347" s="90">
        <v>14.58</v>
      </c>
      <c r="J347" s="122">
        <v>2.4700000000000002</v>
      </c>
    </row>
    <row r="348" spans="1:10" ht="24" customHeight="1" x14ac:dyDescent="0.2">
      <c r="A348" s="121" t="s">
        <v>359</v>
      </c>
      <c r="B348" s="86" t="s">
        <v>596</v>
      </c>
      <c r="C348" s="87" t="s">
        <v>61</v>
      </c>
      <c r="D348" s="87" t="s">
        <v>597</v>
      </c>
      <c r="E348" s="178" t="s">
        <v>386</v>
      </c>
      <c r="F348" s="178"/>
      <c r="G348" s="88" t="s">
        <v>63</v>
      </c>
      <c r="H348" s="89">
        <v>1</v>
      </c>
      <c r="I348" s="90">
        <v>16.7</v>
      </c>
      <c r="J348" s="122">
        <v>16.7</v>
      </c>
    </row>
    <row r="349" spans="1:10" ht="25.5" x14ac:dyDescent="0.2">
      <c r="A349" s="123"/>
      <c r="B349" s="126"/>
      <c r="C349" s="126"/>
      <c r="D349" s="126"/>
      <c r="E349" s="126" t="s">
        <v>376</v>
      </c>
      <c r="F349" s="124">
        <v>5.94</v>
      </c>
      <c r="G349" s="126" t="s">
        <v>377</v>
      </c>
      <c r="H349" s="124">
        <v>0</v>
      </c>
      <c r="I349" s="126" t="s">
        <v>378</v>
      </c>
      <c r="J349" s="125">
        <v>5.94</v>
      </c>
    </row>
    <row r="350" spans="1:10" ht="15" thickBot="1" x14ac:dyDescent="0.25">
      <c r="A350" s="123"/>
      <c r="B350" s="126"/>
      <c r="C350" s="126"/>
      <c r="D350" s="126"/>
      <c r="E350" s="126" t="s">
        <v>379</v>
      </c>
      <c r="F350" s="124">
        <v>6.02</v>
      </c>
      <c r="G350" s="126"/>
      <c r="H350" s="174" t="s">
        <v>380</v>
      </c>
      <c r="I350" s="174"/>
      <c r="J350" s="125">
        <v>29.94</v>
      </c>
    </row>
    <row r="351" spans="1:10" ht="0.95" customHeight="1" thickTop="1" x14ac:dyDescent="0.2">
      <c r="A351" s="127"/>
      <c r="B351" s="91"/>
      <c r="C351" s="91"/>
      <c r="D351" s="91"/>
      <c r="E351" s="91"/>
      <c r="F351" s="91"/>
      <c r="G351" s="91"/>
      <c r="H351" s="91"/>
      <c r="I351" s="91"/>
      <c r="J351" s="128"/>
    </row>
    <row r="352" spans="1:10" ht="18" customHeight="1" x14ac:dyDescent="0.2">
      <c r="A352" s="131" t="s">
        <v>162</v>
      </c>
      <c r="B352" s="97" t="s">
        <v>8</v>
      </c>
      <c r="C352" s="81" t="s">
        <v>9</v>
      </c>
      <c r="D352" s="81" t="s">
        <v>10</v>
      </c>
      <c r="E352" s="176" t="s">
        <v>356</v>
      </c>
      <c r="F352" s="176"/>
      <c r="G352" s="98" t="s">
        <v>11</v>
      </c>
      <c r="H352" s="97" t="s">
        <v>12</v>
      </c>
      <c r="I352" s="97" t="s">
        <v>13</v>
      </c>
      <c r="J352" s="132" t="s">
        <v>15</v>
      </c>
    </row>
    <row r="353" spans="1:10" ht="51.95" customHeight="1" x14ac:dyDescent="0.2">
      <c r="A353" s="72" t="s">
        <v>357</v>
      </c>
      <c r="B353" s="82" t="s">
        <v>163</v>
      </c>
      <c r="C353" s="83" t="s">
        <v>21</v>
      </c>
      <c r="D353" s="83" t="s">
        <v>164</v>
      </c>
      <c r="E353" s="177" t="s">
        <v>488</v>
      </c>
      <c r="F353" s="177"/>
      <c r="G353" s="73" t="s">
        <v>127</v>
      </c>
      <c r="H353" s="84">
        <v>1</v>
      </c>
      <c r="I353" s="85">
        <v>22.67</v>
      </c>
      <c r="J353" s="120">
        <v>22.67</v>
      </c>
    </row>
    <row r="354" spans="1:10" ht="26.1" customHeight="1" x14ac:dyDescent="0.2">
      <c r="A354" s="129" t="s">
        <v>396</v>
      </c>
      <c r="B354" s="92" t="s">
        <v>447</v>
      </c>
      <c r="C354" s="93" t="s">
        <v>21</v>
      </c>
      <c r="D354" s="93" t="s">
        <v>448</v>
      </c>
      <c r="E354" s="185" t="s">
        <v>358</v>
      </c>
      <c r="F354" s="185"/>
      <c r="G354" s="94" t="s">
        <v>28</v>
      </c>
      <c r="H354" s="95">
        <v>0.33650000000000002</v>
      </c>
      <c r="I354" s="96">
        <v>23.83</v>
      </c>
      <c r="J354" s="130">
        <v>8.01</v>
      </c>
    </row>
    <row r="355" spans="1:10" ht="24" customHeight="1" x14ac:dyDescent="0.2">
      <c r="A355" s="129" t="s">
        <v>396</v>
      </c>
      <c r="B355" s="92" t="s">
        <v>449</v>
      </c>
      <c r="C355" s="93" t="s">
        <v>21</v>
      </c>
      <c r="D355" s="93" t="s">
        <v>450</v>
      </c>
      <c r="E355" s="185" t="s">
        <v>358</v>
      </c>
      <c r="F355" s="185"/>
      <c r="G355" s="94" t="s">
        <v>28</v>
      </c>
      <c r="H355" s="95">
        <v>0.33650000000000002</v>
      </c>
      <c r="I355" s="96">
        <v>31.14</v>
      </c>
      <c r="J355" s="130">
        <v>10.47</v>
      </c>
    </row>
    <row r="356" spans="1:10" ht="26.1" customHeight="1" x14ac:dyDescent="0.2">
      <c r="A356" s="121" t="s">
        <v>359</v>
      </c>
      <c r="B356" s="86" t="s">
        <v>598</v>
      </c>
      <c r="C356" s="87" t="s">
        <v>21</v>
      </c>
      <c r="D356" s="87" t="s">
        <v>599</v>
      </c>
      <c r="E356" s="178" t="s">
        <v>386</v>
      </c>
      <c r="F356" s="178"/>
      <c r="G356" s="88" t="s">
        <v>127</v>
      </c>
      <c r="H356" s="89">
        <v>1</v>
      </c>
      <c r="I356" s="90">
        <v>4.1900000000000004</v>
      </c>
      <c r="J356" s="122">
        <v>4.1900000000000004</v>
      </c>
    </row>
    <row r="357" spans="1:10" ht="25.5" x14ac:dyDescent="0.2">
      <c r="A357" s="123"/>
      <c r="B357" s="126"/>
      <c r="C357" s="126"/>
      <c r="D357" s="126"/>
      <c r="E357" s="126" t="s">
        <v>376</v>
      </c>
      <c r="F357" s="124">
        <v>13.96</v>
      </c>
      <c r="G357" s="126" t="s">
        <v>377</v>
      </c>
      <c r="H357" s="124">
        <v>0</v>
      </c>
      <c r="I357" s="126" t="s">
        <v>378</v>
      </c>
      <c r="J357" s="125">
        <v>13.96</v>
      </c>
    </row>
    <row r="358" spans="1:10" ht="15" thickBot="1" x14ac:dyDescent="0.25">
      <c r="A358" s="123"/>
      <c r="B358" s="126"/>
      <c r="C358" s="126"/>
      <c r="D358" s="126"/>
      <c r="E358" s="126" t="s">
        <v>379</v>
      </c>
      <c r="F358" s="124">
        <v>5.7</v>
      </c>
      <c r="G358" s="126"/>
      <c r="H358" s="174" t="s">
        <v>380</v>
      </c>
      <c r="I358" s="174"/>
      <c r="J358" s="125">
        <v>28.37</v>
      </c>
    </row>
    <row r="359" spans="1:10" ht="0.95" customHeight="1" thickTop="1" x14ac:dyDescent="0.2">
      <c r="A359" s="127"/>
      <c r="B359" s="91"/>
      <c r="C359" s="91"/>
      <c r="D359" s="91"/>
      <c r="E359" s="91"/>
      <c r="F359" s="91"/>
      <c r="G359" s="91"/>
      <c r="H359" s="91"/>
      <c r="I359" s="91"/>
      <c r="J359" s="128"/>
    </row>
    <row r="360" spans="1:10" ht="18" customHeight="1" x14ac:dyDescent="0.2">
      <c r="A360" s="131" t="s">
        <v>165</v>
      </c>
      <c r="B360" s="97" t="s">
        <v>8</v>
      </c>
      <c r="C360" s="81" t="s">
        <v>9</v>
      </c>
      <c r="D360" s="81" t="s">
        <v>10</v>
      </c>
      <c r="E360" s="176" t="s">
        <v>356</v>
      </c>
      <c r="F360" s="176"/>
      <c r="G360" s="98" t="s">
        <v>11</v>
      </c>
      <c r="H360" s="97" t="s">
        <v>12</v>
      </c>
      <c r="I360" s="97" t="s">
        <v>13</v>
      </c>
      <c r="J360" s="132" t="s">
        <v>15</v>
      </c>
    </row>
    <row r="361" spans="1:10" ht="24" customHeight="1" x14ac:dyDescent="0.2">
      <c r="A361" s="72" t="s">
        <v>357</v>
      </c>
      <c r="B361" s="82" t="s">
        <v>166</v>
      </c>
      <c r="C361" s="83" t="s">
        <v>61</v>
      </c>
      <c r="D361" s="83" t="s">
        <v>167</v>
      </c>
      <c r="E361" s="177" t="s">
        <v>600</v>
      </c>
      <c r="F361" s="177"/>
      <c r="G361" s="73" t="s">
        <v>63</v>
      </c>
      <c r="H361" s="84">
        <v>1</v>
      </c>
      <c r="I361" s="85">
        <v>15.01</v>
      </c>
      <c r="J361" s="120">
        <v>15.01</v>
      </c>
    </row>
    <row r="362" spans="1:10" ht="24" customHeight="1" x14ac:dyDescent="0.2">
      <c r="A362" s="129" t="s">
        <v>396</v>
      </c>
      <c r="B362" s="92" t="s">
        <v>457</v>
      </c>
      <c r="C362" s="93" t="s">
        <v>61</v>
      </c>
      <c r="D362" s="93" t="s">
        <v>458</v>
      </c>
      <c r="E362" s="185" t="s">
        <v>456</v>
      </c>
      <c r="F362" s="185"/>
      <c r="G362" s="94" t="s">
        <v>47</v>
      </c>
      <c r="H362" s="95">
        <v>0.27</v>
      </c>
      <c r="I362" s="96">
        <v>3.73</v>
      </c>
      <c r="J362" s="130">
        <v>1</v>
      </c>
    </row>
    <row r="363" spans="1:10" ht="24" customHeight="1" x14ac:dyDescent="0.2">
      <c r="A363" s="121" t="s">
        <v>359</v>
      </c>
      <c r="B363" s="86" t="s">
        <v>459</v>
      </c>
      <c r="C363" s="87" t="s">
        <v>61</v>
      </c>
      <c r="D363" s="87" t="s">
        <v>460</v>
      </c>
      <c r="E363" s="178" t="s">
        <v>362</v>
      </c>
      <c r="F363" s="178"/>
      <c r="G363" s="88" t="s">
        <v>47</v>
      </c>
      <c r="H363" s="89">
        <v>0.27</v>
      </c>
      <c r="I363" s="90">
        <v>20.440000000000001</v>
      </c>
      <c r="J363" s="122">
        <v>5.51</v>
      </c>
    </row>
    <row r="364" spans="1:10" ht="24" customHeight="1" x14ac:dyDescent="0.2">
      <c r="A364" s="121" t="s">
        <v>359</v>
      </c>
      <c r="B364" s="86" t="s">
        <v>601</v>
      </c>
      <c r="C364" s="87" t="s">
        <v>61</v>
      </c>
      <c r="D364" s="87" t="s">
        <v>167</v>
      </c>
      <c r="E364" s="178" t="s">
        <v>386</v>
      </c>
      <c r="F364" s="178"/>
      <c r="G364" s="88" t="s">
        <v>602</v>
      </c>
      <c r="H364" s="89">
        <v>1</v>
      </c>
      <c r="I364" s="90">
        <v>8.5</v>
      </c>
      <c r="J364" s="122">
        <v>8.5</v>
      </c>
    </row>
    <row r="365" spans="1:10" ht="25.5" x14ac:dyDescent="0.2">
      <c r="A365" s="123"/>
      <c r="B365" s="126"/>
      <c r="C365" s="126"/>
      <c r="D365" s="126"/>
      <c r="E365" s="126" t="s">
        <v>376</v>
      </c>
      <c r="F365" s="124">
        <v>5.51</v>
      </c>
      <c r="G365" s="126" t="s">
        <v>377</v>
      </c>
      <c r="H365" s="124">
        <v>0</v>
      </c>
      <c r="I365" s="126" t="s">
        <v>378</v>
      </c>
      <c r="J365" s="125">
        <v>5.51</v>
      </c>
    </row>
    <row r="366" spans="1:10" ht="15" thickBot="1" x14ac:dyDescent="0.25">
      <c r="A366" s="123"/>
      <c r="B366" s="126"/>
      <c r="C366" s="126"/>
      <c r="D366" s="126"/>
      <c r="E366" s="126" t="s">
        <v>379</v>
      </c>
      <c r="F366" s="124">
        <v>3.77</v>
      </c>
      <c r="G366" s="126"/>
      <c r="H366" s="174" t="s">
        <v>380</v>
      </c>
      <c r="I366" s="174"/>
      <c r="J366" s="125">
        <v>18.78</v>
      </c>
    </row>
    <row r="367" spans="1:10" ht="0.95" customHeight="1" thickTop="1" x14ac:dyDescent="0.2">
      <c r="A367" s="127"/>
      <c r="B367" s="91"/>
      <c r="C367" s="91"/>
      <c r="D367" s="91"/>
      <c r="E367" s="91"/>
      <c r="F367" s="91"/>
      <c r="G367" s="91"/>
      <c r="H367" s="91"/>
      <c r="I367" s="91"/>
      <c r="J367" s="128"/>
    </row>
    <row r="368" spans="1:10" ht="18" customHeight="1" x14ac:dyDescent="0.2">
      <c r="A368" s="131" t="s">
        <v>168</v>
      </c>
      <c r="B368" s="97" t="s">
        <v>8</v>
      </c>
      <c r="C368" s="81" t="s">
        <v>9</v>
      </c>
      <c r="D368" s="81" t="s">
        <v>10</v>
      </c>
      <c r="E368" s="176" t="s">
        <v>356</v>
      </c>
      <c r="F368" s="176"/>
      <c r="G368" s="98" t="s">
        <v>11</v>
      </c>
      <c r="H368" s="97" t="s">
        <v>12</v>
      </c>
      <c r="I368" s="97" t="s">
        <v>13</v>
      </c>
      <c r="J368" s="132" t="s">
        <v>15</v>
      </c>
    </row>
    <row r="369" spans="1:10" ht="26.1" customHeight="1" x14ac:dyDescent="0.2">
      <c r="A369" s="72" t="s">
        <v>357</v>
      </c>
      <c r="B369" s="82" t="s">
        <v>169</v>
      </c>
      <c r="C369" s="83" t="s">
        <v>61</v>
      </c>
      <c r="D369" s="83" t="s">
        <v>170</v>
      </c>
      <c r="E369" s="177" t="s">
        <v>603</v>
      </c>
      <c r="F369" s="177"/>
      <c r="G369" s="73" t="s">
        <v>171</v>
      </c>
      <c r="H369" s="84">
        <v>1</v>
      </c>
      <c r="I369" s="85">
        <v>60</v>
      </c>
      <c r="J369" s="120">
        <v>60</v>
      </c>
    </row>
    <row r="370" spans="1:10" ht="24" customHeight="1" x14ac:dyDescent="0.2">
      <c r="A370" s="121" t="s">
        <v>359</v>
      </c>
      <c r="B370" s="86" t="s">
        <v>604</v>
      </c>
      <c r="C370" s="87" t="s">
        <v>61</v>
      </c>
      <c r="D370" s="87" t="s">
        <v>605</v>
      </c>
      <c r="E370" s="178" t="s">
        <v>386</v>
      </c>
      <c r="F370" s="178"/>
      <c r="G370" s="88" t="s">
        <v>171</v>
      </c>
      <c r="H370" s="89">
        <v>1</v>
      </c>
      <c r="I370" s="90">
        <v>60</v>
      </c>
      <c r="J370" s="122">
        <v>60</v>
      </c>
    </row>
    <row r="371" spans="1:10" ht="25.5" x14ac:dyDescent="0.2">
      <c r="A371" s="123"/>
      <c r="B371" s="126"/>
      <c r="C371" s="126"/>
      <c r="D371" s="126"/>
      <c r="E371" s="126" t="s">
        <v>376</v>
      </c>
      <c r="F371" s="124">
        <v>0</v>
      </c>
      <c r="G371" s="126" t="s">
        <v>377</v>
      </c>
      <c r="H371" s="124">
        <v>0</v>
      </c>
      <c r="I371" s="126" t="s">
        <v>378</v>
      </c>
      <c r="J371" s="125">
        <v>0</v>
      </c>
    </row>
    <row r="372" spans="1:10" ht="15" thickBot="1" x14ac:dyDescent="0.25">
      <c r="A372" s="123"/>
      <c r="B372" s="126"/>
      <c r="C372" s="126"/>
      <c r="D372" s="126"/>
      <c r="E372" s="126" t="s">
        <v>379</v>
      </c>
      <c r="F372" s="124">
        <v>15.1</v>
      </c>
      <c r="G372" s="126"/>
      <c r="H372" s="174" t="s">
        <v>380</v>
      </c>
      <c r="I372" s="174"/>
      <c r="J372" s="125">
        <v>75.099999999999994</v>
      </c>
    </row>
    <row r="373" spans="1:10" ht="0.95" customHeight="1" thickTop="1" x14ac:dyDescent="0.2">
      <c r="A373" s="127"/>
      <c r="B373" s="91"/>
      <c r="C373" s="91"/>
      <c r="D373" s="91"/>
      <c r="E373" s="91"/>
      <c r="F373" s="91"/>
      <c r="G373" s="91"/>
      <c r="H373" s="91"/>
      <c r="I373" s="91"/>
      <c r="J373" s="128"/>
    </row>
    <row r="374" spans="1:10" ht="18" customHeight="1" x14ac:dyDescent="0.2">
      <c r="A374" s="131" t="s">
        <v>172</v>
      </c>
      <c r="B374" s="97" t="s">
        <v>8</v>
      </c>
      <c r="C374" s="81" t="s">
        <v>9</v>
      </c>
      <c r="D374" s="81" t="s">
        <v>10</v>
      </c>
      <c r="E374" s="176" t="s">
        <v>356</v>
      </c>
      <c r="F374" s="176"/>
      <c r="G374" s="98" t="s">
        <v>11</v>
      </c>
      <c r="H374" s="97" t="s">
        <v>12</v>
      </c>
      <c r="I374" s="97" t="s">
        <v>13</v>
      </c>
      <c r="J374" s="132" t="s">
        <v>15</v>
      </c>
    </row>
    <row r="375" spans="1:10" ht="26.1" customHeight="1" x14ac:dyDescent="0.2">
      <c r="A375" s="72" t="s">
        <v>357</v>
      </c>
      <c r="B375" s="82" t="s">
        <v>173</v>
      </c>
      <c r="C375" s="83" t="s">
        <v>21</v>
      </c>
      <c r="D375" s="83" t="s">
        <v>174</v>
      </c>
      <c r="E375" s="177" t="s">
        <v>563</v>
      </c>
      <c r="F375" s="177"/>
      <c r="G375" s="73" t="s">
        <v>127</v>
      </c>
      <c r="H375" s="84">
        <v>1</v>
      </c>
      <c r="I375" s="85">
        <v>21.94</v>
      </c>
      <c r="J375" s="120">
        <v>21.94</v>
      </c>
    </row>
    <row r="376" spans="1:10" ht="26.1" customHeight="1" x14ac:dyDescent="0.2">
      <c r="A376" s="129" t="s">
        <v>396</v>
      </c>
      <c r="B376" s="92" t="s">
        <v>447</v>
      </c>
      <c r="C376" s="93" t="s">
        <v>21</v>
      </c>
      <c r="D376" s="93" t="s">
        <v>448</v>
      </c>
      <c r="E376" s="185" t="s">
        <v>358</v>
      </c>
      <c r="F376" s="185"/>
      <c r="G376" s="94" t="s">
        <v>28</v>
      </c>
      <c r="H376" s="95">
        <v>0.18629999999999999</v>
      </c>
      <c r="I376" s="96">
        <v>23.83</v>
      </c>
      <c r="J376" s="130">
        <v>4.43</v>
      </c>
    </row>
    <row r="377" spans="1:10" ht="24" customHeight="1" x14ac:dyDescent="0.2">
      <c r="A377" s="129" t="s">
        <v>396</v>
      </c>
      <c r="B377" s="92" t="s">
        <v>449</v>
      </c>
      <c r="C377" s="93" t="s">
        <v>21</v>
      </c>
      <c r="D377" s="93" t="s">
        <v>450</v>
      </c>
      <c r="E377" s="185" t="s">
        <v>358</v>
      </c>
      <c r="F377" s="185"/>
      <c r="G377" s="94" t="s">
        <v>28</v>
      </c>
      <c r="H377" s="95">
        <v>0.18629999999999999</v>
      </c>
      <c r="I377" s="96">
        <v>31.14</v>
      </c>
      <c r="J377" s="130">
        <v>5.8</v>
      </c>
    </row>
    <row r="378" spans="1:10" ht="26.1" customHeight="1" x14ac:dyDescent="0.2">
      <c r="A378" s="121" t="s">
        <v>359</v>
      </c>
      <c r="B378" s="86" t="s">
        <v>606</v>
      </c>
      <c r="C378" s="87" t="s">
        <v>21</v>
      </c>
      <c r="D378" s="87" t="s">
        <v>607</v>
      </c>
      <c r="E378" s="178" t="s">
        <v>386</v>
      </c>
      <c r="F378" s="178"/>
      <c r="G378" s="88" t="s">
        <v>127</v>
      </c>
      <c r="H378" s="89">
        <v>1</v>
      </c>
      <c r="I378" s="90">
        <v>11.71</v>
      </c>
      <c r="J378" s="122">
        <v>11.71</v>
      </c>
    </row>
    <row r="379" spans="1:10" ht="25.5" x14ac:dyDescent="0.2">
      <c r="A379" s="123"/>
      <c r="B379" s="126"/>
      <c r="C379" s="126"/>
      <c r="D379" s="126"/>
      <c r="E379" s="126" t="s">
        <v>376</v>
      </c>
      <c r="F379" s="124">
        <v>7.72</v>
      </c>
      <c r="G379" s="126" t="s">
        <v>377</v>
      </c>
      <c r="H379" s="124">
        <v>0</v>
      </c>
      <c r="I379" s="126" t="s">
        <v>378</v>
      </c>
      <c r="J379" s="125">
        <v>7.72</v>
      </c>
    </row>
    <row r="380" spans="1:10" ht="15" thickBot="1" x14ac:dyDescent="0.25">
      <c r="A380" s="123"/>
      <c r="B380" s="126"/>
      <c r="C380" s="126"/>
      <c r="D380" s="126"/>
      <c r="E380" s="126" t="s">
        <v>379</v>
      </c>
      <c r="F380" s="124">
        <v>5.52</v>
      </c>
      <c r="G380" s="126"/>
      <c r="H380" s="174" t="s">
        <v>380</v>
      </c>
      <c r="I380" s="174"/>
      <c r="J380" s="125">
        <v>27.46</v>
      </c>
    </row>
    <row r="381" spans="1:10" ht="0.95" customHeight="1" thickTop="1" x14ac:dyDescent="0.2">
      <c r="A381" s="127"/>
      <c r="B381" s="91"/>
      <c r="C381" s="91"/>
      <c r="D381" s="91"/>
      <c r="E381" s="91"/>
      <c r="F381" s="91"/>
      <c r="G381" s="91"/>
      <c r="H381" s="91"/>
      <c r="I381" s="91"/>
      <c r="J381" s="128"/>
    </row>
    <row r="382" spans="1:10" ht="18" customHeight="1" x14ac:dyDescent="0.2">
      <c r="A382" s="131" t="s">
        <v>175</v>
      </c>
      <c r="B382" s="97" t="s">
        <v>8</v>
      </c>
      <c r="C382" s="81" t="s">
        <v>9</v>
      </c>
      <c r="D382" s="81" t="s">
        <v>10</v>
      </c>
      <c r="E382" s="176" t="s">
        <v>356</v>
      </c>
      <c r="F382" s="176"/>
      <c r="G382" s="98" t="s">
        <v>11</v>
      </c>
      <c r="H382" s="97" t="s">
        <v>12</v>
      </c>
      <c r="I382" s="97" t="s">
        <v>13</v>
      </c>
      <c r="J382" s="132" t="s">
        <v>15</v>
      </c>
    </row>
    <row r="383" spans="1:10" ht="39" customHeight="1" x14ac:dyDescent="0.2">
      <c r="A383" s="72" t="s">
        <v>357</v>
      </c>
      <c r="B383" s="82" t="s">
        <v>176</v>
      </c>
      <c r="C383" s="83" t="s">
        <v>21</v>
      </c>
      <c r="D383" s="83" t="s">
        <v>177</v>
      </c>
      <c r="E383" s="177" t="s">
        <v>554</v>
      </c>
      <c r="F383" s="177"/>
      <c r="G383" s="73" t="s">
        <v>127</v>
      </c>
      <c r="H383" s="84">
        <v>1</v>
      </c>
      <c r="I383" s="85">
        <v>4.8600000000000003</v>
      </c>
      <c r="J383" s="120">
        <v>4.8600000000000003</v>
      </c>
    </row>
    <row r="384" spans="1:10" ht="26.1" customHeight="1" x14ac:dyDescent="0.2">
      <c r="A384" s="129" t="s">
        <v>396</v>
      </c>
      <c r="B384" s="92" t="s">
        <v>447</v>
      </c>
      <c r="C384" s="93" t="s">
        <v>21</v>
      </c>
      <c r="D384" s="93" t="s">
        <v>448</v>
      </c>
      <c r="E384" s="185" t="s">
        <v>358</v>
      </c>
      <c r="F384" s="185"/>
      <c r="G384" s="94" t="s">
        <v>28</v>
      </c>
      <c r="H384" s="95">
        <v>2.154E-2</v>
      </c>
      <c r="I384" s="96">
        <v>23.83</v>
      </c>
      <c r="J384" s="130">
        <v>0.51</v>
      </c>
    </row>
    <row r="385" spans="1:10" ht="24" customHeight="1" x14ac:dyDescent="0.2">
      <c r="A385" s="129" t="s">
        <v>396</v>
      </c>
      <c r="B385" s="92" t="s">
        <v>449</v>
      </c>
      <c r="C385" s="93" t="s">
        <v>21</v>
      </c>
      <c r="D385" s="93" t="s">
        <v>450</v>
      </c>
      <c r="E385" s="185" t="s">
        <v>358</v>
      </c>
      <c r="F385" s="185"/>
      <c r="G385" s="94" t="s">
        <v>28</v>
      </c>
      <c r="H385" s="95">
        <v>0.1077</v>
      </c>
      <c r="I385" s="96">
        <v>31.14</v>
      </c>
      <c r="J385" s="130">
        <v>3.35</v>
      </c>
    </row>
    <row r="386" spans="1:10" ht="26.1" customHeight="1" x14ac:dyDescent="0.2">
      <c r="A386" s="121" t="s">
        <v>359</v>
      </c>
      <c r="B386" s="86" t="s">
        <v>608</v>
      </c>
      <c r="C386" s="87" t="s">
        <v>21</v>
      </c>
      <c r="D386" s="87" t="s">
        <v>609</v>
      </c>
      <c r="E386" s="178" t="s">
        <v>386</v>
      </c>
      <c r="F386" s="178"/>
      <c r="G386" s="88" t="s">
        <v>127</v>
      </c>
      <c r="H386" s="89">
        <v>1</v>
      </c>
      <c r="I386" s="90">
        <v>1</v>
      </c>
      <c r="J386" s="122">
        <v>1</v>
      </c>
    </row>
    <row r="387" spans="1:10" ht="25.5" x14ac:dyDescent="0.2">
      <c r="A387" s="123"/>
      <c r="B387" s="126"/>
      <c r="C387" s="126"/>
      <c r="D387" s="126"/>
      <c r="E387" s="126" t="s">
        <v>376</v>
      </c>
      <c r="F387" s="124">
        <v>2.99</v>
      </c>
      <c r="G387" s="126" t="s">
        <v>377</v>
      </c>
      <c r="H387" s="124">
        <v>0</v>
      </c>
      <c r="I387" s="126" t="s">
        <v>378</v>
      </c>
      <c r="J387" s="125">
        <v>2.99</v>
      </c>
    </row>
    <row r="388" spans="1:10" ht="15" thickBot="1" x14ac:dyDescent="0.25">
      <c r="A388" s="123"/>
      <c r="B388" s="126"/>
      <c r="C388" s="126"/>
      <c r="D388" s="126"/>
      <c r="E388" s="126" t="s">
        <v>379</v>
      </c>
      <c r="F388" s="124">
        <v>1.22</v>
      </c>
      <c r="G388" s="126"/>
      <c r="H388" s="174" t="s">
        <v>380</v>
      </c>
      <c r="I388" s="174"/>
      <c r="J388" s="125">
        <v>6.08</v>
      </c>
    </row>
    <row r="389" spans="1:10" ht="0.95" customHeight="1" thickTop="1" x14ac:dyDescent="0.2">
      <c r="A389" s="127"/>
      <c r="B389" s="91"/>
      <c r="C389" s="91"/>
      <c r="D389" s="91"/>
      <c r="E389" s="91"/>
      <c r="F389" s="91"/>
      <c r="G389" s="91"/>
      <c r="H389" s="91"/>
      <c r="I389" s="91"/>
      <c r="J389" s="128"/>
    </row>
    <row r="390" spans="1:10" ht="18" customHeight="1" x14ac:dyDescent="0.2">
      <c r="A390" s="131" t="s">
        <v>178</v>
      </c>
      <c r="B390" s="97" t="s">
        <v>8</v>
      </c>
      <c r="C390" s="81" t="s">
        <v>9</v>
      </c>
      <c r="D390" s="81" t="s">
        <v>10</v>
      </c>
      <c r="E390" s="176" t="s">
        <v>356</v>
      </c>
      <c r="F390" s="176"/>
      <c r="G390" s="98" t="s">
        <v>11</v>
      </c>
      <c r="H390" s="97" t="s">
        <v>12</v>
      </c>
      <c r="I390" s="97" t="s">
        <v>13</v>
      </c>
      <c r="J390" s="132" t="s">
        <v>15</v>
      </c>
    </row>
    <row r="391" spans="1:10" ht="24" customHeight="1" x14ac:dyDescent="0.2">
      <c r="A391" s="72" t="s">
        <v>357</v>
      </c>
      <c r="B391" s="82" t="s">
        <v>179</v>
      </c>
      <c r="C391" s="83" t="s">
        <v>26</v>
      </c>
      <c r="D391" s="83" t="s">
        <v>180</v>
      </c>
      <c r="E391" s="177" t="s">
        <v>610</v>
      </c>
      <c r="F391" s="177"/>
      <c r="G391" s="73" t="s">
        <v>82</v>
      </c>
      <c r="H391" s="84">
        <v>1</v>
      </c>
      <c r="I391" s="85">
        <v>2.0499999999999998</v>
      </c>
      <c r="J391" s="120">
        <v>2.0499999999999998</v>
      </c>
    </row>
    <row r="392" spans="1:10" ht="26.1" customHeight="1" x14ac:dyDescent="0.2">
      <c r="A392" s="121" t="s">
        <v>359</v>
      </c>
      <c r="B392" s="86" t="s">
        <v>611</v>
      </c>
      <c r="C392" s="87" t="s">
        <v>26</v>
      </c>
      <c r="D392" s="87" t="s">
        <v>612</v>
      </c>
      <c r="E392" s="178" t="s">
        <v>362</v>
      </c>
      <c r="F392" s="178"/>
      <c r="G392" s="88" t="s">
        <v>28</v>
      </c>
      <c r="H392" s="89">
        <v>0.02</v>
      </c>
      <c r="I392" s="90">
        <v>21.65</v>
      </c>
      <c r="J392" s="122">
        <v>0.43</v>
      </c>
    </row>
    <row r="393" spans="1:10" ht="39" customHeight="1" x14ac:dyDescent="0.2">
      <c r="A393" s="121" t="s">
        <v>359</v>
      </c>
      <c r="B393" s="86" t="s">
        <v>613</v>
      </c>
      <c r="C393" s="87" t="s">
        <v>26</v>
      </c>
      <c r="D393" s="87" t="s">
        <v>614</v>
      </c>
      <c r="E393" s="178" t="s">
        <v>386</v>
      </c>
      <c r="F393" s="178"/>
      <c r="G393" s="88" t="s">
        <v>82</v>
      </c>
      <c r="H393" s="89">
        <v>1</v>
      </c>
      <c r="I393" s="90">
        <v>1.62</v>
      </c>
      <c r="J393" s="122">
        <v>1.62</v>
      </c>
    </row>
    <row r="394" spans="1:10" ht="25.5" x14ac:dyDescent="0.2">
      <c r="A394" s="123"/>
      <c r="B394" s="126"/>
      <c r="C394" s="126"/>
      <c r="D394" s="126"/>
      <c r="E394" s="126" t="s">
        <v>376</v>
      </c>
      <c r="F394" s="124">
        <v>0.43</v>
      </c>
      <c r="G394" s="126" t="s">
        <v>377</v>
      </c>
      <c r="H394" s="124">
        <v>0</v>
      </c>
      <c r="I394" s="126" t="s">
        <v>378</v>
      </c>
      <c r="J394" s="125">
        <v>0.43</v>
      </c>
    </row>
    <row r="395" spans="1:10" ht="15" thickBot="1" x14ac:dyDescent="0.25">
      <c r="A395" s="123"/>
      <c r="B395" s="126"/>
      <c r="C395" s="126"/>
      <c r="D395" s="126"/>
      <c r="E395" s="126" t="s">
        <v>379</v>
      </c>
      <c r="F395" s="124">
        <v>0.51</v>
      </c>
      <c r="G395" s="126"/>
      <c r="H395" s="174" t="s">
        <v>380</v>
      </c>
      <c r="I395" s="174"/>
      <c r="J395" s="125">
        <v>2.56</v>
      </c>
    </row>
    <row r="396" spans="1:10" ht="0.95" customHeight="1" thickTop="1" x14ac:dyDescent="0.2">
      <c r="A396" s="127"/>
      <c r="B396" s="91"/>
      <c r="C396" s="91"/>
      <c r="D396" s="91"/>
      <c r="E396" s="91"/>
      <c r="F396" s="91"/>
      <c r="G396" s="91"/>
      <c r="H396" s="91"/>
      <c r="I396" s="91"/>
      <c r="J396" s="128"/>
    </row>
    <row r="397" spans="1:10" ht="18" customHeight="1" x14ac:dyDescent="0.2">
      <c r="A397" s="131" t="s">
        <v>183</v>
      </c>
      <c r="B397" s="97" t="s">
        <v>8</v>
      </c>
      <c r="C397" s="81" t="s">
        <v>9</v>
      </c>
      <c r="D397" s="81" t="s">
        <v>10</v>
      </c>
      <c r="E397" s="176" t="s">
        <v>356</v>
      </c>
      <c r="F397" s="176"/>
      <c r="G397" s="98" t="s">
        <v>11</v>
      </c>
      <c r="H397" s="97" t="s">
        <v>12</v>
      </c>
      <c r="I397" s="97" t="s">
        <v>13</v>
      </c>
      <c r="J397" s="132" t="s">
        <v>15</v>
      </c>
    </row>
    <row r="398" spans="1:10" ht="24" customHeight="1" x14ac:dyDescent="0.2">
      <c r="A398" s="72" t="s">
        <v>357</v>
      </c>
      <c r="B398" s="82" t="s">
        <v>184</v>
      </c>
      <c r="C398" s="83" t="s">
        <v>21</v>
      </c>
      <c r="D398" s="83" t="s">
        <v>185</v>
      </c>
      <c r="E398" s="177" t="s">
        <v>615</v>
      </c>
      <c r="F398" s="177"/>
      <c r="G398" s="73" t="s">
        <v>186</v>
      </c>
      <c r="H398" s="84">
        <v>1</v>
      </c>
      <c r="I398" s="85">
        <v>90.03</v>
      </c>
      <c r="J398" s="120">
        <v>90.03</v>
      </c>
    </row>
    <row r="399" spans="1:10" ht="24" customHeight="1" x14ac:dyDescent="0.2">
      <c r="A399" s="129" t="s">
        <v>396</v>
      </c>
      <c r="B399" s="92" t="s">
        <v>402</v>
      </c>
      <c r="C399" s="93" t="s">
        <v>21</v>
      </c>
      <c r="D399" s="93" t="s">
        <v>403</v>
      </c>
      <c r="E399" s="185" t="s">
        <v>358</v>
      </c>
      <c r="F399" s="185"/>
      <c r="G399" s="94" t="s">
        <v>28</v>
      </c>
      <c r="H399" s="95">
        <v>3.9557666999999999</v>
      </c>
      <c r="I399" s="96">
        <v>22.76</v>
      </c>
      <c r="J399" s="130">
        <v>90.03</v>
      </c>
    </row>
    <row r="400" spans="1:10" ht="25.5" x14ac:dyDescent="0.2">
      <c r="A400" s="123"/>
      <c r="B400" s="126"/>
      <c r="C400" s="126"/>
      <c r="D400" s="126"/>
      <c r="E400" s="126" t="s">
        <v>376</v>
      </c>
      <c r="F400" s="124">
        <v>64.16</v>
      </c>
      <c r="G400" s="126" t="s">
        <v>377</v>
      </c>
      <c r="H400" s="124">
        <v>0</v>
      </c>
      <c r="I400" s="126" t="s">
        <v>378</v>
      </c>
      <c r="J400" s="125">
        <v>64.16</v>
      </c>
    </row>
    <row r="401" spans="1:10" ht="15" thickBot="1" x14ac:dyDescent="0.25">
      <c r="A401" s="123"/>
      <c r="B401" s="126"/>
      <c r="C401" s="126"/>
      <c r="D401" s="126"/>
      <c r="E401" s="126" t="s">
        <v>379</v>
      </c>
      <c r="F401" s="124">
        <v>22.66</v>
      </c>
      <c r="G401" s="126"/>
      <c r="H401" s="174" t="s">
        <v>380</v>
      </c>
      <c r="I401" s="174"/>
      <c r="J401" s="125">
        <v>112.69</v>
      </c>
    </row>
    <row r="402" spans="1:10" ht="0.95" customHeight="1" thickTop="1" x14ac:dyDescent="0.2">
      <c r="A402" s="127"/>
      <c r="B402" s="91"/>
      <c r="C402" s="91"/>
      <c r="D402" s="91"/>
      <c r="E402" s="91"/>
      <c r="F402" s="91"/>
      <c r="G402" s="91"/>
      <c r="H402" s="91"/>
      <c r="I402" s="91"/>
      <c r="J402" s="128"/>
    </row>
    <row r="403" spans="1:10" ht="18" customHeight="1" x14ac:dyDescent="0.2">
      <c r="A403" s="131" t="s">
        <v>187</v>
      </c>
      <c r="B403" s="97" t="s">
        <v>8</v>
      </c>
      <c r="C403" s="81" t="s">
        <v>9</v>
      </c>
      <c r="D403" s="81" t="s">
        <v>10</v>
      </c>
      <c r="E403" s="176" t="s">
        <v>356</v>
      </c>
      <c r="F403" s="176"/>
      <c r="G403" s="98" t="s">
        <v>11</v>
      </c>
      <c r="H403" s="97" t="s">
        <v>12</v>
      </c>
      <c r="I403" s="97" t="s">
        <v>13</v>
      </c>
      <c r="J403" s="132" t="s">
        <v>15</v>
      </c>
    </row>
    <row r="404" spans="1:10" ht="26.1" customHeight="1" x14ac:dyDescent="0.2">
      <c r="A404" s="72" t="s">
        <v>357</v>
      </c>
      <c r="B404" s="82" t="s">
        <v>188</v>
      </c>
      <c r="C404" s="83" t="s">
        <v>21</v>
      </c>
      <c r="D404" s="83" t="s">
        <v>189</v>
      </c>
      <c r="E404" s="177" t="s">
        <v>616</v>
      </c>
      <c r="F404" s="177"/>
      <c r="G404" s="73" t="s">
        <v>186</v>
      </c>
      <c r="H404" s="84">
        <v>1</v>
      </c>
      <c r="I404" s="85">
        <v>27.31</v>
      </c>
      <c r="J404" s="120">
        <v>27.31</v>
      </c>
    </row>
    <row r="405" spans="1:10" ht="65.099999999999994" customHeight="1" x14ac:dyDescent="0.2">
      <c r="A405" s="129" t="s">
        <v>396</v>
      </c>
      <c r="B405" s="92" t="s">
        <v>617</v>
      </c>
      <c r="C405" s="93" t="s">
        <v>21</v>
      </c>
      <c r="D405" s="93" t="s">
        <v>618</v>
      </c>
      <c r="E405" s="185" t="s">
        <v>413</v>
      </c>
      <c r="F405" s="185"/>
      <c r="G405" s="94" t="s">
        <v>38</v>
      </c>
      <c r="H405" s="95">
        <v>5.4000000000000003E-3</v>
      </c>
      <c r="I405" s="96">
        <v>319.69</v>
      </c>
      <c r="J405" s="130">
        <v>1.72</v>
      </c>
    </row>
    <row r="406" spans="1:10" ht="65.099999999999994" customHeight="1" x14ac:dyDescent="0.2">
      <c r="A406" s="129" t="s">
        <v>396</v>
      </c>
      <c r="B406" s="92" t="s">
        <v>619</v>
      </c>
      <c r="C406" s="93" t="s">
        <v>21</v>
      </c>
      <c r="D406" s="93" t="s">
        <v>620</v>
      </c>
      <c r="E406" s="185" t="s">
        <v>413</v>
      </c>
      <c r="F406" s="185"/>
      <c r="G406" s="94" t="s">
        <v>621</v>
      </c>
      <c r="H406" s="95">
        <v>5.9999999999999995E-4</v>
      </c>
      <c r="I406" s="96">
        <v>74.08</v>
      </c>
      <c r="J406" s="130">
        <v>0.04</v>
      </c>
    </row>
    <row r="407" spans="1:10" ht="24" customHeight="1" x14ac:dyDescent="0.2">
      <c r="A407" s="129" t="s">
        <v>396</v>
      </c>
      <c r="B407" s="92" t="s">
        <v>402</v>
      </c>
      <c r="C407" s="93" t="s">
        <v>21</v>
      </c>
      <c r="D407" s="93" t="s">
        <v>403</v>
      </c>
      <c r="E407" s="185" t="s">
        <v>358</v>
      </c>
      <c r="F407" s="185"/>
      <c r="G407" s="94" t="s">
        <v>28</v>
      </c>
      <c r="H407" s="95">
        <v>0.78659999999999997</v>
      </c>
      <c r="I407" s="96">
        <v>22.76</v>
      </c>
      <c r="J407" s="130">
        <v>17.899999999999999</v>
      </c>
    </row>
    <row r="408" spans="1:10" ht="39" customHeight="1" x14ac:dyDescent="0.2">
      <c r="A408" s="129" t="s">
        <v>396</v>
      </c>
      <c r="B408" s="92" t="s">
        <v>622</v>
      </c>
      <c r="C408" s="93" t="s">
        <v>21</v>
      </c>
      <c r="D408" s="93" t="s">
        <v>623</v>
      </c>
      <c r="E408" s="185" t="s">
        <v>413</v>
      </c>
      <c r="F408" s="185"/>
      <c r="G408" s="94" t="s">
        <v>38</v>
      </c>
      <c r="H408" s="95">
        <v>0.19620000000000001</v>
      </c>
      <c r="I408" s="96">
        <v>39.04</v>
      </c>
      <c r="J408" s="130">
        <v>7.65</v>
      </c>
    </row>
    <row r="409" spans="1:10" ht="25.5" x14ac:dyDescent="0.2">
      <c r="A409" s="123"/>
      <c r="B409" s="126"/>
      <c r="C409" s="126"/>
      <c r="D409" s="126"/>
      <c r="E409" s="126" t="s">
        <v>376</v>
      </c>
      <c r="F409" s="124">
        <v>17.84</v>
      </c>
      <c r="G409" s="126" t="s">
        <v>377</v>
      </c>
      <c r="H409" s="124">
        <v>0</v>
      </c>
      <c r="I409" s="126" t="s">
        <v>378</v>
      </c>
      <c r="J409" s="125">
        <v>17.84</v>
      </c>
    </row>
    <row r="410" spans="1:10" ht="15" thickBot="1" x14ac:dyDescent="0.25">
      <c r="A410" s="123"/>
      <c r="B410" s="126"/>
      <c r="C410" s="126"/>
      <c r="D410" s="126"/>
      <c r="E410" s="126" t="s">
        <v>379</v>
      </c>
      <c r="F410" s="124">
        <v>6.87</v>
      </c>
      <c r="G410" s="126"/>
      <c r="H410" s="174" t="s">
        <v>380</v>
      </c>
      <c r="I410" s="174"/>
      <c r="J410" s="125">
        <v>34.18</v>
      </c>
    </row>
    <row r="411" spans="1:10" ht="0.95" customHeight="1" thickTop="1" x14ac:dyDescent="0.2">
      <c r="A411" s="127"/>
      <c r="B411" s="91"/>
      <c r="C411" s="91"/>
      <c r="D411" s="91"/>
      <c r="E411" s="91"/>
      <c r="F411" s="91"/>
      <c r="G411" s="91"/>
      <c r="H411" s="91"/>
      <c r="I411" s="91"/>
      <c r="J411" s="128"/>
    </row>
    <row r="412" spans="1:10" ht="18" customHeight="1" x14ac:dyDescent="0.2">
      <c r="A412" s="131" t="s">
        <v>190</v>
      </c>
      <c r="B412" s="97" t="s">
        <v>8</v>
      </c>
      <c r="C412" s="81" t="s">
        <v>9</v>
      </c>
      <c r="D412" s="81" t="s">
        <v>10</v>
      </c>
      <c r="E412" s="176" t="s">
        <v>356</v>
      </c>
      <c r="F412" s="176"/>
      <c r="G412" s="98" t="s">
        <v>11</v>
      </c>
      <c r="H412" s="97" t="s">
        <v>12</v>
      </c>
      <c r="I412" s="97" t="s">
        <v>13</v>
      </c>
      <c r="J412" s="132" t="s">
        <v>15</v>
      </c>
    </row>
    <row r="413" spans="1:10" ht="26.1" customHeight="1" x14ac:dyDescent="0.2">
      <c r="A413" s="72" t="s">
        <v>357</v>
      </c>
      <c r="B413" s="82" t="s">
        <v>191</v>
      </c>
      <c r="C413" s="83" t="s">
        <v>61</v>
      </c>
      <c r="D413" s="83" t="s">
        <v>192</v>
      </c>
      <c r="E413" s="177" t="s">
        <v>624</v>
      </c>
      <c r="F413" s="177"/>
      <c r="G413" s="73" t="s">
        <v>74</v>
      </c>
      <c r="H413" s="84">
        <v>1</v>
      </c>
      <c r="I413" s="85">
        <v>14.01</v>
      </c>
      <c r="J413" s="120">
        <v>14.01</v>
      </c>
    </row>
    <row r="414" spans="1:10" ht="24" customHeight="1" x14ac:dyDescent="0.2">
      <c r="A414" s="129" t="s">
        <v>396</v>
      </c>
      <c r="B414" s="92" t="s">
        <v>625</v>
      </c>
      <c r="C414" s="93" t="s">
        <v>61</v>
      </c>
      <c r="D414" s="93" t="s">
        <v>626</v>
      </c>
      <c r="E414" s="185" t="s">
        <v>456</v>
      </c>
      <c r="F414" s="185"/>
      <c r="G414" s="94" t="s">
        <v>47</v>
      </c>
      <c r="H414" s="95">
        <v>0.125</v>
      </c>
      <c r="I414" s="96">
        <v>3.86</v>
      </c>
      <c r="J414" s="130">
        <v>0.48</v>
      </c>
    </row>
    <row r="415" spans="1:10" ht="24" customHeight="1" x14ac:dyDescent="0.2">
      <c r="A415" s="121" t="s">
        <v>359</v>
      </c>
      <c r="B415" s="86" t="s">
        <v>627</v>
      </c>
      <c r="C415" s="87" t="s">
        <v>61</v>
      </c>
      <c r="D415" s="87" t="s">
        <v>628</v>
      </c>
      <c r="E415" s="178" t="s">
        <v>362</v>
      </c>
      <c r="F415" s="178"/>
      <c r="G415" s="88" t="s">
        <v>47</v>
      </c>
      <c r="H415" s="89">
        <v>0.125</v>
      </c>
      <c r="I415" s="90">
        <v>17.14</v>
      </c>
      <c r="J415" s="122">
        <v>2.14</v>
      </c>
    </row>
    <row r="416" spans="1:10" ht="39" customHeight="1" x14ac:dyDescent="0.2">
      <c r="A416" s="121" t="s">
        <v>359</v>
      </c>
      <c r="B416" s="86" t="s">
        <v>629</v>
      </c>
      <c r="C416" s="87" t="s">
        <v>61</v>
      </c>
      <c r="D416" s="87" t="s">
        <v>630</v>
      </c>
      <c r="E416" s="178" t="s">
        <v>470</v>
      </c>
      <c r="F416" s="178"/>
      <c r="G416" s="88" t="s">
        <v>631</v>
      </c>
      <c r="H416" s="89">
        <v>0.125</v>
      </c>
      <c r="I416" s="90">
        <v>80</v>
      </c>
      <c r="J416" s="122">
        <v>10</v>
      </c>
    </row>
    <row r="417" spans="1:10" ht="26.1" customHeight="1" x14ac:dyDescent="0.2">
      <c r="A417" s="121" t="s">
        <v>359</v>
      </c>
      <c r="B417" s="86" t="s">
        <v>632</v>
      </c>
      <c r="C417" s="87" t="s">
        <v>61</v>
      </c>
      <c r="D417" s="87" t="s">
        <v>633</v>
      </c>
      <c r="E417" s="178" t="s">
        <v>386</v>
      </c>
      <c r="F417" s="178"/>
      <c r="G417" s="88" t="s">
        <v>63</v>
      </c>
      <c r="H417" s="89">
        <v>5.0000000000000001E-3</v>
      </c>
      <c r="I417" s="90">
        <v>279.93</v>
      </c>
      <c r="J417" s="122">
        <v>1.39</v>
      </c>
    </row>
    <row r="418" spans="1:10" ht="25.5" x14ac:dyDescent="0.2">
      <c r="A418" s="123"/>
      <c r="B418" s="126"/>
      <c r="C418" s="126"/>
      <c r="D418" s="126"/>
      <c r="E418" s="126" t="s">
        <v>376</v>
      </c>
      <c r="F418" s="124">
        <v>2.14</v>
      </c>
      <c r="G418" s="126" t="s">
        <v>377</v>
      </c>
      <c r="H418" s="124">
        <v>0</v>
      </c>
      <c r="I418" s="126" t="s">
        <v>378</v>
      </c>
      <c r="J418" s="125">
        <v>2.14</v>
      </c>
    </row>
    <row r="419" spans="1:10" ht="15" thickBot="1" x14ac:dyDescent="0.25">
      <c r="A419" s="123"/>
      <c r="B419" s="126"/>
      <c r="C419" s="126"/>
      <c r="D419" s="126"/>
      <c r="E419" s="126" t="s">
        <v>379</v>
      </c>
      <c r="F419" s="124">
        <v>3.52</v>
      </c>
      <c r="G419" s="126"/>
      <c r="H419" s="174" t="s">
        <v>380</v>
      </c>
      <c r="I419" s="174"/>
      <c r="J419" s="125">
        <v>17.53</v>
      </c>
    </row>
    <row r="420" spans="1:10" ht="0.95" customHeight="1" thickTop="1" x14ac:dyDescent="0.2">
      <c r="A420" s="127"/>
      <c r="B420" s="91"/>
      <c r="C420" s="91"/>
      <c r="D420" s="91"/>
      <c r="E420" s="91"/>
      <c r="F420" s="91"/>
      <c r="G420" s="91"/>
      <c r="H420" s="91"/>
      <c r="I420" s="91"/>
      <c r="J420" s="128"/>
    </row>
    <row r="421" spans="1:10" ht="18" customHeight="1" x14ac:dyDescent="0.2">
      <c r="A421" s="131" t="s">
        <v>193</v>
      </c>
      <c r="B421" s="97" t="s">
        <v>8</v>
      </c>
      <c r="C421" s="81" t="s">
        <v>9</v>
      </c>
      <c r="D421" s="81" t="s">
        <v>10</v>
      </c>
      <c r="E421" s="176" t="s">
        <v>356</v>
      </c>
      <c r="F421" s="176"/>
      <c r="G421" s="98" t="s">
        <v>11</v>
      </c>
      <c r="H421" s="97" t="s">
        <v>12</v>
      </c>
      <c r="I421" s="97" t="s">
        <v>13</v>
      </c>
      <c r="J421" s="132" t="s">
        <v>15</v>
      </c>
    </row>
    <row r="422" spans="1:10" ht="51.95" customHeight="1" x14ac:dyDescent="0.2">
      <c r="A422" s="72" t="s">
        <v>357</v>
      </c>
      <c r="B422" s="82" t="s">
        <v>194</v>
      </c>
      <c r="C422" s="83" t="s">
        <v>21</v>
      </c>
      <c r="D422" s="83" t="s">
        <v>195</v>
      </c>
      <c r="E422" s="177" t="s">
        <v>634</v>
      </c>
      <c r="F422" s="177"/>
      <c r="G422" s="73" t="s">
        <v>32</v>
      </c>
      <c r="H422" s="84">
        <v>1</v>
      </c>
      <c r="I422" s="85">
        <v>33.020000000000003</v>
      </c>
      <c r="J422" s="120">
        <v>33.020000000000003</v>
      </c>
    </row>
    <row r="423" spans="1:10" ht="24" customHeight="1" x14ac:dyDescent="0.2">
      <c r="A423" s="129" t="s">
        <v>396</v>
      </c>
      <c r="B423" s="92" t="s">
        <v>635</v>
      </c>
      <c r="C423" s="93" t="s">
        <v>21</v>
      </c>
      <c r="D423" s="93" t="s">
        <v>636</v>
      </c>
      <c r="E423" s="185" t="s">
        <v>358</v>
      </c>
      <c r="F423" s="185"/>
      <c r="G423" s="94" t="s">
        <v>28</v>
      </c>
      <c r="H423" s="95">
        <v>0.2094</v>
      </c>
      <c r="I423" s="96">
        <v>26.27</v>
      </c>
      <c r="J423" s="130">
        <v>5.5</v>
      </c>
    </row>
    <row r="424" spans="1:10" ht="24" customHeight="1" x14ac:dyDescent="0.2">
      <c r="A424" s="129" t="s">
        <v>396</v>
      </c>
      <c r="B424" s="92" t="s">
        <v>402</v>
      </c>
      <c r="C424" s="93" t="s">
        <v>21</v>
      </c>
      <c r="D424" s="93" t="s">
        <v>403</v>
      </c>
      <c r="E424" s="185" t="s">
        <v>358</v>
      </c>
      <c r="F424" s="185"/>
      <c r="G424" s="94" t="s">
        <v>28</v>
      </c>
      <c r="H424" s="95">
        <v>0.2094</v>
      </c>
      <c r="I424" s="96">
        <v>22.76</v>
      </c>
      <c r="J424" s="130">
        <v>4.76</v>
      </c>
    </row>
    <row r="425" spans="1:10" ht="39" customHeight="1" x14ac:dyDescent="0.2">
      <c r="A425" s="129" t="s">
        <v>396</v>
      </c>
      <c r="B425" s="92" t="s">
        <v>637</v>
      </c>
      <c r="C425" s="93" t="s">
        <v>21</v>
      </c>
      <c r="D425" s="93" t="s">
        <v>638</v>
      </c>
      <c r="E425" s="185" t="s">
        <v>413</v>
      </c>
      <c r="F425" s="185"/>
      <c r="G425" s="94" t="s">
        <v>38</v>
      </c>
      <c r="H425" s="95">
        <v>2.7000000000000001E-3</v>
      </c>
      <c r="I425" s="96">
        <v>10.050000000000001</v>
      </c>
      <c r="J425" s="130">
        <v>0.02</v>
      </c>
    </row>
    <row r="426" spans="1:10" ht="39" customHeight="1" x14ac:dyDescent="0.2">
      <c r="A426" s="129" t="s">
        <v>396</v>
      </c>
      <c r="B426" s="92" t="s">
        <v>639</v>
      </c>
      <c r="C426" s="93" t="s">
        <v>21</v>
      </c>
      <c r="D426" s="93" t="s">
        <v>640</v>
      </c>
      <c r="E426" s="185" t="s">
        <v>413</v>
      </c>
      <c r="F426" s="185"/>
      <c r="G426" s="94" t="s">
        <v>621</v>
      </c>
      <c r="H426" s="95">
        <v>0.10199999999999999</v>
      </c>
      <c r="I426" s="96">
        <v>0.66</v>
      </c>
      <c r="J426" s="130">
        <v>0.06</v>
      </c>
    </row>
    <row r="427" spans="1:10" ht="39" customHeight="1" x14ac:dyDescent="0.2">
      <c r="A427" s="129" t="s">
        <v>396</v>
      </c>
      <c r="B427" s="92" t="s">
        <v>641</v>
      </c>
      <c r="C427" s="93" t="s">
        <v>21</v>
      </c>
      <c r="D427" s="93" t="s">
        <v>642</v>
      </c>
      <c r="E427" s="185" t="s">
        <v>643</v>
      </c>
      <c r="F427" s="185"/>
      <c r="G427" s="94" t="s">
        <v>32</v>
      </c>
      <c r="H427" s="95">
        <v>1</v>
      </c>
      <c r="I427" s="96">
        <v>17.440000000000001</v>
      </c>
      <c r="J427" s="130">
        <v>17.440000000000001</v>
      </c>
    </row>
    <row r="428" spans="1:10" ht="26.1" customHeight="1" x14ac:dyDescent="0.2">
      <c r="A428" s="121" t="s">
        <v>359</v>
      </c>
      <c r="B428" s="86" t="s">
        <v>644</v>
      </c>
      <c r="C428" s="87" t="s">
        <v>21</v>
      </c>
      <c r="D428" s="87" t="s">
        <v>645</v>
      </c>
      <c r="E428" s="178" t="s">
        <v>386</v>
      </c>
      <c r="F428" s="178"/>
      <c r="G428" s="88" t="s">
        <v>186</v>
      </c>
      <c r="H428" s="89">
        <v>5.6800000000000003E-2</v>
      </c>
      <c r="I428" s="90">
        <v>82</v>
      </c>
      <c r="J428" s="122">
        <v>4.6500000000000004</v>
      </c>
    </row>
    <row r="429" spans="1:10" ht="26.1" customHeight="1" x14ac:dyDescent="0.2">
      <c r="A429" s="121" t="s">
        <v>359</v>
      </c>
      <c r="B429" s="86" t="s">
        <v>646</v>
      </c>
      <c r="C429" s="87" t="s">
        <v>21</v>
      </c>
      <c r="D429" s="87" t="s">
        <v>647</v>
      </c>
      <c r="E429" s="178" t="s">
        <v>386</v>
      </c>
      <c r="F429" s="178"/>
      <c r="G429" s="88" t="s">
        <v>186</v>
      </c>
      <c r="H429" s="89">
        <v>6.4000000000000003E-3</v>
      </c>
      <c r="I429" s="90">
        <v>92.76</v>
      </c>
      <c r="J429" s="122">
        <v>0.59</v>
      </c>
    </row>
    <row r="430" spans="1:10" ht="25.5" x14ac:dyDescent="0.2">
      <c r="A430" s="123"/>
      <c r="B430" s="126"/>
      <c r="C430" s="126"/>
      <c r="D430" s="126"/>
      <c r="E430" s="126" t="s">
        <v>376</v>
      </c>
      <c r="F430" s="124">
        <v>20.25</v>
      </c>
      <c r="G430" s="126" t="s">
        <v>377</v>
      </c>
      <c r="H430" s="124">
        <v>0</v>
      </c>
      <c r="I430" s="126" t="s">
        <v>378</v>
      </c>
      <c r="J430" s="125">
        <v>20.25</v>
      </c>
    </row>
    <row r="431" spans="1:10" ht="15" thickBot="1" x14ac:dyDescent="0.25">
      <c r="A431" s="123"/>
      <c r="B431" s="126"/>
      <c r="C431" s="126"/>
      <c r="D431" s="126"/>
      <c r="E431" s="126" t="s">
        <v>379</v>
      </c>
      <c r="F431" s="124">
        <v>8.31</v>
      </c>
      <c r="G431" s="126"/>
      <c r="H431" s="174" t="s">
        <v>380</v>
      </c>
      <c r="I431" s="174"/>
      <c r="J431" s="125">
        <v>41.33</v>
      </c>
    </row>
    <row r="432" spans="1:10" ht="0.95" customHeight="1" thickTop="1" x14ac:dyDescent="0.2">
      <c r="A432" s="127"/>
      <c r="B432" s="91"/>
      <c r="C432" s="91"/>
      <c r="D432" s="91"/>
      <c r="E432" s="91"/>
      <c r="F432" s="91"/>
      <c r="G432" s="91"/>
      <c r="H432" s="91"/>
      <c r="I432" s="91"/>
      <c r="J432" s="128"/>
    </row>
    <row r="433" spans="1:10" ht="18" customHeight="1" x14ac:dyDescent="0.2">
      <c r="A433" s="131" t="s">
        <v>198</v>
      </c>
      <c r="B433" s="97" t="s">
        <v>8</v>
      </c>
      <c r="C433" s="81" t="s">
        <v>9</v>
      </c>
      <c r="D433" s="81" t="s">
        <v>10</v>
      </c>
      <c r="E433" s="176" t="s">
        <v>356</v>
      </c>
      <c r="F433" s="176"/>
      <c r="G433" s="98" t="s">
        <v>11</v>
      </c>
      <c r="H433" s="97" t="s">
        <v>12</v>
      </c>
      <c r="I433" s="97" t="s">
        <v>13</v>
      </c>
      <c r="J433" s="132" t="s">
        <v>15</v>
      </c>
    </row>
    <row r="434" spans="1:10" ht="24" customHeight="1" x14ac:dyDescent="0.2">
      <c r="A434" s="72" t="s">
        <v>357</v>
      </c>
      <c r="B434" s="82" t="s">
        <v>199</v>
      </c>
      <c r="C434" s="83" t="s">
        <v>102</v>
      </c>
      <c r="D434" s="83" t="s">
        <v>200</v>
      </c>
      <c r="E434" s="177">
        <v>4.21</v>
      </c>
      <c r="F434" s="177"/>
      <c r="G434" s="73" t="s">
        <v>127</v>
      </c>
      <c r="H434" s="84">
        <v>1</v>
      </c>
      <c r="I434" s="85">
        <v>281.95999999999998</v>
      </c>
      <c r="J434" s="120">
        <v>281.95999999999998</v>
      </c>
    </row>
    <row r="435" spans="1:10" ht="24" customHeight="1" x14ac:dyDescent="0.2">
      <c r="A435" s="121" t="s">
        <v>359</v>
      </c>
      <c r="B435" s="86" t="s">
        <v>493</v>
      </c>
      <c r="C435" s="87" t="s">
        <v>102</v>
      </c>
      <c r="D435" s="87" t="s">
        <v>494</v>
      </c>
      <c r="E435" s="178" t="s">
        <v>362</v>
      </c>
      <c r="F435" s="178"/>
      <c r="G435" s="88" t="s">
        <v>28</v>
      </c>
      <c r="H435" s="89">
        <v>2</v>
      </c>
      <c r="I435" s="90">
        <v>33.119999999999997</v>
      </c>
      <c r="J435" s="122">
        <v>66.239999999999995</v>
      </c>
    </row>
    <row r="436" spans="1:10" ht="24" customHeight="1" x14ac:dyDescent="0.2">
      <c r="A436" s="121" t="s">
        <v>359</v>
      </c>
      <c r="B436" s="86" t="s">
        <v>495</v>
      </c>
      <c r="C436" s="87" t="s">
        <v>102</v>
      </c>
      <c r="D436" s="87" t="s">
        <v>496</v>
      </c>
      <c r="E436" s="178" t="s">
        <v>362</v>
      </c>
      <c r="F436" s="178"/>
      <c r="G436" s="88" t="s">
        <v>28</v>
      </c>
      <c r="H436" s="89">
        <v>4</v>
      </c>
      <c r="I436" s="90">
        <v>22.71</v>
      </c>
      <c r="J436" s="122">
        <v>90.84</v>
      </c>
    </row>
    <row r="437" spans="1:10" ht="26.1" customHeight="1" x14ac:dyDescent="0.2">
      <c r="A437" s="121" t="s">
        <v>359</v>
      </c>
      <c r="B437" s="86" t="s">
        <v>648</v>
      </c>
      <c r="C437" s="87" t="s">
        <v>102</v>
      </c>
      <c r="D437" s="87" t="s">
        <v>649</v>
      </c>
      <c r="E437" s="178" t="s">
        <v>386</v>
      </c>
      <c r="F437" s="178"/>
      <c r="G437" s="88" t="s">
        <v>28</v>
      </c>
      <c r="H437" s="89">
        <v>0.5</v>
      </c>
      <c r="I437" s="90">
        <v>249.76</v>
      </c>
      <c r="J437" s="122">
        <v>124.88</v>
      </c>
    </row>
    <row r="438" spans="1:10" ht="25.5" x14ac:dyDescent="0.2">
      <c r="A438" s="123"/>
      <c r="B438" s="126"/>
      <c r="C438" s="126"/>
      <c r="D438" s="126"/>
      <c r="E438" s="126" t="s">
        <v>376</v>
      </c>
      <c r="F438" s="124">
        <v>157.08000000000001</v>
      </c>
      <c r="G438" s="126" t="s">
        <v>377</v>
      </c>
      <c r="H438" s="124">
        <v>0</v>
      </c>
      <c r="I438" s="126" t="s">
        <v>378</v>
      </c>
      <c r="J438" s="125">
        <v>157.08000000000001</v>
      </c>
    </row>
    <row r="439" spans="1:10" ht="15" thickBot="1" x14ac:dyDescent="0.25">
      <c r="A439" s="123"/>
      <c r="B439" s="126"/>
      <c r="C439" s="126"/>
      <c r="D439" s="126"/>
      <c r="E439" s="126" t="s">
        <v>379</v>
      </c>
      <c r="F439" s="124">
        <v>70.989999999999995</v>
      </c>
      <c r="G439" s="126"/>
      <c r="H439" s="174" t="s">
        <v>380</v>
      </c>
      <c r="I439" s="174"/>
      <c r="J439" s="125">
        <v>352.95</v>
      </c>
    </row>
    <row r="440" spans="1:10" ht="0.95" customHeight="1" thickTop="1" x14ac:dyDescent="0.2">
      <c r="A440" s="127"/>
      <c r="B440" s="91"/>
      <c r="C440" s="91"/>
      <c r="D440" s="91"/>
      <c r="E440" s="91"/>
      <c r="F440" s="91"/>
      <c r="G440" s="91"/>
      <c r="H440" s="91"/>
      <c r="I440" s="91"/>
      <c r="J440" s="128"/>
    </row>
    <row r="441" spans="1:10" ht="18" customHeight="1" x14ac:dyDescent="0.2">
      <c r="A441" s="131" t="s">
        <v>201</v>
      </c>
      <c r="B441" s="97" t="s">
        <v>8</v>
      </c>
      <c r="C441" s="81" t="s">
        <v>9</v>
      </c>
      <c r="D441" s="81" t="s">
        <v>10</v>
      </c>
      <c r="E441" s="176" t="s">
        <v>356</v>
      </c>
      <c r="F441" s="176"/>
      <c r="G441" s="98" t="s">
        <v>11</v>
      </c>
      <c r="H441" s="97" t="s">
        <v>12</v>
      </c>
      <c r="I441" s="97" t="s">
        <v>13</v>
      </c>
      <c r="J441" s="132" t="s">
        <v>15</v>
      </c>
    </row>
    <row r="442" spans="1:10" ht="51.95" customHeight="1" x14ac:dyDescent="0.2">
      <c r="A442" s="72" t="s">
        <v>357</v>
      </c>
      <c r="B442" s="82" t="s">
        <v>202</v>
      </c>
      <c r="C442" s="83" t="s">
        <v>21</v>
      </c>
      <c r="D442" s="83" t="s">
        <v>203</v>
      </c>
      <c r="E442" s="177" t="s">
        <v>467</v>
      </c>
      <c r="F442" s="177"/>
      <c r="G442" s="73" t="s">
        <v>127</v>
      </c>
      <c r="H442" s="84">
        <v>1</v>
      </c>
      <c r="I442" s="85">
        <v>639.1</v>
      </c>
      <c r="J442" s="120">
        <v>639.1</v>
      </c>
    </row>
    <row r="443" spans="1:10" ht="65.099999999999994" customHeight="1" x14ac:dyDescent="0.2">
      <c r="A443" s="129" t="s">
        <v>396</v>
      </c>
      <c r="B443" s="92" t="s">
        <v>36</v>
      </c>
      <c r="C443" s="93" t="s">
        <v>21</v>
      </c>
      <c r="D443" s="93" t="s">
        <v>37</v>
      </c>
      <c r="E443" s="185" t="s">
        <v>413</v>
      </c>
      <c r="F443" s="185"/>
      <c r="G443" s="94" t="s">
        <v>38</v>
      </c>
      <c r="H443" s="95">
        <v>6.6860000000000003E-2</v>
      </c>
      <c r="I443" s="96">
        <v>276.67</v>
      </c>
      <c r="J443" s="130">
        <v>18.489999999999998</v>
      </c>
    </row>
    <row r="444" spans="1:10" ht="65.099999999999994" customHeight="1" x14ac:dyDescent="0.2">
      <c r="A444" s="129" t="s">
        <v>396</v>
      </c>
      <c r="B444" s="92" t="s">
        <v>650</v>
      </c>
      <c r="C444" s="93" t="s">
        <v>21</v>
      </c>
      <c r="D444" s="93" t="s">
        <v>651</v>
      </c>
      <c r="E444" s="185" t="s">
        <v>413</v>
      </c>
      <c r="F444" s="185"/>
      <c r="G444" s="94" t="s">
        <v>621</v>
      </c>
      <c r="H444" s="95">
        <v>0.98652010000000001</v>
      </c>
      <c r="I444" s="96">
        <v>71.41</v>
      </c>
      <c r="J444" s="130">
        <v>70.44</v>
      </c>
    </row>
    <row r="445" spans="1:10" ht="26.1" customHeight="1" x14ac:dyDescent="0.2">
      <c r="A445" s="129" t="s">
        <v>396</v>
      </c>
      <c r="B445" s="92" t="s">
        <v>447</v>
      </c>
      <c r="C445" s="93" t="s">
        <v>21</v>
      </c>
      <c r="D445" s="93" t="s">
        <v>448</v>
      </c>
      <c r="E445" s="185" t="s">
        <v>358</v>
      </c>
      <c r="F445" s="185"/>
      <c r="G445" s="94" t="s">
        <v>28</v>
      </c>
      <c r="H445" s="95">
        <v>0.71841820000000001</v>
      </c>
      <c r="I445" s="96">
        <v>23.83</v>
      </c>
      <c r="J445" s="130">
        <v>17.11</v>
      </c>
    </row>
    <row r="446" spans="1:10" ht="24" customHeight="1" x14ac:dyDescent="0.2">
      <c r="A446" s="129" t="s">
        <v>396</v>
      </c>
      <c r="B446" s="92" t="s">
        <v>449</v>
      </c>
      <c r="C446" s="93" t="s">
        <v>21</v>
      </c>
      <c r="D446" s="93" t="s">
        <v>450</v>
      </c>
      <c r="E446" s="185" t="s">
        <v>358</v>
      </c>
      <c r="F446" s="185"/>
      <c r="G446" s="94" t="s">
        <v>28</v>
      </c>
      <c r="H446" s="95">
        <v>3.2328817999999999</v>
      </c>
      <c r="I446" s="96">
        <v>31.14</v>
      </c>
      <c r="J446" s="130">
        <v>100.67</v>
      </c>
    </row>
    <row r="447" spans="1:10" ht="39" customHeight="1" x14ac:dyDescent="0.2">
      <c r="A447" s="129" t="s">
        <v>396</v>
      </c>
      <c r="B447" s="92" t="s">
        <v>652</v>
      </c>
      <c r="C447" s="93" t="s">
        <v>21</v>
      </c>
      <c r="D447" s="93" t="s">
        <v>653</v>
      </c>
      <c r="E447" s="185" t="s">
        <v>654</v>
      </c>
      <c r="F447" s="185"/>
      <c r="G447" s="94" t="s">
        <v>186</v>
      </c>
      <c r="H447" s="95">
        <v>0.1461895</v>
      </c>
      <c r="I447" s="96">
        <v>396.68</v>
      </c>
      <c r="J447" s="130">
        <v>57.99</v>
      </c>
    </row>
    <row r="448" spans="1:10" ht="24" customHeight="1" x14ac:dyDescent="0.2">
      <c r="A448" s="121" t="s">
        <v>359</v>
      </c>
      <c r="B448" s="86" t="s">
        <v>655</v>
      </c>
      <c r="C448" s="87" t="s">
        <v>21</v>
      </c>
      <c r="D448" s="87" t="s">
        <v>656</v>
      </c>
      <c r="E448" s="178" t="s">
        <v>386</v>
      </c>
      <c r="F448" s="178"/>
      <c r="G448" s="88" t="s">
        <v>82</v>
      </c>
      <c r="H448" s="89">
        <v>9</v>
      </c>
      <c r="I448" s="90">
        <v>41.6</v>
      </c>
      <c r="J448" s="122">
        <v>374.4</v>
      </c>
    </row>
    <row r="449" spans="1:10" ht="25.5" x14ac:dyDescent="0.2">
      <c r="A449" s="123"/>
      <c r="B449" s="126"/>
      <c r="C449" s="126"/>
      <c r="D449" s="126"/>
      <c r="E449" s="126" t="s">
        <v>376</v>
      </c>
      <c r="F449" s="124">
        <v>125.84</v>
      </c>
      <c r="G449" s="126" t="s">
        <v>377</v>
      </c>
      <c r="H449" s="124">
        <v>0</v>
      </c>
      <c r="I449" s="126" t="s">
        <v>378</v>
      </c>
      <c r="J449" s="125">
        <v>125.84</v>
      </c>
    </row>
    <row r="450" spans="1:10" ht="15" thickBot="1" x14ac:dyDescent="0.25">
      <c r="A450" s="123"/>
      <c r="B450" s="126"/>
      <c r="C450" s="126"/>
      <c r="D450" s="126"/>
      <c r="E450" s="126" t="s">
        <v>379</v>
      </c>
      <c r="F450" s="124">
        <v>160.91999999999999</v>
      </c>
      <c r="G450" s="126"/>
      <c r="H450" s="174" t="s">
        <v>380</v>
      </c>
      <c r="I450" s="174"/>
      <c r="J450" s="125">
        <v>800.02</v>
      </c>
    </row>
    <row r="451" spans="1:10" ht="0.95" customHeight="1" thickTop="1" thickBot="1" x14ac:dyDescent="0.25">
      <c r="A451" s="127"/>
      <c r="B451" s="91"/>
      <c r="C451" s="91"/>
      <c r="D451" s="91"/>
      <c r="E451" s="91"/>
      <c r="F451" s="91"/>
      <c r="G451" s="91"/>
      <c r="H451" s="91"/>
      <c r="I451" s="91"/>
      <c r="J451" s="128"/>
    </row>
    <row r="452" spans="1:10" ht="0.95" customHeight="1" thickTop="1" x14ac:dyDescent="0.2">
      <c r="A452" s="127"/>
      <c r="B452" s="91"/>
      <c r="C452" s="91"/>
      <c r="D452" s="91"/>
      <c r="E452" s="91"/>
      <c r="F452" s="91"/>
      <c r="G452" s="91"/>
      <c r="H452" s="91"/>
      <c r="I452" s="91"/>
      <c r="J452" s="128"/>
    </row>
    <row r="453" spans="1:10" x14ac:dyDescent="0.2">
      <c r="A453" s="136"/>
      <c r="B453" s="137"/>
      <c r="C453" s="137"/>
      <c r="D453" s="137"/>
      <c r="E453" s="137"/>
      <c r="F453" s="137"/>
      <c r="G453" s="137"/>
      <c r="H453" s="137"/>
      <c r="I453" s="137"/>
      <c r="J453" s="138"/>
    </row>
    <row r="454" spans="1:10" x14ac:dyDescent="0.2">
      <c r="A454" s="186"/>
      <c r="B454" s="187"/>
      <c r="C454" s="187"/>
      <c r="D454" s="139"/>
      <c r="E454" s="140"/>
      <c r="F454" s="181" t="s">
        <v>204</v>
      </c>
      <c r="G454" s="187"/>
      <c r="H454" s="194">
        <v>1263256.47</v>
      </c>
      <c r="I454" s="187"/>
      <c r="J454" s="195"/>
    </row>
    <row r="455" spans="1:10" x14ac:dyDescent="0.2">
      <c r="A455" s="186"/>
      <c r="B455" s="187"/>
      <c r="C455" s="187"/>
      <c r="D455" s="139"/>
      <c r="E455" s="140"/>
      <c r="F455" s="181" t="s">
        <v>205</v>
      </c>
      <c r="G455" s="187"/>
      <c r="H455" s="194">
        <v>317990.06</v>
      </c>
      <c r="I455" s="187"/>
      <c r="J455" s="195"/>
    </row>
    <row r="456" spans="1:10" ht="15" thickBot="1" x14ac:dyDescent="0.25">
      <c r="A456" s="196"/>
      <c r="B456" s="197"/>
      <c r="C456" s="197"/>
      <c r="D456" s="74"/>
      <c r="E456" s="141"/>
      <c r="F456" s="198" t="s">
        <v>206</v>
      </c>
      <c r="G456" s="197"/>
      <c r="H456" s="199">
        <v>1581246.53</v>
      </c>
      <c r="I456" s="197"/>
      <c r="J456" s="200"/>
    </row>
  </sheetData>
  <mergeCells count="395">
    <mergeCell ref="A455:C455"/>
    <mergeCell ref="F455:G455"/>
    <mergeCell ref="H455:J455"/>
    <mergeCell ref="A456:C456"/>
    <mergeCell ref="F456:G456"/>
    <mergeCell ref="H456:J456"/>
    <mergeCell ref="A454:C454"/>
    <mergeCell ref="F454:G454"/>
    <mergeCell ref="H454:J454"/>
    <mergeCell ref="E447:F447"/>
    <mergeCell ref="E448:F448"/>
    <mergeCell ref="H450:I450"/>
    <mergeCell ref="E441:F441"/>
    <mergeCell ref="E442:F442"/>
    <mergeCell ref="E443:F443"/>
    <mergeCell ref="E444:F444"/>
    <mergeCell ref="E445:F445"/>
    <mergeCell ref="E446:F446"/>
    <mergeCell ref="E433:F433"/>
    <mergeCell ref="E434:F434"/>
    <mergeCell ref="E435:F435"/>
    <mergeCell ref="E436:F436"/>
    <mergeCell ref="E437:F437"/>
    <mergeCell ref="H439:I439"/>
    <mergeCell ref="E425:F425"/>
    <mergeCell ref="E426:F426"/>
    <mergeCell ref="E427:F427"/>
    <mergeCell ref="E428:F428"/>
    <mergeCell ref="E429:F429"/>
    <mergeCell ref="H431:I431"/>
    <mergeCell ref="E417:F417"/>
    <mergeCell ref="H419:I419"/>
    <mergeCell ref="E421:F421"/>
    <mergeCell ref="E422:F422"/>
    <mergeCell ref="E423:F423"/>
    <mergeCell ref="E424:F424"/>
    <mergeCell ref="H410:I410"/>
    <mergeCell ref="E412:F412"/>
    <mergeCell ref="E413:F413"/>
    <mergeCell ref="E414:F414"/>
    <mergeCell ref="E415:F415"/>
    <mergeCell ref="E416:F416"/>
    <mergeCell ref="E403:F403"/>
    <mergeCell ref="E404:F404"/>
    <mergeCell ref="E405:F405"/>
    <mergeCell ref="E406:F406"/>
    <mergeCell ref="E407:F407"/>
    <mergeCell ref="E408:F408"/>
    <mergeCell ref="E393:F393"/>
    <mergeCell ref="H395:I395"/>
    <mergeCell ref="E397:F397"/>
    <mergeCell ref="E398:F398"/>
    <mergeCell ref="E399:F399"/>
    <mergeCell ref="H401:I401"/>
    <mergeCell ref="E385:F385"/>
    <mergeCell ref="E386:F386"/>
    <mergeCell ref="H388:I388"/>
    <mergeCell ref="E390:F390"/>
    <mergeCell ref="E391:F391"/>
    <mergeCell ref="E392:F392"/>
    <mergeCell ref="E377:F377"/>
    <mergeCell ref="E378:F378"/>
    <mergeCell ref="H380:I380"/>
    <mergeCell ref="E382:F382"/>
    <mergeCell ref="E383:F383"/>
    <mergeCell ref="E384:F384"/>
    <mergeCell ref="E369:F369"/>
    <mergeCell ref="E370:F370"/>
    <mergeCell ref="H372:I372"/>
    <mergeCell ref="E374:F374"/>
    <mergeCell ref="E375:F375"/>
    <mergeCell ref="E376:F376"/>
    <mergeCell ref="E361:F361"/>
    <mergeCell ref="E362:F362"/>
    <mergeCell ref="E363:F363"/>
    <mergeCell ref="E364:F364"/>
    <mergeCell ref="H366:I366"/>
    <mergeCell ref="E368:F368"/>
    <mergeCell ref="E353:F353"/>
    <mergeCell ref="E354:F354"/>
    <mergeCell ref="E355:F355"/>
    <mergeCell ref="E356:F356"/>
    <mergeCell ref="H358:I358"/>
    <mergeCell ref="E360:F360"/>
    <mergeCell ref="E345:F345"/>
    <mergeCell ref="E346:F346"/>
    <mergeCell ref="E347:F347"/>
    <mergeCell ref="E348:F348"/>
    <mergeCell ref="H350:I350"/>
    <mergeCell ref="E352:F352"/>
    <mergeCell ref="A338:E338"/>
    <mergeCell ref="F338:I338"/>
    <mergeCell ref="H340:I340"/>
    <mergeCell ref="E342:F342"/>
    <mergeCell ref="E343:F343"/>
    <mergeCell ref="E344:F344"/>
    <mergeCell ref="A331:E331"/>
    <mergeCell ref="F331:I331"/>
    <mergeCell ref="A334:E334"/>
    <mergeCell ref="F334:I334"/>
    <mergeCell ref="A336:E336"/>
    <mergeCell ref="F336:I336"/>
    <mergeCell ref="A328:E328"/>
    <mergeCell ref="F328:I328"/>
    <mergeCell ref="A329:E329"/>
    <mergeCell ref="F329:I329"/>
    <mergeCell ref="A330:E330"/>
    <mergeCell ref="F330:I330"/>
    <mergeCell ref="G324:H324"/>
    <mergeCell ref="I324:I325"/>
    <mergeCell ref="J324:J325"/>
    <mergeCell ref="A326:E326"/>
    <mergeCell ref="F326:I326"/>
    <mergeCell ref="F327:I327"/>
    <mergeCell ref="E317:F317"/>
    <mergeCell ref="E318:F318"/>
    <mergeCell ref="H320:I320"/>
    <mergeCell ref="E322:F322"/>
    <mergeCell ref="E323:F323"/>
    <mergeCell ref="A324:A325"/>
    <mergeCell ref="B324:B325"/>
    <mergeCell ref="C324:C325"/>
    <mergeCell ref="D324:D325"/>
    <mergeCell ref="E324:F324"/>
    <mergeCell ref="H308:I308"/>
    <mergeCell ref="E310:F310"/>
    <mergeCell ref="E311:F311"/>
    <mergeCell ref="E312:F312"/>
    <mergeCell ref="H314:I314"/>
    <mergeCell ref="E316:F316"/>
    <mergeCell ref="H300:I300"/>
    <mergeCell ref="E302:F302"/>
    <mergeCell ref="E303:F303"/>
    <mergeCell ref="E304:F304"/>
    <mergeCell ref="E305:F305"/>
    <mergeCell ref="E306:F306"/>
    <mergeCell ref="H292:I292"/>
    <mergeCell ref="E294:F294"/>
    <mergeCell ref="E295:F295"/>
    <mergeCell ref="E296:F296"/>
    <mergeCell ref="E297:F297"/>
    <mergeCell ref="E298:F298"/>
    <mergeCell ref="E285:F285"/>
    <mergeCell ref="E286:F286"/>
    <mergeCell ref="E287:F287"/>
    <mergeCell ref="E288:F288"/>
    <mergeCell ref="E289:F289"/>
    <mergeCell ref="E290:F290"/>
    <mergeCell ref="E277:F277"/>
    <mergeCell ref="E278:F278"/>
    <mergeCell ref="E279:F279"/>
    <mergeCell ref="H281:I281"/>
    <mergeCell ref="E283:F283"/>
    <mergeCell ref="E284:F284"/>
    <mergeCell ref="E271:F271"/>
    <mergeCell ref="E272:F272"/>
    <mergeCell ref="E273:F273"/>
    <mergeCell ref="E274:F274"/>
    <mergeCell ref="E275:F275"/>
    <mergeCell ref="E276:F276"/>
    <mergeCell ref="E263:F263"/>
    <mergeCell ref="E264:F264"/>
    <mergeCell ref="E265:F265"/>
    <mergeCell ref="E266:F266"/>
    <mergeCell ref="E267:F267"/>
    <mergeCell ref="H269:I269"/>
    <mergeCell ref="E255:F255"/>
    <mergeCell ref="E256:F256"/>
    <mergeCell ref="E257:F257"/>
    <mergeCell ref="E258:F258"/>
    <mergeCell ref="E259:F259"/>
    <mergeCell ref="H261:I261"/>
    <mergeCell ref="E247:F247"/>
    <mergeCell ref="E248:F248"/>
    <mergeCell ref="E249:F249"/>
    <mergeCell ref="E250:F250"/>
    <mergeCell ref="H252:I252"/>
    <mergeCell ref="E254:F254"/>
    <mergeCell ref="E239:F239"/>
    <mergeCell ref="E240:F240"/>
    <mergeCell ref="E241:F241"/>
    <mergeCell ref="E242:F242"/>
    <mergeCell ref="H244:I244"/>
    <mergeCell ref="E246:F246"/>
    <mergeCell ref="E231:F231"/>
    <mergeCell ref="E232:F232"/>
    <mergeCell ref="E233:F233"/>
    <mergeCell ref="H235:I235"/>
    <mergeCell ref="E237:F237"/>
    <mergeCell ref="E238:F238"/>
    <mergeCell ref="E225:F225"/>
    <mergeCell ref="E226:F226"/>
    <mergeCell ref="E227:F227"/>
    <mergeCell ref="E228:F228"/>
    <mergeCell ref="E229:F229"/>
    <mergeCell ref="E230:F230"/>
    <mergeCell ref="E217:F217"/>
    <mergeCell ref="E218:F218"/>
    <mergeCell ref="H220:I220"/>
    <mergeCell ref="E222:F222"/>
    <mergeCell ref="E223:F223"/>
    <mergeCell ref="E224:F224"/>
    <mergeCell ref="E209:F209"/>
    <mergeCell ref="E210:F210"/>
    <mergeCell ref="H212:I212"/>
    <mergeCell ref="E214:F214"/>
    <mergeCell ref="E215:F215"/>
    <mergeCell ref="E216:F216"/>
    <mergeCell ref="E201:F201"/>
    <mergeCell ref="E202:F202"/>
    <mergeCell ref="H204:I204"/>
    <mergeCell ref="E206:F206"/>
    <mergeCell ref="E207:F207"/>
    <mergeCell ref="E208:F208"/>
    <mergeCell ref="E193:F193"/>
    <mergeCell ref="H195:I195"/>
    <mergeCell ref="E197:F197"/>
    <mergeCell ref="E198:F198"/>
    <mergeCell ref="E199:F199"/>
    <mergeCell ref="E200:F200"/>
    <mergeCell ref="H186:I186"/>
    <mergeCell ref="E188:F188"/>
    <mergeCell ref="E189:F189"/>
    <mergeCell ref="E190:F190"/>
    <mergeCell ref="E191:F191"/>
    <mergeCell ref="E192:F192"/>
    <mergeCell ref="H178:I178"/>
    <mergeCell ref="E180:F180"/>
    <mergeCell ref="E181:F181"/>
    <mergeCell ref="E182:F182"/>
    <mergeCell ref="E183:F183"/>
    <mergeCell ref="E184:F184"/>
    <mergeCell ref="H170:I170"/>
    <mergeCell ref="E172:F172"/>
    <mergeCell ref="E173:F173"/>
    <mergeCell ref="E174:F174"/>
    <mergeCell ref="E175:F175"/>
    <mergeCell ref="E176:F176"/>
    <mergeCell ref="E163:F163"/>
    <mergeCell ref="E164:F164"/>
    <mergeCell ref="E165:F165"/>
    <mergeCell ref="E166:F166"/>
    <mergeCell ref="E167:F167"/>
    <mergeCell ref="E168:F168"/>
    <mergeCell ref="E155:F155"/>
    <mergeCell ref="E156:F156"/>
    <mergeCell ref="E157:F157"/>
    <mergeCell ref="E158:F158"/>
    <mergeCell ref="E159:F159"/>
    <mergeCell ref="H161:I161"/>
    <mergeCell ref="E147:F147"/>
    <mergeCell ref="E148:F148"/>
    <mergeCell ref="E149:F149"/>
    <mergeCell ref="E150:F150"/>
    <mergeCell ref="H152:I152"/>
    <mergeCell ref="E154:F154"/>
    <mergeCell ref="E139:F139"/>
    <mergeCell ref="E140:F140"/>
    <mergeCell ref="E141:F141"/>
    <mergeCell ref="H143:I143"/>
    <mergeCell ref="E145:F145"/>
    <mergeCell ref="E146:F146"/>
    <mergeCell ref="E131:F131"/>
    <mergeCell ref="E132:F132"/>
    <mergeCell ref="H134:I134"/>
    <mergeCell ref="E136:F136"/>
    <mergeCell ref="E137:F137"/>
    <mergeCell ref="E138:F138"/>
    <mergeCell ref="E123:F123"/>
    <mergeCell ref="H125:I125"/>
    <mergeCell ref="E127:F127"/>
    <mergeCell ref="E128:F128"/>
    <mergeCell ref="E129:F129"/>
    <mergeCell ref="E130:F130"/>
    <mergeCell ref="H116:I116"/>
    <mergeCell ref="E118:F118"/>
    <mergeCell ref="E119:F119"/>
    <mergeCell ref="E120:F120"/>
    <mergeCell ref="E121:F121"/>
    <mergeCell ref="E122:F122"/>
    <mergeCell ref="H108:I108"/>
    <mergeCell ref="E110:F110"/>
    <mergeCell ref="E111:F111"/>
    <mergeCell ref="E112:F112"/>
    <mergeCell ref="E113:F113"/>
    <mergeCell ref="E114:F114"/>
    <mergeCell ref="E99:F99"/>
    <mergeCell ref="H101:I101"/>
    <mergeCell ref="E103:F103"/>
    <mergeCell ref="E104:F104"/>
    <mergeCell ref="E105:F105"/>
    <mergeCell ref="E106:F106"/>
    <mergeCell ref="E91:F91"/>
    <mergeCell ref="E92:F92"/>
    <mergeCell ref="H94:I94"/>
    <mergeCell ref="E96:F96"/>
    <mergeCell ref="E97:F97"/>
    <mergeCell ref="E98:F98"/>
    <mergeCell ref="H84:I84"/>
    <mergeCell ref="E86:F86"/>
    <mergeCell ref="E87:F87"/>
    <mergeCell ref="E88:F88"/>
    <mergeCell ref="E89:F89"/>
    <mergeCell ref="E90:F90"/>
    <mergeCell ref="H76:I76"/>
    <mergeCell ref="E78:F78"/>
    <mergeCell ref="E79:F79"/>
    <mergeCell ref="E80:F80"/>
    <mergeCell ref="E81:F81"/>
    <mergeCell ref="E82:F82"/>
    <mergeCell ref="A71:E71"/>
    <mergeCell ref="F71:I71"/>
    <mergeCell ref="G72:I72"/>
    <mergeCell ref="G73:I73"/>
    <mergeCell ref="A74:E74"/>
    <mergeCell ref="F74:I74"/>
    <mergeCell ref="A68:E68"/>
    <mergeCell ref="F68:I68"/>
    <mergeCell ref="A69:E69"/>
    <mergeCell ref="F69:I69"/>
    <mergeCell ref="A70:E70"/>
    <mergeCell ref="F70:I70"/>
    <mergeCell ref="A61:E61"/>
    <mergeCell ref="F61:I61"/>
    <mergeCell ref="H63:I63"/>
    <mergeCell ref="E65:F65"/>
    <mergeCell ref="E66:F66"/>
    <mergeCell ref="A67:E67"/>
    <mergeCell ref="F67:I67"/>
    <mergeCell ref="A58:E58"/>
    <mergeCell ref="F58:I58"/>
    <mergeCell ref="A59:E59"/>
    <mergeCell ref="F59:I59"/>
    <mergeCell ref="A60:E60"/>
    <mergeCell ref="F60:I60"/>
    <mergeCell ref="H53:I53"/>
    <mergeCell ref="J53:J54"/>
    <mergeCell ref="A56:E56"/>
    <mergeCell ref="F56:I56"/>
    <mergeCell ref="A57:E57"/>
    <mergeCell ref="F57:I57"/>
    <mergeCell ref="A53:A54"/>
    <mergeCell ref="B53:B54"/>
    <mergeCell ref="C53:C54"/>
    <mergeCell ref="D53:D54"/>
    <mergeCell ref="E53:E54"/>
    <mergeCell ref="F53:G53"/>
    <mergeCell ref="E45:F45"/>
    <mergeCell ref="E46:F46"/>
    <mergeCell ref="E47:F47"/>
    <mergeCell ref="H49:I49"/>
    <mergeCell ref="E51:F51"/>
    <mergeCell ref="E52:F52"/>
    <mergeCell ref="H38:I38"/>
    <mergeCell ref="E40:F40"/>
    <mergeCell ref="E41:F41"/>
    <mergeCell ref="E42:F42"/>
    <mergeCell ref="E43:F43"/>
    <mergeCell ref="E44:F44"/>
    <mergeCell ref="E31:F31"/>
    <mergeCell ref="E32:F32"/>
    <mergeCell ref="E33:F33"/>
    <mergeCell ref="E34:F34"/>
    <mergeCell ref="E35:F35"/>
    <mergeCell ref="E36:F36"/>
    <mergeCell ref="E23:F23"/>
    <mergeCell ref="E24:F24"/>
    <mergeCell ref="H26:I26"/>
    <mergeCell ref="E28:F28"/>
    <mergeCell ref="E29:F29"/>
    <mergeCell ref="E30:F30"/>
    <mergeCell ref="E17:F17"/>
    <mergeCell ref="E18:F18"/>
    <mergeCell ref="E19:F19"/>
    <mergeCell ref="E20:F20"/>
    <mergeCell ref="E21:F21"/>
    <mergeCell ref="E22:F22"/>
    <mergeCell ref="E9:F9"/>
    <mergeCell ref="E10:F10"/>
    <mergeCell ref="E11:F11"/>
    <mergeCell ref="E12:F12"/>
    <mergeCell ref="E13:F13"/>
    <mergeCell ref="H15:I15"/>
    <mergeCell ref="A3:J3"/>
    <mergeCell ref="A4:J4"/>
    <mergeCell ref="E5:F5"/>
    <mergeCell ref="E6:F6"/>
    <mergeCell ref="E7:F7"/>
    <mergeCell ref="E8:F8"/>
    <mergeCell ref="E1:G1"/>
    <mergeCell ref="I1:J1"/>
    <mergeCell ref="E2:G2"/>
    <mergeCell ref="I2:J2"/>
    <mergeCell ref="B2:D2"/>
    <mergeCell ref="B1:D1"/>
  </mergeCells>
  <printOptions horizontalCentered="1" verticalCentered="1"/>
  <pageMargins left="0.70866141732283472" right="0.70866141732283472" top="0.74803149606299213" bottom="0.55118110236220474" header="0.31496062992125984" footer="0.31496062992125984"/>
  <pageSetup paperSize="9" scale="65" fitToHeight="0" orientation="landscape" r:id="rId1"/>
  <headerFooter>
    <oddHeader xml:space="preserve">&amp;L </oddHeader>
    <oddFooter>&amp;L &amp;RPágina &amp;P de &amp;N</oddFooter>
  </headerFooter>
  <rowBreaks count="6" manualBreakCount="6">
    <brk id="26" max="16383" man="1"/>
    <brk id="85" max="16383" man="1"/>
    <brk id="144" max="16383" man="1"/>
    <brk id="170" max="16383" man="1"/>
    <brk id="261" max="16383" man="1"/>
    <brk id="3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B8B7E-6DD1-4AEC-B1B8-701DD9688590}">
  <dimension ref="A1:H19"/>
  <sheetViews>
    <sheetView showWhiteSpace="0" view="pageBreakPreview" topLeftCell="A2" zoomScale="60" zoomScaleNormal="100" workbookViewId="0">
      <selection activeCell="L14" sqref="L14"/>
    </sheetView>
  </sheetViews>
  <sheetFormatPr defaultRowHeight="14.25" x14ac:dyDescent="0.2"/>
  <cols>
    <col min="1" max="1" width="6.375" style="1" customWidth="1"/>
    <col min="2" max="2" width="72.25" style="1" customWidth="1"/>
    <col min="3" max="3" width="18.75" style="1" customWidth="1"/>
    <col min="4" max="4" width="13.875" style="1" customWidth="1"/>
    <col min="5" max="5" width="14.125" style="1" customWidth="1"/>
    <col min="6" max="6" width="13.875" style="1" customWidth="1"/>
    <col min="7" max="7" width="12.875" style="1" customWidth="1"/>
    <col min="8" max="8" width="13.625" style="1" customWidth="1"/>
    <col min="9" max="30" width="12" style="1" bestFit="1" customWidth="1"/>
    <col min="31" max="16384" width="9" style="1"/>
  </cols>
  <sheetData>
    <row r="1" spans="1:8" ht="15" customHeight="1" x14ac:dyDescent="0.2">
      <c r="A1" s="117"/>
      <c r="B1" s="66" t="s">
        <v>0</v>
      </c>
      <c r="C1" s="179" t="s">
        <v>1</v>
      </c>
      <c r="D1" s="179"/>
      <c r="E1" s="179"/>
      <c r="F1" s="66" t="s">
        <v>2</v>
      </c>
      <c r="G1" s="179" t="s">
        <v>3</v>
      </c>
      <c r="H1" s="180"/>
    </row>
    <row r="2" spans="1:8" ht="93" customHeight="1" x14ac:dyDescent="0.2">
      <c r="A2" s="115"/>
      <c r="B2" s="116" t="s">
        <v>207</v>
      </c>
      <c r="C2" s="181" t="s">
        <v>4</v>
      </c>
      <c r="D2" s="181"/>
      <c r="E2" s="181"/>
      <c r="F2" s="101" t="s">
        <v>5</v>
      </c>
      <c r="G2" s="181" t="s">
        <v>208</v>
      </c>
      <c r="H2" s="182"/>
    </row>
    <row r="3" spans="1:8" s="76" customFormat="1" ht="21.75" customHeight="1" x14ac:dyDescent="0.2">
      <c r="A3" s="201" t="s">
        <v>300</v>
      </c>
      <c r="B3" s="202"/>
      <c r="C3" s="202"/>
      <c r="D3" s="202"/>
      <c r="E3" s="202"/>
      <c r="F3" s="202"/>
      <c r="G3" s="202"/>
      <c r="H3" s="102"/>
    </row>
    <row r="4" spans="1:8" ht="15" x14ac:dyDescent="0.2">
      <c r="A4" s="67" t="s">
        <v>7</v>
      </c>
      <c r="B4" s="69" t="s">
        <v>10</v>
      </c>
      <c r="C4" s="68" t="s">
        <v>301</v>
      </c>
      <c r="D4" s="68" t="s">
        <v>302</v>
      </c>
      <c r="E4" s="68" t="s">
        <v>303</v>
      </c>
      <c r="F4" s="68" t="s">
        <v>304</v>
      </c>
      <c r="G4" s="68" t="s">
        <v>305</v>
      </c>
      <c r="H4" s="70" t="s">
        <v>306</v>
      </c>
    </row>
    <row r="5" spans="1:8" ht="36" customHeight="1" thickBot="1" x14ac:dyDescent="0.25">
      <c r="A5" s="103" t="s">
        <v>17</v>
      </c>
      <c r="B5" s="77" t="s">
        <v>18</v>
      </c>
      <c r="C5" s="78" t="s">
        <v>307</v>
      </c>
      <c r="D5" s="79" t="s">
        <v>308</v>
      </c>
      <c r="E5" s="79" t="s">
        <v>308</v>
      </c>
      <c r="F5" s="79" t="s">
        <v>308</v>
      </c>
      <c r="G5" s="79" t="s">
        <v>308</v>
      </c>
      <c r="H5" s="104" t="s">
        <v>308</v>
      </c>
    </row>
    <row r="6" spans="1:8" ht="36" customHeight="1" thickTop="1" thickBot="1" x14ac:dyDescent="0.25">
      <c r="A6" s="103" t="s">
        <v>33</v>
      </c>
      <c r="B6" s="77" t="s">
        <v>34</v>
      </c>
      <c r="C6" s="78" t="s">
        <v>309</v>
      </c>
      <c r="D6" s="79" t="s">
        <v>309</v>
      </c>
      <c r="E6" s="78" t="s">
        <v>252</v>
      </c>
      <c r="F6" s="78" t="s">
        <v>252</v>
      </c>
      <c r="G6" s="78" t="s">
        <v>252</v>
      </c>
      <c r="H6" s="71" t="s">
        <v>252</v>
      </c>
    </row>
    <row r="7" spans="1:8" ht="36" customHeight="1" thickTop="1" thickBot="1" x14ac:dyDescent="0.25">
      <c r="A7" s="103" t="s">
        <v>48</v>
      </c>
      <c r="B7" s="77" t="s">
        <v>49</v>
      </c>
      <c r="C7" s="78" t="s">
        <v>310</v>
      </c>
      <c r="D7" s="80" t="s">
        <v>311</v>
      </c>
      <c r="E7" s="80" t="s">
        <v>312</v>
      </c>
      <c r="F7" s="80" t="s">
        <v>313</v>
      </c>
      <c r="G7" s="80" t="s">
        <v>314</v>
      </c>
      <c r="H7" s="105" t="s">
        <v>315</v>
      </c>
    </row>
    <row r="8" spans="1:8" ht="36" customHeight="1" thickTop="1" thickBot="1" x14ac:dyDescent="0.25">
      <c r="A8" s="103" t="s">
        <v>50</v>
      </c>
      <c r="B8" s="77" t="s">
        <v>51</v>
      </c>
      <c r="C8" s="78" t="s">
        <v>310</v>
      </c>
      <c r="D8" s="80" t="s">
        <v>311</v>
      </c>
      <c r="E8" s="80" t="s">
        <v>312</v>
      </c>
      <c r="F8" s="80" t="s">
        <v>313</v>
      </c>
      <c r="G8" s="80" t="s">
        <v>314</v>
      </c>
      <c r="H8" s="105" t="s">
        <v>315</v>
      </c>
    </row>
    <row r="9" spans="1:8" ht="36" customHeight="1" thickTop="1" thickBot="1" x14ac:dyDescent="0.25">
      <c r="A9" s="103" t="s">
        <v>52</v>
      </c>
      <c r="B9" s="77" t="s">
        <v>53</v>
      </c>
      <c r="C9" s="78" t="s">
        <v>316</v>
      </c>
      <c r="D9" s="78" t="s">
        <v>252</v>
      </c>
      <c r="E9" s="78" t="s">
        <v>252</v>
      </c>
      <c r="F9" s="79" t="s">
        <v>317</v>
      </c>
      <c r="G9" s="79" t="s">
        <v>318</v>
      </c>
      <c r="H9" s="104" t="s">
        <v>318</v>
      </c>
    </row>
    <row r="10" spans="1:8" ht="36" customHeight="1" thickTop="1" thickBot="1" x14ac:dyDescent="0.25">
      <c r="A10" s="103" t="s">
        <v>64</v>
      </c>
      <c r="B10" s="77" t="s">
        <v>65</v>
      </c>
      <c r="C10" s="78" t="s">
        <v>319</v>
      </c>
      <c r="D10" s="79" t="s">
        <v>320</v>
      </c>
      <c r="E10" s="79" t="s">
        <v>320</v>
      </c>
      <c r="F10" s="79" t="s">
        <v>321</v>
      </c>
      <c r="G10" s="79" t="s">
        <v>321</v>
      </c>
      <c r="H10" s="71" t="s">
        <v>252</v>
      </c>
    </row>
    <row r="11" spans="1:8" ht="36" customHeight="1" thickTop="1" thickBot="1" x14ac:dyDescent="0.25">
      <c r="A11" s="103" t="s">
        <v>69</v>
      </c>
      <c r="B11" s="77" t="s">
        <v>70</v>
      </c>
      <c r="C11" s="78" t="s">
        <v>322</v>
      </c>
      <c r="D11" s="78" t="s">
        <v>252</v>
      </c>
      <c r="E11" s="78" t="s">
        <v>252</v>
      </c>
      <c r="F11" s="79" t="s">
        <v>323</v>
      </c>
      <c r="G11" s="79" t="s">
        <v>324</v>
      </c>
      <c r="H11" s="104" t="s">
        <v>324</v>
      </c>
    </row>
    <row r="12" spans="1:8" ht="36" customHeight="1" thickTop="1" thickBot="1" x14ac:dyDescent="0.25">
      <c r="A12" s="103" t="s">
        <v>119</v>
      </c>
      <c r="B12" s="77" t="s">
        <v>120</v>
      </c>
      <c r="C12" s="78" t="s">
        <v>325</v>
      </c>
      <c r="D12" s="78" t="s">
        <v>252</v>
      </c>
      <c r="E12" s="78" t="s">
        <v>252</v>
      </c>
      <c r="F12" s="79" t="s">
        <v>326</v>
      </c>
      <c r="G12" s="79" t="s">
        <v>327</v>
      </c>
      <c r="H12" s="104" t="s">
        <v>327</v>
      </c>
    </row>
    <row r="13" spans="1:8" ht="36" customHeight="1" thickTop="1" thickBot="1" x14ac:dyDescent="0.25">
      <c r="A13" s="103" t="s">
        <v>181</v>
      </c>
      <c r="B13" s="77" t="s">
        <v>182</v>
      </c>
      <c r="C13" s="78" t="s">
        <v>328</v>
      </c>
      <c r="D13" s="78" t="s">
        <v>252</v>
      </c>
      <c r="E13" s="79" t="s">
        <v>329</v>
      </c>
      <c r="F13" s="79" t="s">
        <v>329</v>
      </c>
      <c r="G13" s="79" t="s">
        <v>329</v>
      </c>
      <c r="H13" s="104" t="s">
        <v>329</v>
      </c>
    </row>
    <row r="14" spans="1:8" ht="36" customHeight="1" thickTop="1" thickBot="1" x14ac:dyDescent="0.25">
      <c r="A14" s="103" t="s">
        <v>196</v>
      </c>
      <c r="B14" s="77" t="s">
        <v>197</v>
      </c>
      <c r="C14" s="78" t="s">
        <v>330</v>
      </c>
      <c r="D14" s="78" t="s">
        <v>252</v>
      </c>
      <c r="E14" s="79" t="s">
        <v>331</v>
      </c>
      <c r="F14" s="79" t="s">
        <v>331</v>
      </c>
      <c r="G14" s="79" t="s">
        <v>331</v>
      </c>
      <c r="H14" s="104" t="s">
        <v>331</v>
      </c>
    </row>
    <row r="15" spans="1:8" s="76" customFormat="1" ht="18.75" customHeight="1" thickTop="1" x14ac:dyDescent="0.2">
      <c r="A15" s="203" t="s">
        <v>332</v>
      </c>
      <c r="B15" s="204"/>
      <c r="C15" s="106"/>
      <c r="D15" s="108" t="s">
        <v>333</v>
      </c>
      <c r="E15" s="111" t="s">
        <v>334</v>
      </c>
      <c r="F15" s="111" t="s">
        <v>335</v>
      </c>
      <c r="G15" s="111" t="s">
        <v>336</v>
      </c>
      <c r="H15" s="112" t="s">
        <v>337</v>
      </c>
    </row>
    <row r="16" spans="1:8" s="76" customFormat="1" ht="18.75" customHeight="1" x14ac:dyDescent="0.2">
      <c r="A16" s="205" t="s">
        <v>338</v>
      </c>
      <c r="B16" s="206"/>
      <c r="C16" s="100"/>
      <c r="D16" s="109" t="s">
        <v>339</v>
      </c>
      <c r="E16" s="109" t="s">
        <v>340</v>
      </c>
      <c r="F16" s="109" t="s">
        <v>341</v>
      </c>
      <c r="G16" s="109" t="s">
        <v>342</v>
      </c>
      <c r="H16" s="113" t="s">
        <v>343</v>
      </c>
    </row>
    <row r="17" spans="1:8" s="76" customFormat="1" ht="18.75" customHeight="1" x14ac:dyDescent="0.2">
      <c r="A17" s="205" t="s">
        <v>344</v>
      </c>
      <c r="B17" s="206"/>
      <c r="C17" s="100"/>
      <c r="D17" s="109" t="s">
        <v>333</v>
      </c>
      <c r="E17" s="109" t="s">
        <v>345</v>
      </c>
      <c r="F17" s="109" t="s">
        <v>346</v>
      </c>
      <c r="G17" s="109" t="s">
        <v>347</v>
      </c>
      <c r="H17" s="113" t="s">
        <v>348</v>
      </c>
    </row>
    <row r="18" spans="1:8" s="76" customFormat="1" ht="18.75" customHeight="1" thickBot="1" x14ac:dyDescent="0.25">
      <c r="A18" s="207" t="s">
        <v>349</v>
      </c>
      <c r="B18" s="208"/>
      <c r="C18" s="107"/>
      <c r="D18" s="110" t="s">
        <v>339</v>
      </c>
      <c r="E18" s="110" t="s">
        <v>350</v>
      </c>
      <c r="F18" s="110" t="s">
        <v>351</v>
      </c>
      <c r="G18" s="110" t="s">
        <v>352</v>
      </c>
      <c r="H18" s="114" t="s">
        <v>353</v>
      </c>
    </row>
    <row r="19" spans="1:8" x14ac:dyDescent="0.2">
      <c r="A19" s="75"/>
      <c r="B19" s="75"/>
      <c r="C19" s="75"/>
      <c r="D19" s="75"/>
      <c r="E19" s="75"/>
      <c r="F19" s="75"/>
      <c r="G19" s="75"/>
    </row>
  </sheetData>
  <mergeCells count="9">
    <mergeCell ref="A15:B15"/>
    <mergeCell ref="A16:B16"/>
    <mergeCell ref="A17:B17"/>
    <mergeCell ref="A18:B18"/>
    <mergeCell ref="C1:E1"/>
    <mergeCell ref="G1:H1"/>
    <mergeCell ref="C2:E2"/>
    <mergeCell ref="G2:H2"/>
    <mergeCell ref="A3:G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105" orientation="landscape" r:id="rId1"/>
  <headerFooter>
    <oddHeader xml:space="preserve">&amp;L </oddHeader>
    <oddFooter>&amp;L &amp;RPágina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F5D2-0168-44F6-B643-6F2F8593BD3A}">
  <dimension ref="A1:N165"/>
  <sheetViews>
    <sheetView showWhiteSpace="0" view="pageBreakPreview" zoomScale="60" zoomScaleNormal="40" workbookViewId="0">
      <selection activeCell="L16" sqref="L16"/>
    </sheetView>
  </sheetViews>
  <sheetFormatPr defaultRowHeight="14.25" x14ac:dyDescent="0.2"/>
  <cols>
    <col min="1" max="2" width="10" style="1" bestFit="1" customWidth="1"/>
    <col min="3" max="3" width="20" style="1" bestFit="1" customWidth="1"/>
    <col min="4" max="4" width="60" style="1" bestFit="1" customWidth="1"/>
    <col min="5" max="5" width="8" style="1" bestFit="1" customWidth="1"/>
    <col min="6" max="6" width="13" style="1" bestFit="1" customWidth="1"/>
    <col min="7" max="16384" width="9" style="1"/>
  </cols>
  <sheetData>
    <row r="1" spans="1:6" ht="35.25" customHeight="1" x14ac:dyDescent="0.2">
      <c r="A1" s="2" t="s">
        <v>0</v>
      </c>
      <c r="B1" s="3"/>
      <c r="C1" s="3"/>
      <c r="D1" s="3"/>
      <c r="E1" s="163"/>
      <c r="F1" s="172"/>
    </row>
    <row r="2" spans="1:6" ht="66" customHeight="1" x14ac:dyDescent="0.2">
      <c r="A2" s="213" t="s">
        <v>207</v>
      </c>
      <c r="B2" s="214"/>
      <c r="C2" s="214"/>
      <c r="D2" s="214"/>
      <c r="E2" s="214"/>
      <c r="F2" s="215"/>
    </row>
    <row r="3" spans="1:6" ht="15" x14ac:dyDescent="0.25">
      <c r="A3" s="211" t="s">
        <v>657</v>
      </c>
      <c r="B3" s="166"/>
      <c r="C3" s="166"/>
      <c r="D3" s="166"/>
      <c r="E3" s="166"/>
      <c r="F3" s="167"/>
    </row>
    <row r="4" spans="1:6" ht="15" x14ac:dyDescent="0.2">
      <c r="A4" s="5" t="s">
        <v>7</v>
      </c>
      <c r="B4" s="6" t="s">
        <v>8</v>
      </c>
      <c r="C4" s="7" t="s">
        <v>9</v>
      </c>
      <c r="D4" s="7" t="s">
        <v>10</v>
      </c>
      <c r="E4" s="8" t="s">
        <v>11</v>
      </c>
      <c r="F4" s="9" t="s">
        <v>12</v>
      </c>
    </row>
    <row r="5" spans="1:6" x14ac:dyDescent="0.2">
      <c r="A5" s="10" t="s">
        <v>17</v>
      </c>
      <c r="B5" s="11"/>
      <c r="C5" s="11"/>
      <c r="D5" s="11" t="s">
        <v>18</v>
      </c>
      <c r="E5" s="11"/>
      <c r="F5" s="145"/>
    </row>
    <row r="6" spans="1:6" ht="25.5" x14ac:dyDescent="0.2">
      <c r="A6" s="147" t="s">
        <v>19</v>
      </c>
      <c r="B6" s="148" t="s">
        <v>20</v>
      </c>
      <c r="C6" s="148" t="s">
        <v>21</v>
      </c>
      <c r="D6" s="148" t="s">
        <v>22</v>
      </c>
      <c r="E6" s="152" t="s">
        <v>23</v>
      </c>
      <c r="F6" s="153">
        <v>4</v>
      </c>
    </row>
    <row r="7" spans="1:6" x14ac:dyDescent="0.2">
      <c r="A7" s="156"/>
      <c r="B7" s="209"/>
      <c r="C7" s="209"/>
      <c r="D7" s="139" t="s">
        <v>10</v>
      </c>
      <c r="E7" s="209" t="s">
        <v>248</v>
      </c>
      <c r="F7" s="212"/>
    </row>
    <row r="8" spans="1:6" x14ac:dyDescent="0.2">
      <c r="A8" s="156"/>
      <c r="B8" s="209"/>
      <c r="C8" s="209"/>
      <c r="D8" s="139" t="s">
        <v>249</v>
      </c>
      <c r="E8" s="209">
        <v>4</v>
      </c>
      <c r="F8" s="212"/>
    </row>
    <row r="9" spans="1:6" ht="25.5" x14ac:dyDescent="0.2">
      <c r="A9" s="149" t="s">
        <v>24</v>
      </c>
      <c r="B9" s="150" t="s">
        <v>25</v>
      </c>
      <c r="C9" s="151" t="s">
        <v>26</v>
      </c>
      <c r="D9" s="151" t="s">
        <v>27</v>
      </c>
      <c r="E9" s="154" t="s">
        <v>28</v>
      </c>
      <c r="F9" s="155">
        <v>128</v>
      </c>
    </row>
    <row r="10" spans="1:6" x14ac:dyDescent="0.2">
      <c r="A10" s="156"/>
      <c r="B10" s="209"/>
      <c r="C10" s="209"/>
      <c r="D10" s="139" t="s">
        <v>10</v>
      </c>
      <c r="E10" s="209" t="s">
        <v>248</v>
      </c>
      <c r="F10" s="212"/>
    </row>
    <row r="11" spans="1:6" x14ac:dyDescent="0.2">
      <c r="A11" s="156"/>
      <c r="B11" s="209"/>
      <c r="C11" s="209"/>
      <c r="D11" s="139" t="s">
        <v>250</v>
      </c>
      <c r="E11" s="209" t="s">
        <v>251</v>
      </c>
      <c r="F11" s="212"/>
    </row>
    <row r="12" spans="1:6" ht="25.5" x14ac:dyDescent="0.2">
      <c r="A12" s="15" t="s">
        <v>29</v>
      </c>
      <c r="B12" s="16" t="s">
        <v>30</v>
      </c>
      <c r="C12" s="17" t="s">
        <v>21</v>
      </c>
      <c r="D12" s="17" t="s">
        <v>31</v>
      </c>
      <c r="E12" s="18" t="s">
        <v>32</v>
      </c>
      <c r="F12" s="146">
        <v>6</v>
      </c>
    </row>
    <row r="13" spans="1:6" x14ac:dyDescent="0.2">
      <c r="A13" s="156"/>
      <c r="B13" s="209"/>
      <c r="C13" s="209"/>
      <c r="D13" s="139" t="s">
        <v>10</v>
      </c>
      <c r="E13" s="209" t="s">
        <v>248</v>
      </c>
      <c r="F13" s="212"/>
    </row>
    <row r="14" spans="1:6" x14ac:dyDescent="0.2">
      <c r="A14" s="156"/>
      <c r="B14" s="209"/>
      <c r="C14" s="209"/>
      <c r="D14" s="139" t="s">
        <v>658</v>
      </c>
      <c r="E14" s="209">
        <f>3*2</f>
        <v>6</v>
      </c>
      <c r="F14" s="212"/>
    </row>
    <row r="15" spans="1:6" ht="25.5" x14ac:dyDescent="0.2">
      <c r="A15" s="10" t="s">
        <v>33</v>
      </c>
      <c r="B15" s="11"/>
      <c r="C15" s="11"/>
      <c r="D15" s="11" t="s">
        <v>34</v>
      </c>
      <c r="E15" s="11"/>
      <c r="F15" s="145"/>
    </row>
    <row r="16" spans="1:6" ht="51" x14ac:dyDescent="0.2">
      <c r="A16" s="15" t="s">
        <v>35</v>
      </c>
      <c r="B16" s="16" t="s">
        <v>36</v>
      </c>
      <c r="C16" s="17" t="s">
        <v>21</v>
      </c>
      <c r="D16" s="17" t="s">
        <v>37</v>
      </c>
      <c r="E16" s="18" t="s">
        <v>38</v>
      </c>
      <c r="F16" s="146">
        <v>6</v>
      </c>
    </row>
    <row r="17" spans="1:6" x14ac:dyDescent="0.2">
      <c r="A17" s="156"/>
      <c r="B17" s="209"/>
      <c r="C17" s="209"/>
      <c r="D17" s="139" t="s">
        <v>10</v>
      </c>
      <c r="E17" s="209" t="s">
        <v>248</v>
      </c>
      <c r="F17" s="212"/>
    </row>
    <row r="18" spans="1:6" x14ac:dyDescent="0.2">
      <c r="A18" s="156"/>
      <c r="B18" s="209"/>
      <c r="C18" s="209"/>
      <c r="D18" s="139" t="s">
        <v>253</v>
      </c>
      <c r="E18" s="209" t="s">
        <v>254</v>
      </c>
      <c r="F18" s="212"/>
    </row>
    <row r="19" spans="1:6" ht="25.5" x14ac:dyDescent="0.2">
      <c r="A19" s="15" t="s">
        <v>39</v>
      </c>
      <c r="B19" s="16" t="s">
        <v>40</v>
      </c>
      <c r="C19" s="17" t="s">
        <v>41</v>
      </c>
      <c r="D19" s="17" t="s">
        <v>42</v>
      </c>
      <c r="E19" s="18" t="s">
        <v>43</v>
      </c>
      <c r="F19" s="146">
        <v>12391.47126</v>
      </c>
    </row>
    <row r="20" spans="1:6" x14ac:dyDescent="0.2">
      <c r="A20" s="156"/>
      <c r="B20" s="209"/>
      <c r="C20" s="209"/>
      <c r="D20" s="139" t="s">
        <v>10</v>
      </c>
      <c r="E20" s="209" t="s">
        <v>248</v>
      </c>
      <c r="F20" s="212"/>
    </row>
    <row r="21" spans="1:6" x14ac:dyDescent="0.2">
      <c r="A21" s="156"/>
      <c r="B21" s="209"/>
      <c r="C21" s="209"/>
      <c r="D21" s="139" t="s">
        <v>255</v>
      </c>
      <c r="E21" s="209"/>
      <c r="F21" s="212"/>
    </row>
    <row r="22" spans="1:6" x14ac:dyDescent="0.2">
      <c r="A22" s="15" t="s">
        <v>44</v>
      </c>
      <c r="B22" s="16" t="s">
        <v>45</v>
      </c>
      <c r="C22" s="17" t="s">
        <v>41</v>
      </c>
      <c r="D22" s="17" t="s">
        <v>46</v>
      </c>
      <c r="E22" s="18" t="s">
        <v>47</v>
      </c>
      <c r="F22" s="146">
        <v>43.2</v>
      </c>
    </row>
    <row r="23" spans="1:6" x14ac:dyDescent="0.2">
      <c r="A23" s="156"/>
      <c r="B23" s="209"/>
      <c r="C23" s="209"/>
      <c r="D23" s="139" t="s">
        <v>10</v>
      </c>
      <c r="E23" s="209" t="s">
        <v>248</v>
      </c>
      <c r="F23" s="212"/>
    </row>
    <row r="24" spans="1:6" x14ac:dyDescent="0.2">
      <c r="A24" s="156"/>
      <c r="B24" s="209"/>
      <c r="C24" s="209"/>
      <c r="D24" s="139" t="s">
        <v>256</v>
      </c>
      <c r="E24" s="209" t="s">
        <v>257</v>
      </c>
      <c r="F24" s="212"/>
    </row>
    <row r="25" spans="1:6" x14ac:dyDescent="0.2">
      <c r="A25" s="156"/>
      <c r="B25" s="209"/>
      <c r="C25" s="209"/>
      <c r="D25" s="139" t="s">
        <v>258</v>
      </c>
      <c r="E25" s="209" t="s">
        <v>259</v>
      </c>
      <c r="F25" s="212"/>
    </row>
    <row r="26" spans="1:6" x14ac:dyDescent="0.2">
      <c r="A26" s="10" t="s">
        <v>48</v>
      </c>
      <c r="B26" s="11"/>
      <c r="C26" s="11"/>
      <c r="D26" s="11" t="s">
        <v>49</v>
      </c>
      <c r="E26" s="11"/>
      <c r="F26" s="145"/>
    </row>
    <row r="27" spans="1:6" x14ac:dyDescent="0.2">
      <c r="A27" s="10" t="s">
        <v>50</v>
      </c>
      <c r="B27" s="11"/>
      <c r="C27" s="11"/>
      <c r="D27" s="11" t="s">
        <v>51</v>
      </c>
      <c r="E27" s="11"/>
      <c r="F27" s="145"/>
    </row>
    <row r="28" spans="1:6" x14ac:dyDescent="0.2">
      <c r="A28" s="10" t="s">
        <v>52</v>
      </c>
      <c r="B28" s="11"/>
      <c r="C28" s="11"/>
      <c r="D28" s="11" t="s">
        <v>53</v>
      </c>
      <c r="E28" s="11"/>
      <c r="F28" s="145"/>
    </row>
    <row r="29" spans="1:6" x14ac:dyDescent="0.2">
      <c r="A29" s="15" t="s">
        <v>54</v>
      </c>
      <c r="B29" s="16" t="s">
        <v>55</v>
      </c>
      <c r="C29" s="17" t="s">
        <v>56</v>
      </c>
      <c r="D29" s="17" t="s">
        <v>57</v>
      </c>
      <c r="E29" s="18" t="s">
        <v>58</v>
      </c>
      <c r="F29" s="146">
        <v>54</v>
      </c>
    </row>
    <row r="30" spans="1:6" x14ac:dyDescent="0.2">
      <c r="A30" s="156"/>
      <c r="B30" s="209"/>
      <c r="C30" s="209"/>
      <c r="D30" s="139" t="s">
        <v>10</v>
      </c>
      <c r="E30" s="209" t="s">
        <v>248</v>
      </c>
      <c r="F30" s="212"/>
    </row>
    <row r="31" spans="1:6" x14ac:dyDescent="0.2">
      <c r="A31" s="156"/>
      <c r="B31" s="209"/>
      <c r="C31" s="209"/>
      <c r="D31" s="139" t="s">
        <v>260</v>
      </c>
      <c r="E31" s="209">
        <v>54</v>
      </c>
      <c r="F31" s="212"/>
    </row>
    <row r="32" spans="1:6" ht="38.25" x14ac:dyDescent="0.2">
      <c r="A32" s="15" t="s">
        <v>59</v>
      </c>
      <c r="B32" s="16" t="s">
        <v>60</v>
      </c>
      <c r="C32" s="17" t="s">
        <v>61</v>
      </c>
      <c r="D32" s="17" t="s">
        <v>62</v>
      </c>
      <c r="E32" s="18" t="s">
        <v>63</v>
      </c>
      <c r="F32" s="146">
        <v>216</v>
      </c>
    </row>
    <row r="33" spans="1:6" x14ac:dyDescent="0.2">
      <c r="A33" s="156"/>
      <c r="B33" s="209"/>
      <c r="C33" s="209"/>
      <c r="D33" s="139" t="s">
        <v>10</v>
      </c>
      <c r="E33" s="209" t="s">
        <v>248</v>
      </c>
      <c r="F33" s="212"/>
    </row>
    <row r="34" spans="1:6" x14ac:dyDescent="0.2">
      <c r="A34" s="156"/>
      <c r="B34" s="209"/>
      <c r="C34" s="209"/>
      <c r="D34" s="139" t="s">
        <v>261</v>
      </c>
      <c r="E34" s="209">
        <f>54*4</f>
        <v>216</v>
      </c>
      <c r="F34" s="212"/>
    </row>
    <row r="35" spans="1:6" x14ac:dyDescent="0.2">
      <c r="A35" s="10" t="s">
        <v>64</v>
      </c>
      <c r="B35" s="11"/>
      <c r="C35" s="11"/>
      <c r="D35" s="11" t="s">
        <v>65</v>
      </c>
      <c r="E35" s="11"/>
      <c r="F35" s="145"/>
    </row>
    <row r="36" spans="1:6" ht="38.25" x14ac:dyDescent="0.2">
      <c r="A36" s="15" t="s">
        <v>66</v>
      </c>
      <c r="B36" s="16" t="s">
        <v>67</v>
      </c>
      <c r="C36" s="17" t="s">
        <v>56</v>
      </c>
      <c r="D36" s="17" t="s">
        <v>68</v>
      </c>
      <c r="E36" s="18" t="s">
        <v>63</v>
      </c>
      <c r="F36" s="146">
        <v>54</v>
      </c>
    </row>
    <row r="37" spans="1:6" x14ac:dyDescent="0.2">
      <c r="A37" s="156"/>
      <c r="B37" s="209"/>
      <c r="C37" s="209"/>
      <c r="D37" s="139" t="s">
        <v>10</v>
      </c>
      <c r="E37" s="209" t="s">
        <v>248</v>
      </c>
      <c r="F37" s="212"/>
    </row>
    <row r="38" spans="1:6" x14ac:dyDescent="0.2">
      <c r="A38" s="156"/>
      <c r="B38" s="209"/>
      <c r="C38" s="209"/>
      <c r="D38" s="139" t="s">
        <v>260</v>
      </c>
      <c r="E38" s="209">
        <v>54</v>
      </c>
      <c r="F38" s="212"/>
    </row>
    <row r="39" spans="1:6" x14ac:dyDescent="0.2">
      <c r="A39" s="10" t="s">
        <v>69</v>
      </c>
      <c r="B39" s="11"/>
      <c r="C39" s="11"/>
      <c r="D39" s="11" t="s">
        <v>70</v>
      </c>
      <c r="E39" s="11"/>
      <c r="F39" s="145"/>
    </row>
    <row r="40" spans="1:6" ht="25.5" x14ac:dyDescent="0.2">
      <c r="A40" s="15" t="s">
        <v>71</v>
      </c>
      <c r="B40" s="16" t="s">
        <v>72</v>
      </c>
      <c r="C40" s="17" t="s">
        <v>56</v>
      </c>
      <c r="D40" s="17" t="s">
        <v>73</v>
      </c>
      <c r="E40" s="18" t="s">
        <v>74</v>
      </c>
      <c r="F40" s="146">
        <v>15</v>
      </c>
    </row>
    <row r="41" spans="1:6" x14ac:dyDescent="0.2">
      <c r="A41" s="156"/>
      <c r="B41" s="209"/>
      <c r="C41" s="209"/>
      <c r="D41" s="139" t="s">
        <v>10</v>
      </c>
      <c r="E41" s="209" t="s">
        <v>248</v>
      </c>
      <c r="F41" s="212"/>
    </row>
    <row r="42" spans="1:6" x14ac:dyDescent="0.2">
      <c r="A42" s="156"/>
      <c r="B42" s="209"/>
      <c r="C42" s="209"/>
      <c r="D42" s="139" t="s">
        <v>262</v>
      </c>
      <c r="E42" s="209">
        <v>15</v>
      </c>
      <c r="F42" s="212"/>
    </row>
    <row r="43" spans="1:6" x14ac:dyDescent="0.2">
      <c r="A43" s="15" t="s">
        <v>75</v>
      </c>
      <c r="B43" s="16" t="s">
        <v>76</v>
      </c>
      <c r="C43" s="17" t="s">
        <v>77</v>
      </c>
      <c r="D43" s="17" t="s">
        <v>78</v>
      </c>
      <c r="E43" s="18" t="s">
        <v>74</v>
      </c>
      <c r="F43" s="146">
        <v>50</v>
      </c>
    </row>
    <row r="44" spans="1:6" x14ac:dyDescent="0.2">
      <c r="A44" s="156"/>
      <c r="B44" s="209"/>
      <c r="C44" s="209"/>
      <c r="D44" s="139" t="s">
        <v>10</v>
      </c>
      <c r="E44" s="209" t="s">
        <v>248</v>
      </c>
      <c r="F44" s="212"/>
    </row>
    <row r="45" spans="1:6" x14ac:dyDescent="0.2">
      <c r="A45" s="156"/>
      <c r="B45" s="209"/>
      <c r="C45" s="209"/>
      <c r="D45" s="139" t="s">
        <v>260</v>
      </c>
      <c r="E45" s="209" t="s">
        <v>263</v>
      </c>
      <c r="F45" s="212"/>
    </row>
    <row r="46" spans="1:6" ht="38.25" x14ac:dyDescent="0.2">
      <c r="A46" s="15" t="s">
        <v>79</v>
      </c>
      <c r="B46" s="16" t="s">
        <v>80</v>
      </c>
      <c r="C46" s="17" t="s">
        <v>21</v>
      </c>
      <c r="D46" s="17" t="s">
        <v>81</v>
      </c>
      <c r="E46" s="18" t="s">
        <v>82</v>
      </c>
      <c r="F46" s="146">
        <v>1701</v>
      </c>
    </row>
    <row r="47" spans="1:6" x14ac:dyDescent="0.2">
      <c r="A47" s="156"/>
      <c r="B47" s="209"/>
      <c r="C47" s="209"/>
      <c r="D47" s="139" t="s">
        <v>10</v>
      </c>
      <c r="E47" s="209" t="s">
        <v>248</v>
      </c>
      <c r="F47" s="212"/>
    </row>
    <row r="48" spans="1:6" x14ac:dyDescent="0.2">
      <c r="A48" s="156"/>
      <c r="B48" s="209"/>
      <c r="C48" s="209"/>
      <c r="D48" s="139" t="s">
        <v>264</v>
      </c>
      <c r="E48" s="209">
        <f>F46</f>
        <v>1701</v>
      </c>
      <c r="F48" s="212"/>
    </row>
    <row r="49" spans="1:6" ht="38.25" x14ac:dyDescent="0.2">
      <c r="A49" s="15" t="s">
        <v>83</v>
      </c>
      <c r="B49" s="16" t="s">
        <v>80</v>
      </c>
      <c r="C49" s="17" t="s">
        <v>21</v>
      </c>
      <c r="D49" s="17" t="s">
        <v>81</v>
      </c>
      <c r="E49" s="18" t="s">
        <v>82</v>
      </c>
      <c r="F49" s="146">
        <v>850.5</v>
      </c>
    </row>
    <row r="50" spans="1:6" x14ac:dyDescent="0.2">
      <c r="A50" s="156"/>
      <c r="B50" s="209"/>
      <c r="C50" s="209"/>
      <c r="D50" s="139" t="s">
        <v>10</v>
      </c>
      <c r="E50" s="209" t="s">
        <v>248</v>
      </c>
      <c r="F50" s="212"/>
    </row>
    <row r="51" spans="1:6" x14ac:dyDescent="0.2">
      <c r="A51" s="156"/>
      <c r="B51" s="209"/>
      <c r="C51" s="209"/>
      <c r="D51" s="139" t="s">
        <v>265</v>
      </c>
      <c r="E51" s="209" t="s">
        <v>266</v>
      </c>
      <c r="F51" s="212"/>
    </row>
    <row r="52" spans="1:6" ht="38.25" x14ac:dyDescent="0.2">
      <c r="A52" s="15" t="s">
        <v>84</v>
      </c>
      <c r="B52" s="16" t="s">
        <v>85</v>
      </c>
      <c r="C52" s="17" t="s">
        <v>21</v>
      </c>
      <c r="D52" s="17" t="s">
        <v>86</v>
      </c>
      <c r="E52" s="18" t="s">
        <v>82</v>
      </c>
      <c r="F52" s="146">
        <v>81.900000000000006</v>
      </c>
    </row>
    <row r="53" spans="1:6" x14ac:dyDescent="0.2">
      <c r="A53" s="156"/>
      <c r="B53" s="209"/>
      <c r="C53" s="209"/>
      <c r="D53" s="139" t="s">
        <v>10</v>
      </c>
      <c r="E53" s="209" t="s">
        <v>248</v>
      </c>
      <c r="F53" s="212"/>
    </row>
    <row r="54" spans="1:6" x14ac:dyDescent="0.2">
      <c r="A54" s="156"/>
      <c r="B54" s="209"/>
      <c r="C54" s="209"/>
      <c r="D54" s="139" t="s">
        <v>260</v>
      </c>
      <c r="E54" s="209">
        <f>F52</f>
        <v>81.900000000000006</v>
      </c>
      <c r="F54" s="212"/>
    </row>
    <row r="55" spans="1:6" ht="38.25" x14ac:dyDescent="0.2">
      <c r="A55" s="15" t="s">
        <v>87</v>
      </c>
      <c r="B55" s="16" t="s">
        <v>88</v>
      </c>
      <c r="C55" s="17" t="s">
        <v>21</v>
      </c>
      <c r="D55" s="17" t="s">
        <v>89</v>
      </c>
      <c r="E55" s="18" t="s">
        <v>82</v>
      </c>
      <c r="F55" s="146">
        <v>1071</v>
      </c>
    </row>
    <row r="56" spans="1:6" x14ac:dyDescent="0.2">
      <c r="A56" s="156"/>
      <c r="B56" s="209"/>
      <c r="C56" s="209"/>
      <c r="D56" s="139" t="s">
        <v>10</v>
      </c>
      <c r="E56" s="209" t="s">
        <v>248</v>
      </c>
      <c r="F56" s="212"/>
    </row>
    <row r="57" spans="1:6" x14ac:dyDescent="0.2">
      <c r="A57" s="156"/>
      <c r="B57" s="209"/>
      <c r="C57" s="209"/>
      <c r="D57" s="139" t="s">
        <v>260</v>
      </c>
      <c r="E57" s="209">
        <f>F55</f>
        <v>1071</v>
      </c>
      <c r="F57" s="212"/>
    </row>
    <row r="58" spans="1:6" ht="38.25" x14ac:dyDescent="0.2">
      <c r="A58" s="15" t="s">
        <v>90</v>
      </c>
      <c r="B58" s="16" t="s">
        <v>88</v>
      </c>
      <c r="C58" s="17" t="s">
        <v>21</v>
      </c>
      <c r="D58" s="17" t="s">
        <v>89</v>
      </c>
      <c r="E58" s="18" t="s">
        <v>82</v>
      </c>
      <c r="F58" s="146">
        <v>21</v>
      </c>
    </row>
    <row r="59" spans="1:6" x14ac:dyDescent="0.2">
      <c r="A59" s="156"/>
      <c r="B59" s="209"/>
      <c r="C59" s="209"/>
      <c r="D59" s="139" t="s">
        <v>10</v>
      </c>
      <c r="E59" s="209" t="s">
        <v>248</v>
      </c>
      <c r="F59" s="212"/>
    </row>
    <row r="60" spans="1:6" x14ac:dyDescent="0.2">
      <c r="A60" s="156"/>
      <c r="B60" s="209"/>
      <c r="C60" s="209"/>
      <c r="D60" s="139" t="s">
        <v>267</v>
      </c>
      <c r="E60" s="209" t="s">
        <v>268</v>
      </c>
      <c r="F60" s="212"/>
    </row>
    <row r="61" spans="1:6" ht="38.25" x14ac:dyDescent="0.2">
      <c r="A61" s="15" t="s">
        <v>91</v>
      </c>
      <c r="B61" s="16" t="s">
        <v>92</v>
      </c>
      <c r="C61" s="17" t="s">
        <v>21</v>
      </c>
      <c r="D61" s="17" t="s">
        <v>93</v>
      </c>
      <c r="E61" s="18" t="s">
        <v>82</v>
      </c>
      <c r="F61" s="146">
        <v>2056</v>
      </c>
    </row>
    <row r="62" spans="1:6" x14ac:dyDescent="0.2">
      <c r="A62" s="156"/>
      <c r="B62" s="209"/>
      <c r="C62" s="209"/>
      <c r="D62" s="139" t="s">
        <v>10</v>
      </c>
      <c r="E62" s="209" t="s">
        <v>248</v>
      </c>
      <c r="F62" s="212"/>
    </row>
    <row r="63" spans="1:6" x14ac:dyDescent="0.2">
      <c r="A63" s="156"/>
      <c r="B63" s="209"/>
      <c r="C63" s="209"/>
      <c r="D63" s="139" t="s">
        <v>260</v>
      </c>
      <c r="E63" s="209">
        <f>F61</f>
        <v>2056</v>
      </c>
      <c r="F63" s="212"/>
    </row>
    <row r="64" spans="1:6" ht="38.25" x14ac:dyDescent="0.2">
      <c r="A64" s="15" t="s">
        <v>94</v>
      </c>
      <c r="B64" s="16" t="s">
        <v>95</v>
      </c>
      <c r="C64" s="17" t="s">
        <v>21</v>
      </c>
      <c r="D64" s="17" t="s">
        <v>96</v>
      </c>
      <c r="E64" s="18" t="s">
        <v>82</v>
      </c>
      <c r="F64" s="146">
        <v>240</v>
      </c>
    </row>
    <row r="65" spans="1:6" x14ac:dyDescent="0.2">
      <c r="A65" s="156"/>
      <c r="B65" s="209"/>
      <c r="C65" s="209"/>
      <c r="D65" s="139" t="s">
        <v>10</v>
      </c>
      <c r="E65" s="209" t="s">
        <v>248</v>
      </c>
      <c r="F65" s="212"/>
    </row>
    <row r="66" spans="1:6" x14ac:dyDescent="0.2">
      <c r="A66" s="156"/>
      <c r="B66" s="209"/>
      <c r="C66" s="209"/>
      <c r="D66" s="139" t="s">
        <v>260</v>
      </c>
      <c r="E66" s="209">
        <f>F64</f>
        <v>240</v>
      </c>
      <c r="F66" s="212"/>
    </row>
    <row r="67" spans="1:6" ht="38.25" x14ac:dyDescent="0.2">
      <c r="A67" s="15" t="s">
        <v>97</v>
      </c>
      <c r="B67" s="16" t="s">
        <v>98</v>
      </c>
      <c r="C67" s="17" t="s">
        <v>21</v>
      </c>
      <c r="D67" s="17" t="s">
        <v>99</v>
      </c>
      <c r="E67" s="18" t="s">
        <v>82</v>
      </c>
      <c r="F67" s="146">
        <v>2208</v>
      </c>
    </row>
    <row r="68" spans="1:6" x14ac:dyDescent="0.2">
      <c r="A68" s="156"/>
      <c r="B68" s="209"/>
      <c r="C68" s="209"/>
      <c r="D68" s="139" t="s">
        <v>10</v>
      </c>
      <c r="E68" s="209" t="s">
        <v>248</v>
      </c>
      <c r="F68" s="212"/>
    </row>
    <row r="69" spans="1:6" x14ac:dyDescent="0.2">
      <c r="A69" s="156"/>
      <c r="B69" s="209"/>
      <c r="C69" s="209"/>
      <c r="D69" s="139" t="s">
        <v>260</v>
      </c>
      <c r="E69" s="209">
        <f>F67</f>
        <v>2208</v>
      </c>
      <c r="F69" s="212"/>
    </row>
    <row r="70" spans="1:6" x14ac:dyDescent="0.2">
      <c r="A70" s="15" t="s">
        <v>100</v>
      </c>
      <c r="B70" s="16" t="s">
        <v>101</v>
      </c>
      <c r="C70" s="17" t="s">
        <v>102</v>
      </c>
      <c r="D70" s="17" t="s">
        <v>103</v>
      </c>
      <c r="E70" s="18" t="s">
        <v>82</v>
      </c>
      <c r="F70" s="146">
        <v>885</v>
      </c>
    </row>
    <row r="71" spans="1:6" x14ac:dyDescent="0.2">
      <c r="A71" s="156"/>
      <c r="B71" s="209"/>
      <c r="C71" s="209"/>
      <c r="D71" s="139" t="s">
        <v>10</v>
      </c>
      <c r="E71" s="209" t="s">
        <v>248</v>
      </c>
      <c r="F71" s="212"/>
    </row>
    <row r="72" spans="1:6" x14ac:dyDescent="0.2">
      <c r="A72" s="156"/>
      <c r="B72" s="209"/>
      <c r="C72" s="209"/>
      <c r="D72" s="139" t="s">
        <v>260</v>
      </c>
      <c r="E72" s="209">
        <f>F70</f>
        <v>885</v>
      </c>
      <c r="F72" s="212"/>
    </row>
    <row r="73" spans="1:6" ht="38.25" x14ac:dyDescent="0.2">
      <c r="A73" s="15" t="s">
        <v>104</v>
      </c>
      <c r="B73" s="16" t="s">
        <v>105</v>
      </c>
      <c r="C73" s="17" t="s">
        <v>21</v>
      </c>
      <c r="D73" s="17" t="s">
        <v>106</v>
      </c>
      <c r="E73" s="18" t="s">
        <v>82</v>
      </c>
      <c r="F73" s="146">
        <v>1000</v>
      </c>
    </row>
    <row r="74" spans="1:6" x14ac:dyDescent="0.2">
      <c r="A74" s="156"/>
      <c r="B74" s="209"/>
      <c r="C74" s="209"/>
      <c r="D74" s="139" t="s">
        <v>10</v>
      </c>
      <c r="E74" s="209" t="s">
        <v>248</v>
      </c>
      <c r="F74" s="212"/>
    </row>
    <row r="75" spans="1:6" x14ac:dyDescent="0.2">
      <c r="A75" s="156"/>
      <c r="B75" s="209"/>
      <c r="C75" s="209"/>
      <c r="D75" s="139" t="s">
        <v>260</v>
      </c>
      <c r="E75" s="209">
        <f>F73</f>
        <v>1000</v>
      </c>
      <c r="F75" s="212"/>
    </row>
    <row r="76" spans="1:6" ht="38.25" x14ac:dyDescent="0.2">
      <c r="A76" s="15" t="s">
        <v>107</v>
      </c>
      <c r="B76" s="16" t="s">
        <v>108</v>
      </c>
      <c r="C76" s="17" t="s">
        <v>21</v>
      </c>
      <c r="D76" s="17" t="s">
        <v>109</v>
      </c>
      <c r="E76" s="18" t="s">
        <v>82</v>
      </c>
      <c r="F76" s="146">
        <v>1280</v>
      </c>
    </row>
    <row r="77" spans="1:6" x14ac:dyDescent="0.2">
      <c r="A77" s="156"/>
      <c r="B77" s="209"/>
      <c r="C77" s="209"/>
      <c r="D77" s="139" t="s">
        <v>10</v>
      </c>
      <c r="E77" s="209" t="s">
        <v>248</v>
      </c>
      <c r="F77" s="212"/>
    </row>
    <row r="78" spans="1:6" x14ac:dyDescent="0.2">
      <c r="A78" s="156"/>
      <c r="B78" s="209"/>
      <c r="C78" s="209"/>
      <c r="D78" s="139" t="s">
        <v>260</v>
      </c>
      <c r="E78" s="209">
        <f>F76</f>
        <v>1280</v>
      </c>
      <c r="F78" s="212"/>
    </row>
    <row r="79" spans="1:6" ht="38.25" x14ac:dyDescent="0.2">
      <c r="A79" s="15" t="s">
        <v>110</v>
      </c>
      <c r="B79" s="16" t="s">
        <v>111</v>
      </c>
      <c r="C79" s="17" t="s">
        <v>21</v>
      </c>
      <c r="D79" s="17" t="s">
        <v>112</v>
      </c>
      <c r="E79" s="18" t="s">
        <v>82</v>
      </c>
      <c r="F79" s="146">
        <v>54</v>
      </c>
    </row>
    <row r="80" spans="1:6" x14ac:dyDescent="0.2">
      <c r="A80" s="156"/>
      <c r="B80" s="209"/>
      <c r="C80" s="209"/>
      <c r="D80" s="139" t="s">
        <v>10</v>
      </c>
      <c r="E80" s="209" t="s">
        <v>248</v>
      </c>
      <c r="F80" s="212"/>
    </row>
    <row r="81" spans="1:6" x14ac:dyDescent="0.2">
      <c r="A81" s="156"/>
      <c r="B81" s="209"/>
      <c r="C81" s="209"/>
      <c r="D81" s="139" t="s">
        <v>269</v>
      </c>
      <c r="E81" s="209">
        <v>54</v>
      </c>
      <c r="F81" s="212"/>
    </row>
    <row r="82" spans="1:6" ht="38.25" x14ac:dyDescent="0.2">
      <c r="A82" s="15" t="s">
        <v>113</v>
      </c>
      <c r="B82" s="16" t="s">
        <v>114</v>
      </c>
      <c r="C82" s="17" t="s">
        <v>21</v>
      </c>
      <c r="D82" s="17" t="s">
        <v>115</v>
      </c>
      <c r="E82" s="18" t="s">
        <v>82</v>
      </c>
      <c r="F82" s="146">
        <v>42</v>
      </c>
    </row>
    <row r="83" spans="1:6" x14ac:dyDescent="0.2">
      <c r="A83" s="156"/>
      <c r="B83" s="209"/>
      <c r="C83" s="209"/>
      <c r="D83" s="139" t="s">
        <v>10</v>
      </c>
      <c r="E83" s="209" t="s">
        <v>248</v>
      </c>
      <c r="F83" s="212"/>
    </row>
    <row r="84" spans="1:6" x14ac:dyDescent="0.2">
      <c r="A84" s="156"/>
      <c r="B84" s="209"/>
      <c r="C84" s="209"/>
      <c r="D84" s="139" t="s">
        <v>270</v>
      </c>
      <c r="E84" s="209" t="s">
        <v>271</v>
      </c>
      <c r="F84" s="212"/>
    </row>
    <row r="85" spans="1:6" ht="38.25" x14ac:dyDescent="0.2">
      <c r="A85" s="15" t="s">
        <v>116</v>
      </c>
      <c r="B85" s="16" t="s">
        <v>117</v>
      </c>
      <c r="C85" s="17" t="s">
        <v>21</v>
      </c>
      <c r="D85" s="17" t="s">
        <v>118</v>
      </c>
      <c r="E85" s="18" t="s">
        <v>82</v>
      </c>
      <c r="F85" s="146">
        <v>90</v>
      </c>
    </row>
    <row r="86" spans="1:6" x14ac:dyDescent="0.2">
      <c r="A86" s="156"/>
      <c r="B86" s="209"/>
      <c r="C86" s="209"/>
      <c r="D86" s="139" t="s">
        <v>10</v>
      </c>
      <c r="E86" s="209" t="s">
        <v>248</v>
      </c>
      <c r="F86" s="212"/>
    </row>
    <row r="87" spans="1:6" ht="25.5" x14ac:dyDescent="0.2">
      <c r="A87" s="156"/>
      <c r="B87" s="209"/>
      <c r="C87" s="209"/>
      <c r="D87" s="139" t="s">
        <v>272</v>
      </c>
      <c r="E87" s="209" t="s">
        <v>273</v>
      </c>
      <c r="F87" s="212"/>
    </row>
    <row r="88" spans="1:6" x14ac:dyDescent="0.2">
      <c r="A88" s="10" t="s">
        <v>119</v>
      </c>
      <c r="B88" s="11"/>
      <c r="C88" s="11"/>
      <c r="D88" s="11" t="s">
        <v>120</v>
      </c>
      <c r="E88" s="11"/>
      <c r="F88" s="145"/>
    </row>
    <row r="89" spans="1:6" ht="25.5" x14ac:dyDescent="0.2">
      <c r="A89" s="15" t="s">
        <v>121</v>
      </c>
      <c r="B89" s="16" t="s">
        <v>122</v>
      </c>
      <c r="C89" s="17" t="s">
        <v>56</v>
      </c>
      <c r="D89" s="17" t="s">
        <v>123</v>
      </c>
      <c r="E89" s="18" t="s">
        <v>63</v>
      </c>
      <c r="F89" s="146">
        <v>3</v>
      </c>
    </row>
    <row r="90" spans="1:6" x14ac:dyDescent="0.2">
      <c r="A90" s="156"/>
      <c r="B90" s="209"/>
      <c r="C90" s="209"/>
      <c r="D90" s="139" t="s">
        <v>10</v>
      </c>
      <c r="E90" s="209" t="s">
        <v>248</v>
      </c>
      <c r="F90" s="212"/>
    </row>
    <row r="91" spans="1:6" x14ac:dyDescent="0.2">
      <c r="A91" s="156"/>
      <c r="B91" s="209"/>
      <c r="C91" s="209"/>
      <c r="D91" s="139" t="s">
        <v>260</v>
      </c>
      <c r="E91" s="209">
        <v>3</v>
      </c>
      <c r="F91" s="212"/>
    </row>
    <row r="92" spans="1:6" ht="25.5" x14ac:dyDescent="0.2">
      <c r="A92" s="15" t="s">
        <v>124</v>
      </c>
      <c r="B92" s="16" t="s">
        <v>125</v>
      </c>
      <c r="C92" s="17" t="s">
        <v>21</v>
      </c>
      <c r="D92" s="17" t="s">
        <v>126</v>
      </c>
      <c r="E92" s="18" t="s">
        <v>127</v>
      </c>
      <c r="F92" s="146">
        <v>3</v>
      </c>
    </row>
    <row r="93" spans="1:6" x14ac:dyDescent="0.2">
      <c r="A93" s="156"/>
      <c r="B93" s="209"/>
      <c r="C93" s="209"/>
      <c r="D93" s="139" t="s">
        <v>10</v>
      </c>
      <c r="E93" s="209" t="s">
        <v>248</v>
      </c>
      <c r="F93" s="212"/>
    </row>
    <row r="94" spans="1:6" x14ac:dyDescent="0.2">
      <c r="A94" s="156"/>
      <c r="B94" s="209"/>
      <c r="C94" s="209"/>
      <c r="D94" s="139" t="s">
        <v>274</v>
      </c>
      <c r="E94" s="209">
        <v>3</v>
      </c>
      <c r="F94" s="212"/>
    </row>
    <row r="95" spans="1:6" x14ac:dyDescent="0.2">
      <c r="A95" s="15" t="s">
        <v>128</v>
      </c>
      <c r="B95" s="16" t="s">
        <v>129</v>
      </c>
      <c r="C95" s="17" t="s">
        <v>102</v>
      </c>
      <c r="D95" s="17" t="s">
        <v>130</v>
      </c>
      <c r="E95" s="18" t="s">
        <v>127</v>
      </c>
      <c r="F95" s="146">
        <v>3</v>
      </c>
    </row>
    <row r="96" spans="1:6" x14ac:dyDescent="0.2">
      <c r="A96" s="156"/>
      <c r="B96" s="209"/>
      <c r="C96" s="209"/>
      <c r="D96" s="139" t="s">
        <v>10</v>
      </c>
      <c r="E96" s="209" t="s">
        <v>248</v>
      </c>
      <c r="F96" s="212"/>
    </row>
    <row r="97" spans="1:6" x14ac:dyDescent="0.2">
      <c r="A97" s="156"/>
      <c r="B97" s="209"/>
      <c r="C97" s="209"/>
      <c r="D97" s="139" t="s">
        <v>277</v>
      </c>
      <c r="E97" s="209">
        <v>3</v>
      </c>
      <c r="F97" s="212"/>
    </row>
    <row r="98" spans="1:6" ht="25.5" x14ac:dyDescent="0.2">
      <c r="A98" s="15" t="s">
        <v>131</v>
      </c>
      <c r="B98" s="16" t="s">
        <v>132</v>
      </c>
      <c r="C98" s="17" t="s">
        <v>21</v>
      </c>
      <c r="D98" s="17" t="s">
        <v>133</v>
      </c>
      <c r="E98" s="18" t="s">
        <v>127</v>
      </c>
      <c r="F98" s="146">
        <v>3</v>
      </c>
    </row>
    <row r="99" spans="1:6" x14ac:dyDescent="0.2">
      <c r="A99" s="156"/>
      <c r="B99" s="209"/>
      <c r="C99" s="209"/>
      <c r="D99" s="139" t="s">
        <v>10</v>
      </c>
      <c r="E99" s="209" t="s">
        <v>248</v>
      </c>
      <c r="F99" s="212"/>
    </row>
    <row r="100" spans="1:6" x14ac:dyDescent="0.2">
      <c r="A100" s="156"/>
      <c r="B100" s="209"/>
      <c r="C100" s="209"/>
      <c r="D100" s="139" t="s">
        <v>278</v>
      </c>
      <c r="E100" s="209">
        <v>3</v>
      </c>
      <c r="F100" s="212"/>
    </row>
    <row r="101" spans="1:6" x14ac:dyDescent="0.2">
      <c r="A101" s="15" t="s">
        <v>134</v>
      </c>
      <c r="B101" s="16" t="s">
        <v>135</v>
      </c>
      <c r="C101" s="17" t="s">
        <v>77</v>
      </c>
      <c r="D101" s="17" t="s">
        <v>136</v>
      </c>
      <c r="E101" s="18" t="s">
        <v>63</v>
      </c>
      <c r="F101" s="146">
        <v>3</v>
      </c>
    </row>
    <row r="102" spans="1:6" x14ac:dyDescent="0.2">
      <c r="A102" s="156"/>
      <c r="B102" s="209"/>
      <c r="C102" s="209"/>
      <c r="D102" s="139" t="s">
        <v>10</v>
      </c>
      <c r="E102" s="209" t="s">
        <v>248</v>
      </c>
      <c r="F102" s="212"/>
    </row>
    <row r="103" spans="1:6" x14ac:dyDescent="0.2">
      <c r="A103" s="156"/>
      <c r="B103" s="209"/>
      <c r="C103" s="209"/>
      <c r="D103" s="139" t="s">
        <v>281</v>
      </c>
      <c r="E103" s="209">
        <v>3</v>
      </c>
      <c r="F103" s="212"/>
    </row>
    <row r="104" spans="1:6" ht="38.25" x14ac:dyDescent="0.2">
      <c r="A104" s="15" t="s">
        <v>137</v>
      </c>
      <c r="B104" s="16" t="s">
        <v>138</v>
      </c>
      <c r="C104" s="17" t="s">
        <v>21</v>
      </c>
      <c r="D104" s="17" t="s">
        <v>139</v>
      </c>
      <c r="E104" s="18" t="s">
        <v>127</v>
      </c>
      <c r="F104" s="146">
        <v>67</v>
      </c>
    </row>
    <row r="105" spans="1:6" x14ac:dyDescent="0.2">
      <c r="A105" s="156"/>
      <c r="B105" s="209"/>
      <c r="C105" s="209"/>
      <c r="D105" s="139" t="s">
        <v>10</v>
      </c>
      <c r="E105" s="209" t="s">
        <v>248</v>
      </c>
      <c r="F105" s="212"/>
    </row>
    <row r="106" spans="1:6" x14ac:dyDescent="0.2">
      <c r="A106" s="156"/>
      <c r="B106" s="209"/>
      <c r="C106" s="209"/>
      <c r="D106" s="139" t="s">
        <v>260</v>
      </c>
      <c r="E106" s="209">
        <v>67</v>
      </c>
      <c r="F106" s="212"/>
    </row>
    <row r="107" spans="1:6" ht="25.5" x14ac:dyDescent="0.2">
      <c r="A107" s="15" t="s">
        <v>140</v>
      </c>
      <c r="B107" s="16" t="s">
        <v>141</v>
      </c>
      <c r="C107" s="17" t="s">
        <v>21</v>
      </c>
      <c r="D107" s="17" t="s">
        <v>142</v>
      </c>
      <c r="E107" s="18" t="s">
        <v>127</v>
      </c>
      <c r="F107" s="146">
        <v>6</v>
      </c>
    </row>
    <row r="108" spans="1:6" x14ac:dyDescent="0.2">
      <c r="A108" s="142"/>
      <c r="B108" s="143"/>
      <c r="C108" s="144"/>
      <c r="D108" s="139" t="s">
        <v>10</v>
      </c>
      <c r="E108" s="209" t="s">
        <v>248</v>
      </c>
      <c r="F108" s="212"/>
    </row>
    <row r="109" spans="1:6" x14ac:dyDescent="0.2">
      <c r="A109" s="142"/>
      <c r="B109" s="143"/>
      <c r="C109" s="144"/>
      <c r="D109" s="139" t="s">
        <v>282</v>
      </c>
      <c r="E109" s="209">
        <f>3*2</f>
        <v>6</v>
      </c>
      <c r="F109" s="212"/>
    </row>
    <row r="110" spans="1:6" ht="25.5" x14ac:dyDescent="0.2">
      <c r="A110" s="15" t="s">
        <v>143</v>
      </c>
      <c r="B110" s="16" t="s">
        <v>144</v>
      </c>
      <c r="C110" s="17" t="s">
        <v>21</v>
      </c>
      <c r="D110" s="17" t="s">
        <v>145</v>
      </c>
      <c r="E110" s="18" t="s">
        <v>127</v>
      </c>
      <c r="F110" s="146">
        <v>57</v>
      </c>
    </row>
    <row r="111" spans="1:6" x14ac:dyDescent="0.2">
      <c r="A111" s="142"/>
      <c r="B111" s="143"/>
      <c r="C111" s="144"/>
      <c r="D111" s="139" t="s">
        <v>10</v>
      </c>
      <c r="E111" s="209" t="s">
        <v>248</v>
      </c>
      <c r="F111" s="212"/>
    </row>
    <row r="112" spans="1:6" x14ac:dyDescent="0.2">
      <c r="A112" s="142"/>
      <c r="B112" s="143"/>
      <c r="C112" s="144"/>
      <c r="D112" s="139" t="s">
        <v>283</v>
      </c>
      <c r="E112" s="209" t="s">
        <v>284</v>
      </c>
      <c r="F112" s="212"/>
    </row>
    <row r="113" spans="1:6" ht="38.25" x14ac:dyDescent="0.2">
      <c r="A113" s="15" t="s">
        <v>146</v>
      </c>
      <c r="B113" s="16" t="s">
        <v>147</v>
      </c>
      <c r="C113" s="17" t="s">
        <v>21</v>
      </c>
      <c r="D113" s="17" t="s">
        <v>148</v>
      </c>
      <c r="E113" s="18" t="s">
        <v>127</v>
      </c>
      <c r="F113" s="146">
        <v>57</v>
      </c>
    </row>
    <row r="114" spans="1:6" x14ac:dyDescent="0.2">
      <c r="A114" s="156"/>
      <c r="B114" s="209"/>
      <c r="C114" s="209"/>
      <c r="D114" s="139" t="s">
        <v>10</v>
      </c>
      <c r="E114" s="209" t="s">
        <v>248</v>
      </c>
      <c r="F114" s="212"/>
    </row>
    <row r="115" spans="1:6" x14ac:dyDescent="0.2">
      <c r="A115" s="156"/>
      <c r="B115" s="209"/>
      <c r="C115" s="209"/>
      <c r="D115" s="139" t="s">
        <v>285</v>
      </c>
      <c r="E115" s="209">
        <v>57</v>
      </c>
      <c r="F115" s="212"/>
    </row>
    <row r="116" spans="1:6" x14ac:dyDescent="0.2">
      <c r="A116" s="15" t="s">
        <v>149</v>
      </c>
      <c r="B116" s="16" t="s">
        <v>150</v>
      </c>
      <c r="C116" s="17" t="s">
        <v>61</v>
      </c>
      <c r="D116" s="17" t="s">
        <v>151</v>
      </c>
      <c r="E116" s="18" t="s">
        <v>63</v>
      </c>
      <c r="F116" s="146">
        <v>4</v>
      </c>
    </row>
    <row r="117" spans="1:6" x14ac:dyDescent="0.2">
      <c r="A117" s="156"/>
      <c r="B117" s="209"/>
      <c r="C117" s="209"/>
      <c r="D117" s="139" t="s">
        <v>10</v>
      </c>
      <c r="E117" s="209" t="s">
        <v>248</v>
      </c>
      <c r="F117" s="212"/>
    </row>
    <row r="118" spans="1:6" x14ac:dyDescent="0.2">
      <c r="A118" s="156"/>
      <c r="B118" s="209"/>
      <c r="C118" s="209"/>
      <c r="D118" s="139" t="s">
        <v>286</v>
      </c>
      <c r="E118" s="209" t="s">
        <v>287</v>
      </c>
      <c r="F118" s="212"/>
    </row>
    <row r="119" spans="1:6" x14ac:dyDescent="0.2">
      <c r="A119" s="15" t="s">
        <v>152</v>
      </c>
      <c r="B119" s="16" t="s">
        <v>153</v>
      </c>
      <c r="C119" s="17" t="s">
        <v>61</v>
      </c>
      <c r="D119" s="17" t="s">
        <v>154</v>
      </c>
      <c r="E119" s="18" t="s">
        <v>63</v>
      </c>
      <c r="F119" s="146">
        <v>2</v>
      </c>
    </row>
    <row r="120" spans="1:6" x14ac:dyDescent="0.2">
      <c r="A120" s="156"/>
      <c r="B120" s="209"/>
      <c r="C120" s="209"/>
      <c r="D120" s="139" t="s">
        <v>10</v>
      </c>
      <c r="E120" s="209" t="s">
        <v>248</v>
      </c>
      <c r="F120" s="212"/>
    </row>
    <row r="121" spans="1:6" x14ac:dyDescent="0.2">
      <c r="A121" s="156"/>
      <c r="B121" s="209"/>
      <c r="C121" s="209"/>
      <c r="D121" s="139" t="s">
        <v>260</v>
      </c>
      <c r="E121" s="209">
        <v>2</v>
      </c>
      <c r="F121" s="212"/>
    </row>
    <row r="122" spans="1:6" ht="38.25" x14ac:dyDescent="0.2">
      <c r="A122" s="15" t="s">
        <v>155</v>
      </c>
      <c r="B122" s="16" t="s">
        <v>156</v>
      </c>
      <c r="C122" s="17" t="s">
        <v>157</v>
      </c>
      <c r="D122" s="17" t="s">
        <v>158</v>
      </c>
      <c r="E122" s="18" t="s">
        <v>74</v>
      </c>
      <c r="F122" s="146">
        <v>1.2</v>
      </c>
    </row>
    <row r="123" spans="1:6" x14ac:dyDescent="0.2">
      <c r="A123" s="156"/>
      <c r="B123" s="209"/>
      <c r="C123" s="209"/>
      <c r="D123" s="139" t="s">
        <v>10</v>
      </c>
      <c r="E123" s="209" t="s">
        <v>248</v>
      </c>
      <c r="F123" s="212"/>
    </row>
    <row r="124" spans="1:6" x14ac:dyDescent="0.2">
      <c r="A124" s="156"/>
      <c r="B124" s="209"/>
      <c r="C124" s="209"/>
      <c r="D124" s="139" t="s">
        <v>288</v>
      </c>
      <c r="E124" s="209" t="s">
        <v>289</v>
      </c>
      <c r="F124" s="212"/>
    </row>
    <row r="125" spans="1:6" x14ac:dyDescent="0.2">
      <c r="A125" s="15" t="s">
        <v>159</v>
      </c>
      <c r="B125" s="16" t="s">
        <v>160</v>
      </c>
      <c r="C125" s="17" t="s">
        <v>61</v>
      </c>
      <c r="D125" s="17" t="s">
        <v>161</v>
      </c>
      <c r="E125" s="18" t="s">
        <v>63</v>
      </c>
      <c r="F125" s="146">
        <v>9</v>
      </c>
    </row>
    <row r="126" spans="1:6" x14ac:dyDescent="0.2">
      <c r="A126" s="156"/>
      <c r="B126" s="209"/>
      <c r="C126" s="209"/>
      <c r="D126" s="139" t="s">
        <v>10</v>
      </c>
      <c r="E126" s="209" t="s">
        <v>248</v>
      </c>
      <c r="F126" s="212"/>
    </row>
    <row r="127" spans="1:6" ht="38.25" x14ac:dyDescent="0.2">
      <c r="A127" s="156"/>
      <c r="B127" s="209"/>
      <c r="C127" s="209"/>
      <c r="D127" s="139" t="s">
        <v>659</v>
      </c>
      <c r="E127" s="209" t="s">
        <v>660</v>
      </c>
      <c r="F127" s="212"/>
    </row>
    <row r="128" spans="1:6" ht="38.25" x14ac:dyDescent="0.2">
      <c r="A128" s="15" t="s">
        <v>162</v>
      </c>
      <c r="B128" s="16" t="s">
        <v>163</v>
      </c>
      <c r="C128" s="17" t="s">
        <v>21</v>
      </c>
      <c r="D128" s="17" t="s">
        <v>164</v>
      </c>
      <c r="E128" s="18" t="s">
        <v>127</v>
      </c>
      <c r="F128" s="146">
        <v>3</v>
      </c>
    </row>
    <row r="129" spans="1:6" x14ac:dyDescent="0.2">
      <c r="A129" s="156"/>
      <c r="B129" s="209"/>
      <c r="C129" s="209"/>
      <c r="D129" s="139" t="s">
        <v>10</v>
      </c>
      <c r="E129" s="209" t="s">
        <v>248</v>
      </c>
      <c r="F129" s="212"/>
    </row>
    <row r="130" spans="1:6" x14ac:dyDescent="0.2">
      <c r="A130" s="156"/>
      <c r="B130" s="209"/>
      <c r="C130" s="209"/>
      <c r="D130" s="139" t="s">
        <v>290</v>
      </c>
      <c r="E130" s="209">
        <v>3</v>
      </c>
      <c r="F130" s="212"/>
    </row>
    <row r="131" spans="1:6" x14ac:dyDescent="0.2">
      <c r="A131" s="15" t="s">
        <v>165</v>
      </c>
      <c r="B131" s="16" t="s">
        <v>166</v>
      </c>
      <c r="C131" s="17" t="s">
        <v>61</v>
      </c>
      <c r="D131" s="17" t="s">
        <v>167</v>
      </c>
      <c r="E131" s="18" t="s">
        <v>63</v>
      </c>
      <c r="F131" s="146">
        <v>3</v>
      </c>
    </row>
    <row r="132" spans="1:6" x14ac:dyDescent="0.2">
      <c r="A132" s="156"/>
      <c r="B132" s="209"/>
      <c r="C132" s="209"/>
      <c r="D132" s="139" t="s">
        <v>10</v>
      </c>
      <c r="E132" s="209" t="s">
        <v>248</v>
      </c>
      <c r="F132" s="212"/>
    </row>
    <row r="133" spans="1:6" x14ac:dyDescent="0.2">
      <c r="A133" s="156"/>
      <c r="B133" s="209"/>
      <c r="C133" s="209"/>
      <c r="D133" s="139" t="s">
        <v>291</v>
      </c>
      <c r="E133" s="209">
        <v>3</v>
      </c>
      <c r="F133" s="212"/>
    </row>
    <row r="134" spans="1:6" x14ac:dyDescent="0.2">
      <c r="A134" s="15" t="s">
        <v>168</v>
      </c>
      <c r="B134" s="16" t="s">
        <v>169</v>
      </c>
      <c r="C134" s="17" t="s">
        <v>61</v>
      </c>
      <c r="D134" s="17" t="s">
        <v>170</v>
      </c>
      <c r="E134" s="18" t="s">
        <v>171</v>
      </c>
      <c r="F134" s="146">
        <v>8</v>
      </c>
    </row>
    <row r="135" spans="1:6" x14ac:dyDescent="0.2">
      <c r="A135" s="156"/>
      <c r="B135" s="209"/>
      <c r="C135" s="209"/>
      <c r="D135" s="139" t="s">
        <v>10</v>
      </c>
      <c r="E135" s="209" t="s">
        <v>248</v>
      </c>
      <c r="F135" s="212"/>
    </row>
    <row r="136" spans="1:6" ht="25.5" x14ac:dyDescent="0.2">
      <c r="A136" s="156"/>
      <c r="B136" s="209"/>
      <c r="C136" s="209"/>
      <c r="D136" s="139" t="s">
        <v>292</v>
      </c>
      <c r="E136" s="209">
        <v>8</v>
      </c>
      <c r="F136" s="212"/>
    </row>
    <row r="137" spans="1:6" ht="25.5" x14ac:dyDescent="0.2">
      <c r="A137" s="15" t="s">
        <v>172</v>
      </c>
      <c r="B137" s="16" t="s">
        <v>173</v>
      </c>
      <c r="C137" s="17" t="s">
        <v>21</v>
      </c>
      <c r="D137" s="17" t="s">
        <v>174</v>
      </c>
      <c r="E137" s="18" t="s">
        <v>127</v>
      </c>
      <c r="F137" s="146">
        <v>108</v>
      </c>
    </row>
    <row r="138" spans="1:6" x14ac:dyDescent="0.2">
      <c r="A138" s="156"/>
      <c r="B138" s="209"/>
      <c r="C138" s="209"/>
      <c r="D138" s="139" t="s">
        <v>10</v>
      </c>
      <c r="E138" s="209" t="s">
        <v>248</v>
      </c>
      <c r="F138" s="212"/>
    </row>
    <row r="139" spans="1:6" x14ac:dyDescent="0.2">
      <c r="A139" s="156"/>
      <c r="B139" s="209"/>
      <c r="C139" s="209"/>
      <c r="D139" s="139" t="s">
        <v>293</v>
      </c>
      <c r="E139" s="209" t="s">
        <v>294</v>
      </c>
      <c r="F139" s="212"/>
    </row>
    <row r="140" spans="1:6" ht="38.25" x14ac:dyDescent="0.2">
      <c r="A140" s="15" t="s">
        <v>175</v>
      </c>
      <c r="B140" s="16" t="s">
        <v>176</v>
      </c>
      <c r="C140" s="17" t="s">
        <v>21</v>
      </c>
      <c r="D140" s="17" t="s">
        <v>177</v>
      </c>
      <c r="E140" s="18" t="s">
        <v>127</v>
      </c>
      <c r="F140" s="146">
        <v>24</v>
      </c>
    </row>
    <row r="141" spans="1:6" x14ac:dyDescent="0.2">
      <c r="A141" s="156"/>
      <c r="B141" s="209"/>
      <c r="C141" s="209"/>
      <c r="D141" s="139" t="s">
        <v>10</v>
      </c>
      <c r="E141" s="209" t="s">
        <v>248</v>
      </c>
      <c r="F141" s="212"/>
    </row>
    <row r="142" spans="1:6" x14ac:dyDescent="0.2">
      <c r="A142" s="156"/>
      <c r="B142" s="209"/>
      <c r="C142" s="209"/>
      <c r="D142" s="139" t="s">
        <v>295</v>
      </c>
      <c r="E142" s="209" t="s">
        <v>296</v>
      </c>
      <c r="F142" s="212"/>
    </row>
    <row r="143" spans="1:6" ht="25.5" x14ac:dyDescent="0.2">
      <c r="A143" s="15" t="s">
        <v>178</v>
      </c>
      <c r="B143" s="16" t="s">
        <v>179</v>
      </c>
      <c r="C143" s="17" t="s">
        <v>26</v>
      </c>
      <c r="D143" s="17" t="s">
        <v>180</v>
      </c>
      <c r="E143" s="18" t="s">
        <v>82</v>
      </c>
      <c r="F143" s="146">
        <v>54</v>
      </c>
    </row>
    <row r="144" spans="1:6" x14ac:dyDescent="0.2">
      <c r="A144" s="156"/>
      <c r="B144" s="209"/>
      <c r="C144" s="209"/>
      <c r="D144" s="139" t="s">
        <v>10</v>
      </c>
      <c r="E144" s="209" t="s">
        <v>248</v>
      </c>
      <c r="F144" s="212"/>
    </row>
    <row r="145" spans="1:6" x14ac:dyDescent="0.2">
      <c r="A145" s="156"/>
      <c r="B145" s="209"/>
      <c r="C145" s="209"/>
      <c r="D145" s="139" t="s">
        <v>297</v>
      </c>
      <c r="E145" s="209" t="s">
        <v>298</v>
      </c>
      <c r="F145" s="212"/>
    </row>
    <row r="146" spans="1:6" x14ac:dyDescent="0.2">
      <c r="A146" s="10" t="s">
        <v>181</v>
      </c>
      <c r="B146" s="11"/>
      <c r="C146" s="11"/>
      <c r="D146" s="11" t="s">
        <v>182</v>
      </c>
      <c r="E146" s="11"/>
      <c r="F146" s="145"/>
    </row>
    <row r="147" spans="1:6" x14ac:dyDescent="0.2">
      <c r="A147" s="15" t="s">
        <v>183</v>
      </c>
      <c r="B147" s="16" t="s">
        <v>184</v>
      </c>
      <c r="C147" s="17" t="s">
        <v>21</v>
      </c>
      <c r="D147" s="17" t="s">
        <v>185</v>
      </c>
      <c r="E147" s="18" t="s">
        <v>186</v>
      </c>
      <c r="F147" s="146">
        <v>243.125</v>
      </c>
    </row>
    <row r="148" spans="1:6" x14ac:dyDescent="0.2">
      <c r="A148" s="156"/>
      <c r="B148" s="209"/>
      <c r="C148" s="209"/>
      <c r="D148" s="139" t="s">
        <v>10</v>
      </c>
      <c r="E148" s="209" t="s">
        <v>248</v>
      </c>
      <c r="F148" s="212"/>
    </row>
    <row r="149" spans="1:6" x14ac:dyDescent="0.2">
      <c r="A149" s="156"/>
      <c r="B149" s="209"/>
      <c r="C149" s="209"/>
      <c r="D149" s="139" t="s">
        <v>260</v>
      </c>
      <c r="E149" s="209">
        <f>F147</f>
        <v>243.125</v>
      </c>
      <c r="F149" s="212"/>
    </row>
    <row r="150" spans="1:6" ht="25.5" x14ac:dyDescent="0.2">
      <c r="A150" s="15" t="s">
        <v>187</v>
      </c>
      <c r="B150" s="16" t="s">
        <v>188</v>
      </c>
      <c r="C150" s="17" t="s">
        <v>21</v>
      </c>
      <c r="D150" s="17" t="s">
        <v>189</v>
      </c>
      <c r="E150" s="18" t="s">
        <v>186</v>
      </c>
      <c r="F150" s="146">
        <v>243.125</v>
      </c>
    </row>
    <row r="151" spans="1:6" x14ac:dyDescent="0.2">
      <c r="A151" s="156"/>
      <c r="B151" s="209"/>
      <c r="C151" s="209"/>
      <c r="D151" s="139" t="s">
        <v>10</v>
      </c>
      <c r="E151" s="209" t="s">
        <v>248</v>
      </c>
      <c r="F151" s="212"/>
    </row>
    <row r="152" spans="1:6" x14ac:dyDescent="0.2">
      <c r="A152" s="156"/>
      <c r="B152" s="209"/>
      <c r="C152" s="209"/>
      <c r="D152" s="139" t="s">
        <v>260</v>
      </c>
      <c r="E152" s="209">
        <f>F150</f>
        <v>243.125</v>
      </c>
      <c r="F152" s="212"/>
    </row>
    <row r="153" spans="1:6" ht="25.5" x14ac:dyDescent="0.2">
      <c r="A153" s="15" t="s">
        <v>190</v>
      </c>
      <c r="B153" s="16" t="s">
        <v>191</v>
      </c>
      <c r="C153" s="17" t="s">
        <v>61</v>
      </c>
      <c r="D153" s="17" t="s">
        <v>192</v>
      </c>
      <c r="E153" s="18" t="s">
        <v>74</v>
      </c>
      <c r="F153" s="146">
        <v>90</v>
      </c>
    </row>
    <row r="154" spans="1:6" x14ac:dyDescent="0.2">
      <c r="A154" s="156"/>
      <c r="B154" s="209"/>
      <c r="C154" s="209"/>
      <c r="D154" s="139" t="s">
        <v>10</v>
      </c>
      <c r="E154" s="209" t="s">
        <v>248</v>
      </c>
      <c r="F154" s="212"/>
    </row>
    <row r="155" spans="1:6" x14ac:dyDescent="0.2">
      <c r="A155" s="156"/>
      <c r="B155" s="209"/>
      <c r="C155" s="209"/>
      <c r="D155" s="139" t="s">
        <v>260</v>
      </c>
      <c r="E155" s="209">
        <v>90</v>
      </c>
      <c r="F155" s="212"/>
    </row>
    <row r="156" spans="1:6" ht="51" x14ac:dyDescent="0.2">
      <c r="A156" s="15" t="s">
        <v>193</v>
      </c>
      <c r="B156" s="16" t="s">
        <v>194</v>
      </c>
      <c r="C156" s="17" t="s">
        <v>21</v>
      </c>
      <c r="D156" s="17" t="s">
        <v>195</v>
      </c>
      <c r="E156" s="18" t="s">
        <v>32</v>
      </c>
      <c r="F156" s="146">
        <v>52</v>
      </c>
    </row>
    <row r="157" spans="1:6" x14ac:dyDescent="0.2">
      <c r="A157" s="156"/>
      <c r="B157" s="209"/>
      <c r="C157" s="209"/>
      <c r="D157" s="139" t="s">
        <v>10</v>
      </c>
      <c r="E157" s="209" t="s">
        <v>248</v>
      </c>
      <c r="F157" s="212"/>
    </row>
    <row r="158" spans="1:6" x14ac:dyDescent="0.2">
      <c r="A158" s="156"/>
      <c r="B158" s="209"/>
      <c r="C158" s="209"/>
      <c r="D158" s="139" t="s">
        <v>299</v>
      </c>
      <c r="E158" s="209">
        <v>52</v>
      </c>
      <c r="F158" s="212"/>
    </row>
    <row r="159" spans="1:6" ht="25.5" x14ac:dyDescent="0.2">
      <c r="A159" s="10" t="s">
        <v>196</v>
      </c>
      <c r="B159" s="11"/>
      <c r="C159" s="11"/>
      <c r="D159" s="11" t="s">
        <v>197</v>
      </c>
      <c r="E159" s="11"/>
      <c r="F159" s="145"/>
    </row>
    <row r="160" spans="1:6" x14ac:dyDescent="0.2">
      <c r="A160" s="15" t="s">
        <v>198</v>
      </c>
      <c r="B160" s="16" t="s">
        <v>199</v>
      </c>
      <c r="C160" s="17" t="s">
        <v>102</v>
      </c>
      <c r="D160" s="17" t="s">
        <v>200</v>
      </c>
      <c r="E160" s="18" t="s">
        <v>127</v>
      </c>
      <c r="F160" s="146">
        <v>62</v>
      </c>
    </row>
    <row r="161" spans="1:14" x14ac:dyDescent="0.2">
      <c r="A161" s="156"/>
      <c r="B161" s="209"/>
      <c r="C161" s="209"/>
      <c r="D161" s="139" t="s">
        <v>10</v>
      </c>
      <c r="E161" s="209" t="s">
        <v>248</v>
      </c>
      <c r="F161" s="212"/>
    </row>
    <row r="162" spans="1:14" x14ac:dyDescent="0.2">
      <c r="A162" s="156"/>
      <c r="B162" s="209"/>
      <c r="C162" s="209"/>
      <c r="D162" s="139" t="s">
        <v>260</v>
      </c>
      <c r="E162" s="209">
        <v>62</v>
      </c>
      <c r="F162" s="212"/>
    </row>
    <row r="163" spans="1:14" ht="51" x14ac:dyDescent="0.2">
      <c r="A163" s="15" t="s">
        <v>201</v>
      </c>
      <c r="B163" s="16" t="s">
        <v>202</v>
      </c>
      <c r="C163" s="17" t="s">
        <v>21</v>
      </c>
      <c r="D163" s="17" t="s">
        <v>203</v>
      </c>
      <c r="E163" s="18" t="s">
        <v>127</v>
      </c>
      <c r="F163" s="146">
        <v>62</v>
      </c>
      <c r="I163" s="139"/>
      <c r="J163" s="209"/>
      <c r="K163" s="209"/>
      <c r="L163" s="139"/>
      <c r="M163" s="209"/>
      <c r="N163" s="209"/>
    </row>
    <row r="164" spans="1:14" x14ac:dyDescent="0.2">
      <c r="A164" s="156"/>
      <c r="B164" s="209"/>
      <c r="C164" s="209"/>
      <c r="D164" s="139" t="s">
        <v>10</v>
      </c>
      <c r="E164" s="209" t="s">
        <v>248</v>
      </c>
      <c r="F164" s="212"/>
      <c r="I164" s="139"/>
      <c r="J164" s="209"/>
      <c r="K164" s="209"/>
      <c r="L164" s="139"/>
      <c r="M164" s="209"/>
      <c r="N164" s="209"/>
    </row>
    <row r="165" spans="1:14" ht="15" thickBot="1" x14ac:dyDescent="0.25">
      <c r="A165" s="157"/>
      <c r="B165" s="210"/>
      <c r="C165" s="210"/>
      <c r="D165" s="74" t="s">
        <v>260</v>
      </c>
      <c r="E165" s="210">
        <v>62</v>
      </c>
      <c r="F165" s="216"/>
    </row>
  </sheetData>
  <mergeCells count="205">
    <mergeCell ref="E152:F152"/>
    <mergeCell ref="E135:F135"/>
    <mergeCell ref="E136:F136"/>
    <mergeCell ref="E138:F138"/>
    <mergeCell ref="E139:F139"/>
    <mergeCell ref="E141:F141"/>
    <mergeCell ref="E142:F142"/>
    <mergeCell ref="E126:F126"/>
    <mergeCell ref="E127:F127"/>
    <mergeCell ref="E129:F129"/>
    <mergeCell ref="E130:F130"/>
    <mergeCell ref="E132:F132"/>
    <mergeCell ref="E133:F133"/>
    <mergeCell ref="E117:F117"/>
    <mergeCell ref="E118:F118"/>
    <mergeCell ref="E120:F120"/>
    <mergeCell ref="E121:F121"/>
    <mergeCell ref="E123:F123"/>
    <mergeCell ref="E124:F124"/>
    <mergeCell ref="E108:F108"/>
    <mergeCell ref="E109:F109"/>
    <mergeCell ref="E111:F111"/>
    <mergeCell ref="E112:F112"/>
    <mergeCell ref="E114:F114"/>
    <mergeCell ref="E115:F115"/>
    <mergeCell ref="E99:F99"/>
    <mergeCell ref="E100:F100"/>
    <mergeCell ref="E102:F102"/>
    <mergeCell ref="E103:F103"/>
    <mergeCell ref="E105:F105"/>
    <mergeCell ref="E106:F106"/>
    <mergeCell ref="E90:F90"/>
    <mergeCell ref="E91:F91"/>
    <mergeCell ref="E93:F93"/>
    <mergeCell ref="E94:F94"/>
    <mergeCell ref="E96:F96"/>
    <mergeCell ref="E97:F97"/>
    <mergeCell ref="E80:F80"/>
    <mergeCell ref="E81:F81"/>
    <mergeCell ref="E83:F83"/>
    <mergeCell ref="E84:F84"/>
    <mergeCell ref="E86:F86"/>
    <mergeCell ref="E87:F87"/>
    <mergeCell ref="E69:F69"/>
    <mergeCell ref="E71:F71"/>
    <mergeCell ref="E74:F74"/>
    <mergeCell ref="E75:F75"/>
    <mergeCell ref="E77:F77"/>
    <mergeCell ref="E78:F78"/>
    <mergeCell ref="E60:F60"/>
    <mergeCell ref="E62:F62"/>
    <mergeCell ref="E63:F63"/>
    <mergeCell ref="E65:F65"/>
    <mergeCell ref="E66:F66"/>
    <mergeCell ref="E68:F68"/>
    <mergeCell ref="E72:F72"/>
    <mergeCell ref="E53:F53"/>
    <mergeCell ref="E54:F54"/>
    <mergeCell ref="E56:F56"/>
    <mergeCell ref="E57:F57"/>
    <mergeCell ref="E59:F59"/>
    <mergeCell ref="E42:F42"/>
    <mergeCell ref="E44:F44"/>
    <mergeCell ref="E45:F45"/>
    <mergeCell ref="E47:F47"/>
    <mergeCell ref="E48:F48"/>
    <mergeCell ref="E50:F50"/>
    <mergeCell ref="E38:F38"/>
    <mergeCell ref="E41:F41"/>
    <mergeCell ref="E20:F20"/>
    <mergeCell ref="E21:F21"/>
    <mergeCell ref="E23:F23"/>
    <mergeCell ref="E24:F24"/>
    <mergeCell ref="E25:F25"/>
    <mergeCell ref="E30:F30"/>
    <mergeCell ref="E51:F51"/>
    <mergeCell ref="E18:F18"/>
    <mergeCell ref="A2:F2"/>
    <mergeCell ref="E7:F7"/>
    <mergeCell ref="E8:F8"/>
    <mergeCell ref="B18:C18"/>
    <mergeCell ref="E31:F31"/>
    <mergeCell ref="E33:F33"/>
    <mergeCell ref="E34:F34"/>
    <mergeCell ref="E37:F37"/>
    <mergeCell ref="E1:F1"/>
    <mergeCell ref="A3:F3"/>
    <mergeCell ref="B7:C7"/>
    <mergeCell ref="B8:C8"/>
    <mergeCell ref="B10:C10"/>
    <mergeCell ref="B11:C11"/>
    <mergeCell ref="B13:C13"/>
    <mergeCell ref="B14:C14"/>
    <mergeCell ref="B17:C17"/>
    <mergeCell ref="E10:F10"/>
    <mergeCell ref="E11:F11"/>
    <mergeCell ref="E13:F13"/>
    <mergeCell ref="E14:F14"/>
    <mergeCell ref="E17:F17"/>
    <mergeCell ref="B20:C20"/>
    <mergeCell ref="B21:C21"/>
    <mergeCell ref="B23:C23"/>
    <mergeCell ref="B24:C24"/>
    <mergeCell ref="B25:C25"/>
    <mergeCell ref="B30:C30"/>
    <mergeCell ref="B31:C31"/>
    <mergeCell ref="B33:C33"/>
    <mergeCell ref="B34:C34"/>
    <mergeCell ref="B37:C37"/>
    <mergeCell ref="B38:C38"/>
    <mergeCell ref="B41:C41"/>
    <mergeCell ref="B42:C42"/>
    <mergeCell ref="B44:C44"/>
    <mergeCell ref="B45:C45"/>
    <mergeCell ref="B47:C47"/>
    <mergeCell ref="B48:C48"/>
    <mergeCell ref="B50:C50"/>
    <mergeCell ref="B51:C51"/>
    <mergeCell ref="B53:C53"/>
    <mergeCell ref="B54:C54"/>
    <mergeCell ref="B56:C56"/>
    <mergeCell ref="B57:C57"/>
    <mergeCell ref="B59:C59"/>
    <mergeCell ref="B60:C60"/>
    <mergeCell ref="B62:C62"/>
    <mergeCell ref="B63:C63"/>
    <mergeCell ref="B65:C65"/>
    <mergeCell ref="B66:C66"/>
    <mergeCell ref="B68:C68"/>
    <mergeCell ref="B69:C69"/>
    <mergeCell ref="B74:C74"/>
    <mergeCell ref="B75:C75"/>
    <mergeCell ref="B71:C71"/>
    <mergeCell ref="B72:C72"/>
    <mergeCell ref="B77:C77"/>
    <mergeCell ref="B78:C78"/>
    <mergeCell ref="B80:C80"/>
    <mergeCell ref="B81:C81"/>
    <mergeCell ref="B83:C83"/>
    <mergeCell ref="B84:C84"/>
    <mergeCell ref="B86:C86"/>
    <mergeCell ref="B87:C87"/>
    <mergeCell ref="B90:C90"/>
    <mergeCell ref="B91:C91"/>
    <mergeCell ref="B93:C93"/>
    <mergeCell ref="B94:C94"/>
    <mergeCell ref="B96:C96"/>
    <mergeCell ref="B97:C97"/>
    <mergeCell ref="B99:C99"/>
    <mergeCell ref="B100:C100"/>
    <mergeCell ref="B102:C102"/>
    <mergeCell ref="B103:C103"/>
    <mergeCell ref="B105:C105"/>
    <mergeCell ref="B106:C106"/>
    <mergeCell ref="B114:C114"/>
    <mergeCell ref="B115:C115"/>
    <mergeCell ref="B117:C117"/>
    <mergeCell ref="B118:C118"/>
    <mergeCell ref="B120:C120"/>
    <mergeCell ref="B121:C121"/>
    <mergeCell ref="B123:C123"/>
    <mergeCell ref="B124:C124"/>
    <mergeCell ref="B126:C126"/>
    <mergeCell ref="B127:C127"/>
    <mergeCell ref="B129:C129"/>
    <mergeCell ref="B130:C130"/>
    <mergeCell ref="B132:C132"/>
    <mergeCell ref="B133:C133"/>
    <mergeCell ref="B135:C135"/>
    <mergeCell ref="B136:C136"/>
    <mergeCell ref="B138:C138"/>
    <mergeCell ref="B165:C165"/>
    <mergeCell ref="J163:K163"/>
    <mergeCell ref="B139:C139"/>
    <mergeCell ref="B141:C141"/>
    <mergeCell ref="B142:C142"/>
    <mergeCell ref="B144:C144"/>
    <mergeCell ref="B145:C145"/>
    <mergeCell ref="B148:C148"/>
    <mergeCell ref="B149:C149"/>
    <mergeCell ref="B151:C151"/>
    <mergeCell ref="B152:C152"/>
    <mergeCell ref="E162:F162"/>
    <mergeCell ref="E164:F164"/>
    <mergeCell ref="E165:F165"/>
    <mergeCell ref="E154:F154"/>
    <mergeCell ref="E155:F155"/>
    <mergeCell ref="E157:F157"/>
    <mergeCell ref="E158:F158"/>
    <mergeCell ref="E161:F161"/>
    <mergeCell ref="E144:F144"/>
    <mergeCell ref="E145:F145"/>
    <mergeCell ref="E148:F148"/>
    <mergeCell ref="E149:F149"/>
    <mergeCell ref="E151:F151"/>
    <mergeCell ref="M163:N163"/>
    <mergeCell ref="J164:K164"/>
    <mergeCell ref="M164:N164"/>
    <mergeCell ref="B154:C154"/>
    <mergeCell ref="B155:C155"/>
    <mergeCell ref="B157:C157"/>
    <mergeCell ref="B158:C158"/>
    <mergeCell ref="B161:C161"/>
    <mergeCell ref="B162:C162"/>
    <mergeCell ref="B164:C164"/>
  </mergeCells>
  <printOptions horizontalCentered="1" verticalCentered="1"/>
  <pageMargins left="0.51181102362204722" right="0.51181102362204722" top="0.98425196850393704" bottom="0.98425196850393704" header="0.51181102362204722" footer="0.51181102362204722"/>
  <pageSetup paperSize="9" scale="60" fitToHeight="0" orientation="portrait" r:id="rId1"/>
  <headerFooter>
    <oddHeader xml:space="preserve">&amp;L </oddHeader>
    <oddFooter>&amp;L &amp;RPágina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A565-4EAD-4573-BE48-5F865A841F71}">
  <dimension ref="A1:F51"/>
  <sheetViews>
    <sheetView showOutlineSymbols="0" view="pageBreakPreview" zoomScaleNormal="100" zoomScaleSheetLayoutView="100" workbookViewId="0">
      <selection activeCell="J7" sqref="J7"/>
    </sheetView>
  </sheetViews>
  <sheetFormatPr defaultColWidth="17.25" defaultRowHeight="14.25" x14ac:dyDescent="0.2"/>
  <cols>
    <col min="1" max="1" width="24" style="1" customWidth="1"/>
    <col min="2" max="2" width="18.75" style="1" customWidth="1"/>
    <col min="3" max="3" width="21.75" style="1" customWidth="1"/>
    <col min="4" max="4" width="23.125" style="1" customWidth="1"/>
    <col min="5" max="5" width="26" style="1" customWidth="1"/>
    <col min="6" max="6" width="0" style="1" hidden="1" customWidth="1"/>
    <col min="7" max="16384" width="17.25" style="1"/>
  </cols>
  <sheetData>
    <row r="1" spans="1:6" ht="14.25" customHeight="1" x14ac:dyDescent="0.2">
      <c r="A1" s="217"/>
      <c r="B1" s="218"/>
      <c r="C1" s="218"/>
      <c r="D1" s="218"/>
      <c r="E1" s="219"/>
      <c r="F1" s="28"/>
    </row>
    <row r="2" spans="1:6" ht="36" customHeight="1" x14ac:dyDescent="0.25">
      <c r="A2" s="220" t="s">
        <v>209</v>
      </c>
      <c r="B2" s="221"/>
      <c r="C2" s="221"/>
      <c r="D2" s="221"/>
      <c r="E2" s="222"/>
      <c r="F2" s="28"/>
    </row>
    <row r="3" spans="1:6" ht="14.25" customHeight="1" thickBot="1" x14ac:dyDescent="0.3">
      <c r="A3" s="29"/>
      <c r="B3" s="30"/>
      <c r="C3" s="30"/>
      <c r="D3" s="30"/>
      <c r="E3" s="31"/>
      <c r="F3" s="28"/>
    </row>
    <row r="4" spans="1:6" ht="18" customHeight="1" thickBot="1" x14ac:dyDescent="0.3">
      <c r="A4" s="223" t="s">
        <v>210</v>
      </c>
      <c r="B4" s="223"/>
      <c r="C4" s="223"/>
      <c r="D4" s="223"/>
      <c r="E4" s="31"/>
      <c r="F4" s="28"/>
    </row>
    <row r="5" spans="1:6" ht="14.25" customHeight="1" thickBot="1" x14ac:dyDescent="0.3">
      <c r="A5" s="32" t="s">
        <v>211</v>
      </c>
      <c r="B5" s="33" t="s">
        <v>212</v>
      </c>
      <c r="C5" s="33" t="s">
        <v>213</v>
      </c>
      <c r="D5" s="33" t="s">
        <v>214</v>
      </c>
      <c r="E5" s="31"/>
      <c r="F5" s="28"/>
    </row>
    <row r="6" spans="1:6" ht="30" customHeight="1" thickBot="1" x14ac:dyDescent="0.25">
      <c r="A6" s="34" t="s">
        <v>215</v>
      </c>
      <c r="B6" s="35">
        <v>24</v>
      </c>
      <c r="C6" s="35">
        <v>25.84</v>
      </c>
      <c r="D6" s="35">
        <v>27.86</v>
      </c>
      <c r="E6" s="36"/>
      <c r="F6" s="28"/>
    </row>
    <row r="7" spans="1:6" ht="36" customHeight="1" x14ac:dyDescent="0.2">
      <c r="A7" s="224"/>
      <c r="B7" s="225"/>
      <c r="C7" s="225"/>
      <c r="D7" s="225"/>
      <c r="E7" s="36"/>
      <c r="F7" s="28"/>
    </row>
    <row r="8" spans="1:6" ht="14.25" customHeight="1" x14ac:dyDescent="0.25">
      <c r="A8" s="226" t="s">
        <v>216</v>
      </c>
      <c r="B8" s="227" t="s">
        <v>217</v>
      </c>
      <c r="C8" s="227"/>
      <c r="D8" s="227"/>
      <c r="E8" s="228" t="s">
        <v>218</v>
      </c>
      <c r="F8" s="28"/>
    </row>
    <row r="9" spans="1:6" ht="14.25" customHeight="1" x14ac:dyDescent="0.25">
      <c r="A9" s="226"/>
      <c r="B9" s="37" t="s">
        <v>219</v>
      </c>
      <c r="C9" s="37" t="s">
        <v>220</v>
      </c>
      <c r="D9" s="37" t="s">
        <v>221</v>
      </c>
      <c r="E9" s="228"/>
      <c r="F9" s="28"/>
    </row>
    <row r="10" spans="1:6" ht="18.75" customHeight="1" x14ac:dyDescent="0.2">
      <c r="A10" s="38" t="s">
        <v>222</v>
      </c>
      <c r="B10" s="39">
        <v>5.29</v>
      </c>
      <c r="C10" s="39">
        <v>5.92</v>
      </c>
      <c r="D10" s="39">
        <v>7.93</v>
      </c>
      <c r="E10" s="40">
        <v>5.92</v>
      </c>
      <c r="F10" s="41" t="str">
        <f t="shared" ref="F10:F18" si="0">IF(E10=0," ",IF(E10&lt;B10,"ERRO",(IF(E10&gt;D10,"ERRO","OK!"))))</f>
        <v>OK!</v>
      </c>
    </row>
    <row r="11" spans="1:6" ht="14.25" customHeight="1" x14ac:dyDescent="0.2">
      <c r="A11" s="38" t="s">
        <v>223</v>
      </c>
      <c r="B11" s="42">
        <v>0.25</v>
      </c>
      <c r="C11" s="42">
        <v>0.51</v>
      </c>
      <c r="D11" s="42">
        <v>0.56000000000000005</v>
      </c>
      <c r="E11" s="43">
        <v>0.51</v>
      </c>
      <c r="F11" s="41" t="str">
        <f t="shared" si="0"/>
        <v>OK!</v>
      </c>
    </row>
    <row r="12" spans="1:6" ht="14.25" customHeight="1" x14ac:dyDescent="0.2">
      <c r="A12" s="38" t="s">
        <v>224</v>
      </c>
      <c r="B12" s="42">
        <v>1</v>
      </c>
      <c r="C12" s="42">
        <v>1.48</v>
      </c>
      <c r="D12" s="42">
        <v>1.97</v>
      </c>
      <c r="E12" s="43">
        <v>1.48</v>
      </c>
      <c r="F12" s="41" t="str">
        <f t="shared" si="0"/>
        <v>OK!</v>
      </c>
    </row>
    <row r="13" spans="1:6" ht="14.25" customHeight="1" x14ac:dyDescent="0.2">
      <c r="A13" s="38" t="s">
        <v>225</v>
      </c>
      <c r="B13" s="42">
        <v>1.01</v>
      </c>
      <c r="C13" s="42">
        <v>1.07</v>
      </c>
      <c r="D13" s="42">
        <v>1.1100000000000001</v>
      </c>
      <c r="E13" s="43">
        <v>1.07</v>
      </c>
      <c r="F13" s="41" t="str">
        <f t="shared" si="0"/>
        <v>OK!</v>
      </c>
    </row>
    <row r="14" spans="1:6" ht="14.25" customHeight="1" x14ac:dyDescent="0.2">
      <c r="A14" s="38" t="s">
        <v>226</v>
      </c>
      <c r="B14" s="42">
        <v>8</v>
      </c>
      <c r="C14" s="42">
        <v>8.31</v>
      </c>
      <c r="D14" s="42">
        <v>9.51</v>
      </c>
      <c r="E14" s="43">
        <v>8.2899999999999991</v>
      </c>
      <c r="F14" s="41" t="str">
        <f t="shared" si="0"/>
        <v>OK!</v>
      </c>
    </row>
    <row r="15" spans="1:6" ht="31.5" customHeight="1" x14ac:dyDescent="0.25">
      <c r="A15" s="44" t="s">
        <v>227</v>
      </c>
      <c r="B15" s="45">
        <f>SUM(B16:B18)</f>
        <v>5.15</v>
      </c>
      <c r="C15" s="45">
        <f>SUM(C16:C18)</f>
        <v>6.65</v>
      </c>
      <c r="D15" s="45">
        <f>SUM(D16:D18)</f>
        <v>8.65</v>
      </c>
      <c r="E15" s="46">
        <f>SUM(E16:E18)</f>
        <v>5.65</v>
      </c>
      <c r="F15" s="41" t="str">
        <f t="shared" si="0"/>
        <v>OK!</v>
      </c>
    </row>
    <row r="16" spans="1:6" ht="14.25" customHeight="1" x14ac:dyDescent="0.2">
      <c r="A16" s="38" t="s">
        <v>228</v>
      </c>
      <c r="B16" s="42">
        <v>3</v>
      </c>
      <c r="C16" s="42">
        <v>3</v>
      </c>
      <c r="D16" s="42">
        <v>3</v>
      </c>
      <c r="E16" s="43">
        <v>3</v>
      </c>
      <c r="F16" s="41" t="str">
        <f t="shared" si="0"/>
        <v>OK!</v>
      </c>
    </row>
    <row r="17" spans="1:6" ht="14.25" customHeight="1" x14ac:dyDescent="0.2">
      <c r="A17" s="38" t="s">
        <v>229</v>
      </c>
      <c r="B17" s="42">
        <v>0.65</v>
      </c>
      <c r="C17" s="42">
        <v>0.65</v>
      </c>
      <c r="D17" s="42">
        <v>0.65</v>
      </c>
      <c r="E17" s="43">
        <v>0.65</v>
      </c>
      <c r="F17" s="41" t="str">
        <f t="shared" si="0"/>
        <v>OK!</v>
      </c>
    </row>
    <row r="18" spans="1:6" ht="14.25" customHeight="1" x14ac:dyDescent="0.2">
      <c r="A18" s="38" t="s">
        <v>230</v>
      </c>
      <c r="B18" s="42">
        <v>1.5</v>
      </c>
      <c r="C18" s="42">
        <v>3</v>
      </c>
      <c r="D18" s="42">
        <v>5</v>
      </c>
      <c r="E18" s="43">
        <v>2</v>
      </c>
      <c r="F18" s="41" t="str">
        <f t="shared" si="0"/>
        <v>OK!</v>
      </c>
    </row>
    <row r="19" spans="1:6" ht="14.25" customHeight="1" x14ac:dyDescent="0.25">
      <c r="A19" s="47" t="s">
        <v>231</v>
      </c>
      <c r="B19" s="48"/>
      <c r="C19" s="48"/>
      <c r="D19" s="48"/>
      <c r="E19" s="49">
        <f>ROUND((((((1+E10/100+E11/100+E12/100)*(1+E13/100)*(1+E14/100))/(1-E15/100))-1)*100),2)</f>
        <v>25.18</v>
      </c>
      <c r="F19" s="41" t="str">
        <f>IF(E19=0," ",IF(E19&lt;B6,"ERRO",(IF(E19&gt;D6,"ERRO","OK!"))))</f>
        <v>OK!</v>
      </c>
    </row>
    <row r="20" spans="1:6" ht="14.25" customHeight="1" x14ac:dyDescent="0.2">
      <c r="A20" s="50"/>
      <c r="B20" s="41"/>
      <c r="C20" s="41"/>
      <c r="D20" s="41"/>
      <c r="E20" s="36"/>
      <c r="F20" s="28"/>
    </row>
    <row r="21" spans="1:6" ht="14.25" customHeight="1" x14ac:dyDescent="0.2">
      <c r="A21" s="50" t="s">
        <v>232</v>
      </c>
      <c r="B21" s="41"/>
      <c r="C21" s="41"/>
      <c r="D21" s="41"/>
      <c r="E21" s="36"/>
      <c r="F21" s="28"/>
    </row>
    <row r="22" spans="1:6" ht="14.25" customHeight="1" x14ac:dyDescent="0.2">
      <c r="A22" s="50"/>
      <c r="B22" s="41"/>
      <c r="C22" s="41"/>
      <c r="D22" s="41"/>
      <c r="E22" s="36"/>
      <c r="F22" s="28"/>
    </row>
    <row r="23" spans="1:6" ht="14.25" customHeight="1" x14ac:dyDescent="0.2">
      <c r="A23" s="232" t="s">
        <v>233</v>
      </c>
      <c r="B23" s="233"/>
      <c r="C23" s="233"/>
      <c r="D23" s="233"/>
      <c r="E23" s="36"/>
      <c r="F23" s="28"/>
    </row>
    <row r="24" spans="1:6" ht="14.25" customHeight="1" x14ac:dyDescent="0.2">
      <c r="A24" s="50"/>
      <c r="B24" s="41"/>
      <c r="C24" s="41"/>
      <c r="D24" s="41"/>
      <c r="E24" s="36"/>
      <c r="F24" s="28"/>
    </row>
    <row r="25" spans="1:6" ht="14.25" customHeight="1" x14ac:dyDescent="0.2">
      <c r="A25" s="50"/>
      <c r="B25" s="41"/>
      <c r="C25" s="41"/>
      <c r="D25" s="41"/>
      <c r="E25" s="36"/>
      <c r="F25" s="28"/>
    </row>
    <row r="26" spans="1:6" ht="14.25" customHeight="1" x14ac:dyDescent="0.2">
      <c r="A26" s="50"/>
      <c r="B26" s="41"/>
      <c r="C26" s="41"/>
      <c r="D26" s="41"/>
      <c r="E26" s="36"/>
      <c r="F26" s="28"/>
    </row>
    <row r="27" spans="1:6" ht="14.25" customHeight="1" x14ac:dyDescent="0.2">
      <c r="A27" s="50"/>
      <c r="B27" s="41"/>
      <c r="C27" s="41"/>
      <c r="D27" s="41"/>
      <c r="E27" s="36"/>
      <c r="F27" s="28"/>
    </row>
    <row r="28" spans="1:6" ht="14.25" customHeight="1" x14ac:dyDescent="0.2">
      <c r="A28" s="50"/>
      <c r="B28" s="41"/>
      <c r="C28" s="41"/>
      <c r="D28" s="41"/>
      <c r="E28" s="36"/>
      <c r="F28" s="28"/>
    </row>
    <row r="29" spans="1:6" ht="14.25" customHeight="1" x14ac:dyDescent="0.2">
      <c r="A29" s="51" t="s">
        <v>234</v>
      </c>
      <c r="B29" s="41"/>
      <c r="C29" s="41"/>
      <c r="D29" s="41"/>
      <c r="E29" s="36"/>
      <c r="F29" s="28"/>
    </row>
    <row r="30" spans="1:6" ht="14.25" customHeight="1" x14ac:dyDescent="0.2">
      <c r="A30" s="234" t="s">
        <v>235</v>
      </c>
      <c r="B30" s="235"/>
      <c r="C30" s="235"/>
      <c r="D30" s="235"/>
      <c r="E30" s="36"/>
      <c r="F30" s="28"/>
    </row>
    <row r="31" spans="1:6" ht="14.25" customHeight="1" x14ac:dyDescent="0.2">
      <c r="A31" s="234" t="s">
        <v>236</v>
      </c>
      <c r="B31" s="235"/>
      <c r="C31" s="235"/>
      <c r="D31" s="235"/>
      <c r="E31" s="36"/>
      <c r="F31" s="28"/>
    </row>
    <row r="32" spans="1:6" ht="14.25" customHeight="1" x14ac:dyDescent="0.2">
      <c r="A32" s="234" t="s">
        <v>237</v>
      </c>
      <c r="B32" s="235"/>
      <c r="C32" s="235"/>
      <c r="D32" s="235"/>
      <c r="E32" s="36"/>
      <c r="F32" s="28"/>
    </row>
    <row r="33" spans="1:5" ht="14.25" customHeight="1" x14ac:dyDescent="0.2">
      <c r="A33" s="234" t="s">
        <v>238</v>
      </c>
      <c r="B33" s="235"/>
      <c r="C33" s="235"/>
      <c r="D33" s="235"/>
      <c r="E33" s="36"/>
    </row>
    <row r="34" spans="1:5" ht="14.25" customHeight="1" thickBot="1" x14ac:dyDescent="0.25">
      <c r="A34" s="236" t="s">
        <v>239</v>
      </c>
      <c r="B34" s="237"/>
      <c r="C34" s="237"/>
      <c r="D34" s="237"/>
      <c r="E34" s="52"/>
    </row>
    <row r="35" spans="1:5" ht="14.25" hidden="1" customHeight="1" x14ac:dyDescent="0.2">
      <c r="A35" s="53"/>
      <c r="B35" s="53"/>
      <c r="C35" s="53"/>
      <c r="D35" s="53"/>
      <c r="E35" s="41"/>
    </row>
    <row r="36" spans="1:5" ht="14.25" hidden="1" customHeight="1" x14ac:dyDescent="0.2">
      <c r="A36" s="54" t="s">
        <v>240</v>
      </c>
      <c r="B36" s="54"/>
      <c r="C36" s="54"/>
      <c r="D36" s="54"/>
      <c r="E36" s="54"/>
    </row>
    <row r="37" spans="1:5" ht="14.25" hidden="1" customHeight="1" x14ac:dyDescent="0.2">
      <c r="A37" s="54" t="s">
        <v>241</v>
      </c>
      <c r="B37" s="55"/>
      <c r="C37" s="55"/>
      <c r="D37" s="55"/>
      <c r="E37" s="55"/>
    </row>
    <row r="38" spans="1:5" ht="14.25" hidden="1" customHeight="1" x14ac:dyDescent="0.2">
      <c r="A38" s="54" t="s">
        <v>242</v>
      </c>
      <c r="B38" s="55"/>
      <c r="C38" s="55"/>
      <c r="D38" s="55"/>
      <c r="E38" s="55"/>
    </row>
    <row r="39" spans="1:5" hidden="1" x14ac:dyDescent="0.2">
      <c r="A39" s="28"/>
      <c r="B39" s="28"/>
      <c r="C39" s="28"/>
      <c r="D39" s="28"/>
      <c r="E39" s="28"/>
    </row>
    <row r="40" spans="1:5" ht="46.5" hidden="1" customHeight="1" x14ac:dyDescent="0.2">
      <c r="A40" s="229" t="s">
        <v>243</v>
      </c>
      <c r="B40" s="229"/>
      <c r="C40" s="229"/>
      <c r="D40" s="229"/>
      <c r="E40" s="28"/>
    </row>
    <row r="41" spans="1:5" ht="14.25" hidden="1" customHeight="1" x14ac:dyDescent="0.2">
      <c r="A41" s="56"/>
      <c r="B41" s="28"/>
      <c r="C41" s="28"/>
      <c r="D41" s="28"/>
      <c r="E41" s="28"/>
    </row>
    <row r="42" spans="1:5" ht="14.25" hidden="1" customHeight="1" x14ac:dyDescent="0.25">
      <c r="A42" s="223" t="s">
        <v>244</v>
      </c>
      <c r="B42" s="223"/>
      <c r="C42" s="223"/>
      <c r="D42" s="223"/>
      <c r="E42" s="30"/>
    </row>
    <row r="43" spans="1:5" ht="17.25" hidden="1" customHeight="1" x14ac:dyDescent="0.25">
      <c r="A43" s="32" t="s">
        <v>211</v>
      </c>
      <c r="B43" s="33" t="s">
        <v>212</v>
      </c>
      <c r="C43" s="33" t="s">
        <v>213</v>
      </c>
      <c r="D43" s="33" t="s">
        <v>214</v>
      </c>
      <c r="E43" s="30"/>
    </row>
    <row r="44" spans="1:5" ht="30" hidden="1" customHeight="1" x14ac:dyDescent="0.2">
      <c r="A44" s="34" t="s">
        <v>215</v>
      </c>
      <c r="B44" s="57">
        <v>0.24</v>
      </c>
      <c r="C44" s="57">
        <v>0.25840000000000002</v>
      </c>
      <c r="D44" s="57">
        <v>0.27860000000000001</v>
      </c>
      <c r="E44" s="41"/>
    </row>
    <row r="45" spans="1:5" ht="54" hidden="1" customHeight="1" x14ac:dyDescent="0.2">
      <c r="A45" s="230" t="s">
        <v>245</v>
      </c>
      <c r="B45" s="230"/>
      <c r="C45" s="230"/>
      <c r="D45" s="230"/>
      <c r="E45" s="28"/>
    </row>
    <row r="46" spans="1:5" ht="14.25" hidden="1" customHeight="1" x14ac:dyDescent="0.2">
      <c r="A46" s="58"/>
      <c r="B46" s="59"/>
      <c r="C46" s="59"/>
      <c r="D46" s="59"/>
      <c r="E46" s="28"/>
    </row>
    <row r="47" spans="1:5" ht="87" hidden="1" customHeight="1" x14ac:dyDescent="0.2">
      <c r="A47" s="231" t="s">
        <v>246</v>
      </c>
      <c r="B47" s="231"/>
      <c r="C47" s="231"/>
      <c r="D47" s="231"/>
      <c r="E47" s="28"/>
    </row>
    <row r="48" spans="1:5" hidden="1" x14ac:dyDescent="0.2">
      <c r="A48" s="28"/>
      <c r="B48" s="28"/>
      <c r="C48" s="28"/>
      <c r="D48" s="28"/>
      <c r="E48" s="28"/>
    </row>
    <row r="49" spans="1:5" ht="49.5" hidden="1" customHeight="1" x14ac:dyDescent="0.25">
      <c r="A49" s="60" t="s">
        <v>247</v>
      </c>
      <c r="B49" s="61">
        <f>SUM(B16:B18)+4.5</f>
        <v>9.65</v>
      </c>
      <c r="C49" s="61">
        <f>SUM(C16:C18)+4.5</f>
        <v>11.15</v>
      </c>
      <c r="D49" s="61">
        <f>SUM(D16:D18)+4.5</f>
        <v>13.15</v>
      </c>
      <c r="E49" s="62">
        <f>IF(E15&gt;0,(SUM(E16:E18)+4.5),0)</f>
        <v>10.15</v>
      </c>
    </row>
    <row r="50" spans="1:5" ht="21" hidden="1" customHeight="1" x14ac:dyDescent="0.25">
      <c r="A50" s="63" t="s">
        <v>231</v>
      </c>
      <c r="B50" s="64"/>
      <c r="C50" s="64"/>
      <c r="D50" s="64"/>
      <c r="E50" s="65">
        <f>((((1+E10/100+E11/100+E12/100)*(1+E13/100)*(1+E14/100))/(1-E49/100))-1)*100</f>
        <v>31.448075022036726</v>
      </c>
    </row>
    <row r="51" spans="1:5" x14ac:dyDescent="0.2">
      <c r="A51" s="28"/>
      <c r="B51" s="28"/>
      <c r="C51" s="28"/>
      <c r="D51" s="28"/>
      <c r="E51" s="28"/>
    </row>
  </sheetData>
  <mergeCells count="17">
    <mergeCell ref="A40:D40"/>
    <mergeCell ref="A42:D42"/>
    <mergeCell ref="A45:D45"/>
    <mergeCell ref="A47:D47"/>
    <mergeCell ref="A23:D23"/>
    <mergeCell ref="A30:D30"/>
    <mergeCell ref="A31:D31"/>
    <mergeCell ref="A32:D32"/>
    <mergeCell ref="A33:D33"/>
    <mergeCell ref="A34:D34"/>
    <mergeCell ref="A1:E1"/>
    <mergeCell ref="A2:E2"/>
    <mergeCell ref="A4:D4"/>
    <mergeCell ref="A7:D7"/>
    <mergeCell ref="A8:A9"/>
    <mergeCell ref="B8:D8"/>
    <mergeCell ref="E8:E9"/>
  </mergeCells>
  <printOptions horizontalCentered="1" verticalCentered="1"/>
  <pageMargins left="0.78740157480314965" right="0.78740157480314965" top="1.0629921259842521" bottom="1.0629921259842521" header="0.78740157480314965" footer="0.31496062992125984"/>
  <pageSetup paperSize="9" scale="69" orientation="portrait" horizontalDpi="300" verticalDpi="300" r:id="rId1"/>
  <headerFooter>
    <oddFooter>&amp;RPágina &amp;P de &amp;N</oddFooter>
  </headerFooter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Orçamento Sintético</vt:lpstr>
      <vt:lpstr>CPUs</vt:lpstr>
      <vt:lpstr>Cronograma Fis-Fin</vt:lpstr>
      <vt:lpstr>Mem. Calc</vt:lpstr>
      <vt:lpstr>BDI</vt:lpstr>
      <vt:lpstr>'Mem. Calc'!Area_de_impressao</vt:lpstr>
      <vt:lpstr>'Mem. Calc'!Titulos_de_impressao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Trabalho</cp:lastModifiedBy>
  <cp:revision>0</cp:revision>
  <cp:lastPrinted>2026-02-13T21:42:11Z</cp:lastPrinted>
  <dcterms:created xsi:type="dcterms:W3CDTF">2026-02-13T19:35:40Z</dcterms:created>
  <dcterms:modified xsi:type="dcterms:W3CDTF">2026-02-13T21:46:01Z</dcterms:modified>
</cp:coreProperties>
</file>