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F\Suprimentos\Licitação\Licitações 2026\Pregão Eletrônico 49_2026 - Posto de Combustível\Edital e Anexos\"/>
    </mc:Choice>
  </mc:AlternateContent>
  <xr:revisionPtr revIDLastSave="0" documentId="13_ncr:1_{08E44FF3-C3A9-4B32-BEB2-F3F554EE10C6}" xr6:coauthVersionLast="41" xr6:coauthVersionMax="47" xr10:uidLastSave="{00000000-0000-0000-0000-000000000000}"/>
  <bookViews>
    <workbookView xWindow="-120" yWindow="-120" windowWidth="29040" windowHeight="15720" xr2:uid="{93285EBC-2D53-4C03-B6A4-66A573D9F397}"/>
  </bookViews>
  <sheets>
    <sheet name="Planilha1" sheetId="1" r:id="rId1"/>
  </sheets>
  <definedNames>
    <definedName name="_xlnm.Print_Area" localSheetId="0">Planilha1!$A$1:$P$46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0" i="1" l="1"/>
  <c r="E30" i="1" s="1"/>
  <c r="D30" i="1"/>
  <c r="G30" i="1"/>
  <c r="H30" i="1"/>
  <c r="K30" i="1"/>
  <c r="L30" i="1"/>
  <c r="O30" i="1"/>
  <c r="P27" i="1"/>
  <c r="P23" i="1"/>
  <c r="P19" i="1"/>
  <c r="P14" i="1"/>
  <c r="P10" i="1"/>
  <c r="D25" i="1"/>
  <c r="E25" i="1"/>
  <c r="F25" i="1"/>
  <c r="G25" i="1"/>
  <c r="H25" i="1"/>
  <c r="I25" i="1"/>
  <c r="J25" i="1"/>
  <c r="K25" i="1"/>
  <c r="L25" i="1"/>
  <c r="M25" i="1"/>
  <c r="N25" i="1"/>
  <c r="O25" i="1"/>
  <c r="D21" i="1"/>
  <c r="E21" i="1"/>
  <c r="F21" i="1"/>
  <c r="G21" i="1"/>
  <c r="H21" i="1"/>
  <c r="I21" i="1"/>
  <c r="J21" i="1"/>
  <c r="K21" i="1"/>
  <c r="L21" i="1"/>
  <c r="M21" i="1"/>
  <c r="N21" i="1"/>
  <c r="O21" i="1"/>
  <c r="D17" i="1"/>
  <c r="E17" i="1"/>
  <c r="F17" i="1"/>
  <c r="G17" i="1"/>
  <c r="H17" i="1"/>
  <c r="I17" i="1"/>
  <c r="J17" i="1"/>
  <c r="K17" i="1"/>
  <c r="L17" i="1"/>
  <c r="M17" i="1"/>
  <c r="N17" i="1"/>
  <c r="O17" i="1"/>
  <c r="D12" i="1"/>
  <c r="E12" i="1"/>
  <c r="F12" i="1"/>
  <c r="G12" i="1"/>
  <c r="H12" i="1"/>
  <c r="I12" i="1"/>
  <c r="J12" i="1"/>
  <c r="K12" i="1"/>
  <c r="L12" i="1"/>
  <c r="M12" i="1"/>
  <c r="N12" i="1"/>
  <c r="O12" i="1"/>
  <c r="D8" i="1"/>
  <c r="E8" i="1"/>
  <c r="F8" i="1"/>
  <c r="G8" i="1"/>
  <c r="H8" i="1"/>
  <c r="I8" i="1"/>
  <c r="J8" i="1"/>
  <c r="K8" i="1"/>
  <c r="L8" i="1"/>
  <c r="M8" i="1"/>
  <c r="N8" i="1"/>
  <c r="O8" i="1"/>
  <c r="N30" i="1" l="1"/>
  <c r="J30" i="1"/>
  <c r="F30" i="1"/>
  <c r="M30" i="1"/>
  <c r="I30" i="1"/>
  <c r="D26" i="1" l="1"/>
  <c r="D27" i="1" s="1"/>
  <c r="E26" i="1"/>
  <c r="E27" i="1" s="1"/>
  <c r="F26" i="1"/>
  <c r="F27" i="1" s="1"/>
  <c r="G26" i="1"/>
  <c r="G27" i="1" s="1"/>
  <c r="H26" i="1"/>
  <c r="H27" i="1" s="1"/>
  <c r="I26" i="1"/>
  <c r="I27" i="1" s="1"/>
  <c r="J26" i="1"/>
  <c r="J27" i="1" s="1"/>
  <c r="K26" i="1"/>
  <c r="K27" i="1" s="1"/>
  <c r="L26" i="1"/>
  <c r="L27" i="1" s="1"/>
  <c r="M26" i="1"/>
  <c r="M27" i="1" s="1"/>
  <c r="N26" i="1"/>
  <c r="N27" i="1" s="1"/>
  <c r="O26" i="1"/>
  <c r="O27" i="1" s="1"/>
  <c r="D22" i="1"/>
  <c r="D23" i="1" s="1"/>
  <c r="E22" i="1"/>
  <c r="E23" i="1" s="1"/>
  <c r="F22" i="1"/>
  <c r="F23" i="1" s="1"/>
  <c r="G22" i="1"/>
  <c r="G23" i="1" s="1"/>
  <c r="H22" i="1"/>
  <c r="H23" i="1" s="1"/>
  <c r="I22" i="1"/>
  <c r="I23" i="1" s="1"/>
  <c r="J22" i="1"/>
  <c r="J23" i="1" s="1"/>
  <c r="K22" i="1"/>
  <c r="K23" i="1" s="1"/>
  <c r="L22" i="1"/>
  <c r="L23" i="1" s="1"/>
  <c r="M22" i="1"/>
  <c r="M23" i="1" s="1"/>
  <c r="N22" i="1"/>
  <c r="N23" i="1" s="1"/>
  <c r="O22" i="1"/>
  <c r="O23" i="1" s="1"/>
  <c r="D18" i="1"/>
  <c r="E18" i="1"/>
  <c r="F18" i="1"/>
  <c r="G18" i="1"/>
  <c r="H18" i="1"/>
  <c r="I18" i="1"/>
  <c r="J18" i="1"/>
  <c r="K18" i="1"/>
  <c r="L18" i="1"/>
  <c r="M18" i="1"/>
  <c r="N18" i="1"/>
  <c r="O18" i="1"/>
  <c r="D13" i="1"/>
  <c r="E13" i="1"/>
  <c r="F13" i="1"/>
  <c r="G13" i="1"/>
  <c r="H13" i="1"/>
  <c r="I13" i="1"/>
  <c r="J13" i="1"/>
  <c r="K13" i="1"/>
  <c r="L13" i="1"/>
  <c r="M13" i="1"/>
  <c r="N13" i="1"/>
  <c r="O13" i="1"/>
  <c r="E9" i="1"/>
  <c r="F9" i="1"/>
  <c r="G9" i="1"/>
  <c r="H9" i="1"/>
  <c r="I9" i="1"/>
  <c r="J9" i="1"/>
  <c r="K9" i="1"/>
  <c r="L9" i="1"/>
  <c r="M9" i="1"/>
  <c r="N9" i="1"/>
  <c r="O9" i="1"/>
  <c r="O10" i="1" s="1"/>
  <c r="D9" i="1"/>
  <c r="N19" i="1" l="1"/>
  <c r="M19" i="1"/>
  <c r="L19" i="1"/>
  <c r="K19" i="1"/>
  <c r="J19" i="1"/>
  <c r="I19" i="1"/>
  <c r="H19" i="1"/>
  <c r="G19" i="1"/>
  <c r="F19" i="1"/>
  <c r="E19" i="1"/>
  <c r="D19" i="1"/>
  <c r="N14" i="1"/>
  <c r="M14" i="1"/>
  <c r="L14" i="1"/>
  <c r="K14" i="1"/>
  <c r="J14" i="1"/>
  <c r="I14" i="1"/>
  <c r="H14" i="1"/>
  <c r="G14" i="1"/>
  <c r="F14" i="1"/>
  <c r="E14" i="1"/>
  <c r="D14" i="1"/>
  <c r="N10" i="1"/>
  <c r="M10" i="1"/>
  <c r="L10" i="1"/>
  <c r="L31" i="1" s="1"/>
  <c r="K10" i="1"/>
  <c r="J10" i="1"/>
  <c r="I10" i="1"/>
  <c r="H10" i="1"/>
  <c r="H31" i="1" s="1"/>
  <c r="G10" i="1"/>
  <c r="F10" i="1"/>
  <c r="E10" i="1"/>
  <c r="D10" i="1"/>
  <c r="D31" i="1" s="1"/>
  <c r="F31" i="1" l="1"/>
  <c r="J31" i="1"/>
  <c r="N31" i="1"/>
  <c r="G31" i="1"/>
  <c r="K31" i="1"/>
  <c r="E31" i="1"/>
  <c r="I31" i="1"/>
  <c r="M31" i="1"/>
  <c r="D32" i="1"/>
  <c r="E32" i="1" l="1"/>
  <c r="F32" i="1" s="1"/>
  <c r="G32" i="1" s="1"/>
  <c r="H32" i="1" s="1"/>
  <c r="I32" i="1" s="1"/>
  <c r="J32" i="1" s="1"/>
  <c r="K32" i="1" s="1"/>
  <c r="L32" i="1" s="1"/>
  <c r="M32" i="1" s="1"/>
  <c r="N32" i="1" s="1"/>
  <c r="O14" i="1"/>
  <c r="O31" i="1" l="1"/>
  <c r="P15" i="1"/>
  <c r="O19" i="1"/>
  <c r="P28" i="1" l="1"/>
  <c r="P31" i="1" s="1"/>
  <c r="O32" i="1" s="1"/>
</calcChain>
</file>

<file path=xl/sharedStrings.xml><?xml version="1.0" encoding="utf-8"?>
<sst xmlns="http://schemas.openxmlformats.org/spreadsheetml/2006/main" count="45" uniqueCount="30">
  <si>
    <t>COMBUSTÍVEL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</si>
  <si>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</si>
  <si>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</si>
  <si>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</si>
  <si>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</si>
  <si>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</si>
  <si>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</si>
  <si>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</si>
  <si>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</si>
  <si>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</si>
  <si>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</si>
  <si>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</si>
  <si>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</si>
  <si>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TOTAL</t>
  </si>
  <si>
    <t>LOTE 1</t>
  </si>
  <si>
    <t>ITEM 1 - ETANOL</t>
  </si>
  <si>
    <t>QUANT.  LITROS</t>
  </si>
  <si>
    <t>VALOR</t>
  </si>
  <si>
    <t>ITEM 2 -GASOLINA COMUM OU ADITIVADA</t>
  </si>
  <si>
    <t>TOTAL LOTE 1</t>
  </si>
  <si>
    <t>LOTE 2</t>
  </si>
  <si>
    <t>ITEM 1 - DIESEL FILTRADO</t>
  </si>
  <si>
    <t>ITEM 2 -DIESEL S-10</t>
  </si>
  <si>
    <t>ITEM 3 -ARLA 32</t>
  </si>
  <si>
    <t>TOTAL LOTE 2</t>
  </si>
  <si>
    <t>TOTAL DO MÊS</t>
  </si>
  <si>
    <t>LITROS</t>
  </si>
  <si>
    <t>ACUMULADO</t>
  </si>
  <si>
    <t>PREENCHER SOMENTE OS CAMPOS EM AMARELO COM OS VALORES UNITÁRIOS</t>
  </si>
  <si>
    <t>CRONOGRAMA FÍSICO/FINANCEIRO -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</si>
</sst>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R$&quot;\ #,##0.00;\-&quot;R$&quot;\ #,##0.00"/>
    <numFmt numFmtId="43" formatCode="_-* #,##0.00_-;\-* #,##0.00_-;_-* &quot;-&quot;??_-;_-@_-"/>
    <numFmt numFmtId="164" formatCode="[$R$-416]&quot; &quot;#,##0.00;[Red]&quot;-&quot;[$R$-416]&quot; &quot;#,##0.00"/>
    <numFmt numFmtId="166" formatCode="[$R$-416]\ #,##0.00;[Red][$R$-416]\ #,##0.00"/>
    <numFmt numFmtId="167" formatCode="#,##0.0000;[Red]#,##0.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0000"/>
      <name val="Calibri Light"/>
      <family val="2"/>
      <scheme val="major"/>
    </font>
    <font>
      <sz val="10"/>
      <color rgb="FF000000"/>
      <name val="Arial"/>
      <family val="2"/>
    </font>
    <font>
      <b/>
      <sz val="18"/>
      <color theme="0"/>
      <name val="Arial"/>
      <family val="2"/>
    </font>
    <font>
      <b/>
      <sz val="12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sz val="10"/>
      <color rgb="FF000000"/>
      <name val="Calibri Light"/>
      <family val="1"/>
      <scheme val="major"/>
    </font>
    <font>
      <b/>
      <sz val="11"/>
      <color rgb="FF000000"/>
      <name val="Calibri Light"/>
      <family val="1"/>
      <scheme val="major"/>
    </font>
    <font>
      <b/>
      <sz val="14"/>
      <color rgb="FF000000"/>
      <name val="Calibri Light"/>
      <family val="2"/>
      <scheme val="major"/>
    </font>
    <font>
      <b/>
      <sz val="10"/>
      <color rgb="FF000000"/>
      <name val="Calibri Light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Alignment="1">
      <alignment horizontal="centerContinuous" vertical="top"/>
    </xf>
    <xf numFmtId="0" fontId="0" fillId="0" borderId="0" xfId="0" applyAlignment="1">
      <alignment horizontal="centerContinuous" vertical="top"/>
    </xf>
    <xf numFmtId="0" fontId="5" fillId="0" borderId="2" xfId="0" applyFont="1" applyBorder="1" applyAlignment="1">
      <alignment horizontal="centerContinuous" vertical="center" wrapText="1"/>
    </xf>
    <xf numFmtId="0" fontId="5" fillId="0" borderId="3" xfId="0" applyFont="1" applyBorder="1" applyAlignment="1">
      <alignment horizontal="centerContinuous" vertical="center" wrapText="1"/>
    </xf>
    <xf numFmtId="0" fontId="5" fillId="0" borderId="4" xfId="0" applyFont="1" applyBorder="1" applyAlignment="1">
      <alignment horizontal="centerContinuous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3" fontId="8" fillId="0" borderId="9" xfId="1" applyNumberFormat="1" applyFont="1" applyBorder="1" applyAlignment="1">
      <alignment horizontal="center" vertical="center" wrapText="1"/>
    </xf>
    <xf numFmtId="3" fontId="5" fillId="0" borderId="10" xfId="1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 wrapText="1"/>
    </xf>
    <xf numFmtId="166" fontId="10" fillId="0" borderId="9" xfId="0" applyNumberFormat="1" applyFont="1" applyBorder="1" applyAlignment="1">
      <alignment horizontal="center" vertical="center" wrapText="1"/>
    </xf>
    <xf numFmtId="0" fontId="8" fillId="3" borderId="12" xfId="0" applyFont="1" applyFill="1" applyBorder="1"/>
    <xf numFmtId="0" fontId="8" fillId="3" borderId="9" xfId="0" applyFont="1" applyFill="1" applyBorder="1"/>
    <xf numFmtId="0" fontId="8" fillId="3" borderId="10" xfId="0" applyFont="1" applyFill="1" applyBorder="1"/>
    <xf numFmtId="164" fontId="10" fillId="0" borderId="9" xfId="0" applyNumberFormat="1" applyFont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Continuous" vertical="center"/>
    </xf>
    <xf numFmtId="164" fontId="11" fillId="0" borderId="19" xfId="0" applyNumberFormat="1" applyFont="1" applyBorder="1" applyAlignment="1">
      <alignment horizontal="centerContinuous" vertical="center" wrapText="1"/>
    </xf>
    <xf numFmtId="164" fontId="5" fillId="0" borderId="20" xfId="0" applyNumberFormat="1" applyFont="1" applyBorder="1" applyAlignment="1">
      <alignment horizontal="center" vertical="center" wrapText="1"/>
    </xf>
    <xf numFmtId="0" fontId="8" fillId="3" borderId="21" xfId="0" applyFont="1" applyFill="1" applyBorder="1"/>
    <xf numFmtId="0" fontId="8" fillId="3" borderId="8" xfId="0" applyFont="1" applyFill="1" applyBorder="1"/>
    <xf numFmtId="0" fontId="8" fillId="3" borderId="22" xfId="0" applyFont="1" applyFill="1" applyBorder="1"/>
    <xf numFmtId="0" fontId="12" fillId="3" borderId="1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vertical="center" wrapText="1"/>
    </xf>
    <xf numFmtId="0" fontId="10" fillId="3" borderId="19" xfId="0" applyFont="1" applyFill="1" applyBorder="1" applyAlignment="1">
      <alignment vertical="center" wrapText="1"/>
    </xf>
    <xf numFmtId="0" fontId="12" fillId="3" borderId="23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3" borderId="21" xfId="0" applyFont="1" applyFill="1" applyBorder="1" applyAlignment="1">
      <alignment vertical="center" wrapText="1"/>
    </xf>
    <xf numFmtId="0" fontId="5" fillId="0" borderId="8" xfId="0" applyFont="1" applyBorder="1" applyAlignment="1">
      <alignment horizontal="center" vertical="center"/>
    </xf>
    <xf numFmtId="3" fontId="7" fillId="0" borderId="9" xfId="1" applyNumberFormat="1" applyFont="1" applyBorder="1" applyAlignment="1">
      <alignment horizontal="center" vertical="center" wrapText="1"/>
    </xf>
    <xf numFmtId="7" fontId="5" fillId="0" borderId="9" xfId="0" applyNumberFormat="1" applyFont="1" applyBorder="1" applyAlignment="1">
      <alignment horizontal="center" vertical="center" wrapText="1"/>
    </xf>
    <xf numFmtId="164" fontId="5" fillId="0" borderId="10" xfId="1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Continuous" vertical="center" wrapText="1"/>
    </xf>
    <xf numFmtId="0" fontId="5" fillId="0" borderId="25" xfId="0" applyFont="1" applyBorder="1" applyAlignment="1">
      <alignment horizontal="centerContinuous" vertical="center" wrapText="1"/>
    </xf>
    <xf numFmtId="0" fontId="5" fillId="0" borderId="26" xfId="0" applyFont="1" applyBorder="1" applyAlignment="1">
      <alignment horizontal="centerContinuous" vertical="center" wrapText="1"/>
    </xf>
    <xf numFmtId="7" fontId="5" fillId="0" borderId="26" xfId="0" applyNumberFormat="1" applyFont="1" applyBorder="1" applyAlignment="1">
      <alignment horizontal="center" vertical="center" wrapText="1"/>
    </xf>
    <xf numFmtId="167" fontId="12" fillId="0" borderId="2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Continuous" vertical="top"/>
    </xf>
    <xf numFmtId="0" fontId="0" fillId="0" borderId="0" xfId="0" applyBorder="1" applyAlignment="1">
      <alignment horizontal="centerContinuous"/>
    </xf>
    <xf numFmtId="164" fontId="9" fillId="4" borderId="1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933450</xdr:colOff>
      <xdr:row>0</xdr:row>
      <xdr:rowOff>85725</xdr:rowOff>
    </xdr:from>
    <xdr:to>
      <xdr:col>8</xdr:col>
      <xdr:colOff>762000</xdr:colOff>
      <xdr:row>4</xdr:row>
      <xdr:rowOff>47625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49876698-FA5D-5DC2-CDBB-C20B355F6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782050" y="85725"/>
          <a:ext cx="2038350" cy="8001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</xdr:colOff>
      <xdr:row>32</xdr:row>
      <xdr:rowOff>190499</xdr:rowOff>
    </xdr:from>
    <xdr:to>
      <xdr:col>16</xdr:col>
      <xdr:colOff>28575</xdr:colOff>
      <xdr:row>44</xdr:row>
      <xdr:rowOff>180974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EEFEED98-E6C3-4306-2BA1-5E7F226585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74" y="6934199"/>
          <a:ext cx="19754851" cy="2276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5BDB4-C6EC-4190-9277-2365061282A4}">
  <sheetPr>
    <pageSetUpPr fitToPage="1"/>
  </sheetPr>
  <dimension ref="A2:AD32"/>
  <sheetViews>
    <sheetView showGridLines="0" tabSelected="1" view="pageBreakPreview" topLeftCell="C1" zoomScaleNormal="100" zoomScaleSheetLayoutView="100" workbookViewId="0">
      <selection activeCell="R28" sqref="R28"/>
    </sheetView>
  </sheetViews>
  <sheetFormatPr defaultRowHeight="15" x14ac:dyDescent="0.25"/>
  <cols>
    <col min="1" max="1" width="18.5703125" customWidth="1"/>
    <col min="2" max="2" width="30.5703125" customWidth="1"/>
    <col min="3" max="3" width="18.85546875" bestFit="1" customWidth="1"/>
    <col min="4" max="10" width="16.5703125" bestFit="1" customWidth="1"/>
    <col min="11" max="16" width="18.7109375" bestFit="1" customWidth="1"/>
    <col min="18" max="18" width="31.28515625" customWidth="1"/>
  </cols>
  <sheetData>
    <row r="2" spans="1:30" ht="21" x14ac:dyDescent="0.25">
      <c r="C2" s="42"/>
    </row>
    <row r="3" spans="1:30" x14ac:dyDescent="0.25">
      <c r="B3" s="1"/>
    </row>
    <row r="4" spans="1:30" x14ac:dyDescent="0.25">
      <c r="B4" s="1"/>
    </row>
    <row r="5" spans="1:30" x14ac:dyDescent="0.25">
      <c r="B5" s="1"/>
      <c r="C5" s="43"/>
      <c r="D5" s="1"/>
      <c r="E5" s="1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44"/>
    </row>
    <row r="6" spans="1:30" ht="35.1" customHeight="1" x14ac:dyDescent="0.25">
      <c r="A6" s="47" t="s">
        <v>29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9"/>
    </row>
    <row r="7" spans="1:30" ht="24.95" customHeight="1" x14ac:dyDescent="0.25">
      <c r="A7" s="3" t="s">
        <v>0</v>
      </c>
      <c r="B7" s="4"/>
      <c r="C7" s="5"/>
      <c r="D7" s="6" t="s">
        <v>1</v>
      </c>
      <c r="E7" s="6" t="s">
        <v>2</v>
      </c>
      <c r="F7" s="6" t="s">
        <v>3</v>
      </c>
      <c r="G7" s="6" t="s">
        <v>4</v>
      </c>
      <c r="H7" s="6" t="s">
        <v>5</v>
      </c>
      <c r="I7" s="6" t="s">
        <v>6</v>
      </c>
      <c r="J7" s="6" t="s">
        <v>7</v>
      </c>
      <c r="K7" s="6" t="s">
        <v>8</v>
      </c>
      <c r="L7" s="6" t="s">
        <v>9</v>
      </c>
      <c r="M7" s="6" t="s">
        <v>10</v>
      </c>
      <c r="N7" s="6" t="s">
        <v>11</v>
      </c>
      <c r="O7" s="6" t="s">
        <v>12</v>
      </c>
      <c r="P7" s="7" t="s">
        <v>13</v>
      </c>
      <c r="R7" s="46" t="s">
        <v>28</v>
      </c>
    </row>
    <row r="8" spans="1:30" ht="24.95" customHeight="1" x14ac:dyDescent="0.25">
      <c r="A8" s="52" t="s">
        <v>14</v>
      </c>
      <c r="B8" s="50" t="s">
        <v>15</v>
      </c>
      <c r="C8" s="8" t="s">
        <v>16</v>
      </c>
      <c r="D8" s="9">
        <f t="shared" ref="D8:N8" si="0">$P$8/12</f>
        <v>8333.3333333333339</v>
      </c>
      <c r="E8" s="9">
        <f t="shared" si="0"/>
        <v>8333.3333333333339</v>
      </c>
      <c r="F8" s="9">
        <f t="shared" si="0"/>
        <v>8333.3333333333339</v>
      </c>
      <c r="G8" s="9">
        <f t="shared" si="0"/>
        <v>8333.3333333333339</v>
      </c>
      <c r="H8" s="9">
        <f t="shared" si="0"/>
        <v>8333.3333333333339</v>
      </c>
      <c r="I8" s="9">
        <f t="shared" si="0"/>
        <v>8333.3333333333339</v>
      </c>
      <c r="J8" s="9">
        <f t="shared" si="0"/>
        <v>8333.3333333333339</v>
      </c>
      <c r="K8" s="9">
        <f t="shared" si="0"/>
        <v>8333.3333333333339</v>
      </c>
      <c r="L8" s="9">
        <f t="shared" si="0"/>
        <v>8333.3333333333339</v>
      </c>
      <c r="M8" s="9">
        <f t="shared" si="0"/>
        <v>8333.3333333333339</v>
      </c>
      <c r="N8" s="9">
        <f t="shared" si="0"/>
        <v>8333.3333333333339</v>
      </c>
      <c r="O8" s="9">
        <f>$P$8/12</f>
        <v>8333.3333333333339</v>
      </c>
      <c r="P8" s="10">
        <v>100000</v>
      </c>
      <c r="R8" s="46"/>
    </row>
    <row r="9" spans="1:30" ht="24.95" customHeight="1" x14ac:dyDescent="0.25">
      <c r="A9" s="53"/>
      <c r="B9" s="55"/>
      <c r="C9" s="11" t="s">
        <v>17</v>
      </c>
      <c r="D9" s="12">
        <f>$P$9</f>
        <v>0</v>
      </c>
      <c r="E9" s="12">
        <f t="shared" ref="E9:O9" si="1">$P$9</f>
        <v>0</v>
      </c>
      <c r="F9" s="12">
        <f t="shared" si="1"/>
        <v>0</v>
      </c>
      <c r="G9" s="12">
        <f t="shared" si="1"/>
        <v>0</v>
      </c>
      <c r="H9" s="12">
        <f t="shared" si="1"/>
        <v>0</v>
      </c>
      <c r="I9" s="12">
        <f t="shared" si="1"/>
        <v>0</v>
      </c>
      <c r="J9" s="12">
        <f t="shared" si="1"/>
        <v>0</v>
      </c>
      <c r="K9" s="12">
        <f t="shared" si="1"/>
        <v>0</v>
      </c>
      <c r="L9" s="12">
        <f t="shared" si="1"/>
        <v>0</v>
      </c>
      <c r="M9" s="12">
        <f t="shared" si="1"/>
        <v>0</v>
      </c>
      <c r="N9" s="12">
        <f t="shared" si="1"/>
        <v>0</v>
      </c>
      <c r="O9" s="12">
        <f t="shared" si="1"/>
        <v>0</v>
      </c>
      <c r="P9" s="45"/>
      <c r="R9" s="46"/>
    </row>
    <row r="10" spans="1:30" ht="24.95" customHeight="1" x14ac:dyDescent="0.25">
      <c r="A10" s="53"/>
      <c r="B10" s="51"/>
      <c r="C10" s="11" t="s">
        <v>13</v>
      </c>
      <c r="D10" s="13">
        <f>ROUND(D9*D8,2)</f>
        <v>0</v>
      </c>
      <c r="E10" s="13">
        <f t="shared" ref="E10:N10" si="2">ROUND(E9*E8,2)</f>
        <v>0</v>
      </c>
      <c r="F10" s="13">
        <f t="shared" si="2"/>
        <v>0</v>
      </c>
      <c r="G10" s="13">
        <f t="shared" si="2"/>
        <v>0</v>
      </c>
      <c r="H10" s="13">
        <f t="shared" si="2"/>
        <v>0</v>
      </c>
      <c r="I10" s="13">
        <f t="shared" si="2"/>
        <v>0</v>
      </c>
      <c r="J10" s="13">
        <f t="shared" si="2"/>
        <v>0</v>
      </c>
      <c r="K10" s="13">
        <f t="shared" si="2"/>
        <v>0</v>
      </c>
      <c r="L10" s="13">
        <f t="shared" si="2"/>
        <v>0</v>
      </c>
      <c r="M10" s="13">
        <f t="shared" si="2"/>
        <v>0</v>
      </c>
      <c r="N10" s="13">
        <f t="shared" si="2"/>
        <v>0</v>
      </c>
      <c r="O10" s="13">
        <f>ROUND(O9*O8,2)</f>
        <v>0</v>
      </c>
      <c r="P10" s="18">
        <f>ROUND(P9*P8,2)</f>
        <v>0</v>
      </c>
      <c r="R10" s="46"/>
    </row>
    <row r="11" spans="1:30" ht="24.95" customHeight="1" x14ac:dyDescent="0.25">
      <c r="A11" s="53"/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6"/>
      <c r="R11" s="46"/>
    </row>
    <row r="12" spans="1:30" ht="24.95" customHeight="1" x14ac:dyDescent="0.25">
      <c r="A12" s="53"/>
      <c r="B12" s="50" t="s">
        <v>18</v>
      </c>
      <c r="C12" s="8" t="s">
        <v>16</v>
      </c>
      <c r="D12" s="9">
        <f t="shared" ref="D12:N12" si="3">$P$12/12</f>
        <v>733.33333333333337</v>
      </c>
      <c r="E12" s="9">
        <f t="shared" si="3"/>
        <v>733.33333333333337</v>
      </c>
      <c r="F12" s="9">
        <f t="shared" si="3"/>
        <v>733.33333333333337</v>
      </c>
      <c r="G12" s="9">
        <f t="shared" si="3"/>
        <v>733.33333333333337</v>
      </c>
      <c r="H12" s="9">
        <f t="shared" si="3"/>
        <v>733.33333333333337</v>
      </c>
      <c r="I12" s="9">
        <f t="shared" si="3"/>
        <v>733.33333333333337</v>
      </c>
      <c r="J12" s="9">
        <f t="shared" si="3"/>
        <v>733.33333333333337</v>
      </c>
      <c r="K12" s="9">
        <f t="shared" si="3"/>
        <v>733.33333333333337</v>
      </c>
      <c r="L12" s="9">
        <f t="shared" si="3"/>
        <v>733.33333333333337</v>
      </c>
      <c r="M12" s="9">
        <f t="shared" si="3"/>
        <v>733.33333333333337</v>
      </c>
      <c r="N12" s="9">
        <f t="shared" si="3"/>
        <v>733.33333333333337</v>
      </c>
      <c r="O12" s="9">
        <f>$P$12/12</f>
        <v>733.33333333333337</v>
      </c>
      <c r="P12" s="10">
        <v>8800</v>
      </c>
      <c r="R12" s="46"/>
    </row>
    <row r="13" spans="1:30" ht="24.95" customHeight="1" x14ac:dyDescent="0.25">
      <c r="A13" s="53"/>
      <c r="B13" s="55"/>
      <c r="C13" s="11" t="s">
        <v>17</v>
      </c>
      <c r="D13" s="12">
        <f t="shared" ref="D13:N13" si="4">$P$13</f>
        <v>0</v>
      </c>
      <c r="E13" s="12">
        <f t="shared" si="4"/>
        <v>0</v>
      </c>
      <c r="F13" s="12">
        <f t="shared" si="4"/>
        <v>0</v>
      </c>
      <c r="G13" s="12">
        <f t="shared" si="4"/>
        <v>0</v>
      </c>
      <c r="H13" s="12">
        <f t="shared" si="4"/>
        <v>0</v>
      </c>
      <c r="I13" s="12">
        <f t="shared" si="4"/>
        <v>0</v>
      </c>
      <c r="J13" s="12">
        <f t="shared" si="4"/>
        <v>0</v>
      </c>
      <c r="K13" s="12">
        <f t="shared" si="4"/>
        <v>0</v>
      </c>
      <c r="L13" s="12">
        <f t="shared" si="4"/>
        <v>0</v>
      </c>
      <c r="M13" s="12">
        <f t="shared" si="4"/>
        <v>0</v>
      </c>
      <c r="N13" s="12">
        <f t="shared" si="4"/>
        <v>0</v>
      </c>
      <c r="O13" s="12">
        <f>$P$13</f>
        <v>0</v>
      </c>
      <c r="P13" s="45"/>
      <c r="R13" s="46"/>
    </row>
    <row r="14" spans="1:30" ht="24.95" customHeight="1" thickBot="1" x14ac:dyDescent="0.3">
      <c r="A14" s="54"/>
      <c r="B14" s="51"/>
      <c r="C14" s="11" t="s">
        <v>13</v>
      </c>
      <c r="D14" s="17">
        <f>ROUND(D12*D13,2)</f>
        <v>0</v>
      </c>
      <c r="E14" s="17">
        <f t="shared" ref="E14:N14" si="5">ROUND(E12*E13,2)</f>
        <v>0</v>
      </c>
      <c r="F14" s="17">
        <f t="shared" si="5"/>
        <v>0</v>
      </c>
      <c r="G14" s="17">
        <f t="shared" si="5"/>
        <v>0</v>
      </c>
      <c r="H14" s="17">
        <f t="shared" si="5"/>
        <v>0</v>
      </c>
      <c r="I14" s="17">
        <f t="shared" si="5"/>
        <v>0</v>
      </c>
      <c r="J14" s="17">
        <f t="shared" si="5"/>
        <v>0</v>
      </c>
      <c r="K14" s="17">
        <f t="shared" si="5"/>
        <v>0</v>
      </c>
      <c r="L14" s="17">
        <f t="shared" si="5"/>
        <v>0</v>
      </c>
      <c r="M14" s="17">
        <f t="shared" si="5"/>
        <v>0</v>
      </c>
      <c r="N14" s="17">
        <f t="shared" si="5"/>
        <v>0</v>
      </c>
      <c r="O14" s="17">
        <f>ROUND(O12*O13,2)</f>
        <v>0</v>
      </c>
      <c r="P14" s="56">
        <f>ROUND(P12*P13,2)</f>
        <v>0</v>
      </c>
      <c r="R14" s="46"/>
    </row>
    <row r="15" spans="1:30" ht="24.95" customHeight="1" thickBot="1" x14ac:dyDescent="0.3">
      <c r="A15" s="19"/>
      <c r="B15" s="20"/>
      <c r="C15" s="21" t="s">
        <v>19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3">
        <f>ROUND(P10+P14,2)</f>
        <v>0</v>
      </c>
      <c r="R15" s="46"/>
    </row>
    <row r="16" spans="1:30" ht="24.95" customHeight="1" x14ac:dyDescent="0.25">
      <c r="A16" s="24"/>
      <c r="B16" s="2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26"/>
      <c r="R16" s="46"/>
    </row>
    <row r="17" spans="1:18" ht="24.95" customHeight="1" x14ac:dyDescent="0.25">
      <c r="A17" s="52" t="s">
        <v>20</v>
      </c>
      <c r="B17" s="50" t="s">
        <v>21</v>
      </c>
      <c r="C17" s="8" t="s">
        <v>16</v>
      </c>
      <c r="D17" s="9">
        <f t="shared" ref="D17:N17" si="6">$P$17/12</f>
        <v>8175</v>
      </c>
      <c r="E17" s="9">
        <f t="shared" si="6"/>
        <v>8175</v>
      </c>
      <c r="F17" s="9">
        <f t="shared" si="6"/>
        <v>8175</v>
      </c>
      <c r="G17" s="9">
        <f t="shared" si="6"/>
        <v>8175</v>
      </c>
      <c r="H17" s="9">
        <f t="shared" si="6"/>
        <v>8175</v>
      </c>
      <c r="I17" s="9">
        <f t="shared" si="6"/>
        <v>8175</v>
      </c>
      <c r="J17" s="9">
        <f t="shared" si="6"/>
        <v>8175</v>
      </c>
      <c r="K17" s="9">
        <f t="shared" si="6"/>
        <v>8175</v>
      </c>
      <c r="L17" s="9">
        <f t="shared" si="6"/>
        <v>8175</v>
      </c>
      <c r="M17" s="9">
        <f t="shared" si="6"/>
        <v>8175</v>
      </c>
      <c r="N17" s="9">
        <f t="shared" si="6"/>
        <v>8175</v>
      </c>
      <c r="O17" s="9">
        <f>$P$17/12</f>
        <v>8175</v>
      </c>
      <c r="P17" s="10">
        <v>98100</v>
      </c>
      <c r="R17" s="46"/>
    </row>
    <row r="18" spans="1:18" ht="24.95" customHeight="1" x14ac:dyDescent="0.25">
      <c r="A18" s="53"/>
      <c r="B18" s="55"/>
      <c r="C18" s="11" t="s">
        <v>17</v>
      </c>
      <c r="D18" s="12">
        <f t="shared" ref="D18:N18" si="7">$P$18</f>
        <v>0</v>
      </c>
      <c r="E18" s="12">
        <f t="shared" si="7"/>
        <v>0</v>
      </c>
      <c r="F18" s="12">
        <f t="shared" si="7"/>
        <v>0</v>
      </c>
      <c r="G18" s="12">
        <f t="shared" si="7"/>
        <v>0</v>
      </c>
      <c r="H18" s="12">
        <f t="shared" si="7"/>
        <v>0</v>
      </c>
      <c r="I18" s="12">
        <f t="shared" si="7"/>
        <v>0</v>
      </c>
      <c r="J18" s="12">
        <f t="shared" si="7"/>
        <v>0</v>
      </c>
      <c r="K18" s="12">
        <f t="shared" si="7"/>
        <v>0</v>
      </c>
      <c r="L18" s="12">
        <f t="shared" si="7"/>
        <v>0</v>
      </c>
      <c r="M18" s="12">
        <f t="shared" si="7"/>
        <v>0</v>
      </c>
      <c r="N18" s="12">
        <f t="shared" si="7"/>
        <v>0</v>
      </c>
      <c r="O18" s="12">
        <f>$P$18</f>
        <v>0</v>
      </c>
      <c r="P18" s="45"/>
      <c r="R18" s="46"/>
    </row>
    <row r="19" spans="1:18" ht="24.95" customHeight="1" x14ac:dyDescent="0.25">
      <c r="A19" s="53"/>
      <c r="B19" s="51"/>
      <c r="C19" s="11" t="s">
        <v>13</v>
      </c>
      <c r="D19" s="17">
        <f>ROUND(D17*D18,2)</f>
        <v>0</v>
      </c>
      <c r="E19" s="17">
        <f t="shared" ref="E19:P19" si="8">ROUND(E17*E18,2)</f>
        <v>0</v>
      </c>
      <c r="F19" s="17">
        <f t="shared" si="8"/>
        <v>0</v>
      </c>
      <c r="G19" s="17">
        <f t="shared" si="8"/>
        <v>0</v>
      </c>
      <c r="H19" s="17">
        <f t="shared" si="8"/>
        <v>0</v>
      </c>
      <c r="I19" s="17">
        <f t="shared" si="8"/>
        <v>0</v>
      </c>
      <c r="J19" s="17">
        <f t="shared" si="8"/>
        <v>0</v>
      </c>
      <c r="K19" s="17">
        <f t="shared" si="8"/>
        <v>0</v>
      </c>
      <c r="L19" s="17">
        <f t="shared" si="8"/>
        <v>0</v>
      </c>
      <c r="M19" s="17">
        <f t="shared" si="8"/>
        <v>0</v>
      </c>
      <c r="N19" s="17">
        <f t="shared" si="8"/>
        <v>0</v>
      </c>
      <c r="O19" s="17">
        <f t="shared" si="8"/>
        <v>0</v>
      </c>
      <c r="P19" s="56">
        <f t="shared" si="8"/>
        <v>0</v>
      </c>
    </row>
    <row r="20" spans="1:18" ht="24.95" customHeight="1" x14ac:dyDescent="0.25">
      <c r="A20" s="53"/>
      <c r="B20" s="27"/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</row>
    <row r="21" spans="1:18" ht="24.95" customHeight="1" x14ac:dyDescent="0.25">
      <c r="A21" s="53"/>
      <c r="B21" s="50" t="s">
        <v>22</v>
      </c>
      <c r="C21" s="8" t="s">
        <v>16</v>
      </c>
      <c r="D21" s="9">
        <f t="shared" ref="D21:N21" si="9">$P$21/12</f>
        <v>6708.333333333333</v>
      </c>
      <c r="E21" s="9">
        <f t="shared" si="9"/>
        <v>6708.333333333333</v>
      </c>
      <c r="F21" s="9">
        <f t="shared" si="9"/>
        <v>6708.333333333333</v>
      </c>
      <c r="G21" s="9">
        <f t="shared" si="9"/>
        <v>6708.333333333333</v>
      </c>
      <c r="H21" s="9">
        <f t="shared" si="9"/>
        <v>6708.333333333333</v>
      </c>
      <c r="I21" s="9">
        <f t="shared" si="9"/>
        <v>6708.333333333333</v>
      </c>
      <c r="J21" s="9">
        <f t="shared" si="9"/>
        <v>6708.333333333333</v>
      </c>
      <c r="K21" s="9">
        <f t="shared" si="9"/>
        <v>6708.333333333333</v>
      </c>
      <c r="L21" s="9">
        <f t="shared" si="9"/>
        <v>6708.333333333333</v>
      </c>
      <c r="M21" s="9">
        <f t="shared" si="9"/>
        <v>6708.333333333333</v>
      </c>
      <c r="N21" s="9">
        <f t="shared" si="9"/>
        <v>6708.333333333333</v>
      </c>
      <c r="O21" s="9">
        <f>$P$21/12</f>
        <v>6708.333333333333</v>
      </c>
      <c r="P21" s="10">
        <v>80500</v>
      </c>
    </row>
    <row r="22" spans="1:18" ht="24.95" customHeight="1" x14ac:dyDescent="0.25">
      <c r="A22" s="53"/>
      <c r="B22" s="55"/>
      <c r="C22" s="11" t="s">
        <v>17</v>
      </c>
      <c r="D22" s="12">
        <f t="shared" ref="D22:N22" si="10">$P$22</f>
        <v>0</v>
      </c>
      <c r="E22" s="12">
        <f t="shared" si="10"/>
        <v>0</v>
      </c>
      <c r="F22" s="12">
        <f t="shared" si="10"/>
        <v>0</v>
      </c>
      <c r="G22" s="12">
        <f t="shared" si="10"/>
        <v>0</v>
      </c>
      <c r="H22" s="12">
        <f t="shared" si="10"/>
        <v>0</v>
      </c>
      <c r="I22" s="12">
        <f t="shared" si="10"/>
        <v>0</v>
      </c>
      <c r="J22" s="12">
        <f t="shared" si="10"/>
        <v>0</v>
      </c>
      <c r="K22" s="12">
        <f t="shared" si="10"/>
        <v>0</v>
      </c>
      <c r="L22" s="12">
        <f t="shared" si="10"/>
        <v>0</v>
      </c>
      <c r="M22" s="12">
        <f t="shared" si="10"/>
        <v>0</v>
      </c>
      <c r="N22" s="12">
        <f t="shared" si="10"/>
        <v>0</v>
      </c>
      <c r="O22" s="12">
        <f>$P$22</f>
        <v>0</v>
      </c>
      <c r="P22" s="45"/>
    </row>
    <row r="23" spans="1:18" ht="24.95" customHeight="1" x14ac:dyDescent="0.25">
      <c r="A23" s="53"/>
      <c r="B23" s="51"/>
      <c r="C23" s="11" t="s">
        <v>13</v>
      </c>
      <c r="D23" s="17">
        <f>ROUND(D22*D21,2)</f>
        <v>0</v>
      </c>
      <c r="E23" s="17">
        <f t="shared" ref="E23:P23" si="11">ROUND(E22*E21,2)</f>
        <v>0</v>
      </c>
      <c r="F23" s="17">
        <f t="shared" si="11"/>
        <v>0</v>
      </c>
      <c r="G23" s="17">
        <f t="shared" si="11"/>
        <v>0</v>
      </c>
      <c r="H23" s="17">
        <f t="shared" si="11"/>
        <v>0</v>
      </c>
      <c r="I23" s="17">
        <f t="shared" si="11"/>
        <v>0</v>
      </c>
      <c r="J23" s="17">
        <f t="shared" si="11"/>
        <v>0</v>
      </c>
      <c r="K23" s="17">
        <f t="shared" si="11"/>
        <v>0</v>
      </c>
      <c r="L23" s="17">
        <f t="shared" si="11"/>
        <v>0</v>
      </c>
      <c r="M23" s="17">
        <f t="shared" si="11"/>
        <v>0</v>
      </c>
      <c r="N23" s="17">
        <f t="shared" si="11"/>
        <v>0</v>
      </c>
      <c r="O23" s="17">
        <f t="shared" si="11"/>
        <v>0</v>
      </c>
      <c r="P23" s="56">
        <f t="shared" si="11"/>
        <v>0</v>
      </c>
    </row>
    <row r="24" spans="1:18" ht="24.95" customHeight="1" x14ac:dyDescent="0.25">
      <c r="A24" s="53"/>
      <c r="B24" s="27"/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</row>
    <row r="25" spans="1:18" ht="24.95" customHeight="1" x14ac:dyDescent="0.25">
      <c r="A25" s="53"/>
      <c r="B25" s="50" t="s">
        <v>23</v>
      </c>
      <c r="C25" s="8" t="s">
        <v>16</v>
      </c>
      <c r="D25" s="9">
        <f t="shared" ref="D25:N25" si="12">$P$25/12</f>
        <v>258.33333333333331</v>
      </c>
      <c r="E25" s="9">
        <f t="shared" si="12"/>
        <v>258.33333333333331</v>
      </c>
      <c r="F25" s="9">
        <f t="shared" si="12"/>
        <v>258.33333333333331</v>
      </c>
      <c r="G25" s="9">
        <f t="shared" si="12"/>
        <v>258.33333333333331</v>
      </c>
      <c r="H25" s="9">
        <f t="shared" si="12"/>
        <v>258.33333333333331</v>
      </c>
      <c r="I25" s="9">
        <f t="shared" si="12"/>
        <v>258.33333333333331</v>
      </c>
      <c r="J25" s="9">
        <f t="shared" si="12"/>
        <v>258.33333333333331</v>
      </c>
      <c r="K25" s="9">
        <f t="shared" si="12"/>
        <v>258.33333333333331</v>
      </c>
      <c r="L25" s="9">
        <f t="shared" si="12"/>
        <v>258.33333333333331</v>
      </c>
      <c r="M25" s="9">
        <f t="shared" si="12"/>
        <v>258.33333333333331</v>
      </c>
      <c r="N25" s="9">
        <f t="shared" si="12"/>
        <v>258.33333333333331</v>
      </c>
      <c r="O25" s="9">
        <f>$P$25/12</f>
        <v>258.33333333333331</v>
      </c>
      <c r="P25" s="10">
        <v>3100</v>
      </c>
    </row>
    <row r="26" spans="1:18" ht="24.95" customHeight="1" x14ac:dyDescent="0.25">
      <c r="A26" s="53"/>
      <c r="B26" s="55"/>
      <c r="C26" s="11" t="s">
        <v>17</v>
      </c>
      <c r="D26" s="12">
        <f t="shared" ref="D26:N26" si="13">$P$26</f>
        <v>0</v>
      </c>
      <c r="E26" s="12">
        <f t="shared" si="13"/>
        <v>0</v>
      </c>
      <c r="F26" s="12">
        <f t="shared" si="13"/>
        <v>0</v>
      </c>
      <c r="G26" s="12">
        <f t="shared" si="13"/>
        <v>0</v>
      </c>
      <c r="H26" s="12">
        <f t="shared" si="13"/>
        <v>0</v>
      </c>
      <c r="I26" s="12">
        <f t="shared" si="13"/>
        <v>0</v>
      </c>
      <c r="J26" s="12">
        <f t="shared" si="13"/>
        <v>0</v>
      </c>
      <c r="K26" s="12">
        <f t="shared" si="13"/>
        <v>0</v>
      </c>
      <c r="L26" s="12">
        <f t="shared" si="13"/>
        <v>0</v>
      </c>
      <c r="M26" s="12">
        <f t="shared" si="13"/>
        <v>0</v>
      </c>
      <c r="N26" s="12">
        <f t="shared" si="13"/>
        <v>0</v>
      </c>
      <c r="O26" s="12">
        <f>$P$26</f>
        <v>0</v>
      </c>
      <c r="P26" s="45"/>
    </row>
    <row r="27" spans="1:18" ht="24.95" customHeight="1" thickBot="1" x14ac:dyDescent="0.3">
      <c r="A27" s="54"/>
      <c r="B27" s="51"/>
      <c r="C27" s="11" t="s">
        <v>13</v>
      </c>
      <c r="D27" s="17">
        <f>ROUND(D26*D25,2)</f>
        <v>0</v>
      </c>
      <c r="E27" s="17">
        <f t="shared" ref="E27:P27" si="14">ROUND(E26*E25,2)</f>
        <v>0</v>
      </c>
      <c r="F27" s="17">
        <f t="shared" si="14"/>
        <v>0</v>
      </c>
      <c r="G27" s="17">
        <f t="shared" si="14"/>
        <v>0</v>
      </c>
      <c r="H27" s="17">
        <f t="shared" si="14"/>
        <v>0</v>
      </c>
      <c r="I27" s="17">
        <f t="shared" si="14"/>
        <v>0</v>
      </c>
      <c r="J27" s="17">
        <f t="shared" si="14"/>
        <v>0</v>
      </c>
      <c r="K27" s="17">
        <f t="shared" si="14"/>
        <v>0</v>
      </c>
      <c r="L27" s="17">
        <f t="shared" si="14"/>
        <v>0</v>
      </c>
      <c r="M27" s="17">
        <f t="shared" si="14"/>
        <v>0</v>
      </c>
      <c r="N27" s="17">
        <f t="shared" si="14"/>
        <v>0</v>
      </c>
      <c r="O27" s="17">
        <f t="shared" si="14"/>
        <v>0</v>
      </c>
      <c r="P27" s="56">
        <f t="shared" si="14"/>
        <v>0</v>
      </c>
    </row>
    <row r="28" spans="1:18" ht="24.95" customHeight="1" thickBot="1" x14ac:dyDescent="0.3">
      <c r="A28" s="19"/>
      <c r="B28" s="31"/>
      <c r="C28" s="21" t="s">
        <v>24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3">
        <f>ROUND(P23+P27+P19,2)</f>
        <v>0</v>
      </c>
    </row>
    <row r="29" spans="1:18" ht="24.95" customHeight="1" x14ac:dyDescent="0.25">
      <c r="A29" s="32"/>
      <c r="B29" s="32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30"/>
    </row>
    <row r="30" spans="1:18" ht="24.95" customHeight="1" x14ac:dyDescent="0.25">
      <c r="A30" s="50" t="s">
        <v>25</v>
      </c>
      <c r="B30" s="50" t="s">
        <v>25</v>
      </c>
      <c r="C30" s="33" t="s">
        <v>26</v>
      </c>
      <c r="D30" s="34">
        <f t="shared" ref="D30:N30" si="15">$P$30/12</f>
        <v>24208.333333333332</v>
      </c>
      <c r="E30" s="34">
        <f t="shared" si="15"/>
        <v>24208.333333333332</v>
      </c>
      <c r="F30" s="34">
        <f t="shared" si="15"/>
        <v>24208.333333333332</v>
      </c>
      <c r="G30" s="34">
        <f t="shared" si="15"/>
        <v>24208.333333333332</v>
      </c>
      <c r="H30" s="34">
        <f t="shared" si="15"/>
        <v>24208.333333333332</v>
      </c>
      <c r="I30" s="34">
        <f t="shared" si="15"/>
        <v>24208.333333333332</v>
      </c>
      <c r="J30" s="34">
        <f t="shared" si="15"/>
        <v>24208.333333333332</v>
      </c>
      <c r="K30" s="34">
        <f t="shared" si="15"/>
        <v>24208.333333333332</v>
      </c>
      <c r="L30" s="34">
        <f t="shared" si="15"/>
        <v>24208.333333333332</v>
      </c>
      <c r="M30" s="34">
        <f t="shared" si="15"/>
        <v>24208.333333333332</v>
      </c>
      <c r="N30" s="34">
        <f t="shared" si="15"/>
        <v>24208.333333333332</v>
      </c>
      <c r="O30" s="34">
        <f>$P$30/12</f>
        <v>24208.333333333332</v>
      </c>
      <c r="P30" s="10">
        <f>ROUND(P8+P12+P17+P21+P25,2)</f>
        <v>290500</v>
      </c>
    </row>
    <row r="31" spans="1:18" ht="24.95" customHeight="1" x14ac:dyDescent="0.25">
      <c r="A31" s="51"/>
      <c r="B31" s="51"/>
      <c r="C31" s="33" t="s">
        <v>17</v>
      </c>
      <c r="D31" s="35">
        <f>ROUND(SUM(D10,D14,D19,D23,D27),2)</f>
        <v>0</v>
      </c>
      <c r="E31" s="35">
        <f t="shared" ref="E31:N31" si="16">ROUND(SUM(E10,E14,E19,E23,E27),2)</f>
        <v>0</v>
      </c>
      <c r="F31" s="35">
        <f t="shared" si="16"/>
        <v>0</v>
      </c>
      <c r="G31" s="35">
        <f t="shared" si="16"/>
        <v>0</v>
      </c>
      <c r="H31" s="35">
        <f t="shared" si="16"/>
        <v>0</v>
      </c>
      <c r="I31" s="35">
        <f t="shared" si="16"/>
        <v>0</v>
      </c>
      <c r="J31" s="35">
        <f t="shared" si="16"/>
        <v>0</v>
      </c>
      <c r="K31" s="35">
        <f t="shared" si="16"/>
        <v>0</v>
      </c>
      <c r="L31" s="35">
        <f t="shared" si="16"/>
        <v>0</v>
      </c>
      <c r="M31" s="35">
        <f t="shared" si="16"/>
        <v>0</v>
      </c>
      <c r="N31" s="35">
        <f t="shared" si="16"/>
        <v>0</v>
      </c>
      <c r="O31" s="35">
        <f>ROUND(SUM(O10,O14,O19,O23,O27),2)</f>
        <v>0</v>
      </c>
      <c r="P31" s="36">
        <f>SUM(P15,P28)</f>
        <v>0</v>
      </c>
    </row>
    <row r="32" spans="1:18" ht="24.95" customHeight="1" thickBot="1" x14ac:dyDescent="0.3">
      <c r="A32" s="37" t="s">
        <v>27</v>
      </c>
      <c r="B32" s="38"/>
      <c r="C32" s="39"/>
      <c r="D32" s="40">
        <f>ROUND(D31,2)</f>
        <v>0</v>
      </c>
      <c r="E32" s="40">
        <f>ROUND(D32+E31,2)</f>
        <v>0</v>
      </c>
      <c r="F32" s="40">
        <f>ROUND(E32+F31,2)</f>
        <v>0</v>
      </c>
      <c r="G32" s="40">
        <f t="shared" ref="G32:O32" si="17">ROUND(F32+G31,2)</f>
        <v>0</v>
      </c>
      <c r="H32" s="40">
        <f t="shared" si="17"/>
        <v>0</v>
      </c>
      <c r="I32" s="40">
        <f t="shared" si="17"/>
        <v>0</v>
      </c>
      <c r="J32" s="40">
        <f t="shared" si="17"/>
        <v>0</v>
      </c>
      <c r="K32" s="40">
        <f t="shared" si="17"/>
        <v>0</v>
      </c>
      <c r="L32" s="40">
        <f t="shared" si="17"/>
        <v>0</v>
      </c>
      <c r="M32" s="40">
        <f t="shared" si="17"/>
        <v>0</v>
      </c>
      <c r="N32" s="40">
        <f t="shared" si="17"/>
        <v>0</v>
      </c>
      <c r="O32" s="40">
        <f>P31</f>
        <v>0</v>
      </c>
      <c r="P32" s="41"/>
    </row>
  </sheetData>
  <mergeCells count="11">
    <mergeCell ref="R7:R18"/>
    <mergeCell ref="A6:P6"/>
    <mergeCell ref="A30:A31"/>
    <mergeCell ref="B30:B31"/>
    <mergeCell ref="A8:A14"/>
    <mergeCell ref="B8:B10"/>
    <mergeCell ref="B12:B14"/>
    <mergeCell ref="A17:A27"/>
    <mergeCell ref="B17:B19"/>
    <mergeCell ref="B21:B23"/>
    <mergeCell ref="B25:B27"/>
  </mergeCells>
  <pageMargins left="0.51181102362204722" right="0.51181102362204722" top="0.78740157480314965" bottom="0.78740157480314965" header="0.31496062992125984" footer="0.31496062992125984"/>
  <pageSetup paperSize="9" scale="4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Elivélton Rubens de Souza Piona</dc:creator>
  <cp:lastModifiedBy>Christian Medalha Justino</cp:lastModifiedBy>
  <cp:lastPrinted>2026-06-19T14:49:18Z</cp:lastPrinted>
  <dcterms:created xsi:type="dcterms:W3CDTF">2026-06-19T14:24:52Z</dcterms:created>
  <dcterms:modified xsi:type="dcterms:W3CDTF">2026-06-22T14:30:49Z</dcterms:modified>
</cp:coreProperties>
</file>