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Administrativo\LICITAÇÃO\LICITAÇÃO 2026\PE 002 2026 - SERVIÇOS TERCEIRIZADOS\"/>
    </mc:Choice>
  </mc:AlternateContent>
  <bookViews>
    <workbookView xWindow="0" yWindow="0" windowWidth="28800" windowHeight="12180"/>
  </bookViews>
  <sheets>
    <sheet name="Planilha Recepcionista " sheetId="1" r:id="rId1"/>
    <sheet name="Planilha Servente de limpeza" sheetId="2" r:id="rId2"/>
    <sheet name="Quadro resumo total mensal" sheetId="3" r:id="rId3"/>
  </sheets>
  <calcPr calcId="162913"/>
  <extLst>
    <ext uri="GoogleSheetsCustomDataVersion2">
      <go:sheetsCustomData xmlns:go="http://customooxmlschemas.google.com/" r:id="rId7" roundtripDataChecksum="RPL1817mAV/QwwiPTEd/r6hA3p4ncNBjkGNcGKMuZo4="/>
    </ext>
  </extLst>
</workbook>
</file>

<file path=xl/calcChain.xml><?xml version="1.0" encoding="utf-8"?>
<calcChain xmlns="http://schemas.openxmlformats.org/spreadsheetml/2006/main">
  <c r="I89" i="1" l="1"/>
  <c r="I28" i="3"/>
  <c r="I21" i="3"/>
  <c r="G9" i="3"/>
  <c r="H5" i="3"/>
  <c r="G7" i="3" s="1"/>
  <c r="G11" i="3" s="1"/>
  <c r="G5" i="3"/>
  <c r="H4" i="3"/>
  <c r="H3" i="3"/>
  <c r="I155" i="2"/>
  <c r="I160" i="2" s="1"/>
  <c r="H148" i="2"/>
  <c r="I128" i="2"/>
  <c r="I159" i="2" s="1"/>
  <c r="I110" i="2"/>
  <c r="I109" i="2"/>
  <c r="I108" i="2"/>
  <c r="I107" i="2"/>
  <c r="I106" i="2"/>
  <c r="I111" i="2" s="1"/>
  <c r="I84" i="2"/>
  <c r="I78" i="2"/>
  <c r="H59" i="2"/>
  <c r="I45" i="2"/>
  <c r="I44" i="2"/>
  <c r="I90" i="2" s="1"/>
  <c r="I38" i="2"/>
  <c r="I154" i="1"/>
  <c r="I159" i="1" s="1"/>
  <c r="H147" i="1"/>
  <c r="I127" i="1"/>
  <c r="I158" i="1" s="1"/>
  <c r="I109" i="1"/>
  <c r="I108" i="1"/>
  <c r="I107" i="1"/>
  <c r="I106" i="1"/>
  <c r="I105" i="1"/>
  <c r="I92" i="1"/>
  <c r="I83" i="1"/>
  <c r="I77" i="1"/>
  <c r="H58" i="1"/>
  <c r="I43" i="1"/>
  <c r="I110" i="1" l="1"/>
  <c r="I111" i="1"/>
  <c r="I112" i="1" s="1"/>
  <c r="I119" i="1" s="1"/>
  <c r="I120" i="1" s="1"/>
  <c r="I157" i="1" s="1"/>
  <c r="I91" i="2"/>
  <c r="I112" i="2"/>
  <c r="I113" i="2" s="1"/>
  <c r="I120" i="2" s="1"/>
  <c r="I121" i="2" s="1"/>
  <c r="I158" i="2" s="1"/>
  <c r="I93" i="1"/>
  <c r="I46" i="2"/>
  <c r="I44" i="1"/>
  <c r="I93" i="2"/>
  <c r="I94" i="2" s="1"/>
  <c r="I90" i="1" l="1"/>
  <c r="I95" i="1"/>
  <c r="I156" i="1" s="1"/>
  <c r="I45" i="1"/>
  <c r="I56" i="2"/>
  <c r="I51" i="2"/>
  <c r="I58" i="2"/>
  <c r="I57" i="2"/>
  <c r="I82" i="2"/>
  <c r="I54" i="2"/>
  <c r="I96" i="2"/>
  <c r="I157" i="2" s="1"/>
  <c r="I55" i="2"/>
  <c r="I53" i="2"/>
  <c r="I52" i="2"/>
  <c r="I59" i="2" l="1"/>
  <c r="I83" i="2" s="1"/>
  <c r="I85" i="2" s="1"/>
  <c r="I50" i="1"/>
  <c r="I55" i="1"/>
  <c r="I81" i="1"/>
  <c r="I53" i="1"/>
  <c r="I51" i="1"/>
  <c r="I56" i="1"/>
  <c r="I57" i="1"/>
  <c r="I54" i="1"/>
  <c r="I133" i="2" l="1"/>
  <c r="I134" i="2" s="1"/>
  <c r="I156" i="2"/>
  <c r="I58" i="1"/>
  <c r="I82" i="1" s="1"/>
  <c r="I84" i="1" s="1"/>
  <c r="I132" i="1" l="1"/>
  <c r="I133" i="1" s="1"/>
  <c r="I134" i="1" s="1"/>
  <c r="I135" i="1" s="1"/>
  <c r="I136" i="1" s="1"/>
  <c r="I155" i="1"/>
  <c r="I135" i="2"/>
  <c r="I136" i="2" s="1"/>
  <c r="I137" i="2" s="1"/>
  <c r="I146" i="2" l="1"/>
  <c r="I141" i="2"/>
  <c r="I140" i="2"/>
  <c r="I148" i="2" s="1"/>
  <c r="I145" i="1"/>
  <c r="I140" i="1"/>
  <c r="I139" i="1"/>
  <c r="I147" i="1" s="1"/>
  <c r="I147" i="2"/>
  <c r="I161" i="2" s="1"/>
  <c r="I162" i="2" s="1"/>
  <c r="I146" i="1" l="1"/>
  <c r="I160" i="1" s="1"/>
  <c r="I161" i="1" s="1"/>
</calcChain>
</file>

<file path=xl/comments1.xml><?xml version="1.0" encoding="utf-8"?>
<comments xmlns="http://schemas.openxmlformats.org/spreadsheetml/2006/main">
  <authors>
    <author/>
  </authors>
  <commentList>
    <comment ref="F37" authorId="0" shapeId="0">
      <text>
        <r>
          <rPr>
            <sz val="11"/>
            <color rgb="FF000000"/>
            <rFont val="Calibri"/>
            <scheme val="minor"/>
          </rPr>
          <t>======
ID#AAABpH34m3Q
    (2025-09-23 15:35:35)
Considera 1 unidade para o posto e 33% da unidade adicional, entregue à recepção do órgão, pois é compartilhado entre os 3 postos contratados, 1 diurno e 2 noturnos.</t>
        </r>
      </text>
    </comment>
    <comment ref="F38" authorId="0" shapeId="0">
      <text>
        <r>
          <rPr>
            <sz val="11"/>
            <color rgb="FF000000"/>
            <rFont val="Calibri"/>
            <scheme val="minor"/>
          </rPr>
          <t>======
ID#AAABpH34m3U
    (2025-09-23 15:35:35)
Considera 33% do valor do equipamento, pois é compartilhado entre os 3 postos contratados, 1 diurno e 2 noturnos.</t>
        </r>
      </text>
    </comment>
    <comment ref="F39" authorId="0" shapeId="0">
      <text>
        <r>
          <rPr>
            <sz val="11"/>
            <color rgb="FF000000"/>
            <rFont val="Calibri"/>
            <scheme val="minor"/>
          </rPr>
          <t>======
ID#AAABpH34m3Y
    (2025-09-23 15:35:35)
Considera-se 33% do valor do equipamento, pois é compartilhado entre os 3 postos contratados, 1 diurno e 2 noturnos.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E5hxBcOLVHcdc3nUYTcRYfD+6Ng=="/>
    </ext>
  </extLst>
</comments>
</file>

<file path=xl/sharedStrings.xml><?xml version="1.0" encoding="utf-8"?>
<sst xmlns="http://schemas.openxmlformats.org/spreadsheetml/2006/main" count="499" uniqueCount="212">
  <si>
    <t>PLANILHA DE CUSTOS E FORMAÇÃO DE PREÇOS</t>
  </si>
  <si>
    <t>Nº do processo:</t>
  </si>
  <si>
    <t>Licitação nº:</t>
  </si>
  <si>
    <t>DISCRIMINAÇÃO DOS SERVIÇOS (DADOS REFERENTES À CONTRATAÇÃO)</t>
  </si>
  <si>
    <t>A</t>
  </si>
  <si>
    <t>Data e hora de apresentação da proposta (dia/mês/ano)</t>
  </si>
  <si>
    <t>B</t>
  </si>
  <si>
    <t>Município/UF</t>
  </si>
  <si>
    <t>C</t>
  </si>
  <si>
    <t>Acordo, Convenção ou Dissídio coletivo adotado</t>
  </si>
  <si>
    <t>D</t>
  </si>
  <si>
    <t>Ano de Celebração do Acordo/ Convenção/Dissídio coletivo</t>
  </si>
  <si>
    <t>E</t>
  </si>
  <si>
    <t>Vigência do Acordo, Convenção ou Dissídio coletivo</t>
  </si>
  <si>
    <t>F</t>
  </si>
  <si>
    <t>Número de meses de execução contratual</t>
  </si>
  <si>
    <t>IDENTIFICAÇÃO DO SERVIÇO</t>
  </si>
  <si>
    <t xml:space="preserve">Tipo de serviço:
                                                                        </t>
  </si>
  <si>
    <t>Unidade
 de 
Medida</t>
  </si>
  <si>
    <t xml:space="preserve">Quantidade total a contratar (Em função da unidade de medida) </t>
  </si>
  <si>
    <t>TOTAL DE POSTOS</t>
  </si>
  <si>
    <t>1. MÓDULOS
Mão de obra vinculada à execução contratual</t>
  </si>
  <si>
    <t>Nota: Deverá ser elaborado um quadro para cada tipo de serviço.</t>
  </si>
  <si>
    <t>Dados complementares para composição dos custos referente à mão de obra</t>
  </si>
  <si>
    <t>Tipo de serviço</t>
  </si>
  <si>
    <t>Recepcionista</t>
  </si>
  <si>
    <t>Classificação Brasileira de Ocupações (CBO)</t>
  </si>
  <si>
    <t>Salário Normativo da Categoria Profissional</t>
  </si>
  <si>
    <t xml:space="preserve">Categoria Profissional (vinculada à execução contratual) </t>
  </si>
  <si>
    <t xml:space="preserve">Data-Base da Categoria (dia/mês/ano) </t>
  </si>
  <si>
    <t>Valor do salárioxhora</t>
  </si>
  <si>
    <t xml:space="preserve">Valor da hora extra 
</t>
  </si>
  <si>
    <t>Quantidade de recepcionista por posto de serviço</t>
  </si>
  <si>
    <t>Módulo 1: Composição da Remuneração (por Posto)</t>
  </si>
  <si>
    <t xml:space="preserve">Nota 1:     O Módulo 1 refere-se ao valor mensal devido ao empregado locado no posto para prestação do serviço no período de 12 meses.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</si>
  <si>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Composição da Remuneração</t>
  </si>
  <si>
    <t>Percentual (%)</t>
  </si>
  <si>
    <t xml:space="preserve">Valor 
(R$) </t>
  </si>
  <si>
    <t xml:space="preserve">Salário-Base            </t>
  </si>
  <si>
    <t xml:space="preserve">Outros (especificar)                      </t>
  </si>
  <si>
    <t>-</t>
  </si>
  <si>
    <t xml:space="preserve">Remuneração 1 (parcela da remuneração sobre a qual incidem INSS + FGTS + Férias + 13º, etc.) = </t>
  </si>
  <si>
    <t>Módulo 2 : Encargos e Benefícios Anuais, Mensais e Diários</t>
  </si>
  <si>
    <t>Nota 1:  Como a planilha de custos e formação de preços é calculada mensalmente, provisiona-se proporcionalmente 1/12 (um doze avos) dos valores referentes à gratificação natalina e adicional de férias.
Nota 2:  O adicional de férias contido no Submódulo 2.1 corresponde a 1/3 (um terço) da remuneração que por sua vez é dividido por 12 (doze) conforme Nota 1 acima.</t>
  </si>
  <si>
    <t>Submódulo 2.1 – 13º (décimo terceiro) Salário e Adicional de Férias</t>
  </si>
  <si>
    <t>2.1</t>
  </si>
  <si>
    <t>13º (décimo terceiro) Salário e Adicional de Férias</t>
  </si>
  <si>
    <t>Valor (R$)</t>
  </si>
  <si>
    <r>
      <rPr>
        <b/>
        <sz val="10"/>
        <color rgb="FF000000"/>
        <rFont val="Arial"/>
      </rPr>
      <t>13º (décimo terceiro) Salário</t>
    </r>
    <r>
      <rPr>
        <sz val="11"/>
        <color rgb="FFFF0000"/>
        <rFont val="Calibri"/>
      </rPr>
      <t xml:space="preserve"> </t>
    </r>
    <r>
      <rPr>
        <sz val="11"/>
        <color rgb="FFFF0000"/>
        <rFont val="Calibri"/>
      </rPr>
      <t xml:space="preserve">Cálculo do valor = Rem1 / 12 </t>
    </r>
  </si>
  <si>
    <r>
      <rPr>
        <b/>
        <sz val="10"/>
        <color rgb="FF000000"/>
        <rFont val="Arial"/>
      </rPr>
      <t xml:space="preserve">Adicional de Férias  </t>
    </r>
    <r>
      <rPr>
        <sz val="11"/>
        <color rgb="FFFF0000"/>
        <rFont val="Calibri"/>
      </rPr>
      <t>Cálculo do valor = [(Rem1 / 3)/12]</t>
    </r>
  </si>
  <si>
    <t>Total</t>
  </si>
  <si>
    <r>
      <rPr>
        <b/>
        <sz val="10"/>
        <color rgb="FF000000"/>
        <rFont val="Arial"/>
      </rPr>
      <t xml:space="preserve">Submódulo 2.2 - Encargos Previdenciários (GPS), Fundo de Garantia por Tempo de Serviço (FGTS) e outras contribuições  </t>
    </r>
    <r>
      <rPr>
        <b/>
        <sz val="11"/>
        <color rgb="FF0000FF"/>
        <rFont val="Arial"/>
      </rPr>
      <t>(Base de Cálculo = Módulo 1 (Rem1) + Submódulo 2.1)</t>
    </r>
  </si>
  <si>
    <t>Nota 1: Os percentuais dos encargos previdenciários, do FGTS e demais contribuições são aqueles estabelecidos pela legislação vigente.
Nota 2: O SAT a depender do grau de risco do serviço irá variar entre 1%, para risco leve, de 2% para risco médio, e de 3% para risco grave.
Nota 3: Esses percentuais incidem sobre o Módulo 1, o Submódulo 2.1, o Módulo 3, o Módulo 4 e o Módulo 6.</t>
  </si>
  <si>
    <t>2.2</t>
  </si>
  <si>
    <t>GPS, FGTS e outras contribuições</t>
  </si>
  <si>
    <t>Valor
 (R$)</t>
  </si>
  <si>
    <t xml:space="preserve">INSS                                                                                                </t>
  </si>
  <si>
    <t xml:space="preserve">Salário Educação                                                                                            </t>
  </si>
  <si>
    <r>
      <rPr>
        <b/>
        <sz val="10"/>
        <color theme="1"/>
        <rFont val="Arial"/>
      </rPr>
      <t xml:space="preserve">RAT x FAP
</t>
    </r>
    <r>
      <rPr>
        <b/>
        <sz val="11"/>
        <color rgb="FFFF0000"/>
        <rFont val="Arial"/>
      </rPr>
      <t>Cálculo do valor: % do RAT x FAP (Fator Acidentário de Prevenção de cada empresa)</t>
    </r>
    <r>
      <rPr>
        <b/>
        <sz val="11"/>
        <color theme="1"/>
        <rFont val="Arial"/>
      </rPr>
      <t xml:space="preserve"> </t>
    </r>
  </si>
  <si>
    <t>RAT =</t>
  </si>
  <si>
    <t xml:space="preserve"> FAP =</t>
  </si>
  <si>
    <t xml:space="preserve">SESC ou SESI                                                                                                 </t>
  </si>
  <si>
    <t xml:space="preserve">SENAC ou SENAI                                                                                           </t>
  </si>
  <si>
    <t xml:space="preserve">SEBRAE                                                                                                              </t>
  </si>
  <si>
    <t>G</t>
  </si>
  <si>
    <t xml:space="preserve">INCRA                                                                                                                  </t>
  </si>
  <si>
    <t>H</t>
  </si>
  <si>
    <t xml:space="preserve">FGTS                                                                                                                 </t>
  </si>
  <si>
    <t>Submódulo 2.3 – Benefícios Mensais e Diários</t>
  </si>
  <si>
    <t>Nota 1: O valor informado deverá ser o custo real do insumo (descontado o valor pago pelos empregados) para o empregado alocado no posto de serviço.
Nota 2: Observar a previsão dos benefícios contidos na CCT adotada, vigente na base territorial de execução dos serviços.</t>
  </si>
  <si>
    <t>2.3</t>
  </si>
  <si>
    <t>Benefícios Mensais e Diários</t>
  </si>
  <si>
    <r>
      <rPr>
        <b/>
        <sz val="10"/>
        <color theme="1"/>
        <rFont val="Arial"/>
      </rPr>
      <t xml:space="preserve">Transporte      </t>
    </r>
    <r>
      <rPr>
        <sz val="11"/>
        <color rgb="FFFF0000"/>
        <rFont val="Calibri"/>
      </rPr>
      <t>Cálculo do valor = [(VTx20) – (6%xSB)]</t>
    </r>
  </si>
  <si>
    <r>
      <rPr>
        <b/>
        <sz val="10"/>
        <color theme="1"/>
        <rFont val="Arial"/>
      </rPr>
      <t xml:space="preserve">     </t>
    </r>
    <r>
      <rPr>
        <b/>
        <sz val="11"/>
        <color rgb="FFFF0000"/>
        <rFont val="Arial"/>
      </rPr>
      <t>A.1)  Valor da passagem do transporte coletivo no município de
                prestação dos serviços</t>
    </r>
  </si>
  <si>
    <r>
      <rPr>
        <b/>
        <sz val="10"/>
        <color theme="1"/>
        <rFont val="Arial"/>
      </rPr>
      <t xml:space="preserve">     </t>
    </r>
    <r>
      <rPr>
        <b/>
        <sz val="11"/>
        <color rgb="FFFF0000"/>
        <rFont val="Arial"/>
      </rPr>
      <t>A.2) Quantidade de passagens por dia por empregado</t>
    </r>
  </si>
  <si>
    <t xml:space="preserve">     A.3) Quantidade de dias do mês de recebimento de passagens</t>
  </si>
  <si>
    <t xml:space="preserve">     A.4) Participação do empregado em percentual do salário-base</t>
  </si>
  <si>
    <t xml:space="preserve">Auxílio-Refeição/Alimentação </t>
  </si>
  <si>
    <r>
      <rPr>
        <sz val="11"/>
        <color rgb="FFFF0000"/>
        <rFont val="Calibri"/>
      </rPr>
      <t xml:space="preserve">      B.1) Valor do Auxílio-Alimentação</t>
    </r>
    <r>
      <rPr>
        <sz val="11"/>
        <color rgb="FF000000"/>
        <rFont val="Calibri"/>
      </rPr>
      <t xml:space="preserve"> </t>
    </r>
  </si>
  <si>
    <r>
      <rPr>
        <b/>
        <sz val="10"/>
        <color theme="1"/>
        <rFont val="Arial"/>
      </rPr>
      <t xml:space="preserve">     </t>
    </r>
    <r>
      <rPr>
        <b/>
        <sz val="11"/>
        <color rgb="FFFF0000"/>
        <rFont val="Arial"/>
      </rPr>
      <t>B.2) Quantidade de dias do mês de recebimento de auxílio-alimentação</t>
    </r>
  </si>
  <si>
    <t xml:space="preserve">     B.3) Participação do empregado em percentual sobre o auxílio-alimentação</t>
  </si>
  <si>
    <t>Benefício de Assistência ao trabalhador (saúde e qualificação profissional)</t>
  </si>
  <si>
    <t>Assistência Jurídica</t>
  </si>
  <si>
    <t xml:space="preserve">Seguro de Vida </t>
  </si>
  <si>
    <t>Prêmio Assiduidade</t>
  </si>
  <si>
    <t>Outros (especificar)</t>
  </si>
  <si>
    <t>Quadro-Resumo do Módulo 2 – Encargos e Benefícios Anuais, Mensais e Diários</t>
  </si>
  <si>
    <t>Encargos e Benefícios Anuais, Mensais e Diários</t>
  </si>
  <si>
    <t>Módulo 3 - Provisão para Rescisão</t>
  </si>
  <si>
    <t>Nota: Conforme o entendimento do TCU no Acórdão no 1.186/2017 - Plenário, a Administração "deve estabelecer na minuta do contrato que a parcela mensal a título de aviso prévio trabalhado será no percentual máximo de 1,94% no primeiro ano, e, em caso de prorrogação do contrato, o percentual máximo dessa parcela será de 0,194% a cada ano de prorrogação, a ser incluído por ocasião da formulação do aditivo da prorrogação do contrato, conforme a Lei 12.506/2011" (Enunciado do Boletim de Jurisprudência no 176/2017).</t>
  </si>
  <si>
    <t>Provisão para Rescisão</t>
  </si>
  <si>
    <r>
      <rPr>
        <b/>
        <sz val="10"/>
        <color theme="1"/>
        <rFont val="Arial"/>
      </rPr>
      <t xml:space="preserve">Aviso Prévio Indenizado     </t>
    </r>
    <r>
      <rPr>
        <b/>
        <sz val="11"/>
        <color rgb="FFFF0000"/>
        <rFont val="Arial"/>
      </rPr>
      <t>Cálculo do valor = [Rem1/12 + 13º/12 + Férias/12 + (1/3xFérias)/12] x (30/30=1) x 33,33%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</si>
  <si>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</si>
  <si>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r>
      <rPr>
        <b/>
        <sz val="10"/>
        <color theme="1"/>
        <rFont val="Arial"/>
      </rPr>
      <t xml:space="preserve">Multa do FGTS e contribuições sociais sobre o  Aviso Prévio Indenizado 
</t>
    </r>
    <r>
      <rPr>
        <sz val="11"/>
        <color rgb="FFFF0000"/>
        <rFont val="Calibri"/>
      </rPr>
      <t>Cálculo do valor = [50%x8%x(Rem1+13º+Férias+1/3xFérias)]x33,33% de rotatividade</t>
    </r>
  </si>
  <si>
    <t>Incidência dos encargos  do Submódulo 2.2 sobre o Aviso Prévio Trabalhado</t>
  </si>
  <si>
    <r>
      <rPr>
        <b/>
        <sz val="10"/>
        <color theme="1"/>
        <rFont val="Arial"/>
      </rPr>
      <t xml:space="preserve">Multa do FGTS e contribuições sociais sobre o Aviso Prévio Trabalhado
</t>
    </r>
    <r>
      <rPr>
        <sz val="11"/>
        <color rgb="FFFF0000"/>
        <rFont val="Calibri"/>
      </rPr>
      <t>Cálculo do valor = [50%x8%x(Rem1+13º+Férias+1/3xFérias)]x100% dos empregados</t>
    </r>
  </si>
  <si>
    <t>Módulo 4 - Custo de Reposição do Profissional Ausente (por Posto)</t>
  </si>
  <si>
    <t>Nota 1: Os itens que contemplam o módulo 4 se referem ao custo dos dias trabalhados pelos repositores/substitutos que por ventura venham a cobrir os empregados nos casos de Ausências Legais (Submódulo 4.1) e/ou na Intrajornada (Submódulo 4.2) a depender da prestação do serviço, por posto.
Nota 2: Haverá a incidência do Submódulo 2.2 sobre esse módulo.</t>
  </si>
  <si>
    <t xml:space="preserve">Base de cálculo para o Custo de Reposição do Profissional Ausente (substituto): BCCPA = Rem1 + 13º + Férias + 1/3Férias </t>
  </si>
  <si>
    <t>Submódulo 4.1 – Ausências Legais</t>
  </si>
  <si>
    <t>Nota 1: As alíneas “A” a “F” referem-se somente ao custo que será pago ao repositor pelos dias trabalhados quando da necessidade de substituir a mão de obra alocada na prestação do serviço; Nota 2: Considerando o caráter eventual e o elevado impacto unitário do afastamento por maternidade, especialmente em um contrato de pequeno porte, optou-se por não provisionar custo específico, podendo eventual impacto ser tratado através de reequilíbrio econômico-financeiro.</t>
  </si>
  <si>
    <t>4.1</t>
  </si>
  <si>
    <t>Ausências Legais</t>
  </si>
  <si>
    <r>
      <rPr>
        <b/>
        <sz val="10"/>
        <color rgb="FF000000"/>
        <rFont val="Arial"/>
      </rPr>
      <t>Férias</t>
    </r>
    <r>
      <rPr>
        <sz val="11"/>
        <color rgb="FF009900"/>
        <rFont val="Calibri"/>
      </rPr>
      <t xml:space="preserve">  </t>
    </r>
    <r>
      <rPr>
        <sz val="11"/>
        <color rgb="FFFF0000"/>
        <rFont val="Calibri"/>
      </rPr>
      <t>Cálculo do valor = BCCPA/12</t>
    </r>
  </si>
  <si>
    <r>
      <rPr>
        <b/>
        <sz val="10"/>
        <color theme="1"/>
        <rFont val="Arial"/>
      </rPr>
      <t xml:space="preserve">Ausências Legais                               </t>
    </r>
    <r>
      <rPr>
        <b/>
        <sz val="11"/>
        <color rgb="FFFF0000"/>
        <rFont val="Arial"/>
      </rPr>
      <t>Cálculo do valor = [(</t>
    </r>
    <r>
      <rPr>
        <b/>
        <sz val="11"/>
        <color rgb="FF0000FF"/>
        <rFont val="Arial"/>
      </rPr>
      <t>BCCPA</t>
    </r>
    <r>
      <rPr>
        <b/>
        <sz val="11"/>
        <color rgb="FFFF0000"/>
        <rFont val="Arial"/>
      </rPr>
      <t xml:space="preserve">/30)x2,96dias]/12 </t>
    </r>
  </si>
  <si>
    <r>
      <rPr>
        <b/>
        <sz val="10"/>
        <color theme="1"/>
        <rFont val="Arial"/>
      </rPr>
      <t xml:space="preserve">Licença-Paternidade                     </t>
    </r>
    <r>
      <rPr>
        <b/>
        <sz val="11"/>
        <color rgb="FFFF0000"/>
        <rFont val="Arial"/>
      </rPr>
      <t>Cálculo do valor = {[(</t>
    </r>
    <r>
      <rPr>
        <b/>
        <sz val="11"/>
        <color rgb="FF0000FF"/>
        <rFont val="Arial"/>
      </rPr>
      <t>BCCPA</t>
    </r>
    <r>
      <rPr>
        <b/>
        <sz val="11"/>
        <color rgb="FFFF0000"/>
        <rFont val="Arial"/>
      </rPr>
      <t xml:space="preserve">/30)x5dias]/12}x1,5% </t>
    </r>
  </si>
  <si>
    <r>
      <rPr>
        <b/>
        <sz val="10"/>
        <color theme="1"/>
        <rFont val="Arial"/>
      </rPr>
      <t xml:space="preserve">Ausência por acidente de trabalho   </t>
    </r>
    <r>
      <rPr>
        <sz val="11"/>
        <color rgb="FFFF0000"/>
        <rFont val="Calibri"/>
      </rPr>
      <t xml:space="preserve">Cálculo do valor = {[(BCCPA/30)x15dias]/12}x0,78% </t>
    </r>
  </si>
  <si>
    <r>
      <rPr>
        <b/>
        <sz val="10"/>
        <color theme="1"/>
        <rFont val="Arial"/>
      </rPr>
      <t xml:space="preserve">Afastamento Maternidade      </t>
    </r>
    <r>
      <rPr>
        <b/>
        <sz val="11"/>
        <color rgb="FFFF0000"/>
        <rFont val="Arial"/>
      </rPr>
      <t>Cálculo do valor = {[BCCPA/30)x120/12]x2%}</t>
    </r>
  </si>
  <si>
    <r>
      <rPr>
        <b/>
        <sz val="10"/>
        <color theme="1"/>
        <rFont val="Arial"/>
      </rPr>
      <t xml:space="preserve">(Outros) </t>
    </r>
    <r>
      <rPr>
        <b/>
        <sz val="11"/>
        <color rgb="FF0000FF"/>
        <rFont val="Arial"/>
      </rPr>
      <t xml:space="preserve">Ausência por doença (incluído)   </t>
    </r>
    <r>
      <rPr>
        <b/>
        <sz val="11"/>
        <color theme="1"/>
        <rFont val="Arial"/>
      </rPr>
      <t xml:space="preserve">      </t>
    </r>
    <r>
      <rPr>
        <b/>
        <sz val="11"/>
        <color rgb="FFFF0000"/>
        <rFont val="Arial"/>
      </rPr>
      <t>Cálculo do valor = [(</t>
    </r>
    <r>
      <rPr>
        <b/>
        <sz val="11"/>
        <color rgb="FF0000FF"/>
        <rFont val="Arial"/>
      </rPr>
      <t>BCCPA</t>
    </r>
    <r>
      <rPr>
        <b/>
        <sz val="11"/>
        <color rgb="FFFF0000"/>
        <rFont val="Arial"/>
      </rPr>
      <t xml:space="preserve">/30)x3dias]/12       </t>
    </r>
  </si>
  <si>
    <t>Subtotal 4.1</t>
  </si>
  <si>
    <t>Incidência dos encargos do Submódulo 2.2 sobre o total do Submódulo 4.1</t>
  </si>
  <si>
    <t>Submódulo 4.2 – Intrajornada</t>
  </si>
  <si>
    <t>Nota: Não será provisionado custo referente ao intervalo intrajornada, uma vez que no serviço de recepção o intervalo será coberto por servidor do próprio órgão, inexistindo custo adicional para a contratada.</t>
  </si>
  <si>
    <t>Quadro-Resumo do Módulo 4 – Custo de Reposição do Profissional Ausente</t>
  </si>
  <si>
    <t>Custo de Reposição do Profissional Ausente</t>
  </si>
  <si>
    <t>Módulo 5 – Insumos Diversos</t>
  </si>
  <si>
    <t>Nota: Valores mensais</t>
  </si>
  <si>
    <t>Insumos Diversos</t>
  </si>
  <si>
    <t>Uniformes Cotados 2 conjuntos de uniformes por empregado Cálculo do valor: (total do cjt de uniforme x 2 ) / 12 meses</t>
  </si>
  <si>
    <t>Materiais / Equipamentos: Os materiais de expediente e equipamentos necessários ao desempenho da função de recepcionista serão fornecidos pelo órgão contratante, não havendo custo a ser suportado pela contratada.</t>
  </si>
  <si>
    <t xml:space="preserve">Total </t>
  </si>
  <si>
    <t>Módulo 6 - Custos Indiretos, Lucro e Tributos</t>
  </si>
  <si>
    <t>Nota 1: Custos Indiretos, Lucro e Tributos por empregado.
Nota 2: O valor referente a tributos é obtido aplicando-se o percentual sobre o valor do faturamento.</t>
  </si>
  <si>
    <t xml:space="preserve">Custos Indiretos, Lucro e Tributos </t>
  </si>
  <si>
    <t>Nota: Adotou-se o percentual de 3% a título de custos indiretos, considerando parâmetros médios praticados em contratações similares e a necessidade de cobertura das despesas administrativas da contratada. . BASE DE CÁLCULO DOS CUSTOS INDIRETOS  =  (Total do Módulo 1–Composição da  Remuneração2 + Total do Módulo 2– Encargos e Benefícios Anuais, Mensais e Diários + Total do Módulo 3–Provisão da Rescisão + Total do Módulo 4–Custo de Reposição do Profissional Ausente + Total do Módulo 5–Insumos Diversos)</t>
  </si>
  <si>
    <t>Custos Indiretos</t>
  </si>
  <si>
    <t>Nota: Adotou-se o percentual de 6% a título de lucro, considerando parâmetros usualmente praticados em contratos de terceirização de mão de obra, de forma a assegurar viabilidade econômica da contratação.             . BASE DE CÁLCULO DO LUCRO = (Total do Módulo 1–Composição da  Remuneração2 + Total do Módulo 2– Encargos e Benefícios Anuais, Mensais e Diários + Total do Módulo 3–Provisão da Rescisão + Total do Módulo 4–Custo de Reposição do Profissional Ausente + Total do Módulo 5–Insumos Diversos + Custos Indiretos)</t>
  </si>
  <si>
    <t>Lucro</t>
  </si>
  <si>
    <t>BASE DE CÁLCULO DOS TRIBUTOS = (Total do Módulo 1–Composição da  Remuneração2 + Total do Módulo 2– Encargos e Benefícios Anuais, Mensais e Diários + Total do Módulo 3–Provisão da Rescisão + Total do Módulo 4–Custo de Reposição do Profissional Ausente + Total do Módulo 5–Insumos Diversos + Custos Indiretos + Lucro)</t>
  </si>
  <si>
    <t>Tributos (Nota 1: Os tributos deverão ser informados pelo licitante conforme seu regime tributário, sendo vedada a inclusão de tributos não incidentes ou a aplicação de alíquotas superiores às efetivamente devidas)</t>
  </si>
  <si>
    <t>C.1    Tributos federais (especificar)</t>
  </si>
  <si>
    <r>
      <rPr>
        <sz val="10"/>
        <color theme="1"/>
        <rFont val="Arial"/>
      </rPr>
      <t xml:space="preserve">  </t>
    </r>
    <r>
      <rPr>
        <b/>
        <sz val="11"/>
        <color theme="1"/>
        <rFont val="Arial"/>
      </rPr>
      <t xml:space="preserve">a) Cofins </t>
    </r>
    <r>
      <rPr>
        <sz val="11"/>
        <color rgb="FFFF0000"/>
        <rFont val="Arial"/>
      </rPr>
      <t>(informar a alíquota aplicável conforme o regime tributário da licitante)</t>
    </r>
  </si>
  <si>
    <r>
      <rPr>
        <sz val="10"/>
        <color theme="1"/>
        <rFont val="Arial"/>
      </rPr>
      <t xml:space="preserve">  </t>
    </r>
    <r>
      <rPr>
        <b/>
        <sz val="11"/>
        <color theme="1"/>
        <rFont val="Arial"/>
      </rPr>
      <t xml:space="preserve">b) PIS       </t>
    </r>
    <r>
      <rPr>
        <sz val="11"/>
        <color rgb="FFFF0000"/>
        <rFont val="Arial"/>
      </rPr>
      <t>(informar a alíquota aplicável conforme o regime tributário da licitante)</t>
    </r>
  </si>
  <si>
    <r>
      <rPr>
        <b/>
        <sz val="10"/>
        <color theme="1"/>
        <rFont val="Arial"/>
      </rPr>
      <t xml:space="preserve"> c) IRPJ</t>
    </r>
    <r>
      <rPr>
        <b/>
        <sz val="11"/>
        <color rgb="FF0000FF"/>
        <rFont val="Arial"/>
      </rPr>
      <t xml:space="preserve"> </t>
    </r>
    <r>
      <rPr>
        <b/>
        <sz val="11"/>
        <color rgb="FF0000CC"/>
        <rFont val="Arial"/>
      </rPr>
      <t>- Em face dos Acórdãos TCU nºs 950/2007-P e 205/2018-P, o licitante não pode cotar expressamente este tributo.</t>
    </r>
  </si>
  <si>
    <r>
      <rPr>
        <b/>
        <sz val="10"/>
        <color theme="1"/>
        <rFont val="Arial"/>
      </rPr>
      <t xml:space="preserve"> d) CSLL </t>
    </r>
    <r>
      <rPr>
        <b/>
        <sz val="11"/>
        <color rgb="FF0000CC"/>
        <rFont val="Arial"/>
      </rPr>
      <t>- Em face dos Acórdãos TCU nºs 950/2007-P e 205/2018-P, o licitante não pode cotar expressamente este tributo.</t>
    </r>
  </si>
  <si>
    <t>C.2   Tributos estaduais (especificar)</t>
  </si>
  <si>
    <t>C.3   Tributos municipais (especificar):</t>
  </si>
  <si>
    <t xml:space="preserve">  a) ISS             (Lei Complementar nº 024/2004 e demais regulamentações)</t>
  </si>
  <si>
    <t xml:space="preserve">Percentual Total e Valor Total de Tributos  </t>
  </si>
  <si>
    <t>Valor total com tributos ( Corresponde à base de cálculo dividida por (1 - percentual total de tributos), considerando que os tributos incidem sobre a receita bruta da contratação.</t>
  </si>
  <si>
    <t>Base de Cálculo dos Tributos / (1 - percentual total de tributos)</t>
  </si>
  <si>
    <t>2. QUADRO-RESUMO DO CUSTO POR POSTO DE TRABALHO</t>
  </si>
  <si>
    <t>Mão de obra vinculada à execução contratual (valor por Posto de Trabalho)</t>
  </si>
  <si>
    <t>Módulo 1 - Composição da Remuneração2</t>
  </si>
  <si>
    <t>Módulo 2 – Encargos e Benefícios Anuais, Mensais e Diários</t>
  </si>
  <si>
    <t>Módulo 3 – Provisão para Rescisão</t>
  </si>
  <si>
    <t>Módulo 4 – Custo de Reposição do Profissional Ausente</t>
  </si>
  <si>
    <t xml:space="preserve">Módulo 5 – Insumos Diversos </t>
  </si>
  <si>
    <t>Subtotal (A + B + C + D + E)</t>
  </si>
  <si>
    <t>Valor Total por Posto</t>
  </si>
  <si>
    <t>Servente de limpeza</t>
  </si>
  <si>
    <t>Adicional de insalubridade</t>
  </si>
  <si>
    <r>
      <rPr>
        <b/>
        <sz val="10"/>
        <color rgb="FF000000"/>
        <rFont val="Arial"/>
      </rPr>
      <t>13º (décimo terceiro) Salário</t>
    </r>
    <r>
      <rPr>
        <sz val="11"/>
        <color rgb="FFFF0000"/>
        <rFont val="Calibri"/>
      </rPr>
      <t xml:space="preserve"> </t>
    </r>
    <r>
      <rPr>
        <sz val="11"/>
        <color rgb="FFFF0000"/>
        <rFont val="Calibri"/>
      </rPr>
      <t xml:space="preserve">Cálculo do valor = Rem1 / 12 </t>
    </r>
  </si>
  <si>
    <r>
      <rPr>
        <b/>
        <sz val="10"/>
        <color rgb="FF000000"/>
        <rFont val="Arial"/>
      </rPr>
      <t xml:space="preserve">Adicional de Férias  </t>
    </r>
    <r>
      <rPr>
        <sz val="11"/>
        <color rgb="FFFF0000"/>
        <rFont val="Calibri"/>
      </rPr>
      <t>Cálculo do valor = [(Rem1 / 3)/12]</t>
    </r>
  </si>
  <si>
    <r>
      <rPr>
        <b/>
        <sz val="10"/>
        <color rgb="FF000000"/>
        <rFont val="Arial"/>
      </rPr>
      <t xml:space="preserve">Submódulo 2.2 - Encargos Previdenciários (GPS), Fundo de Garantia por Tempo de Serviço (FGTS) e outras contribuições  </t>
    </r>
    <r>
      <rPr>
        <b/>
        <sz val="11"/>
        <color rgb="FF0000FF"/>
        <rFont val="Arial"/>
      </rPr>
      <t>(Base de Cálculo = Módulo 1 (Rem1) + Submódulo 2.1)</t>
    </r>
  </si>
  <si>
    <r>
      <rPr>
        <b/>
        <sz val="10"/>
        <color theme="1"/>
        <rFont val="Arial"/>
      </rPr>
      <t xml:space="preserve">RAT x FAP
</t>
    </r>
    <r>
      <rPr>
        <b/>
        <sz val="11"/>
        <color rgb="FFFF0000"/>
        <rFont val="Arial"/>
      </rPr>
      <t>Cálculo do valor: % do RAT x FAP (Fator Acidentário de Prevenção de cada empresa)</t>
    </r>
    <r>
      <rPr>
        <b/>
        <sz val="11"/>
        <color theme="1"/>
        <rFont val="Arial"/>
      </rPr>
      <t xml:space="preserve"> </t>
    </r>
  </si>
  <si>
    <r>
      <rPr>
        <b/>
        <sz val="10"/>
        <color theme="1"/>
        <rFont val="Arial"/>
      </rPr>
      <t xml:space="preserve">Transporte      </t>
    </r>
    <r>
      <rPr>
        <sz val="11"/>
        <color rgb="FFFF0000"/>
        <rFont val="Calibri"/>
      </rPr>
      <t>Cálculo do valor = [(VTx20) – (6%xSB)]</t>
    </r>
  </si>
  <si>
    <r>
      <rPr>
        <b/>
        <sz val="10"/>
        <color theme="1"/>
        <rFont val="Arial"/>
      </rPr>
      <t xml:space="preserve">     </t>
    </r>
    <r>
      <rPr>
        <b/>
        <sz val="11"/>
        <color rgb="FFFF0000"/>
        <rFont val="Arial"/>
      </rPr>
      <t>A.1)  Valor da passagem do transporte coletivo no município de
                prestação dos serviços</t>
    </r>
  </si>
  <si>
    <r>
      <rPr>
        <b/>
        <sz val="10"/>
        <color theme="1"/>
        <rFont val="Arial"/>
      </rPr>
      <t xml:space="preserve">     </t>
    </r>
    <r>
      <rPr>
        <b/>
        <sz val="11"/>
        <color rgb="FFFF0000"/>
        <rFont val="Arial"/>
      </rPr>
      <t>A.2) Quantidade de passagens por dia por empregado</t>
    </r>
  </si>
  <si>
    <r>
      <rPr>
        <sz val="11"/>
        <color rgb="FFFF0000"/>
        <rFont val="Calibri"/>
      </rPr>
      <t xml:space="preserve">      B.1) Valor do Auxílio-Alimentação</t>
    </r>
    <r>
      <rPr>
        <sz val="11"/>
        <color rgb="FF000000"/>
        <rFont val="Calibri"/>
      </rPr>
      <t xml:space="preserve"> </t>
    </r>
  </si>
  <si>
    <r>
      <rPr>
        <b/>
        <sz val="10"/>
        <color theme="1"/>
        <rFont val="Arial"/>
      </rPr>
      <t xml:space="preserve">     </t>
    </r>
    <r>
      <rPr>
        <b/>
        <sz val="11"/>
        <color rgb="FFFF0000"/>
        <rFont val="Arial"/>
      </rPr>
      <t>B.2) Quantidade de dias do mês de recebimento de auxílio-alimentação</t>
    </r>
  </si>
  <si>
    <r>
      <rPr>
        <b/>
        <sz val="10"/>
        <color theme="1"/>
        <rFont val="Arial"/>
      </rPr>
      <t xml:space="preserve">Aviso Prévio Indenizado     </t>
    </r>
    <r>
      <rPr>
        <b/>
        <sz val="11"/>
        <color rgb="FFFF0000"/>
        <rFont val="Arial"/>
      </rPr>
      <t>Cálculo do valor = [Rem1/12 + 13º/12 + Férias/12 + (1/3xFérias)/12] x (30/30=1) x 33,33%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</si>
  <si>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contribuições sociais sobre o  Aviso Prévio Indenizado 
</t>
    </r>
    <r>
      <rPr>
        <sz val="11"/>
        <color rgb="FFFF0000"/>
        <rFont val="Calibri"/>
      </rPr>
      <t>Cálculo do valor = [50%x8%x(Rem1+13º+Férias+1/3xFérias)]x33,33% de rotatividade</t>
    </r>
  </si>
  <si>
    <r>
      <rPr>
        <b/>
        <sz val="10"/>
        <color theme="1"/>
        <rFont val="Arial"/>
      </rPr>
      <t xml:space="preserve">Aviso Prévio Trabalhado      </t>
    </r>
    <r>
      <rPr>
        <sz val="11"/>
        <color rgb="FFFF0000"/>
        <rFont val="Calibri"/>
      </rPr>
      <t xml:space="preserve"> (negociar extinção/redução na 1ª prorrogação)  Cálculo do valor= [(Rem1/30)x7]/</t>
    </r>
    <r>
      <rPr>
        <sz val="11"/>
        <color rgb="FF0000FF"/>
        <rFont val="Calibri"/>
      </rPr>
      <t>12</t>
    </r>
    <r>
      <rPr>
        <sz val="11"/>
        <color rgb="FFFF0000"/>
        <rFont val="Calibri"/>
      </rPr>
      <t xml:space="preserve"> meses do contratox100% dos empregados - ao final do contrato  </t>
    </r>
  </si>
  <si>
    <r>
      <rPr>
        <b/>
        <sz val="10"/>
        <color theme="1"/>
        <rFont val="Arial"/>
      </rPr>
      <t xml:space="preserve">Multa do FGTS e contribuições sociais sobre o Aviso Prévio Trabalhado
</t>
    </r>
    <r>
      <rPr>
        <sz val="11"/>
        <color rgb="FFFF0000"/>
        <rFont val="Calibri"/>
      </rPr>
      <t>Cálculo do valor = [50%x8%x(Rem1+13º+Férias+1/3xFérias)]x100% dos empregados</t>
    </r>
  </si>
  <si>
    <r>
      <rPr>
        <b/>
        <sz val="10"/>
        <color rgb="FF000000"/>
        <rFont val="Arial"/>
      </rPr>
      <t>Férias</t>
    </r>
    <r>
      <rPr>
        <sz val="11"/>
        <color rgb="FF009900"/>
        <rFont val="Calibri"/>
      </rPr>
      <t xml:space="preserve">  </t>
    </r>
    <r>
      <rPr>
        <sz val="11"/>
        <color rgb="FFFF0000"/>
        <rFont val="Calibri"/>
      </rPr>
      <t>Cálculo do valor = BCCPA/12</t>
    </r>
  </si>
  <si>
    <r>
      <rPr>
        <b/>
        <sz val="10"/>
        <color theme="1"/>
        <rFont val="Arial"/>
      </rPr>
      <t xml:space="preserve">Ausências Legais                               </t>
    </r>
    <r>
      <rPr>
        <b/>
        <sz val="11"/>
        <color rgb="FFFF0000"/>
        <rFont val="Arial"/>
      </rPr>
      <t>Cálculo do valor = [(</t>
    </r>
    <r>
      <rPr>
        <b/>
        <sz val="11"/>
        <color rgb="FF0000FF"/>
        <rFont val="Arial"/>
      </rPr>
      <t>BCCPA</t>
    </r>
    <r>
      <rPr>
        <b/>
        <sz val="11"/>
        <color rgb="FFFF0000"/>
        <rFont val="Arial"/>
      </rPr>
      <t xml:space="preserve">/30)x2,96dias]/12 </t>
    </r>
  </si>
  <si>
    <r>
      <rPr>
        <b/>
        <sz val="10"/>
        <color theme="1"/>
        <rFont val="Arial"/>
      </rPr>
      <t xml:space="preserve">Licença-Paternidade                     </t>
    </r>
    <r>
      <rPr>
        <b/>
        <sz val="11"/>
        <color rgb="FFFF0000"/>
        <rFont val="Arial"/>
      </rPr>
      <t>Cálculo do valor = {[(</t>
    </r>
    <r>
      <rPr>
        <b/>
        <sz val="11"/>
        <color rgb="FF0000FF"/>
        <rFont val="Arial"/>
      </rPr>
      <t>BCCPA</t>
    </r>
    <r>
      <rPr>
        <b/>
        <sz val="11"/>
        <color rgb="FFFF0000"/>
        <rFont val="Arial"/>
      </rPr>
      <t xml:space="preserve">/30)x5dias]/12}x1,5% </t>
    </r>
  </si>
  <si>
    <r>
      <rPr>
        <b/>
        <sz val="10"/>
        <color theme="1"/>
        <rFont val="Arial"/>
      </rPr>
      <t xml:space="preserve">Ausência por acidente de trabalho   </t>
    </r>
    <r>
      <rPr>
        <sz val="11"/>
        <color rgb="FFFF0000"/>
        <rFont val="Calibri"/>
      </rPr>
      <t xml:space="preserve">Cálculo do valor = {[(BCCPA/30)x15dias]/12}x0,78% </t>
    </r>
  </si>
  <si>
    <r>
      <rPr>
        <b/>
        <sz val="10"/>
        <color theme="1"/>
        <rFont val="Arial"/>
      </rPr>
      <t xml:space="preserve">Afastamento Maternidade      </t>
    </r>
    <r>
      <rPr>
        <b/>
        <sz val="11"/>
        <color rgb="FFFF0000"/>
        <rFont val="Arial"/>
      </rPr>
      <t>Cálculo do valor = {[BCCPA/30)x120/12]x2%}</t>
    </r>
  </si>
  <si>
    <r>
      <rPr>
        <b/>
        <sz val="10"/>
        <color theme="1"/>
        <rFont val="Arial"/>
      </rPr>
      <t xml:space="preserve">(Outros) </t>
    </r>
    <r>
      <rPr>
        <b/>
        <sz val="11"/>
        <color rgb="FF0000FF"/>
        <rFont val="Arial"/>
      </rPr>
      <t xml:space="preserve">Ausência por doença (incluído)   </t>
    </r>
    <r>
      <rPr>
        <b/>
        <sz val="11"/>
        <color theme="1"/>
        <rFont val="Arial"/>
      </rPr>
      <t xml:space="preserve">      </t>
    </r>
    <r>
      <rPr>
        <b/>
        <sz val="11"/>
        <color rgb="FFFF0000"/>
        <rFont val="Arial"/>
      </rPr>
      <t>Cálculo do valor = [(</t>
    </r>
    <r>
      <rPr>
        <b/>
        <sz val="11"/>
        <color rgb="FF0000FF"/>
        <rFont val="Arial"/>
      </rPr>
      <t>BCCPA</t>
    </r>
    <r>
      <rPr>
        <b/>
        <sz val="11"/>
        <color rgb="FFFF0000"/>
        <rFont val="Arial"/>
      </rPr>
      <t xml:space="preserve">/30)x3dias]/12       </t>
    </r>
  </si>
  <si>
    <t>Nota: Não será provisionado custo referente ao intervalo intrajornada, uma vez que no serviço de limpeza, a execução admite organização de jornada sem necessidade de reposição, inexistindo custo adicional para a contratada</t>
  </si>
  <si>
    <t>Materiais / Equipamentos: Os materiais e equipamentos deverão compreender, no mínimo, aqueles listados no Termo de Referência e deverão ser suficientes para o fiel cumprimento do objeto contratado</t>
  </si>
  <si>
    <t>Nota: Adotou-se o percentual de 3% a título de custos indiretos, considerando parâmetros médios praticados em contratações similares e a necessidade de cobertura das despesas administrativas da contratada, bem como com base na IN nº 005/2017 . BASE DE CÁLCULO DOS CUSTOS INDIRETOS  =  (Total do Módulo 1–Composição da  Remuneração2 + Total do Módulo 2– Encargos e Benefícios Anuais, Mensais e Diários + Total do Módulo 3–Provisão da Rescisão + Total do Módulo 4–Custo de Reposição do Profissional Ausente + Total do Módulo 5–Insumos Diversos)</t>
  </si>
  <si>
    <t>Nota: Adotou-se o percentual de 6,79% a título de lucro, considerando parâmetros usualmente praticados em contratos de terceirização de mão de obra, de forma a assegurar viabilidade econômica da contratação, bem como com base na IN 005/2017            . BASE DE CÁLCULO DO LUCRO = (Total do Módulo 1–Composição da  Remuneração2 + Total do Módulo 2– Encargos e Benefícios Anuais, Mensais e Diários + Total do Módulo 3–Provisão da Rescisão + Total do Módulo 4–Custo de Reposição do Profissional Ausente + Total do Módulo 5–Insumos Diversos + Custos Indiretos)</t>
  </si>
  <si>
    <r>
      <rPr>
        <sz val="10"/>
        <color theme="1"/>
        <rFont val="Arial"/>
      </rPr>
      <t xml:space="preserve">  </t>
    </r>
    <r>
      <rPr>
        <b/>
        <sz val="11"/>
        <color theme="1"/>
        <rFont val="Arial"/>
      </rPr>
      <t xml:space="preserve">a) Cofins </t>
    </r>
    <r>
      <rPr>
        <sz val="11"/>
        <color rgb="FFFF0000"/>
        <rFont val="Arial"/>
      </rPr>
      <t>(informar a alíquota aplicável conforme o regime tributário da licitante)</t>
    </r>
  </si>
  <si>
    <r>
      <rPr>
        <sz val="10"/>
        <color theme="1"/>
        <rFont val="Arial"/>
      </rPr>
      <t xml:space="preserve">  </t>
    </r>
    <r>
      <rPr>
        <b/>
        <sz val="11"/>
        <color theme="1"/>
        <rFont val="Arial"/>
      </rPr>
      <t xml:space="preserve">b) PIS       </t>
    </r>
    <r>
      <rPr>
        <sz val="11"/>
        <color rgb="FFFF0000"/>
        <rFont val="Arial"/>
      </rPr>
      <t>(informar a alíquota aplicável conforme o regime tributário da licitante)</t>
    </r>
  </si>
  <si>
    <r>
      <rPr>
        <b/>
        <sz val="10"/>
        <color theme="1"/>
        <rFont val="Arial"/>
      </rPr>
      <t xml:space="preserve"> c) IRPJ</t>
    </r>
    <r>
      <rPr>
        <b/>
        <sz val="11"/>
        <color rgb="FF0000FF"/>
        <rFont val="Arial"/>
      </rPr>
      <t xml:space="preserve"> </t>
    </r>
    <r>
      <rPr>
        <b/>
        <sz val="11"/>
        <color rgb="FF0000CC"/>
        <rFont val="Arial"/>
      </rPr>
      <t>- Em face dos Acórdãos TCU nºs 950/2007-P e 205/2018-P, o licitante não pode cotar expressamente este tributo.</t>
    </r>
  </si>
  <si>
    <r>
      <rPr>
        <b/>
        <sz val="10"/>
        <color theme="1"/>
        <rFont val="Arial"/>
      </rPr>
      <t xml:space="preserve"> d) CSLL </t>
    </r>
    <r>
      <rPr>
        <b/>
        <sz val="11"/>
        <color rgb="FF0000CC"/>
        <rFont val="Arial"/>
      </rPr>
      <t>- Em face dos Acórdãos TCU nºs 950/2007-P e 205/2018-P, o licitante não pode cotar expressamente este tributo.</t>
    </r>
  </si>
  <si>
    <t>3.   QUADRO RESUMO TOTAL MENSAL</t>
  </si>
  <si>
    <t>POSTO / ESCALA DE TRABALHO</t>
  </si>
  <si>
    <t>PREÇO MENSAL DO POSTO  
(R$)</t>
  </si>
  <si>
    <t>NÚMERO DE POSTOS</t>
  </si>
  <si>
    <t>SUBTOTAL
(R$)</t>
  </si>
  <si>
    <t>RECEPCIONISTA / 13 AS 19H (06H DIÁRIAS)</t>
  </si>
  <si>
    <t>SERVENTE DE LIMPEZA / 13H ÀS 19H (06H DIÁRIAS)</t>
  </si>
  <si>
    <t>TOTAL:</t>
  </si>
  <si>
    <t>Valor mensal do serviço</t>
  </si>
  <si>
    <t>Número de meses do contrato</t>
  </si>
  <si>
    <r>
      <rPr>
        <b/>
        <sz val="10"/>
        <color theme="1"/>
        <rFont val="Arial"/>
      </rPr>
      <t xml:space="preserve">Valor global da proposta </t>
    </r>
    <r>
      <rPr>
        <b/>
        <sz val="11"/>
        <color theme="1"/>
        <rFont val="Arial"/>
      </rPr>
      <t>(valor mensal do serviço x nº de meses do contrato)</t>
    </r>
  </si>
  <si>
    <t>QUANTIDADE DE PESSOAL ALOCADO NA EXECUÇÃO CONTRATUAL</t>
  </si>
  <si>
    <t>Tipo de Mão de Obra</t>
  </si>
  <si>
    <t>Quantidade de Pessoal</t>
  </si>
  <si>
    <t>Recepcionista (CBO)</t>
  </si>
  <si>
    <t>Servente de Limpeza (CBO)</t>
  </si>
  <si>
    <t>MATERIAIS, MÁQUINAS E EQUIPAMENTOS ALOCADOS NA EXECUÇÃO CONTRATUAL</t>
  </si>
  <si>
    <t>Especificação dos Materiais/Máquinas/Equipamentos</t>
  </si>
  <si>
    <t>Vida Útil</t>
  </si>
  <si>
    <t>Qtd</t>
  </si>
  <si>
    <t>Preço Un.</t>
  </si>
  <si>
    <t>Custo Anual - p/ Item</t>
  </si>
  <si>
    <t>Total Global Anual</t>
  </si>
  <si>
    <t>Conjunto Uniforme recepcionista (quantidade suficiente para 1 empregado, a ser renovado anualmente ou conforme necessidade)</t>
  </si>
  <si>
    <t>Camisa social</t>
  </si>
  <si>
    <t>Blazer</t>
  </si>
  <si>
    <t>Cinto preto</t>
  </si>
  <si>
    <t>Calça social</t>
  </si>
  <si>
    <t>Sapato esporte fino/ social</t>
  </si>
  <si>
    <t>Blusão/Suéter/Pullover</t>
  </si>
  <si>
    <t>Casaco/Jaqueta</t>
  </si>
  <si>
    <t>Conjunto de Equipamentos e Materiais para Servente de Limpeza</t>
  </si>
  <si>
    <r>
      <t xml:space="preserve">Aviso Prévio Trabalhado      </t>
    </r>
    <r>
      <rPr>
        <sz val="11"/>
        <color rgb="FFFF0000"/>
        <rFont val="Calibri"/>
      </rPr>
      <t xml:space="preserve"> (negociar extinção/redução na 1ª prorrogação)  Cálculo do valor= [(Rem1/30)x7]/</t>
    </r>
    <r>
      <rPr>
        <sz val="11"/>
        <color rgb="FF0000FF"/>
        <rFont val="Calibri"/>
      </rPr>
      <t>12</t>
    </r>
    <r>
      <rPr>
        <sz val="11"/>
        <color rgb="FFFF0000"/>
        <rFont val="Calibri"/>
      </rPr>
      <t xml:space="preserve"> meses do contratox100% dos empregados - ao final do contrato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</si>
</sst>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d&quot;/&quot;mm&quot;/&quot;yy"/>
    <numFmt numFmtId="165" formatCode="&quot;R$ &quot;#,##0.00"/>
    <numFmt numFmtId="166" formatCode="0.0%"/>
    <numFmt numFmtId="167" formatCode="0.0000"/>
    <numFmt numFmtId="168" formatCode="0.000%"/>
    <numFmt numFmtId="169" formatCode="_(* #,##0.00_);_(* \(#,##0.00\);_(* \-??_);_(@_)"/>
  </numFmts>
  <fonts count="28">
    <font>
      <sz val="11"/>
      <color rgb="FF000000"/>
      <name val="Calibri"/>
      <scheme val="minor"/>
    </font>
    <font>
      <b/>
      <sz val="10"/>
      <color theme="1"/>
      <name val="Arial"/>
    </font>
    <font>
      <sz val="11"/>
      <name val="Calibri"/>
    </font>
    <font>
      <sz val="10"/>
      <color theme="1"/>
      <name val="Arial"/>
    </font>
    <font>
      <b/>
      <sz val="10"/>
      <color rgb="FF000000"/>
      <name val="Arial"/>
    </font>
    <font>
      <b/>
      <sz val="10"/>
      <color rgb="FFFF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9"/>
      <color rgb="FF000000"/>
      <name val="Arial"/>
    </font>
    <font>
      <b/>
      <sz val="10"/>
      <color rgb="FF0000FF"/>
      <name val="Arial"/>
    </font>
    <font>
      <sz val="10"/>
      <color theme="1"/>
      <name val="Calibri"/>
    </font>
    <font>
      <sz val="11"/>
      <color rgb="FF000000"/>
      <name val="Calibri"/>
    </font>
    <font>
      <b/>
      <sz val="10"/>
      <color rgb="FF009933"/>
      <name val="Arial"/>
    </font>
    <font>
      <b/>
      <sz val="10"/>
      <color rgb="FFFF3300"/>
      <name val="Arial"/>
    </font>
    <font>
      <sz val="10"/>
      <color rgb="FF009933"/>
      <name val="Arial"/>
    </font>
    <font>
      <sz val="9"/>
      <color theme="1"/>
      <name val="Arial"/>
    </font>
    <font>
      <b/>
      <sz val="9"/>
      <color rgb="FFFF0000"/>
      <name val="Arial"/>
    </font>
    <font>
      <sz val="10"/>
      <color rgb="FF000000"/>
      <name val="Times New Roman"/>
    </font>
    <font>
      <sz val="10"/>
      <color theme="1"/>
      <name val="Times New Roman"/>
    </font>
    <font>
      <b/>
      <sz val="11"/>
      <color theme="1"/>
      <name val="Calibri"/>
    </font>
    <font>
      <sz val="11"/>
      <color rgb="FFFF0000"/>
      <name val="Calibri"/>
    </font>
    <font>
      <b/>
      <sz val="11"/>
      <color rgb="FF0000FF"/>
      <name val="Arial"/>
    </font>
    <font>
      <b/>
      <sz val="11"/>
      <color rgb="FFFF0000"/>
      <name val="Arial"/>
    </font>
    <font>
      <b/>
      <sz val="11"/>
      <color theme="1"/>
      <name val="Arial"/>
    </font>
    <font>
      <sz val="11"/>
      <color rgb="FF0000FF"/>
      <name val="Calibri"/>
    </font>
    <font>
      <sz val="11"/>
      <color rgb="FF009900"/>
      <name val="Calibri"/>
    </font>
    <font>
      <sz val="11"/>
      <color rgb="FFFF0000"/>
      <name val="Arial"/>
    </font>
    <font>
      <b/>
      <sz val="11"/>
      <color rgb="FF0000CC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FF9900"/>
        <bgColor rgb="FFFF9900"/>
      </patternFill>
    </fill>
    <fill>
      <patternFill patternType="solid">
        <fgColor rgb="FFD9EAD3"/>
        <bgColor rgb="FFD9EAD3"/>
      </patternFill>
    </fill>
  </fills>
  <borders count="6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27">
    <xf numFmtId="0" fontId="0" fillId="0" borderId="0" xfId="0" applyFont="1" applyAlignment="1"/>
    <xf numFmtId="0" fontId="3" fillId="0" borderId="0" xfId="0" applyFont="1"/>
    <xf numFmtId="0" fontId="1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0" fillId="0" borderId="0" xfId="0" applyFont="1"/>
    <xf numFmtId="0" fontId="1" fillId="4" borderId="1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" fontId="1" fillId="0" borderId="20" xfId="0" applyNumberFormat="1" applyFont="1" applyBorder="1" applyAlignment="1">
      <alignment vertical="center"/>
    </xf>
    <xf numFmtId="4" fontId="1" fillId="6" borderId="20" xfId="0" applyNumberFormat="1" applyFont="1" applyFill="1" applyBorder="1" applyAlignment="1">
      <alignment horizontal="center" vertical="center"/>
    </xf>
    <xf numFmtId="4" fontId="1" fillId="4" borderId="20" xfId="0" applyNumberFormat="1" applyFont="1" applyFill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2" fontId="4" fillId="0" borderId="20" xfId="0" applyNumberFormat="1" applyFont="1" applyBorder="1" applyAlignment="1">
      <alignment horizontal="right"/>
    </xf>
    <xf numFmtId="2" fontId="4" fillId="0" borderId="21" xfId="0" applyNumberFormat="1" applyFont="1" applyBorder="1" applyAlignment="1">
      <alignment horizontal="right"/>
    </xf>
    <xf numFmtId="4" fontId="4" fillId="4" borderId="20" xfId="0" applyNumberFormat="1" applyFont="1" applyFill="1" applyBorder="1" applyAlignment="1">
      <alignment horizontal="right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166" fontId="1" fillId="0" borderId="23" xfId="0" applyNumberFormat="1" applyFont="1" applyBorder="1" applyAlignment="1">
      <alignment horizontal="right" vertical="center"/>
    </xf>
    <xf numFmtId="4" fontId="1" fillId="0" borderId="20" xfId="0" applyNumberFormat="1" applyFont="1" applyBorder="1" applyAlignment="1">
      <alignment horizontal="right" vertical="center"/>
    </xf>
    <xf numFmtId="0" fontId="1" fillId="0" borderId="23" xfId="0" applyFont="1" applyBorder="1" applyAlignment="1">
      <alignment horizontal="right" vertical="center" wrapText="1"/>
    </xf>
    <xf numFmtId="9" fontId="1" fillId="6" borderId="23" xfId="0" applyNumberFormat="1" applyFont="1" applyFill="1" applyBorder="1" applyAlignment="1">
      <alignment horizontal="left" vertical="center" wrapText="1"/>
    </xf>
    <xf numFmtId="167" fontId="1" fillId="6" borderId="23" xfId="0" applyNumberFormat="1" applyFont="1" applyFill="1" applyBorder="1" applyAlignment="1">
      <alignment horizontal="left" vertical="center" wrapText="1"/>
    </xf>
    <xf numFmtId="166" fontId="1" fillId="0" borderId="23" xfId="0" applyNumberFormat="1" applyFont="1" applyBorder="1" applyAlignment="1">
      <alignment horizontal="right" vertical="center"/>
    </xf>
    <xf numFmtId="166" fontId="1" fillId="4" borderId="23" xfId="0" applyNumberFormat="1" applyFont="1" applyFill="1" applyBorder="1" applyAlignment="1">
      <alignment horizontal="right" vertical="center"/>
    </xf>
    <xf numFmtId="4" fontId="1" fillId="4" borderId="20" xfId="0" applyNumberFormat="1" applyFont="1" applyFill="1" applyBorder="1" applyAlignment="1">
      <alignment horizontal="right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165" fontId="5" fillId="0" borderId="23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horizontal="center" vertical="center"/>
    </xf>
    <xf numFmtId="4" fontId="5" fillId="0" borderId="23" xfId="0" applyNumberFormat="1" applyFont="1" applyBorder="1" applyAlignment="1">
      <alignment vertical="center"/>
    </xf>
    <xf numFmtId="3" fontId="5" fillId="0" borderId="23" xfId="0" applyNumberFormat="1" applyFont="1" applyBorder="1" applyAlignment="1">
      <alignment vertical="center"/>
    </xf>
    <xf numFmtId="10" fontId="5" fillId="0" borderId="10" xfId="0" applyNumberFormat="1" applyFont="1" applyBorder="1" applyAlignment="1">
      <alignment vertical="center"/>
    </xf>
    <xf numFmtId="4" fontId="1" fillId="3" borderId="20" xfId="0" applyNumberFormat="1" applyFont="1" applyFill="1" applyBorder="1" applyAlignment="1">
      <alignment horizontal="right" vertical="center"/>
    </xf>
    <xf numFmtId="0" fontId="11" fillId="0" borderId="0" xfId="0" applyFont="1"/>
    <xf numFmtId="4" fontId="1" fillId="6" borderId="20" xfId="0" applyNumberFormat="1" applyFont="1" applyFill="1" applyBorder="1" applyAlignment="1">
      <alignment horizontal="right" vertical="center" wrapText="1"/>
    </xf>
    <xf numFmtId="0" fontId="4" fillId="4" borderId="12" xfId="0" applyFont="1" applyFill="1" applyBorder="1" applyAlignment="1">
      <alignment horizontal="center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4" borderId="20" xfId="0" applyNumberFormat="1" applyFont="1" applyFill="1" applyBorder="1" applyAlignment="1">
      <alignment horizontal="right" vertical="center" wrapText="1"/>
    </xf>
    <xf numFmtId="0" fontId="1" fillId="4" borderId="20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4" fontId="1" fillId="0" borderId="20" xfId="0" applyNumberFormat="1" applyFont="1" applyBorder="1" applyAlignment="1">
      <alignment horizontal="right"/>
    </xf>
    <xf numFmtId="4" fontId="1" fillId="0" borderId="20" xfId="0" applyNumberFormat="1" applyFont="1" applyBorder="1" applyAlignment="1">
      <alignment horizontal="right" vertical="center" wrapText="1"/>
    </xf>
    <xf numFmtId="0" fontId="1" fillId="4" borderId="12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168" fontId="1" fillId="0" borderId="23" xfId="0" applyNumberFormat="1" applyFont="1" applyBorder="1" applyAlignment="1">
      <alignment horizontal="center" vertical="center"/>
    </xf>
    <xf numFmtId="4" fontId="1" fillId="0" borderId="20" xfId="0" applyNumberFormat="1" applyFont="1" applyBorder="1"/>
    <xf numFmtId="4" fontId="1" fillId="4" borderId="20" xfId="0" applyNumberFormat="1" applyFont="1" applyFill="1" applyBorder="1" applyAlignment="1">
      <alignment horizontal="right"/>
    </xf>
    <xf numFmtId="4" fontId="4" fillId="4" borderId="20" xfId="0" applyNumberFormat="1" applyFont="1" applyFill="1" applyBorder="1" applyAlignment="1">
      <alignment horizontal="center" vertical="center"/>
    </xf>
    <xf numFmtId="4" fontId="4" fillId="0" borderId="20" xfId="0" applyNumberFormat="1" applyFont="1" applyBorder="1" applyAlignment="1">
      <alignment horizontal="right" vertical="center"/>
    </xf>
    <xf numFmtId="4" fontId="1" fillId="4" borderId="20" xfId="0" applyNumberFormat="1" applyFont="1" applyFill="1" applyBorder="1" applyAlignment="1">
      <alignment horizontal="right" vertical="center" wrapText="1"/>
    </xf>
    <xf numFmtId="0" fontId="1" fillId="4" borderId="23" xfId="0" applyFont="1" applyFill="1" applyBorder="1" applyAlignment="1">
      <alignment horizontal="center" vertical="center" wrapText="1"/>
    </xf>
    <xf numFmtId="4" fontId="1" fillId="4" borderId="20" xfId="0" applyNumberFormat="1" applyFont="1" applyFill="1" applyBorder="1" applyAlignment="1">
      <alignment horizontal="center" vertical="center" wrapText="1"/>
    </xf>
    <xf numFmtId="4" fontId="5" fillId="0" borderId="20" xfId="0" applyNumberFormat="1" applyFont="1" applyBorder="1" applyAlignment="1">
      <alignment horizontal="right" vertical="center"/>
    </xf>
    <xf numFmtId="10" fontId="1" fillId="6" borderId="23" xfId="0" applyNumberFormat="1" applyFont="1" applyFill="1" applyBorder="1" applyAlignment="1">
      <alignment horizontal="right" vertical="center"/>
    </xf>
    <xf numFmtId="10" fontId="1" fillId="0" borderId="23" xfId="0" applyNumberFormat="1" applyFont="1" applyBorder="1" applyAlignment="1">
      <alignment horizontal="center" vertical="center"/>
    </xf>
    <xf numFmtId="10" fontId="1" fillId="6" borderId="23" xfId="0" applyNumberFormat="1" applyFont="1" applyFill="1" applyBorder="1" applyAlignment="1">
      <alignment horizontal="right" vertical="center" wrapText="1"/>
    </xf>
    <xf numFmtId="10" fontId="1" fillId="0" borderId="23" xfId="0" applyNumberFormat="1" applyFont="1" applyBorder="1" applyAlignment="1">
      <alignment horizontal="center" vertical="center" wrapText="1"/>
    </xf>
    <xf numFmtId="10" fontId="1" fillId="0" borderId="23" xfId="0" applyNumberFormat="1" applyFont="1" applyBorder="1" applyAlignment="1">
      <alignment horizontal="center" wrapText="1"/>
    </xf>
    <xf numFmtId="4" fontId="1" fillId="0" borderId="20" xfId="0" applyNumberFormat="1" applyFont="1" applyBorder="1" applyAlignment="1">
      <alignment horizontal="center"/>
    </xf>
    <xf numFmtId="10" fontId="1" fillId="6" borderId="23" xfId="0" applyNumberFormat="1" applyFont="1" applyFill="1" applyBorder="1" applyAlignment="1">
      <alignment horizontal="right" vertical="center" wrapText="1"/>
    </xf>
    <xf numFmtId="10" fontId="16" fillId="0" borderId="23" xfId="0" applyNumberFormat="1" applyFont="1" applyBorder="1" applyAlignment="1">
      <alignment horizontal="right" vertical="center"/>
    </xf>
    <xf numFmtId="4" fontId="16" fillId="0" borderId="20" xfId="0" applyNumberFormat="1" applyFont="1" applyBorder="1" applyAlignment="1">
      <alignment horizontal="right" vertical="center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3" fillId="3" borderId="32" xfId="0" applyFont="1" applyFill="1" applyBorder="1"/>
    <xf numFmtId="0" fontId="1" fillId="0" borderId="9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3" fontId="1" fillId="0" borderId="23" xfId="0" applyNumberFormat="1" applyFont="1" applyBorder="1" applyAlignment="1">
      <alignment horizontal="center" vertical="center" wrapText="1"/>
    </xf>
    <xf numFmtId="3" fontId="1" fillId="3" borderId="23" xfId="0" applyNumberFormat="1" applyFont="1" applyFill="1" applyBorder="1" applyAlignment="1">
      <alignment horizontal="center" vertical="center" wrapText="1"/>
    </xf>
    <xf numFmtId="3" fontId="5" fillId="4" borderId="23" xfId="0" applyNumberFormat="1" applyFont="1" applyFill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/>
    </xf>
    <xf numFmtId="3" fontId="17" fillId="0" borderId="55" xfId="0" applyNumberFormat="1" applyFont="1" applyBorder="1" applyAlignment="1">
      <alignment horizontal="center" vertical="center"/>
    </xf>
    <xf numFmtId="169" fontId="17" fillId="6" borderId="55" xfId="0" applyNumberFormat="1" applyFont="1" applyFill="1" applyBorder="1" applyAlignment="1">
      <alignment horizontal="center" vertical="center"/>
    </xf>
    <xf numFmtId="4" fontId="18" fillId="6" borderId="55" xfId="0" applyNumberFormat="1" applyFont="1" applyFill="1" applyBorder="1" applyAlignment="1">
      <alignment horizontal="right" vertical="center"/>
    </xf>
    <xf numFmtId="0" fontId="17" fillId="0" borderId="23" xfId="0" applyFont="1" applyBorder="1" applyAlignment="1">
      <alignment horizontal="center" vertical="center"/>
    </xf>
    <xf numFmtId="3" fontId="17" fillId="0" borderId="23" xfId="0" applyNumberFormat="1" applyFont="1" applyBorder="1" applyAlignment="1">
      <alignment horizontal="center" vertical="center"/>
    </xf>
    <xf numFmtId="169" fontId="17" fillId="6" borderId="23" xfId="0" applyNumberFormat="1" applyFont="1" applyFill="1" applyBorder="1" applyAlignment="1">
      <alignment horizontal="center" vertical="center"/>
    </xf>
    <xf numFmtId="4" fontId="18" fillId="6" borderId="23" xfId="0" applyNumberFormat="1" applyFont="1" applyFill="1" applyBorder="1" applyAlignment="1">
      <alignment horizontal="right" vertical="center"/>
    </xf>
    <xf numFmtId="1" fontId="17" fillId="0" borderId="55" xfId="0" applyNumberFormat="1" applyFont="1" applyBorder="1" applyAlignment="1">
      <alignment horizontal="center" vertical="center"/>
    </xf>
    <xf numFmtId="4" fontId="17" fillId="6" borderId="55" xfId="0" applyNumberFormat="1" applyFont="1" applyFill="1" applyBorder="1" applyAlignment="1">
      <alignment horizontal="right" vertical="center"/>
    </xf>
    <xf numFmtId="1" fontId="17" fillId="0" borderId="23" xfId="0" applyNumberFormat="1" applyFont="1" applyBorder="1" applyAlignment="1">
      <alignment horizontal="center" vertical="center"/>
    </xf>
    <xf numFmtId="4" fontId="17" fillId="6" borderId="23" xfId="0" applyNumberFormat="1" applyFont="1" applyFill="1" applyBorder="1" applyAlignment="1">
      <alignment horizontal="right" vertical="center"/>
    </xf>
    <xf numFmtId="2" fontId="17" fillId="0" borderId="23" xfId="0" applyNumberFormat="1" applyFont="1" applyBorder="1" applyAlignment="1">
      <alignment horizontal="center" vertical="center"/>
    </xf>
    <xf numFmtId="1" fontId="17" fillId="0" borderId="64" xfId="0" applyNumberFormat="1" applyFont="1" applyBorder="1" applyAlignment="1">
      <alignment horizontal="center" vertical="center"/>
    </xf>
    <xf numFmtId="2" fontId="17" fillId="0" borderId="64" xfId="0" applyNumberFormat="1" applyFont="1" applyBorder="1" applyAlignment="1">
      <alignment horizontal="center" vertical="center"/>
    </xf>
    <xf numFmtId="4" fontId="17" fillId="6" borderId="64" xfId="0" applyNumberFormat="1" applyFont="1" applyFill="1" applyBorder="1" applyAlignment="1">
      <alignment horizontal="right" vertical="center"/>
    </xf>
    <xf numFmtId="4" fontId="18" fillId="6" borderId="64" xfId="0" applyNumberFormat="1" applyFont="1" applyFill="1" applyBorder="1" applyAlignment="1">
      <alignment horizontal="right" vertical="center"/>
    </xf>
    <xf numFmtId="0" fontId="1" fillId="0" borderId="10" xfId="0" applyFont="1" applyBorder="1" applyAlignment="1">
      <alignment horizontal="left" vertical="center" wrapText="1"/>
    </xf>
    <xf numFmtId="0" fontId="2" fillId="0" borderId="8" xfId="0" applyFont="1" applyBorder="1"/>
    <xf numFmtId="0" fontId="2" fillId="0" borderId="9" xfId="0" applyFont="1" applyBorder="1"/>
    <xf numFmtId="165" fontId="5" fillId="0" borderId="10" xfId="0" applyNumberFormat="1" applyFont="1" applyBorder="1" applyAlignment="1">
      <alignment horizontal="center" vertical="center" wrapText="1"/>
    </xf>
    <xf numFmtId="0" fontId="2" fillId="0" borderId="11" xfId="0" applyFont="1" applyBorder="1"/>
    <xf numFmtId="0" fontId="4" fillId="0" borderId="10" xfId="0" applyFont="1" applyBorder="1" applyAlignment="1">
      <alignment horizontal="left" vertical="center" wrapText="1"/>
    </xf>
    <xf numFmtId="165" fontId="4" fillId="0" borderId="10" xfId="0" applyNumberFormat="1" applyFont="1" applyBorder="1" applyAlignment="1">
      <alignment horizontal="right" vertical="center" wrapText="1"/>
    </xf>
    <xf numFmtId="165" fontId="9" fillId="0" borderId="10" xfId="0" applyNumberFormat="1" applyFont="1" applyBorder="1" applyAlignment="1">
      <alignment horizontal="right" vertical="center"/>
    </xf>
    <xf numFmtId="14" fontId="5" fillId="0" borderId="10" xfId="0" applyNumberFormat="1" applyFont="1" applyBorder="1" applyAlignment="1">
      <alignment horizontal="right" vertical="center" wrapText="1"/>
    </xf>
    <xf numFmtId="14" fontId="9" fillId="0" borderId="10" xfId="0" applyNumberFormat="1" applyFont="1" applyBorder="1" applyAlignment="1">
      <alignment horizontal="right" vertical="center" wrapText="1"/>
    </xf>
    <xf numFmtId="0" fontId="5" fillId="0" borderId="10" xfId="0" applyFont="1" applyBorder="1" applyAlignment="1">
      <alignment horizontal="left" vertical="center" wrapText="1"/>
    </xf>
    <xf numFmtId="4" fontId="9" fillId="0" borderId="10" xfId="0" applyNumberFormat="1" applyFont="1" applyBorder="1" applyAlignment="1">
      <alignment horizontal="right" vertical="center" wrapText="1"/>
    </xf>
    <xf numFmtId="4" fontId="9" fillId="0" borderId="10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left" vertical="center"/>
    </xf>
    <xf numFmtId="4" fontId="5" fillId="0" borderId="10" xfId="0" applyNumberFormat="1" applyFont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left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4" fillId="0" borderId="7" xfId="0" applyFont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3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1" fillId="0" borderId="7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4" borderId="7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1" fillId="0" borderId="10" xfId="0" applyFont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4" borderId="7" xfId="0" applyFont="1" applyFill="1" applyBorder="1" applyAlignment="1">
      <alignment horizontal="right" vertical="center" wrapText="1"/>
    </xf>
    <xf numFmtId="1" fontId="5" fillId="4" borderId="10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wrapText="1"/>
    </xf>
    <xf numFmtId="0" fontId="1" fillId="2" borderId="7" xfId="0" applyFont="1" applyFill="1" applyBorder="1" applyAlignment="1">
      <alignment horizontal="left" wrapText="1"/>
    </xf>
    <xf numFmtId="0" fontId="4" fillId="4" borderId="7" xfId="0" applyFont="1" applyFill="1" applyBorder="1" applyAlignment="1">
      <alignment horizontal="right" vertical="center"/>
    </xf>
    <xf numFmtId="0" fontId="4" fillId="2" borderId="7" xfId="0" applyFont="1" applyFill="1" applyBorder="1" applyAlignment="1">
      <alignment horizontal="right" vertical="center"/>
    </xf>
    <xf numFmtId="0" fontId="4" fillId="3" borderId="7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/>
    </xf>
    <xf numFmtId="0" fontId="1" fillId="4" borderId="7" xfId="0" applyFont="1" applyFill="1" applyBorder="1" applyAlignment="1">
      <alignment horizontal="right" vertical="center"/>
    </xf>
    <xf numFmtId="0" fontId="1" fillId="2" borderId="7" xfId="0" applyFont="1" applyFill="1" applyBorder="1" applyAlignment="1">
      <alignment horizontal="right" vertical="center"/>
    </xf>
    <xf numFmtId="0" fontId="13" fillId="0" borderId="7" xfId="0" applyFont="1" applyBorder="1" applyAlignment="1">
      <alignment horizontal="left" vertical="center" wrapText="1"/>
    </xf>
    <xf numFmtId="0" fontId="14" fillId="2" borderId="7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 wrapText="1"/>
    </xf>
    <xf numFmtId="0" fontId="15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center" wrapText="1"/>
    </xf>
    <xf numFmtId="49" fontId="1" fillId="4" borderId="7" xfId="0" applyNumberFormat="1" applyFont="1" applyFill="1" applyBorder="1" applyAlignment="1">
      <alignment horizontal="right" vertical="center" wrapText="1"/>
    </xf>
    <xf numFmtId="49" fontId="1" fillId="3" borderId="7" xfId="0" applyNumberFormat="1" applyFont="1" applyFill="1" applyBorder="1" applyAlignment="1">
      <alignment horizontal="left" vertical="center" wrapText="1"/>
    </xf>
    <xf numFmtId="0" fontId="16" fillId="0" borderId="25" xfId="0" applyFont="1" applyBorder="1" applyAlignment="1">
      <alignment horizontal="center" vertical="center" wrapText="1"/>
    </xf>
    <xf numFmtId="0" fontId="2" fillId="0" borderId="26" xfId="0" applyFont="1" applyBorder="1"/>
    <xf numFmtId="0" fontId="2" fillId="0" borderId="28" xfId="0" applyFont="1" applyBorder="1"/>
    <xf numFmtId="0" fontId="2" fillId="0" borderId="30" xfId="0" applyFont="1" applyBorder="1"/>
    <xf numFmtId="0" fontId="2" fillId="0" borderId="31" xfId="0" applyFont="1" applyBorder="1"/>
    <xf numFmtId="0" fontId="16" fillId="0" borderId="26" xfId="0" applyFont="1" applyBorder="1" applyAlignment="1">
      <alignment horizontal="left" vertical="center"/>
    </xf>
    <xf numFmtId="0" fontId="2" fillId="0" borderId="27" xfId="0" applyFont="1" applyBorder="1"/>
    <xf numFmtId="0" fontId="2" fillId="0" borderId="29" xfId="0" applyFont="1" applyBorder="1"/>
    <xf numFmtId="0" fontId="11" fillId="0" borderId="10" xfId="0" applyFont="1" applyBorder="1" applyAlignment="1">
      <alignment horizontal="left" vertical="center" wrapText="1"/>
    </xf>
    <xf numFmtId="0" fontId="1" fillId="4" borderId="10" xfId="0" applyFont="1" applyFill="1" applyBorder="1" applyAlignment="1">
      <alignment horizontal="right" vertical="center"/>
    </xf>
    <xf numFmtId="0" fontId="4" fillId="0" borderId="7" xfId="0" applyFont="1" applyBorder="1" applyAlignment="1">
      <alignment horizontal="left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/>
    </xf>
    <xf numFmtId="0" fontId="2" fillId="0" borderId="38" xfId="0" applyFont="1" applyBorder="1"/>
    <xf numFmtId="0" fontId="2" fillId="0" borderId="39" xfId="0" applyFont="1" applyBorder="1"/>
    <xf numFmtId="0" fontId="1" fillId="0" borderId="45" xfId="0" applyFont="1" applyBorder="1" applyAlignment="1">
      <alignment horizontal="left" vertical="top" wrapText="1"/>
    </xf>
    <xf numFmtId="0" fontId="2" fillId="0" borderId="46" xfId="0" applyFont="1" applyBorder="1"/>
    <xf numFmtId="0" fontId="2" fillId="0" borderId="47" xfId="0" applyFont="1" applyBorder="1"/>
    <xf numFmtId="0" fontId="1" fillId="0" borderId="45" xfId="0" applyFont="1" applyBorder="1" applyAlignment="1">
      <alignment horizontal="center" vertical="center" wrapText="1"/>
    </xf>
    <xf numFmtId="0" fontId="2" fillId="0" borderId="48" xfId="0" applyFont="1" applyBorder="1"/>
    <xf numFmtId="0" fontId="1" fillId="0" borderId="51" xfId="0" applyFont="1" applyBorder="1" applyAlignment="1">
      <alignment horizontal="center" vertical="center" wrapText="1"/>
    </xf>
    <xf numFmtId="0" fontId="2" fillId="0" borderId="52" xfId="0" applyFont="1" applyBorder="1"/>
    <xf numFmtId="0" fontId="2" fillId="0" borderId="40" xfId="0" applyFont="1" applyBorder="1"/>
    <xf numFmtId="0" fontId="2" fillId="0" borderId="58" xfId="0" applyFont="1" applyBorder="1"/>
    <xf numFmtId="0" fontId="2" fillId="0" borderId="59" xfId="0" applyFont="1" applyBorder="1"/>
    <xf numFmtId="0" fontId="17" fillId="0" borderId="53" xfId="0" applyFont="1" applyBorder="1" applyAlignment="1">
      <alignment horizontal="center" vertical="center"/>
    </xf>
    <xf numFmtId="0" fontId="2" fillId="0" borderId="54" xfId="0" applyFont="1" applyBorder="1"/>
    <xf numFmtId="4" fontId="3" fillId="3" borderId="56" xfId="0" applyNumberFormat="1" applyFont="1" applyFill="1" applyBorder="1" applyAlignment="1">
      <alignment horizontal="center" vertical="center"/>
    </xf>
    <xf numFmtId="0" fontId="2" fillId="0" borderId="57" xfId="0" applyFont="1" applyBorder="1"/>
    <xf numFmtId="0" fontId="2" fillId="0" borderId="60" xfId="0" applyFont="1" applyBorder="1"/>
    <xf numFmtId="0" fontId="17" fillId="0" borderId="10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 wrapText="1"/>
    </xf>
    <xf numFmtId="0" fontId="18" fillId="0" borderId="62" xfId="0" applyFont="1" applyBorder="1" applyAlignment="1">
      <alignment horizontal="center" vertical="center"/>
    </xf>
    <xf numFmtId="0" fontId="2" fillId="0" borderId="63" xfId="0" applyFont="1" applyBorder="1"/>
    <xf numFmtId="0" fontId="2" fillId="0" borderId="61" xfId="0" applyFont="1" applyBorder="1"/>
    <xf numFmtId="0" fontId="18" fillId="0" borderId="10" xfId="0" applyFont="1" applyBorder="1" applyAlignment="1">
      <alignment horizontal="center" vertical="center"/>
    </xf>
    <xf numFmtId="0" fontId="1" fillId="0" borderId="28" xfId="0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left" vertical="center" wrapText="1"/>
    </xf>
    <xf numFmtId="4" fontId="1" fillId="3" borderId="33" xfId="0" applyNumberFormat="1" applyFont="1" applyFill="1" applyBorder="1" applyAlignment="1">
      <alignment horizontal="center" vertical="center" wrapText="1"/>
    </xf>
    <xf numFmtId="4" fontId="1" fillId="3" borderId="10" xfId="0" applyNumberFormat="1" applyFont="1" applyFill="1" applyBorder="1" applyAlignment="1">
      <alignment horizontal="center" vertical="center" wrapText="1"/>
    </xf>
    <xf numFmtId="4" fontId="5" fillId="4" borderId="10" xfId="0" applyNumberFormat="1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right" vertical="center"/>
    </xf>
    <xf numFmtId="0" fontId="2" fillId="0" borderId="35" xfId="0" applyFont="1" applyBorder="1"/>
    <xf numFmtId="0" fontId="2" fillId="0" borderId="36" xfId="0" applyFont="1" applyBorder="1"/>
    <xf numFmtId="0" fontId="1" fillId="2" borderId="7" xfId="0" applyFont="1" applyFill="1" applyBorder="1" applyAlignment="1">
      <alignment horizontal="left" vertical="center" wrapText="1"/>
    </xf>
    <xf numFmtId="165" fontId="5" fillId="0" borderId="10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top" wrapText="1"/>
    </xf>
    <xf numFmtId="0" fontId="1" fillId="0" borderId="28" xfId="0" applyFont="1" applyBorder="1" applyAlignment="1">
      <alignment horizontal="center" vertical="center"/>
    </xf>
    <xf numFmtId="0" fontId="2" fillId="0" borderId="42" xfId="0" applyFont="1" applyBorder="1"/>
    <xf numFmtId="0" fontId="1" fillId="0" borderId="41" xfId="0" applyFont="1" applyBorder="1" applyAlignment="1">
      <alignment horizontal="center" vertical="center" wrapText="1"/>
    </xf>
    <xf numFmtId="0" fontId="2" fillId="0" borderId="43" xfId="0" applyFont="1" applyBorder="1"/>
    <xf numFmtId="0" fontId="2" fillId="0" borderId="44" xfId="0" applyFont="1" applyBorder="1"/>
    <xf numFmtId="0" fontId="3" fillId="0" borderId="7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EAD3"/>
  </sheetPr>
  <dimension ref="A1:Z787"/>
  <sheetViews>
    <sheetView tabSelected="1" topLeftCell="A102" workbookViewId="0">
      <selection activeCell="I111" sqref="I111"/>
    </sheetView>
  </sheetViews>
  <sheetFormatPr defaultColWidth="14.42578125" defaultRowHeight="15" customHeight="1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9.85546875" customWidth="1"/>
    <col min="8" max="8" width="11.28515625" customWidth="1"/>
    <col min="9" max="9" width="14.5703125" customWidth="1"/>
    <col min="10" max="10" width="10.7109375" customWidth="1"/>
    <col min="11" max="22" width="9.140625" customWidth="1"/>
  </cols>
  <sheetData>
    <row r="1" spans="1:22" ht="8.25" customHeight="1">
      <c r="A1" s="122"/>
      <c r="B1" s="123"/>
      <c r="C1" s="123"/>
      <c r="D1" s="123"/>
      <c r="E1" s="123"/>
      <c r="F1" s="123"/>
      <c r="G1" s="123"/>
      <c r="H1" s="123"/>
      <c r="I1" s="12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2.5" customHeight="1">
      <c r="A2" s="125" t="s">
        <v>0</v>
      </c>
      <c r="B2" s="126"/>
      <c r="C2" s="126"/>
      <c r="D2" s="126"/>
      <c r="E2" s="126"/>
      <c r="F2" s="126"/>
      <c r="G2" s="126"/>
      <c r="H2" s="126"/>
      <c r="I2" s="127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>
      <c r="A3" s="128" t="s">
        <v>1</v>
      </c>
      <c r="B3" s="99"/>
      <c r="C3" s="99"/>
      <c r="D3" s="99"/>
      <c r="E3" s="100"/>
      <c r="F3" s="129"/>
      <c r="G3" s="99"/>
      <c r="H3" s="99"/>
      <c r="I3" s="10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customHeight="1">
      <c r="A4" s="128" t="s">
        <v>2</v>
      </c>
      <c r="B4" s="99"/>
      <c r="C4" s="99"/>
      <c r="D4" s="99"/>
      <c r="E4" s="100"/>
      <c r="F4" s="129"/>
      <c r="G4" s="99"/>
      <c r="H4" s="99"/>
      <c r="I4" s="10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0.25" customHeight="1">
      <c r="A5" s="130" t="s">
        <v>3</v>
      </c>
      <c r="B5" s="99"/>
      <c r="C5" s="99"/>
      <c r="D5" s="99"/>
      <c r="E5" s="99"/>
      <c r="F5" s="99"/>
      <c r="G5" s="99"/>
      <c r="H5" s="99"/>
      <c r="I5" s="10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customHeight="1">
      <c r="A6" s="2" t="s">
        <v>4</v>
      </c>
      <c r="B6" s="98" t="s">
        <v>5</v>
      </c>
      <c r="C6" s="99"/>
      <c r="D6" s="99"/>
      <c r="E6" s="99"/>
      <c r="F6" s="99"/>
      <c r="G6" s="100"/>
      <c r="H6" s="131"/>
      <c r="I6" s="10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customHeight="1">
      <c r="A7" s="2" t="s">
        <v>6</v>
      </c>
      <c r="B7" s="98" t="s">
        <v>7</v>
      </c>
      <c r="C7" s="99"/>
      <c r="D7" s="99"/>
      <c r="E7" s="99"/>
      <c r="F7" s="99"/>
      <c r="G7" s="100"/>
      <c r="H7" s="132"/>
      <c r="I7" s="10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9.5" customHeight="1">
      <c r="A8" s="2" t="s">
        <v>8</v>
      </c>
      <c r="B8" s="98" t="s">
        <v>9</v>
      </c>
      <c r="C8" s="99"/>
      <c r="D8" s="99"/>
      <c r="E8" s="99"/>
      <c r="F8" s="99"/>
      <c r="G8" s="100"/>
      <c r="H8" s="133"/>
      <c r="I8" s="10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customHeight="1">
      <c r="A9" s="2" t="s">
        <v>10</v>
      </c>
      <c r="B9" s="98" t="s">
        <v>11</v>
      </c>
      <c r="C9" s="99"/>
      <c r="D9" s="99"/>
      <c r="E9" s="99"/>
      <c r="F9" s="99"/>
      <c r="G9" s="100"/>
      <c r="H9" s="132"/>
      <c r="I9" s="10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customHeight="1">
      <c r="A10" s="2" t="s">
        <v>12</v>
      </c>
      <c r="B10" s="98" t="s">
        <v>13</v>
      </c>
      <c r="C10" s="99"/>
      <c r="D10" s="99"/>
      <c r="E10" s="99"/>
      <c r="F10" s="99"/>
      <c r="G10" s="100"/>
      <c r="H10" s="132"/>
      <c r="I10" s="10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customHeight="1">
      <c r="A11" s="2" t="s">
        <v>14</v>
      </c>
      <c r="B11" s="98" t="s">
        <v>15</v>
      </c>
      <c r="C11" s="99"/>
      <c r="D11" s="99"/>
      <c r="E11" s="99"/>
      <c r="F11" s="99"/>
      <c r="G11" s="100"/>
      <c r="H11" s="132">
        <v>12</v>
      </c>
      <c r="I11" s="10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21" customHeight="1">
      <c r="A12" s="134" t="s">
        <v>16</v>
      </c>
      <c r="B12" s="99"/>
      <c r="C12" s="99"/>
      <c r="D12" s="99"/>
      <c r="E12" s="99"/>
      <c r="F12" s="99"/>
      <c r="G12" s="99"/>
      <c r="H12" s="99"/>
      <c r="I12" s="10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21" customHeight="1">
      <c r="A13" s="135"/>
      <c r="B13" s="126"/>
      <c r="C13" s="126"/>
      <c r="D13" s="126"/>
      <c r="E13" s="126"/>
      <c r="F13" s="126"/>
      <c r="G13" s="126"/>
      <c r="H13" s="126"/>
      <c r="I13" s="12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21" customHeight="1">
      <c r="A14" s="136"/>
      <c r="B14" s="137"/>
      <c r="C14" s="137"/>
      <c r="D14" s="137"/>
      <c r="E14" s="137"/>
      <c r="F14" s="137"/>
      <c r="G14" s="137"/>
      <c r="H14" s="137"/>
      <c r="I14" s="138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50.25" customHeight="1">
      <c r="A15" s="134" t="s">
        <v>17</v>
      </c>
      <c r="B15" s="99"/>
      <c r="C15" s="99"/>
      <c r="D15" s="99"/>
      <c r="E15" s="139"/>
      <c r="F15" s="116" t="s">
        <v>18</v>
      </c>
      <c r="G15" s="100"/>
      <c r="H15" s="116" t="s">
        <v>19</v>
      </c>
      <c r="I15" s="10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2.75" customHeight="1">
      <c r="A16" s="128"/>
      <c r="B16" s="99"/>
      <c r="C16" s="99"/>
      <c r="D16" s="99"/>
      <c r="E16" s="100"/>
      <c r="F16" s="140"/>
      <c r="G16" s="100"/>
      <c r="H16" s="141"/>
      <c r="I16" s="10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2.75" customHeight="1">
      <c r="A17" s="144" t="s">
        <v>20</v>
      </c>
      <c r="B17" s="99"/>
      <c r="C17" s="99"/>
      <c r="D17" s="99"/>
      <c r="E17" s="99"/>
      <c r="F17" s="99"/>
      <c r="G17" s="100"/>
      <c r="H17" s="145">
        <v>1</v>
      </c>
      <c r="I17" s="10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6.75" customHeight="1">
      <c r="A18" s="113"/>
      <c r="B18" s="99"/>
      <c r="C18" s="99"/>
      <c r="D18" s="99"/>
      <c r="E18" s="99"/>
      <c r="F18" s="99"/>
      <c r="G18" s="99"/>
      <c r="H18" s="99"/>
      <c r="I18" s="102"/>
      <c r="J18" s="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26.25" customHeight="1">
      <c r="A19" s="146" t="s">
        <v>21</v>
      </c>
      <c r="B19" s="99"/>
      <c r="C19" s="99"/>
      <c r="D19" s="99"/>
      <c r="E19" s="99"/>
      <c r="F19" s="99"/>
      <c r="G19" s="99"/>
      <c r="H19" s="99"/>
      <c r="I19" s="102"/>
      <c r="J19" s="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7.25" customHeight="1">
      <c r="A20" s="147"/>
      <c r="B20" s="99"/>
      <c r="C20" s="99"/>
      <c r="D20" s="99"/>
      <c r="E20" s="99"/>
      <c r="F20" s="99"/>
      <c r="G20" s="99"/>
      <c r="H20" s="99"/>
      <c r="I20" s="102"/>
      <c r="J20" s="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29.25" customHeight="1">
      <c r="A21" s="115" t="s">
        <v>22</v>
      </c>
      <c r="B21" s="99"/>
      <c r="C21" s="99"/>
      <c r="D21" s="99"/>
      <c r="E21" s="99"/>
      <c r="F21" s="99"/>
      <c r="G21" s="99"/>
      <c r="H21" s="99"/>
      <c r="I21" s="102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1:22" ht="21.75" customHeight="1">
      <c r="A22" s="130" t="s">
        <v>23</v>
      </c>
      <c r="B22" s="99"/>
      <c r="C22" s="99"/>
      <c r="D22" s="99"/>
      <c r="E22" s="99"/>
      <c r="F22" s="99"/>
      <c r="G22" s="99"/>
      <c r="H22" s="99"/>
      <c r="I22" s="102"/>
      <c r="J22" s="4"/>
      <c r="K22" s="142"/>
      <c r="L22" s="143"/>
      <c r="M22" s="143"/>
      <c r="N22" s="143"/>
      <c r="O22" s="143"/>
      <c r="P22" s="142"/>
      <c r="Q22" s="143"/>
      <c r="R22" s="143"/>
      <c r="S22" s="143"/>
      <c r="T22" s="143"/>
      <c r="U22" s="143"/>
      <c r="V22" s="143"/>
    </row>
    <row r="23" spans="1:22" ht="27" customHeight="1">
      <c r="A23" s="2">
        <v>1</v>
      </c>
      <c r="B23" s="98" t="s">
        <v>24</v>
      </c>
      <c r="C23" s="99"/>
      <c r="D23" s="99"/>
      <c r="E23" s="99"/>
      <c r="F23" s="99"/>
      <c r="G23" s="100"/>
      <c r="H23" s="101" t="s">
        <v>25</v>
      </c>
      <c r="I23" s="10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9.5" customHeight="1">
      <c r="A24" s="5">
        <v>2</v>
      </c>
      <c r="B24" s="103" t="s">
        <v>26</v>
      </c>
      <c r="C24" s="99"/>
      <c r="D24" s="99"/>
      <c r="E24" s="99"/>
      <c r="F24" s="99"/>
      <c r="G24" s="100"/>
      <c r="H24" s="104"/>
      <c r="I24" s="10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>
      <c r="A25" s="2">
        <v>3</v>
      </c>
      <c r="B25" s="98" t="s">
        <v>27</v>
      </c>
      <c r="C25" s="99"/>
      <c r="D25" s="99"/>
      <c r="E25" s="99"/>
      <c r="F25" s="99"/>
      <c r="G25" s="100"/>
      <c r="H25" s="105"/>
      <c r="I25" s="10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>
      <c r="A26" s="2">
        <v>4</v>
      </c>
      <c r="B26" s="98" t="s">
        <v>28</v>
      </c>
      <c r="C26" s="99"/>
      <c r="D26" s="99"/>
      <c r="E26" s="99"/>
      <c r="F26" s="99"/>
      <c r="G26" s="100"/>
      <c r="H26" s="106"/>
      <c r="I26" s="10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>
      <c r="A27" s="2">
        <v>5</v>
      </c>
      <c r="B27" s="98" t="s">
        <v>29</v>
      </c>
      <c r="C27" s="99"/>
      <c r="D27" s="99"/>
      <c r="E27" s="99"/>
      <c r="F27" s="99"/>
      <c r="G27" s="100"/>
      <c r="H27" s="107"/>
      <c r="I27" s="10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27" customHeight="1">
      <c r="A28" s="6">
        <v>6</v>
      </c>
      <c r="B28" s="108" t="s">
        <v>30</v>
      </c>
      <c r="C28" s="99"/>
      <c r="D28" s="99"/>
      <c r="E28" s="99"/>
      <c r="F28" s="99"/>
      <c r="G28" s="100"/>
      <c r="H28" s="109"/>
      <c r="I28" s="102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</row>
    <row r="29" spans="1:22" ht="23.25" customHeight="1">
      <c r="A29" s="6">
        <v>7</v>
      </c>
      <c r="B29" s="108" t="s">
        <v>31</v>
      </c>
      <c r="C29" s="99"/>
      <c r="D29" s="99"/>
      <c r="E29" s="99"/>
      <c r="F29" s="99"/>
      <c r="G29" s="100"/>
      <c r="H29" s="110"/>
      <c r="I29" s="102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</row>
    <row r="30" spans="1:22" ht="15.75" customHeight="1">
      <c r="A30" s="6">
        <v>8</v>
      </c>
      <c r="B30" s="111" t="s">
        <v>32</v>
      </c>
      <c r="C30" s="99"/>
      <c r="D30" s="99"/>
      <c r="E30" s="99"/>
      <c r="F30" s="99"/>
      <c r="G30" s="100"/>
      <c r="H30" s="112"/>
      <c r="I30" s="102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</row>
    <row r="31" spans="1:22" ht="9" customHeight="1">
      <c r="A31" s="113"/>
      <c r="B31" s="99"/>
      <c r="C31" s="99"/>
      <c r="D31" s="99"/>
      <c r="E31" s="99"/>
      <c r="F31" s="99"/>
      <c r="G31" s="99"/>
      <c r="H31" s="99"/>
      <c r="I31" s="10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20.25" customHeight="1">
      <c r="A32" s="114" t="s">
        <v>33</v>
      </c>
      <c r="B32" s="99"/>
      <c r="C32" s="99"/>
      <c r="D32" s="99"/>
      <c r="E32" s="99"/>
      <c r="F32" s="99"/>
      <c r="G32" s="99"/>
      <c r="H32" s="99"/>
      <c r="I32" s="10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64.5" customHeight="1">
      <c r="A33" s="115" t="s">
        <v>34</v>
      </c>
      <c r="B33" s="99"/>
      <c r="C33" s="99"/>
      <c r="D33" s="99"/>
      <c r="E33" s="99"/>
      <c r="F33" s="99"/>
      <c r="G33" s="99"/>
      <c r="H33" s="99"/>
      <c r="I33" s="10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30" customHeight="1">
      <c r="A34" s="8">
        <v>1</v>
      </c>
      <c r="B34" s="116" t="s">
        <v>35</v>
      </c>
      <c r="C34" s="99"/>
      <c r="D34" s="99"/>
      <c r="E34" s="99"/>
      <c r="F34" s="99"/>
      <c r="G34" s="100"/>
      <c r="H34" s="9" t="s">
        <v>36</v>
      </c>
      <c r="I34" s="10" t="s">
        <v>37</v>
      </c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</row>
    <row r="35" spans="1:22" ht="15.75" customHeight="1">
      <c r="A35" s="2" t="s">
        <v>4</v>
      </c>
      <c r="B35" s="98" t="s">
        <v>38</v>
      </c>
      <c r="C35" s="99"/>
      <c r="D35" s="99"/>
      <c r="E35" s="99"/>
      <c r="F35" s="99"/>
      <c r="G35" s="99"/>
      <c r="H35" s="100"/>
      <c r="I35" s="12">
        <v>1519.8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>
      <c r="A36" s="2" t="s">
        <v>6</v>
      </c>
      <c r="B36" s="98" t="s">
        <v>39</v>
      </c>
      <c r="C36" s="99"/>
      <c r="D36" s="99"/>
      <c r="E36" s="99"/>
      <c r="F36" s="99"/>
      <c r="G36" s="99"/>
      <c r="H36" s="100"/>
      <c r="I36" s="13" t="s">
        <v>40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>
      <c r="A37" s="117" t="s">
        <v>41</v>
      </c>
      <c r="B37" s="99"/>
      <c r="C37" s="99"/>
      <c r="D37" s="99"/>
      <c r="E37" s="99"/>
      <c r="F37" s="99"/>
      <c r="G37" s="99"/>
      <c r="H37" s="100"/>
      <c r="I37" s="14">
        <v>1519.81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6.5" customHeight="1">
      <c r="A38" s="118"/>
      <c r="B38" s="99"/>
      <c r="C38" s="99"/>
      <c r="D38" s="99"/>
      <c r="E38" s="99"/>
      <c r="F38" s="99"/>
      <c r="G38" s="99"/>
      <c r="H38" s="99"/>
      <c r="I38" s="10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27" customHeight="1">
      <c r="A39" s="119" t="s">
        <v>42</v>
      </c>
      <c r="B39" s="99"/>
      <c r="C39" s="99"/>
      <c r="D39" s="99"/>
      <c r="E39" s="99"/>
      <c r="F39" s="99"/>
      <c r="G39" s="99"/>
      <c r="H39" s="99"/>
      <c r="I39" s="10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55.5" customHeight="1">
      <c r="A40" s="115" t="s">
        <v>43</v>
      </c>
      <c r="B40" s="99"/>
      <c r="C40" s="99"/>
      <c r="D40" s="99"/>
      <c r="E40" s="99"/>
      <c r="F40" s="99"/>
      <c r="G40" s="99"/>
      <c r="H40" s="99"/>
      <c r="I40" s="10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27" customHeight="1">
      <c r="A41" s="120" t="s">
        <v>44</v>
      </c>
      <c r="B41" s="99"/>
      <c r="C41" s="99"/>
      <c r="D41" s="99"/>
      <c r="E41" s="99"/>
      <c r="F41" s="99"/>
      <c r="G41" s="99"/>
      <c r="H41" s="99"/>
      <c r="I41" s="10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22.5" customHeight="1">
      <c r="A42" s="15" t="s">
        <v>45</v>
      </c>
      <c r="B42" s="121" t="s">
        <v>46</v>
      </c>
      <c r="C42" s="99"/>
      <c r="D42" s="99"/>
      <c r="E42" s="99"/>
      <c r="F42" s="99"/>
      <c r="G42" s="99"/>
      <c r="H42" s="100"/>
      <c r="I42" s="16" t="s">
        <v>47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9.5" customHeight="1">
      <c r="A43" s="15" t="s">
        <v>4</v>
      </c>
      <c r="B43" s="103" t="s">
        <v>48</v>
      </c>
      <c r="C43" s="99"/>
      <c r="D43" s="99"/>
      <c r="E43" s="99"/>
      <c r="F43" s="99"/>
      <c r="G43" s="99"/>
      <c r="H43" s="100"/>
      <c r="I43" s="17">
        <f>ROUND($I$37/12,2)</f>
        <v>126.65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8.75" customHeight="1">
      <c r="A44" s="15" t="s">
        <v>6</v>
      </c>
      <c r="B44" s="103" t="s">
        <v>49</v>
      </c>
      <c r="C44" s="99"/>
      <c r="D44" s="99"/>
      <c r="E44" s="99"/>
      <c r="F44" s="99"/>
      <c r="G44" s="99"/>
      <c r="H44" s="100"/>
      <c r="I44" s="18">
        <f>ROUND(($I$37/3)/12,2)</f>
        <v>42.22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>
      <c r="A45" s="148" t="s">
        <v>50</v>
      </c>
      <c r="B45" s="99"/>
      <c r="C45" s="99"/>
      <c r="D45" s="99"/>
      <c r="E45" s="99"/>
      <c r="F45" s="99"/>
      <c r="G45" s="99"/>
      <c r="H45" s="100"/>
      <c r="I45" s="19">
        <f>SUM(I43:I44)</f>
        <v>168.87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7.5" customHeight="1">
      <c r="A46" s="149"/>
      <c r="B46" s="99"/>
      <c r="C46" s="99"/>
      <c r="D46" s="99"/>
      <c r="E46" s="99"/>
      <c r="F46" s="99"/>
      <c r="G46" s="99"/>
      <c r="H46" s="99"/>
      <c r="I46" s="10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32.25" customHeight="1">
      <c r="A47" s="150" t="s">
        <v>51</v>
      </c>
      <c r="B47" s="99"/>
      <c r="C47" s="99"/>
      <c r="D47" s="99"/>
      <c r="E47" s="99"/>
      <c r="F47" s="99"/>
      <c r="G47" s="99"/>
      <c r="H47" s="99"/>
      <c r="I47" s="10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78.75" customHeight="1">
      <c r="A48" s="115" t="s">
        <v>52</v>
      </c>
      <c r="B48" s="99"/>
      <c r="C48" s="99"/>
      <c r="D48" s="99"/>
      <c r="E48" s="99"/>
      <c r="F48" s="99"/>
      <c r="G48" s="99"/>
      <c r="H48" s="99"/>
      <c r="I48" s="10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27" customHeight="1">
      <c r="A49" s="20" t="s">
        <v>53</v>
      </c>
      <c r="B49" s="151" t="s">
        <v>54</v>
      </c>
      <c r="C49" s="99"/>
      <c r="D49" s="99"/>
      <c r="E49" s="99"/>
      <c r="F49" s="99"/>
      <c r="G49" s="100"/>
      <c r="H49" s="21" t="s">
        <v>36</v>
      </c>
      <c r="I49" s="22" t="s">
        <v>55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8.75" customHeight="1">
      <c r="A50" s="23" t="s">
        <v>4</v>
      </c>
      <c r="B50" s="98" t="s">
        <v>56</v>
      </c>
      <c r="C50" s="99"/>
      <c r="D50" s="99"/>
      <c r="E50" s="99"/>
      <c r="F50" s="99"/>
      <c r="G50" s="100"/>
      <c r="H50" s="24">
        <v>0.2</v>
      </c>
      <c r="I50" s="25">
        <f>ROUND((I37+I45)*H50,2)</f>
        <v>337.74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8.75" customHeight="1">
      <c r="A51" s="23" t="s">
        <v>6</v>
      </c>
      <c r="B51" s="98" t="s">
        <v>57</v>
      </c>
      <c r="C51" s="99"/>
      <c r="D51" s="99"/>
      <c r="E51" s="99"/>
      <c r="F51" s="99"/>
      <c r="G51" s="100"/>
      <c r="H51" s="24">
        <v>2.5000000000000001E-2</v>
      </c>
      <c r="I51" s="25">
        <f>ROUND((I37+I45)*H51,2)</f>
        <v>42.22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07.25" customHeight="1">
      <c r="A52" s="23" t="s">
        <v>8</v>
      </c>
      <c r="B52" s="98" t="s">
        <v>58</v>
      </c>
      <c r="C52" s="100"/>
      <c r="D52" s="26" t="s">
        <v>59</v>
      </c>
      <c r="E52" s="27"/>
      <c r="F52" s="26" t="s">
        <v>60</v>
      </c>
      <c r="G52" s="28"/>
      <c r="H52" s="29"/>
      <c r="I52" s="25">
        <v>25.33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>
      <c r="A53" s="23" t="s">
        <v>10</v>
      </c>
      <c r="B53" s="98" t="s">
        <v>61</v>
      </c>
      <c r="C53" s="99"/>
      <c r="D53" s="99"/>
      <c r="E53" s="99"/>
      <c r="F53" s="99"/>
      <c r="G53" s="100"/>
      <c r="H53" s="24">
        <v>1.4999999999999999E-2</v>
      </c>
      <c r="I53" s="25">
        <f>ROUND((I37+I45)*H53,2)</f>
        <v>25.33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>
      <c r="A54" s="23" t="s">
        <v>12</v>
      </c>
      <c r="B54" s="98" t="s">
        <v>62</v>
      </c>
      <c r="C54" s="99"/>
      <c r="D54" s="99"/>
      <c r="E54" s="99"/>
      <c r="F54" s="99"/>
      <c r="G54" s="100"/>
      <c r="H54" s="24">
        <v>0.01</v>
      </c>
      <c r="I54" s="25">
        <f>ROUND((I37+I45)*H54,2)</f>
        <v>16.89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>
      <c r="A55" s="23" t="s">
        <v>14</v>
      </c>
      <c r="B55" s="98" t="s">
        <v>63</v>
      </c>
      <c r="C55" s="99"/>
      <c r="D55" s="99"/>
      <c r="E55" s="99"/>
      <c r="F55" s="99"/>
      <c r="G55" s="100"/>
      <c r="H55" s="24">
        <v>6.0000000000000001E-3</v>
      </c>
      <c r="I55" s="25">
        <f>ROUND((I37+I45)*H55,2)</f>
        <v>10.130000000000001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>
      <c r="A56" s="23" t="s">
        <v>64</v>
      </c>
      <c r="B56" s="98" t="s">
        <v>65</v>
      </c>
      <c r="C56" s="99"/>
      <c r="D56" s="99"/>
      <c r="E56" s="99"/>
      <c r="F56" s="99"/>
      <c r="G56" s="100"/>
      <c r="H56" s="24">
        <v>2E-3</v>
      </c>
      <c r="I56" s="25">
        <f>ROUND((I37+I45)*H56,2)</f>
        <v>3.38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>
      <c r="A57" s="23" t="s">
        <v>66</v>
      </c>
      <c r="B57" s="98" t="s">
        <v>67</v>
      </c>
      <c r="C57" s="99"/>
      <c r="D57" s="99"/>
      <c r="E57" s="99"/>
      <c r="F57" s="99"/>
      <c r="G57" s="100"/>
      <c r="H57" s="24">
        <v>0.08</v>
      </c>
      <c r="I57" s="25">
        <f>ROUND((I37+I45)*H57,2)</f>
        <v>135.09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>
      <c r="A58" s="153" t="s">
        <v>50</v>
      </c>
      <c r="B58" s="99"/>
      <c r="C58" s="99"/>
      <c r="D58" s="99"/>
      <c r="E58" s="99"/>
      <c r="F58" s="99"/>
      <c r="G58" s="100"/>
      <c r="H58" s="30">
        <f t="shared" ref="H58:I58" si="0">SUM(H50:H57)</f>
        <v>0.33800000000000002</v>
      </c>
      <c r="I58" s="31">
        <f t="shared" si="0"/>
        <v>596.11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9.75" customHeight="1">
      <c r="A59" s="113"/>
      <c r="B59" s="99"/>
      <c r="C59" s="99"/>
      <c r="D59" s="99"/>
      <c r="E59" s="99"/>
      <c r="F59" s="99"/>
      <c r="G59" s="99"/>
      <c r="H59" s="99"/>
      <c r="I59" s="10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20.25" customHeight="1">
      <c r="A60" s="119" t="s">
        <v>68</v>
      </c>
      <c r="B60" s="99"/>
      <c r="C60" s="99"/>
      <c r="D60" s="99"/>
      <c r="E60" s="99"/>
      <c r="F60" s="99"/>
      <c r="G60" s="99"/>
      <c r="H60" s="99"/>
      <c r="I60" s="10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49.5" customHeight="1">
      <c r="A61" s="115" t="s">
        <v>69</v>
      </c>
      <c r="B61" s="99"/>
      <c r="C61" s="99"/>
      <c r="D61" s="99"/>
      <c r="E61" s="99"/>
      <c r="F61" s="99"/>
      <c r="G61" s="99"/>
      <c r="H61" s="99"/>
      <c r="I61" s="10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27" customHeight="1">
      <c r="A62" s="32" t="s">
        <v>70</v>
      </c>
      <c r="B62" s="116" t="s">
        <v>71</v>
      </c>
      <c r="C62" s="99"/>
      <c r="D62" s="99"/>
      <c r="E62" s="99"/>
      <c r="F62" s="99"/>
      <c r="G62" s="99"/>
      <c r="H62" s="100"/>
      <c r="I62" s="33" t="s">
        <v>47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23.25" customHeight="1">
      <c r="A63" s="34" t="s">
        <v>4</v>
      </c>
      <c r="B63" s="98" t="s">
        <v>72</v>
      </c>
      <c r="C63" s="99"/>
      <c r="D63" s="99"/>
      <c r="E63" s="99"/>
      <c r="F63" s="99"/>
      <c r="G63" s="99"/>
      <c r="H63" s="99"/>
      <c r="I63" s="25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27" customHeight="1">
      <c r="A64" s="34"/>
      <c r="B64" s="98" t="s">
        <v>73</v>
      </c>
      <c r="C64" s="99"/>
      <c r="D64" s="99"/>
      <c r="E64" s="99"/>
      <c r="F64" s="99"/>
      <c r="G64" s="99"/>
      <c r="H64" s="35"/>
      <c r="I64" s="36" t="s">
        <v>40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6" ht="19.5" customHeight="1">
      <c r="A65" s="34"/>
      <c r="B65" s="98" t="s">
        <v>74</v>
      </c>
      <c r="C65" s="99"/>
      <c r="D65" s="99"/>
      <c r="E65" s="99"/>
      <c r="F65" s="99"/>
      <c r="G65" s="100"/>
      <c r="H65" s="37">
        <v>2</v>
      </c>
      <c r="I65" s="36" t="s">
        <v>40</v>
      </c>
      <c r="J65" s="7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6" ht="19.5" customHeight="1">
      <c r="A66" s="34"/>
      <c r="B66" s="108" t="s">
        <v>75</v>
      </c>
      <c r="C66" s="99"/>
      <c r="D66" s="99"/>
      <c r="E66" s="99"/>
      <c r="F66" s="99"/>
      <c r="G66" s="100"/>
      <c r="H66" s="38"/>
      <c r="I66" s="36" t="s">
        <v>40</v>
      </c>
      <c r="J66" s="7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6" ht="36" customHeight="1">
      <c r="A67" s="34"/>
      <c r="B67" s="108" t="s">
        <v>76</v>
      </c>
      <c r="C67" s="99"/>
      <c r="D67" s="99"/>
      <c r="E67" s="99"/>
      <c r="F67" s="99"/>
      <c r="G67" s="100"/>
      <c r="H67" s="39">
        <v>0.06</v>
      </c>
      <c r="I67" s="36" t="s">
        <v>40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6" ht="14.25" customHeight="1">
      <c r="A68" s="34" t="s">
        <v>6</v>
      </c>
      <c r="B68" s="98" t="s">
        <v>77</v>
      </c>
      <c r="C68" s="99"/>
      <c r="D68" s="99"/>
      <c r="E68" s="99"/>
      <c r="F68" s="99"/>
      <c r="G68" s="99"/>
      <c r="H68" s="99"/>
      <c r="I68" s="40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6" ht="15.75" customHeight="1">
      <c r="A69" s="34"/>
      <c r="B69" s="178" t="s">
        <v>78</v>
      </c>
      <c r="C69" s="99"/>
      <c r="D69" s="99"/>
      <c r="E69" s="99"/>
      <c r="F69" s="99"/>
      <c r="G69" s="99"/>
      <c r="H69" s="35"/>
      <c r="I69" s="36" t="s">
        <v>40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6" ht="15.75" customHeight="1">
      <c r="A70" s="34"/>
      <c r="B70" s="98" t="s">
        <v>79</v>
      </c>
      <c r="C70" s="99"/>
      <c r="D70" s="99"/>
      <c r="E70" s="99"/>
      <c r="F70" s="99"/>
      <c r="G70" s="99"/>
      <c r="H70" s="38"/>
      <c r="I70" s="36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6" ht="36" customHeight="1">
      <c r="A71" s="34"/>
      <c r="B71" s="108" t="s">
        <v>80</v>
      </c>
      <c r="C71" s="99"/>
      <c r="D71" s="99"/>
      <c r="E71" s="99"/>
      <c r="F71" s="99"/>
      <c r="G71" s="100"/>
      <c r="H71" s="39"/>
      <c r="I71" s="36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6" ht="36" customHeight="1">
      <c r="A72" s="34" t="s">
        <v>8</v>
      </c>
      <c r="B72" s="98" t="s">
        <v>81</v>
      </c>
      <c r="C72" s="99"/>
      <c r="D72" s="99"/>
      <c r="E72" s="99"/>
      <c r="F72" s="99"/>
      <c r="G72" s="99"/>
      <c r="H72" s="100"/>
      <c r="I72" s="36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41"/>
      <c r="X72" s="41"/>
      <c r="Y72" s="41"/>
      <c r="Z72" s="41"/>
    </row>
    <row r="73" spans="1:26" ht="15.75" customHeight="1">
      <c r="A73" s="34" t="s">
        <v>10</v>
      </c>
      <c r="B73" s="98" t="s">
        <v>82</v>
      </c>
      <c r="C73" s="99"/>
      <c r="D73" s="99"/>
      <c r="E73" s="99"/>
      <c r="F73" s="99"/>
      <c r="G73" s="99"/>
      <c r="H73" s="99"/>
      <c r="I73" s="25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6" ht="26.25" customHeight="1">
      <c r="A74" s="34" t="s">
        <v>12</v>
      </c>
      <c r="B74" s="98" t="s">
        <v>83</v>
      </c>
      <c r="C74" s="99"/>
      <c r="D74" s="99"/>
      <c r="E74" s="99"/>
      <c r="F74" s="99"/>
      <c r="G74" s="99"/>
      <c r="H74" s="99"/>
      <c r="I74" s="25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6" ht="26.25" customHeight="1">
      <c r="A75" s="34" t="s">
        <v>14</v>
      </c>
      <c r="B75" s="98" t="s">
        <v>84</v>
      </c>
      <c r="C75" s="99"/>
      <c r="D75" s="99"/>
      <c r="E75" s="99"/>
      <c r="F75" s="99"/>
      <c r="G75" s="99"/>
      <c r="H75" s="100"/>
      <c r="I75" s="25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41"/>
      <c r="X75" s="41"/>
      <c r="Y75" s="41"/>
      <c r="Z75" s="41"/>
    </row>
    <row r="76" spans="1:26" ht="15.75" customHeight="1">
      <c r="A76" s="34" t="s">
        <v>64</v>
      </c>
      <c r="B76" s="152" t="s">
        <v>85</v>
      </c>
      <c r="C76" s="99"/>
      <c r="D76" s="99"/>
      <c r="E76" s="99"/>
      <c r="F76" s="99"/>
      <c r="G76" s="99"/>
      <c r="H76" s="99"/>
      <c r="I76" s="42">
        <v>0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6" ht="18" customHeight="1">
      <c r="A77" s="32"/>
      <c r="B77" s="179" t="s">
        <v>50</v>
      </c>
      <c r="C77" s="99"/>
      <c r="D77" s="99"/>
      <c r="E77" s="99"/>
      <c r="F77" s="99"/>
      <c r="G77" s="99"/>
      <c r="H77" s="139"/>
      <c r="I77" s="31">
        <f>SUM(I63:I76)</f>
        <v>0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6" ht="9" customHeight="1">
      <c r="A78" s="113"/>
      <c r="B78" s="99"/>
      <c r="C78" s="99"/>
      <c r="D78" s="99"/>
      <c r="E78" s="99"/>
      <c r="F78" s="99"/>
      <c r="G78" s="99"/>
      <c r="H78" s="99"/>
      <c r="I78" s="10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6" ht="17.25" customHeight="1">
      <c r="A79" s="180" t="s">
        <v>86</v>
      </c>
      <c r="B79" s="99"/>
      <c r="C79" s="99"/>
      <c r="D79" s="99"/>
      <c r="E79" s="99"/>
      <c r="F79" s="99"/>
      <c r="G79" s="99"/>
      <c r="H79" s="99"/>
      <c r="I79" s="10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6" ht="15.75" customHeight="1">
      <c r="A80" s="43">
        <v>2</v>
      </c>
      <c r="B80" s="151" t="s">
        <v>87</v>
      </c>
      <c r="C80" s="99"/>
      <c r="D80" s="99"/>
      <c r="E80" s="99"/>
      <c r="F80" s="99"/>
      <c r="G80" s="99"/>
      <c r="H80" s="100"/>
      <c r="I80" s="22" t="s">
        <v>47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4.25" customHeight="1">
      <c r="A81" s="5" t="s">
        <v>45</v>
      </c>
      <c r="B81" s="103" t="s">
        <v>46</v>
      </c>
      <c r="C81" s="99"/>
      <c r="D81" s="99"/>
      <c r="E81" s="99"/>
      <c r="F81" s="99"/>
      <c r="G81" s="99"/>
      <c r="H81" s="100"/>
      <c r="I81" s="44">
        <f>I45</f>
        <v>168.87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4.25" customHeight="1">
      <c r="A82" s="5" t="s">
        <v>53</v>
      </c>
      <c r="B82" s="103" t="s">
        <v>54</v>
      </c>
      <c r="C82" s="99"/>
      <c r="D82" s="99"/>
      <c r="E82" s="99"/>
      <c r="F82" s="99"/>
      <c r="G82" s="99"/>
      <c r="H82" s="100"/>
      <c r="I82" s="44">
        <f>I58</f>
        <v>596.11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4.25" customHeight="1">
      <c r="A83" s="5" t="s">
        <v>70</v>
      </c>
      <c r="B83" s="103" t="s">
        <v>71</v>
      </c>
      <c r="C83" s="99"/>
      <c r="D83" s="99"/>
      <c r="E83" s="99"/>
      <c r="F83" s="99"/>
      <c r="G83" s="99"/>
      <c r="H83" s="100"/>
      <c r="I83" s="44">
        <f>I77</f>
        <v>0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4.25" customHeight="1">
      <c r="A84" s="160" t="s">
        <v>50</v>
      </c>
      <c r="B84" s="99"/>
      <c r="C84" s="99"/>
      <c r="D84" s="99"/>
      <c r="E84" s="99"/>
      <c r="F84" s="99"/>
      <c r="G84" s="99"/>
      <c r="H84" s="100"/>
      <c r="I84" s="45">
        <f>SUM(I81+I82+I83)</f>
        <v>764.98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8.25" customHeight="1">
      <c r="A85" s="181"/>
      <c r="B85" s="99"/>
      <c r="C85" s="99"/>
      <c r="D85" s="99"/>
      <c r="E85" s="99"/>
      <c r="F85" s="99"/>
      <c r="G85" s="99"/>
      <c r="H85" s="99"/>
      <c r="I85" s="10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20.25" customHeight="1">
      <c r="A86" s="162" t="s">
        <v>88</v>
      </c>
      <c r="B86" s="99"/>
      <c r="C86" s="99"/>
      <c r="D86" s="99"/>
      <c r="E86" s="99"/>
      <c r="F86" s="99"/>
      <c r="G86" s="99"/>
      <c r="H86" s="99"/>
      <c r="I86" s="10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69" customHeight="1">
      <c r="A87" s="115" t="s">
        <v>89</v>
      </c>
      <c r="B87" s="99"/>
      <c r="C87" s="99"/>
      <c r="D87" s="99"/>
      <c r="E87" s="99"/>
      <c r="F87" s="99"/>
      <c r="G87" s="99"/>
      <c r="H87" s="99"/>
      <c r="I87" s="10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>
      <c r="A88" s="32">
        <v>3</v>
      </c>
      <c r="B88" s="157" t="s">
        <v>90</v>
      </c>
      <c r="C88" s="99"/>
      <c r="D88" s="99"/>
      <c r="E88" s="99"/>
      <c r="F88" s="99"/>
      <c r="G88" s="99"/>
      <c r="H88" s="100"/>
      <c r="I88" s="46" t="s">
        <v>47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23.75" customHeight="1">
      <c r="A89" s="34" t="s">
        <v>4</v>
      </c>
      <c r="B89" s="98" t="s">
        <v>91</v>
      </c>
      <c r="C89" s="99"/>
      <c r="D89" s="99"/>
      <c r="E89" s="99"/>
      <c r="F89" s="99"/>
      <c r="G89" s="99"/>
      <c r="H89" s="100"/>
      <c r="I89" s="25">
        <f>ROUND(((I37/12)+(I43/12)+(I37/12/12)+(I44/12))*(30/30)*0.3333,2)</f>
        <v>50.42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28.5" customHeight="1">
      <c r="A90" s="47" t="s">
        <v>6</v>
      </c>
      <c r="B90" s="152" t="s">
        <v>92</v>
      </c>
      <c r="C90" s="99"/>
      <c r="D90" s="99"/>
      <c r="E90" s="99"/>
      <c r="F90" s="99"/>
      <c r="G90" s="99"/>
      <c r="H90" s="100"/>
      <c r="I90" s="48">
        <f>ROUND(H57*I89,2)</f>
        <v>4.03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36" customHeight="1">
      <c r="A91" s="47" t="s">
        <v>8</v>
      </c>
      <c r="B91" s="98" t="s">
        <v>93</v>
      </c>
      <c r="C91" s="99"/>
      <c r="D91" s="99"/>
      <c r="E91" s="99"/>
      <c r="F91" s="99"/>
      <c r="G91" s="99"/>
      <c r="H91" s="99"/>
      <c r="I91" s="25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59.25" customHeight="1">
      <c r="A92" s="47" t="s">
        <v>10</v>
      </c>
      <c r="B92" s="98" t="s">
        <v>211</v>
      </c>
      <c r="C92" s="99"/>
      <c r="D92" s="99"/>
      <c r="E92" s="99"/>
      <c r="F92" s="99"/>
      <c r="G92" s="99"/>
      <c r="H92" s="100"/>
      <c r="I92" s="48">
        <f>ROUND(((7/30)/H11)*I37*1,2)</f>
        <v>29.55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48.75" customHeight="1">
      <c r="A93" s="47" t="s">
        <v>12</v>
      </c>
      <c r="B93" s="152" t="s">
        <v>94</v>
      </c>
      <c r="C93" s="99"/>
      <c r="D93" s="99"/>
      <c r="E93" s="99"/>
      <c r="F93" s="99"/>
      <c r="G93" s="99"/>
      <c r="H93" s="100"/>
      <c r="I93" s="48">
        <f>ROUND(H58*I92,2)</f>
        <v>9.99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42.75" customHeight="1">
      <c r="A94" s="47" t="s">
        <v>14</v>
      </c>
      <c r="B94" s="98" t="s">
        <v>95</v>
      </c>
      <c r="C94" s="99"/>
      <c r="D94" s="99"/>
      <c r="E94" s="99"/>
      <c r="F94" s="99"/>
      <c r="G94" s="99"/>
      <c r="H94" s="100"/>
      <c r="I94" s="25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>
      <c r="A95" s="153" t="s">
        <v>50</v>
      </c>
      <c r="B95" s="99"/>
      <c r="C95" s="99"/>
      <c r="D95" s="99"/>
      <c r="E95" s="99"/>
      <c r="F95" s="99"/>
      <c r="G95" s="99"/>
      <c r="H95" s="100"/>
      <c r="I95" s="31">
        <f>SUM(I89:I94)</f>
        <v>93.99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8.25" customHeight="1">
      <c r="A96" s="154"/>
      <c r="B96" s="99"/>
      <c r="C96" s="99"/>
      <c r="D96" s="99"/>
      <c r="E96" s="99"/>
      <c r="F96" s="99"/>
      <c r="G96" s="99"/>
      <c r="H96" s="99"/>
      <c r="I96" s="10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24" customHeight="1">
      <c r="A97" s="128" t="s">
        <v>96</v>
      </c>
      <c r="B97" s="99"/>
      <c r="C97" s="99"/>
      <c r="D97" s="99"/>
      <c r="E97" s="99"/>
      <c r="F97" s="99"/>
      <c r="G97" s="99"/>
      <c r="H97" s="99"/>
      <c r="I97" s="10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64.5" customHeight="1">
      <c r="A98" s="115" t="s">
        <v>97</v>
      </c>
      <c r="B98" s="99"/>
      <c r="C98" s="99"/>
      <c r="D98" s="99"/>
      <c r="E98" s="99"/>
      <c r="F98" s="99"/>
      <c r="G98" s="99"/>
      <c r="H98" s="99"/>
      <c r="I98" s="10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75" customHeight="1">
      <c r="A99" s="155" t="s">
        <v>98</v>
      </c>
      <c r="B99" s="99"/>
      <c r="C99" s="99"/>
      <c r="D99" s="99"/>
      <c r="E99" s="99"/>
      <c r="F99" s="99"/>
      <c r="G99" s="99"/>
      <c r="H99" s="100"/>
      <c r="I99" s="49">
        <v>1688.68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7.5" customHeight="1">
      <c r="A100" s="156"/>
      <c r="B100" s="99"/>
      <c r="C100" s="99"/>
      <c r="D100" s="99"/>
      <c r="E100" s="99"/>
      <c r="F100" s="99"/>
      <c r="G100" s="99"/>
      <c r="H100" s="99"/>
      <c r="I100" s="10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24" customHeight="1">
      <c r="A101" s="128" t="s">
        <v>99</v>
      </c>
      <c r="B101" s="99"/>
      <c r="C101" s="99"/>
      <c r="D101" s="99"/>
      <c r="E101" s="99"/>
      <c r="F101" s="99"/>
      <c r="G101" s="99"/>
      <c r="H101" s="99"/>
      <c r="I101" s="10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76.5" customHeight="1">
      <c r="A102" s="115" t="s">
        <v>100</v>
      </c>
      <c r="B102" s="99"/>
      <c r="C102" s="99"/>
      <c r="D102" s="99"/>
      <c r="E102" s="99"/>
      <c r="F102" s="99"/>
      <c r="G102" s="99"/>
      <c r="H102" s="99"/>
      <c r="I102" s="10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24" customHeight="1">
      <c r="A103" s="50" t="s">
        <v>101</v>
      </c>
      <c r="B103" s="157" t="s">
        <v>102</v>
      </c>
      <c r="C103" s="99"/>
      <c r="D103" s="99"/>
      <c r="E103" s="99"/>
      <c r="F103" s="99"/>
      <c r="G103" s="99"/>
      <c r="H103" s="100"/>
      <c r="I103" s="51" t="s">
        <v>47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44.25" customHeight="1">
      <c r="A104" s="34" t="s">
        <v>4</v>
      </c>
      <c r="B104" s="103" t="s">
        <v>103</v>
      </c>
      <c r="C104" s="99"/>
      <c r="D104" s="99"/>
      <c r="E104" s="99"/>
      <c r="F104" s="99"/>
      <c r="G104" s="100"/>
      <c r="H104" s="52"/>
      <c r="I104" s="48">
        <v>151.28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4.25" customHeight="1">
      <c r="A105" s="6" t="s">
        <v>6</v>
      </c>
      <c r="B105" s="98" t="s">
        <v>104</v>
      </c>
      <c r="C105" s="99"/>
      <c r="D105" s="99"/>
      <c r="E105" s="99"/>
      <c r="F105" s="99"/>
      <c r="G105" s="99"/>
      <c r="H105" s="100"/>
      <c r="I105" s="25">
        <f>ROUND(((I99/30)*2.96)/12,2)</f>
        <v>13.88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42.75" customHeight="1">
      <c r="A106" s="6" t="s">
        <v>8</v>
      </c>
      <c r="B106" s="98" t="s">
        <v>105</v>
      </c>
      <c r="C106" s="99"/>
      <c r="D106" s="99"/>
      <c r="E106" s="99"/>
      <c r="F106" s="99"/>
      <c r="G106" s="99"/>
      <c r="H106" s="100"/>
      <c r="I106" s="25">
        <f>ROUND((5/30)/12*0.015*(I99),2)</f>
        <v>0.35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28.5" customHeight="1">
      <c r="A107" s="6" t="s">
        <v>10</v>
      </c>
      <c r="B107" s="98" t="s">
        <v>106</v>
      </c>
      <c r="C107" s="99"/>
      <c r="D107" s="99"/>
      <c r="E107" s="99"/>
      <c r="F107" s="99"/>
      <c r="G107" s="99"/>
      <c r="H107" s="100"/>
      <c r="I107" s="25">
        <f>ROUND(((15/30)/12)*0.0078*(I99),2)</f>
        <v>0.55000000000000004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55.5" customHeight="1">
      <c r="A108" s="34" t="s">
        <v>12</v>
      </c>
      <c r="B108" s="98" t="s">
        <v>107</v>
      </c>
      <c r="C108" s="99"/>
      <c r="D108" s="99"/>
      <c r="E108" s="99"/>
      <c r="F108" s="99"/>
      <c r="G108" s="99"/>
      <c r="H108" s="100"/>
      <c r="I108" s="25">
        <f>ROUND((1+1/3)/12*(4/12)*0.02*(I99),2)</f>
        <v>1.25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80.25" customHeight="1">
      <c r="A109" s="6" t="s">
        <v>14</v>
      </c>
      <c r="B109" s="152" t="s">
        <v>108</v>
      </c>
      <c r="C109" s="99"/>
      <c r="D109" s="99"/>
      <c r="E109" s="99"/>
      <c r="F109" s="99"/>
      <c r="G109" s="99"/>
      <c r="H109" s="100"/>
      <c r="I109" s="53">
        <f>ROUND(((3/30)/12)*($I$99),2)</f>
        <v>14.07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>
      <c r="A110" s="153" t="s">
        <v>109</v>
      </c>
      <c r="B110" s="99"/>
      <c r="C110" s="99"/>
      <c r="D110" s="99"/>
      <c r="E110" s="99"/>
      <c r="F110" s="99"/>
      <c r="G110" s="99"/>
      <c r="H110" s="100"/>
      <c r="I110" s="54">
        <f>SUM(I104:I109)</f>
        <v>181.38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27.75" customHeight="1">
      <c r="A111" s="6" t="s">
        <v>64</v>
      </c>
      <c r="B111" s="152" t="s">
        <v>110</v>
      </c>
      <c r="C111" s="99"/>
      <c r="D111" s="99"/>
      <c r="E111" s="99"/>
      <c r="F111" s="99"/>
      <c r="G111" s="99"/>
      <c r="H111" s="100"/>
      <c r="I111" s="48">
        <f>ROUND(H58*I110,2)</f>
        <v>61.31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>
      <c r="A112" s="153" t="s">
        <v>50</v>
      </c>
      <c r="B112" s="99"/>
      <c r="C112" s="99"/>
      <c r="D112" s="99"/>
      <c r="E112" s="99"/>
      <c r="F112" s="99"/>
      <c r="G112" s="99"/>
      <c r="H112" s="100"/>
      <c r="I112" s="31">
        <f>SUM(I110:I111)</f>
        <v>242.69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9" customHeight="1">
      <c r="A113" s="149"/>
      <c r="B113" s="99"/>
      <c r="C113" s="99"/>
      <c r="D113" s="99"/>
      <c r="E113" s="99"/>
      <c r="F113" s="99"/>
      <c r="G113" s="99"/>
      <c r="H113" s="99"/>
      <c r="I113" s="10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>
      <c r="A114" s="119" t="s">
        <v>111</v>
      </c>
      <c r="B114" s="99"/>
      <c r="C114" s="99"/>
      <c r="D114" s="99"/>
      <c r="E114" s="99"/>
      <c r="F114" s="99"/>
      <c r="G114" s="99"/>
      <c r="H114" s="99"/>
      <c r="I114" s="10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49.5" customHeight="1">
      <c r="A115" s="115" t="s">
        <v>112</v>
      </c>
      <c r="B115" s="99"/>
      <c r="C115" s="99"/>
      <c r="D115" s="99"/>
      <c r="E115" s="99"/>
      <c r="F115" s="99"/>
      <c r="G115" s="99"/>
      <c r="H115" s="99"/>
      <c r="I115" s="10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7.5" customHeight="1">
      <c r="A116" s="149"/>
      <c r="B116" s="99"/>
      <c r="C116" s="99"/>
      <c r="D116" s="99"/>
      <c r="E116" s="99"/>
      <c r="F116" s="99"/>
      <c r="G116" s="99"/>
      <c r="H116" s="99"/>
      <c r="I116" s="10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7.25" customHeight="1">
      <c r="A117" s="119" t="s">
        <v>113</v>
      </c>
      <c r="B117" s="99"/>
      <c r="C117" s="99"/>
      <c r="D117" s="99"/>
      <c r="E117" s="99"/>
      <c r="F117" s="99"/>
      <c r="G117" s="99"/>
      <c r="H117" s="99"/>
      <c r="I117" s="10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23.25" customHeight="1">
      <c r="A118" s="43">
        <v>4</v>
      </c>
      <c r="B118" s="158" t="s">
        <v>114</v>
      </c>
      <c r="C118" s="99"/>
      <c r="D118" s="99"/>
      <c r="E118" s="99"/>
      <c r="F118" s="99"/>
      <c r="G118" s="99"/>
      <c r="H118" s="100"/>
      <c r="I118" s="55" t="s">
        <v>47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8.75" customHeight="1">
      <c r="A119" s="5" t="s">
        <v>101</v>
      </c>
      <c r="B119" s="159" t="s">
        <v>102</v>
      </c>
      <c r="C119" s="99"/>
      <c r="D119" s="99"/>
      <c r="E119" s="99"/>
      <c r="F119" s="99"/>
      <c r="G119" s="99"/>
      <c r="H119" s="100"/>
      <c r="I119" s="56">
        <f>I112</f>
        <v>242.69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23.25" customHeight="1">
      <c r="A120" s="160" t="s">
        <v>50</v>
      </c>
      <c r="B120" s="99"/>
      <c r="C120" s="99"/>
      <c r="D120" s="99"/>
      <c r="E120" s="99"/>
      <c r="F120" s="99"/>
      <c r="G120" s="99"/>
      <c r="H120" s="100"/>
      <c r="I120" s="19" t="e">
        <f>SUM(I119+#REF!)</f>
        <v>#REF!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6" customHeight="1">
      <c r="A121" s="154"/>
      <c r="B121" s="99"/>
      <c r="C121" s="99"/>
      <c r="D121" s="99"/>
      <c r="E121" s="99"/>
      <c r="F121" s="99"/>
      <c r="G121" s="99"/>
      <c r="H121" s="99"/>
      <c r="I121" s="10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8" customHeight="1">
      <c r="A122" s="128" t="s">
        <v>115</v>
      </c>
      <c r="B122" s="99"/>
      <c r="C122" s="99"/>
      <c r="D122" s="99"/>
      <c r="E122" s="99"/>
      <c r="F122" s="99"/>
      <c r="G122" s="99"/>
      <c r="H122" s="99"/>
      <c r="I122" s="10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>
      <c r="A123" s="161" t="s">
        <v>116</v>
      </c>
      <c r="B123" s="99"/>
      <c r="C123" s="99"/>
      <c r="D123" s="99"/>
      <c r="E123" s="99"/>
      <c r="F123" s="99"/>
      <c r="G123" s="99"/>
      <c r="H123" s="99"/>
      <c r="I123" s="10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27" customHeight="1">
      <c r="A124" s="32">
        <v>5</v>
      </c>
      <c r="B124" s="116" t="s">
        <v>117</v>
      </c>
      <c r="C124" s="99"/>
      <c r="D124" s="99"/>
      <c r="E124" s="99"/>
      <c r="F124" s="99"/>
      <c r="G124" s="99"/>
      <c r="H124" s="100"/>
      <c r="I124" s="46" t="s">
        <v>47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27" customHeight="1">
      <c r="A125" s="34" t="s">
        <v>4</v>
      </c>
      <c r="B125" s="98" t="s">
        <v>118</v>
      </c>
      <c r="C125" s="99"/>
      <c r="D125" s="99"/>
      <c r="E125" s="99"/>
      <c r="F125" s="99"/>
      <c r="G125" s="99"/>
      <c r="H125" s="100"/>
      <c r="I125" s="25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31.5" customHeight="1">
      <c r="A126" s="34" t="s">
        <v>6</v>
      </c>
      <c r="B126" s="98" t="s">
        <v>119</v>
      </c>
      <c r="C126" s="99"/>
      <c r="D126" s="99"/>
      <c r="E126" s="99"/>
      <c r="F126" s="99"/>
      <c r="G126" s="99"/>
      <c r="H126" s="100"/>
      <c r="I126" s="49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>
      <c r="A127" s="153" t="s">
        <v>120</v>
      </c>
      <c r="B127" s="99"/>
      <c r="C127" s="99"/>
      <c r="D127" s="99"/>
      <c r="E127" s="99"/>
      <c r="F127" s="99"/>
      <c r="G127" s="99"/>
      <c r="H127" s="100"/>
      <c r="I127" s="57">
        <f>ROUND(SUM(I125:I126),2)</f>
        <v>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5.25" customHeight="1">
      <c r="A128" s="113"/>
      <c r="B128" s="99"/>
      <c r="C128" s="99"/>
      <c r="D128" s="99"/>
      <c r="E128" s="99"/>
      <c r="F128" s="99"/>
      <c r="G128" s="99"/>
      <c r="H128" s="99"/>
      <c r="I128" s="10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>
      <c r="A129" s="162" t="s">
        <v>121</v>
      </c>
      <c r="B129" s="99"/>
      <c r="C129" s="99"/>
      <c r="D129" s="99"/>
      <c r="E129" s="99"/>
      <c r="F129" s="99"/>
      <c r="G129" s="99"/>
      <c r="H129" s="99"/>
      <c r="I129" s="10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28.5" customHeight="1">
      <c r="A130" s="163" t="s">
        <v>122</v>
      </c>
      <c r="B130" s="99"/>
      <c r="C130" s="99"/>
      <c r="D130" s="99"/>
      <c r="E130" s="99"/>
      <c r="F130" s="99"/>
      <c r="G130" s="99"/>
      <c r="H130" s="99"/>
      <c r="I130" s="10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30" customHeight="1">
      <c r="A131" s="32">
        <v>6</v>
      </c>
      <c r="B131" s="157" t="s">
        <v>123</v>
      </c>
      <c r="C131" s="99"/>
      <c r="D131" s="99"/>
      <c r="E131" s="99"/>
      <c r="F131" s="99"/>
      <c r="G131" s="100"/>
      <c r="H131" s="58" t="s">
        <v>36</v>
      </c>
      <c r="I131" s="59" t="s">
        <v>55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76.5" customHeight="1">
      <c r="A132" s="164" t="s">
        <v>124</v>
      </c>
      <c r="B132" s="99"/>
      <c r="C132" s="99"/>
      <c r="D132" s="99"/>
      <c r="E132" s="99"/>
      <c r="F132" s="99"/>
      <c r="G132" s="99"/>
      <c r="H132" s="100"/>
      <c r="I132" s="60" t="e">
        <f>SUM(#REF!+I84+I95+I120+I127)</f>
        <v>#REF!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>
      <c r="A133" s="34" t="s">
        <v>4</v>
      </c>
      <c r="B133" s="152" t="s">
        <v>125</v>
      </c>
      <c r="C133" s="99"/>
      <c r="D133" s="99"/>
      <c r="E133" s="99"/>
      <c r="F133" s="99"/>
      <c r="G133" s="100"/>
      <c r="H133" s="61">
        <v>0.03</v>
      </c>
      <c r="I133" s="25" t="e">
        <f>ROUND(H133*I132,2)</f>
        <v>#REF!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50.25" customHeight="1">
      <c r="A134" s="164" t="s">
        <v>126</v>
      </c>
      <c r="B134" s="99"/>
      <c r="C134" s="99"/>
      <c r="D134" s="99"/>
      <c r="E134" s="99"/>
      <c r="F134" s="99"/>
      <c r="G134" s="99"/>
      <c r="H134" s="100"/>
      <c r="I134" s="60" t="e">
        <f>SUM(#REF!+I84+I95+I120+I127+I133)</f>
        <v>#REF!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>
      <c r="A135" s="34" t="s">
        <v>6</v>
      </c>
      <c r="B135" s="152" t="s">
        <v>127</v>
      </c>
      <c r="C135" s="99"/>
      <c r="D135" s="99"/>
      <c r="E135" s="99"/>
      <c r="F135" s="99"/>
      <c r="G135" s="100"/>
      <c r="H135" s="61">
        <v>0.06</v>
      </c>
      <c r="I135" s="25" t="e">
        <f>ROUND(H135*I134,2)</f>
        <v>#REF!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48.75" customHeight="1">
      <c r="A136" s="164" t="s">
        <v>128</v>
      </c>
      <c r="B136" s="99"/>
      <c r="C136" s="99"/>
      <c r="D136" s="99"/>
      <c r="E136" s="99"/>
      <c r="F136" s="99"/>
      <c r="G136" s="99"/>
      <c r="H136" s="100"/>
      <c r="I136" s="60" t="e">
        <f>SUM(I37+I84+I95+I120+I127+I133+I135)</f>
        <v>#REF!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37.5" customHeight="1">
      <c r="A137" s="34" t="s">
        <v>8</v>
      </c>
      <c r="B137" s="98" t="s">
        <v>129</v>
      </c>
      <c r="C137" s="99"/>
      <c r="D137" s="99"/>
      <c r="E137" s="99"/>
      <c r="F137" s="99"/>
      <c r="G137" s="99"/>
      <c r="H137" s="99"/>
      <c r="I137" s="10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2.75" customHeight="1">
      <c r="A138" s="34"/>
      <c r="B138" s="152" t="s">
        <v>130</v>
      </c>
      <c r="C138" s="99"/>
      <c r="D138" s="99"/>
      <c r="E138" s="99"/>
      <c r="F138" s="99"/>
      <c r="G138" s="100"/>
      <c r="H138" s="62" t="s">
        <v>40</v>
      </c>
      <c r="I138" s="36" t="s">
        <v>40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22.5" customHeight="1">
      <c r="A139" s="34"/>
      <c r="B139" s="165" t="s">
        <v>131</v>
      </c>
      <c r="C139" s="99"/>
      <c r="D139" s="99"/>
      <c r="E139" s="99"/>
      <c r="F139" s="99"/>
      <c r="G139" s="100"/>
      <c r="H139" s="63"/>
      <c r="I139" s="53" t="e">
        <f t="shared" ref="I139:I140" si="1">ROUND(($I$136/(1-$H$147))*H139,2)</f>
        <v>#REF!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22.5" customHeight="1">
      <c r="A140" s="34"/>
      <c r="B140" s="165" t="s">
        <v>132</v>
      </c>
      <c r="C140" s="99"/>
      <c r="D140" s="99"/>
      <c r="E140" s="99"/>
      <c r="F140" s="99"/>
      <c r="G140" s="100"/>
      <c r="H140" s="63"/>
      <c r="I140" s="53" t="e">
        <f t="shared" si="1"/>
        <v>#REF!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29.25" customHeight="1">
      <c r="A141" s="34"/>
      <c r="B141" s="98" t="s">
        <v>133</v>
      </c>
      <c r="C141" s="99"/>
      <c r="D141" s="99"/>
      <c r="E141" s="99"/>
      <c r="F141" s="99"/>
      <c r="G141" s="100"/>
      <c r="H141" s="64" t="s">
        <v>40</v>
      </c>
      <c r="I141" s="36" t="s">
        <v>40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29.25" customHeight="1">
      <c r="A142" s="34"/>
      <c r="B142" s="98" t="s">
        <v>134</v>
      </c>
      <c r="C142" s="99"/>
      <c r="D142" s="99"/>
      <c r="E142" s="99"/>
      <c r="F142" s="99"/>
      <c r="G142" s="100"/>
      <c r="H142" s="64" t="s">
        <v>40</v>
      </c>
      <c r="I142" s="36" t="s">
        <v>40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8" customHeight="1">
      <c r="A143" s="34"/>
      <c r="B143" s="98" t="s">
        <v>135</v>
      </c>
      <c r="C143" s="99"/>
      <c r="D143" s="99"/>
      <c r="E143" s="99"/>
      <c r="F143" s="99"/>
      <c r="G143" s="99"/>
      <c r="H143" s="65" t="s">
        <v>40</v>
      </c>
      <c r="I143" s="66" t="s">
        <v>40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8" customHeight="1">
      <c r="A144" s="34"/>
      <c r="B144" s="98" t="s">
        <v>136</v>
      </c>
      <c r="C144" s="99"/>
      <c r="D144" s="99"/>
      <c r="E144" s="99"/>
      <c r="F144" s="99"/>
      <c r="G144" s="99"/>
      <c r="H144" s="65" t="s">
        <v>40</v>
      </c>
      <c r="I144" s="66" t="s">
        <v>40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>
      <c r="A145" s="34"/>
      <c r="B145" s="98" t="s">
        <v>137</v>
      </c>
      <c r="C145" s="99"/>
      <c r="D145" s="99"/>
      <c r="E145" s="99"/>
      <c r="F145" s="99"/>
      <c r="G145" s="100"/>
      <c r="H145" s="67">
        <v>0.03</v>
      </c>
      <c r="I145" s="53" t="e">
        <f>ROUND(($I$136/(1-$H$147))*H145,2)</f>
        <v>#REF!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>
      <c r="A146" s="153" t="s">
        <v>50</v>
      </c>
      <c r="B146" s="99"/>
      <c r="C146" s="99"/>
      <c r="D146" s="99"/>
      <c r="E146" s="99"/>
      <c r="F146" s="99"/>
      <c r="G146" s="99"/>
      <c r="H146" s="100"/>
      <c r="I146" s="31" t="e">
        <f>SUM(I133+I135+I139+I140+I145)</f>
        <v>#REF!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>
      <c r="A147" s="166" t="s">
        <v>138</v>
      </c>
      <c r="B147" s="99"/>
      <c r="C147" s="99"/>
      <c r="D147" s="99"/>
      <c r="E147" s="99"/>
      <c r="F147" s="99"/>
      <c r="G147" s="100"/>
      <c r="H147" s="68">
        <f t="shared" ref="H147:I147" si="2">SUM(H139:H145)</f>
        <v>0.03</v>
      </c>
      <c r="I147" s="69" t="e">
        <f t="shared" si="2"/>
        <v>#REF!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2.75" customHeight="1">
      <c r="A148" s="170" t="s">
        <v>139</v>
      </c>
      <c r="B148" s="171"/>
      <c r="C148" s="175" t="s">
        <v>140</v>
      </c>
      <c r="D148" s="171"/>
      <c r="E148" s="171"/>
      <c r="F148" s="171"/>
      <c r="G148" s="171"/>
      <c r="H148" s="171"/>
      <c r="I148" s="176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2" customHeight="1">
      <c r="A149" s="172"/>
      <c r="B149" s="143"/>
      <c r="C149" s="143"/>
      <c r="D149" s="143"/>
      <c r="E149" s="143"/>
      <c r="F149" s="143"/>
      <c r="G149" s="143"/>
      <c r="H149" s="143"/>
      <c r="I149" s="177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63" customHeight="1">
      <c r="A150" s="173"/>
      <c r="B150" s="174"/>
      <c r="C150" s="143"/>
      <c r="D150" s="143"/>
      <c r="E150" s="143"/>
      <c r="F150" s="143"/>
      <c r="G150" s="143"/>
      <c r="H150" s="143"/>
      <c r="I150" s="177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5.25" customHeight="1">
      <c r="A151" s="154"/>
      <c r="B151" s="99"/>
      <c r="C151" s="99"/>
      <c r="D151" s="99"/>
      <c r="E151" s="99"/>
      <c r="F151" s="99"/>
      <c r="G151" s="99"/>
      <c r="H151" s="99"/>
      <c r="I151" s="10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23.25" customHeight="1">
      <c r="A152" s="128" t="s">
        <v>141</v>
      </c>
      <c r="B152" s="99"/>
      <c r="C152" s="99"/>
      <c r="D152" s="99"/>
      <c r="E152" s="99"/>
      <c r="F152" s="99"/>
      <c r="G152" s="99"/>
      <c r="H152" s="99"/>
      <c r="I152" s="10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>
      <c r="A153" s="130" t="s">
        <v>142</v>
      </c>
      <c r="B153" s="99"/>
      <c r="C153" s="99"/>
      <c r="D153" s="99"/>
      <c r="E153" s="99"/>
      <c r="F153" s="99"/>
      <c r="G153" s="99"/>
      <c r="H153" s="100"/>
      <c r="I153" s="33" t="s">
        <v>47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>
      <c r="A154" s="70" t="s">
        <v>4</v>
      </c>
      <c r="B154" s="167" t="s">
        <v>143</v>
      </c>
      <c r="C154" s="99"/>
      <c r="D154" s="99"/>
      <c r="E154" s="99"/>
      <c r="F154" s="99"/>
      <c r="G154" s="99"/>
      <c r="H154" s="99"/>
      <c r="I154" s="49" t="e">
        <f>#REF!</f>
        <v>#REF!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>
      <c r="A155" s="70" t="s">
        <v>6</v>
      </c>
      <c r="B155" s="167" t="s">
        <v>144</v>
      </c>
      <c r="C155" s="99"/>
      <c r="D155" s="99"/>
      <c r="E155" s="99"/>
      <c r="F155" s="99"/>
      <c r="G155" s="99"/>
      <c r="H155" s="99"/>
      <c r="I155" s="49">
        <f>I84</f>
        <v>764.98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>
      <c r="A156" s="70" t="s">
        <v>8</v>
      </c>
      <c r="B156" s="167" t="s">
        <v>145</v>
      </c>
      <c r="C156" s="99"/>
      <c r="D156" s="99"/>
      <c r="E156" s="99"/>
      <c r="F156" s="99"/>
      <c r="G156" s="99"/>
      <c r="H156" s="99"/>
      <c r="I156" s="49">
        <f>I95</f>
        <v>93.99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>
      <c r="A157" s="70" t="s">
        <v>10</v>
      </c>
      <c r="B157" s="167" t="s">
        <v>146</v>
      </c>
      <c r="C157" s="99"/>
      <c r="D157" s="99"/>
      <c r="E157" s="99"/>
      <c r="F157" s="99"/>
      <c r="G157" s="99"/>
      <c r="H157" s="99"/>
      <c r="I157" s="49" t="e">
        <f>I120</f>
        <v>#REF!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>
      <c r="A158" s="70" t="s">
        <v>12</v>
      </c>
      <c r="B158" s="167" t="s">
        <v>147</v>
      </c>
      <c r="C158" s="99"/>
      <c r="D158" s="99"/>
      <c r="E158" s="99"/>
      <c r="F158" s="99"/>
      <c r="G158" s="99"/>
      <c r="H158" s="99"/>
      <c r="I158" s="49">
        <f>I127</f>
        <v>0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>
      <c r="A159" s="168" t="s">
        <v>148</v>
      </c>
      <c r="B159" s="99"/>
      <c r="C159" s="99"/>
      <c r="D159" s="99"/>
      <c r="E159" s="99"/>
      <c r="F159" s="99"/>
      <c r="G159" s="99"/>
      <c r="H159" s="139"/>
      <c r="I159" s="57" t="e">
        <f>SUM(I154:I158)</f>
        <v>#REF!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>
      <c r="A160" s="71" t="s">
        <v>14</v>
      </c>
      <c r="B160" s="167" t="s">
        <v>121</v>
      </c>
      <c r="C160" s="99"/>
      <c r="D160" s="99"/>
      <c r="E160" s="99"/>
      <c r="F160" s="99"/>
      <c r="G160" s="99"/>
      <c r="H160" s="99"/>
      <c r="I160" s="49" t="e">
        <f>I146</f>
        <v>#REF!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>
      <c r="A161" s="168" t="s">
        <v>149</v>
      </c>
      <c r="B161" s="99"/>
      <c r="C161" s="99"/>
      <c r="D161" s="99"/>
      <c r="E161" s="99"/>
      <c r="F161" s="99"/>
      <c r="G161" s="99"/>
      <c r="H161" s="139"/>
      <c r="I161" s="57" t="e">
        <f>I159+I160</f>
        <v>#REF!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7.5" customHeight="1">
      <c r="A162" s="169"/>
      <c r="B162" s="99"/>
      <c r="C162" s="99"/>
      <c r="D162" s="99"/>
      <c r="E162" s="99"/>
      <c r="F162" s="99"/>
      <c r="G162" s="99"/>
      <c r="H162" s="99"/>
      <c r="I162" s="10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2" customHeight="1">
      <c r="A163" s="1"/>
      <c r="B163" s="1"/>
      <c r="C163" s="1"/>
      <c r="D163" s="1"/>
      <c r="E163" s="1"/>
      <c r="F163" s="1"/>
      <c r="G163" s="1"/>
      <c r="H163" s="1"/>
      <c r="I163" s="7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2" customHeight="1">
      <c r="A164" s="1"/>
      <c r="B164" s="1"/>
      <c r="C164" s="1"/>
      <c r="D164" s="1"/>
      <c r="E164" s="1"/>
      <c r="F164" s="1"/>
      <c r="G164" s="1"/>
      <c r="H164" s="1"/>
      <c r="I164" s="7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2" customHeight="1">
      <c r="A165" s="1"/>
      <c r="B165" s="1"/>
      <c r="C165" s="1"/>
      <c r="D165" s="1"/>
      <c r="E165" s="1"/>
      <c r="F165" s="1"/>
      <c r="G165" s="1"/>
      <c r="H165" s="1"/>
      <c r="I165" s="7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2" customHeight="1">
      <c r="A166" s="1"/>
      <c r="B166" s="1"/>
      <c r="C166" s="1"/>
      <c r="D166" s="1"/>
      <c r="E166" s="1"/>
      <c r="F166" s="1"/>
      <c r="G166" s="1"/>
      <c r="H166" s="1"/>
      <c r="I166" s="7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2" customHeight="1">
      <c r="A167" s="1"/>
      <c r="B167" s="1"/>
      <c r="C167" s="1"/>
      <c r="D167" s="1"/>
      <c r="E167" s="1"/>
      <c r="F167" s="1"/>
      <c r="G167" s="1"/>
      <c r="H167" s="1"/>
      <c r="I167" s="7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2" customHeight="1">
      <c r="A168" s="1"/>
      <c r="B168" s="1"/>
      <c r="C168" s="1"/>
      <c r="D168" s="1"/>
      <c r="E168" s="1"/>
      <c r="F168" s="1"/>
      <c r="G168" s="1"/>
      <c r="H168" s="1"/>
      <c r="I168" s="7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2" customHeight="1">
      <c r="A169" s="1"/>
      <c r="B169" s="1"/>
      <c r="C169" s="1"/>
      <c r="D169" s="1"/>
      <c r="E169" s="1"/>
      <c r="F169" s="1"/>
      <c r="G169" s="1"/>
      <c r="H169" s="1"/>
      <c r="I169" s="7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2" customHeight="1">
      <c r="A170" s="1"/>
      <c r="B170" s="1"/>
      <c r="C170" s="1"/>
      <c r="D170" s="1"/>
      <c r="E170" s="1"/>
      <c r="F170" s="1"/>
      <c r="G170" s="1"/>
      <c r="H170" s="1"/>
      <c r="I170" s="7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2" customHeight="1">
      <c r="A171" s="1"/>
      <c r="B171" s="1"/>
      <c r="C171" s="1"/>
      <c r="D171" s="1"/>
      <c r="E171" s="1"/>
      <c r="F171" s="1"/>
      <c r="G171" s="1"/>
      <c r="H171" s="1"/>
      <c r="I171" s="7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2" customHeight="1">
      <c r="A172" s="1"/>
      <c r="B172" s="1"/>
      <c r="C172" s="1"/>
      <c r="D172" s="1"/>
      <c r="E172" s="1"/>
      <c r="F172" s="1"/>
      <c r="G172" s="1"/>
      <c r="H172" s="1"/>
      <c r="I172" s="7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2" customHeight="1">
      <c r="A173" s="1"/>
      <c r="B173" s="1"/>
      <c r="C173" s="1"/>
      <c r="D173" s="1"/>
      <c r="E173" s="1"/>
      <c r="F173" s="1"/>
      <c r="G173" s="1"/>
      <c r="H173" s="1"/>
      <c r="I173" s="7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2" customHeight="1">
      <c r="A174" s="1"/>
      <c r="B174" s="1"/>
      <c r="C174" s="1"/>
      <c r="D174" s="1"/>
      <c r="E174" s="1"/>
      <c r="F174" s="1"/>
      <c r="G174" s="1"/>
      <c r="H174" s="1"/>
      <c r="I174" s="7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2" customHeight="1">
      <c r="A175" s="1"/>
      <c r="B175" s="1"/>
      <c r="C175" s="1"/>
      <c r="D175" s="1"/>
      <c r="E175" s="1"/>
      <c r="F175" s="1"/>
      <c r="G175" s="1"/>
      <c r="H175" s="1"/>
      <c r="I175" s="7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2" customHeight="1">
      <c r="A176" s="1"/>
      <c r="B176" s="1"/>
      <c r="C176" s="1"/>
      <c r="D176" s="1"/>
      <c r="E176" s="1"/>
      <c r="F176" s="1"/>
      <c r="G176" s="1"/>
      <c r="H176" s="1"/>
      <c r="I176" s="7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2" customHeight="1">
      <c r="A177" s="1"/>
      <c r="B177" s="1"/>
      <c r="C177" s="1"/>
      <c r="D177" s="1"/>
      <c r="E177" s="1"/>
      <c r="F177" s="1"/>
      <c r="G177" s="1"/>
      <c r="H177" s="1"/>
      <c r="I177" s="7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2" customHeight="1">
      <c r="A178" s="1"/>
      <c r="B178" s="1"/>
      <c r="C178" s="1"/>
      <c r="D178" s="1"/>
      <c r="E178" s="1"/>
      <c r="F178" s="1"/>
      <c r="G178" s="1"/>
      <c r="H178" s="1"/>
      <c r="I178" s="7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2" customHeight="1">
      <c r="A179" s="1"/>
      <c r="B179" s="1"/>
      <c r="C179" s="1"/>
      <c r="D179" s="1"/>
      <c r="E179" s="1"/>
      <c r="F179" s="1"/>
      <c r="G179" s="1"/>
      <c r="H179" s="1"/>
      <c r="I179" s="7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2" customHeight="1">
      <c r="A180" s="1"/>
      <c r="B180" s="1"/>
      <c r="C180" s="1"/>
      <c r="D180" s="1"/>
      <c r="E180" s="1"/>
      <c r="F180" s="1"/>
      <c r="G180" s="1"/>
      <c r="H180" s="1"/>
      <c r="I180" s="7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2" customHeight="1">
      <c r="A181" s="1"/>
      <c r="B181" s="1"/>
      <c r="C181" s="1"/>
      <c r="D181" s="1"/>
      <c r="E181" s="1"/>
      <c r="F181" s="1"/>
      <c r="G181" s="1"/>
      <c r="H181" s="1"/>
      <c r="I181" s="7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2" customHeight="1">
      <c r="A182" s="1"/>
      <c r="B182" s="1"/>
      <c r="C182" s="1"/>
      <c r="D182" s="1"/>
      <c r="E182" s="1"/>
      <c r="F182" s="1"/>
      <c r="G182" s="1"/>
      <c r="H182" s="1"/>
      <c r="I182" s="7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2" customHeight="1">
      <c r="A183" s="1"/>
      <c r="B183" s="1"/>
      <c r="C183" s="1"/>
      <c r="D183" s="1"/>
      <c r="E183" s="1"/>
      <c r="F183" s="1"/>
      <c r="G183" s="1"/>
      <c r="H183" s="1"/>
      <c r="I183" s="7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2" customHeight="1">
      <c r="A184" s="1"/>
      <c r="B184" s="1"/>
      <c r="C184" s="1"/>
      <c r="D184" s="1"/>
      <c r="E184" s="1"/>
      <c r="F184" s="1"/>
      <c r="G184" s="1"/>
      <c r="H184" s="1"/>
      <c r="I184" s="7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2" customHeight="1">
      <c r="A185" s="1"/>
      <c r="B185" s="1"/>
      <c r="C185" s="1"/>
      <c r="D185" s="1"/>
      <c r="E185" s="1"/>
      <c r="F185" s="1"/>
      <c r="G185" s="1"/>
      <c r="H185" s="1"/>
      <c r="I185" s="7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2" customHeight="1">
      <c r="A186" s="1"/>
      <c r="B186" s="1"/>
      <c r="C186" s="1"/>
      <c r="D186" s="1"/>
      <c r="E186" s="1"/>
      <c r="F186" s="1"/>
      <c r="G186" s="1"/>
      <c r="H186" s="1"/>
      <c r="I186" s="7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2" customHeight="1">
      <c r="A187" s="1"/>
      <c r="B187" s="1"/>
      <c r="C187" s="1"/>
      <c r="D187" s="1"/>
      <c r="E187" s="1"/>
      <c r="F187" s="1"/>
      <c r="G187" s="1"/>
      <c r="H187" s="1"/>
      <c r="I187" s="7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2" customHeight="1">
      <c r="A188" s="1"/>
      <c r="B188" s="1"/>
      <c r="C188" s="1"/>
      <c r="D188" s="1"/>
      <c r="E188" s="1"/>
      <c r="F188" s="1"/>
      <c r="G188" s="1"/>
      <c r="H188" s="1"/>
      <c r="I188" s="7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2" customHeight="1">
      <c r="A189" s="1"/>
      <c r="B189" s="1"/>
      <c r="C189" s="1"/>
      <c r="D189" s="1"/>
      <c r="E189" s="1"/>
      <c r="F189" s="1"/>
      <c r="G189" s="1"/>
      <c r="H189" s="1"/>
      <c r="I189" s="7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2" customHeight="1">
      <c r="A190" s="1"/>
      <c r="B190" s="1"/>
      <c r="C190" s="1"/>
      <c r="D190" s="1"/>
      <c r="E190" s="1"/>
      <c r="F190" s="1"/>
      <c r="G190" s="1"/>
      <c r="H190" s="1"/>
      <c r="I190" s="7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2" customHeight="1">
      <c r="A191" s="1"/>
      <c r="B191" s="1"/>
      <c r="C191" s="1"/>
      <c r="D191" s="1"/>
      <c r="E191" s="1"/>
      <c r="F191" s="1"/>
      <c r="G191" s="1"/>
      <c r="H191" s="1"/>
      <c r="I191" s="7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2" customHeight="1">
      <c r="A192" s="1"/>
      <c r="B192" s="1"/>
      <c r="C192" s="1"/>
      <c r="D192" s="1"/>
      <c r="E192" s="1"/>
      <c r="F192" s="1"/>
      <c r="G192" s="1"/>
      <c r="H192" s="1"/>
      <c r="I192" s="7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2" customHeight="1">
      <c r="A193" s="1"/>
      <c r="B193" s="1"/>
      <c r="C193" s="1"/>
      <c r="D193" s="1"/>
      <c r="E193" s="1"/>
      <c r="F193" s="1"/>
      <c r="G193" s="1"/>
      <c r="H193" s="1"/>
      <c r="I193" s="7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2" customHeight="1">
      <c r="A194" s="1"/>
      <c r="B194" s="1"/>
      <c r="C194" s="1"/>
      <c r="D194" s="1"/>
      <c r="E194" s="1"/>
      <c r="F194" s="1"/>
      <c r="G194" s="1"/>
      <c r="H194" s="1"/>
      <c r="I194" s="7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2" customHeight="1">
      <c r="A195" s="1"/>
      <c r="B195" s="1"/>
      <c r="C195" s="1"/>
      <c r="D195" s="1"/>
      <c r="E195" s="1"/>
      <c r="F195" s="1"/>
      <c r="G195" s="1"/>
      <c r="H195" s="1"/>
      <c r="I195" s="7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2" customHeight="1">
      <c r="A196" s="1"/>
      <c r="B196" s="1"/>
      <c r="C196" s="1"/>
      <c r="D196" s="1"/>
      <c r="E196" s="1"/>
      <c r="F196" s="1"/>
      <c r="G196" s="1"/>
      <c r="H196" s="1"/>
      <c r="I196" s="7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2" customHeight="1">
      <c r="A197" s="1"/>
      <c r="B197" s="1"/>
      <c r="C197" s="1"/>
      <c r="D197" s="1"/>
      <c r="E197" s="1"/>
      <c r="F197" s="1"/>
      <c r="G197" s="1"/>
      <c r="H197" s="1"/>
      <c r="I197" s="7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2" customHeight="1">
      <c r="A198" s="1"/>
      <c r="B198" s="1"/>
      <c r="C198" s="1"/>
      <c r="D198" s="1"/>
      <c r="E198" s="1"/>
      <c r="F198" s="1"/>
      <c r="G198" s="1"/>
      <c r="H198" s="1"/>
      <c r="I198" s="7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2" customHeight="1">
      <c r="A199" s="1"/>
      <c r="B199" s="1"/>
      <c r="C199" s="1"/>
      <c r="D199" s="1"/>
      <c r="E199" s="1"/>
      <c r="F199" s="1"/>
      <c r="G199" s="1"/>
      <c r="H199" s="1"/>
      <c r="I199" s="7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2" customHeight="1">
      <c r="A200" s="1"/>
      <c r="B200" s="1"/>
      <c r="C200" s="1"/>
      <c r="D200" s="1"/>
      <c r="E200" s="1"/>
      <c r="F200" s="1"/>
      <c r="G200" s="1"/>
      <c r="H200" s="1"/>
      <c r="I200" s="7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2" customHeight="1">
      <c r="A201" s="1"/>
      <c r="B201" s="1"/>
      <c r="C201" s="1"/>
      <c r="D201" s="1"/>
      <c r="E201" s="1"/>
      <c r="F201" s="1"/>
      <c r="G201" s="1"/>
      <c r="H201" s="1"/>
      <c r="I201" s="7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2" customHeight="1">
      <c r="A202" s="1"/>
      <c r="B202" s="1"/>
      <c r="C202" s="1"/>
      <c r="D202" s="1"/>
      <c r="E202" s="1"/>
      <c r="F202" s="1"/>
      <c r="G202" s="1"/>
      <c r="H202" s="1"/>
      <c r="I202" s="7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2" customHeight="1">
      <c r="A203" s="1"/>
      <c r="B203" s="1"/>
      <c r="C203" s="1"/>
      <c r="D203" s="1"/>
      <c r="E203" s="1"/>
      <c r="F203" s="1"/>
      <c r="G203" s="1"/>
      <c r="H203" s="1"/>
      <c r="I203" s="7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2" customHeight="1">
      <c r="A204" s="1"/>
      <c r="B204" s="1"/>
      <c r="C204" s="1"/>
      <c r="D204" s="1"/>
      <c r="E204" s="1"/>
      <c r="F204" s="1"/>
      <c r="G204" s="1"/>
      <c r="H204" s="1"/>
      <c r="I204" s="7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2" customHeight="1">
      <c r="A205" s="1"/>
      <c r="B205" s="1"/>
      <c r="C205" s="1"/>
      <c r="D205" s="1"/>
      <c r="E205" s="1"/>
      <c r="F205" s="1"/>
      <c r="G205" s="1"/>
      <c r="H205" s="1"/>
      <c r="I205" s="7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2" customHeight="1">
      <c r="A206" s="1"/>
      <c r="B206" s="1"/>
      <c r="C206" s="1"/>
      <c r="D206" s="1"/>
      <c r="E206" s="1"/>
      <c r="F206" s="1"/>
      <c r="G206" s="1"/>
      <c r="H206" s="1"/>
      <c r="I206" s="7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2" customHeight="1">
      <c r="A207" s="1"/>
      <c r="B207" s="1"/>
      <c r="C207" s="1"/>
      <c r="D207" s="1"/>
      <c r="E207" s="1"/>
      <c r="F207" s="1"/>
      <c r="G207" s="1"/>
      <c r="H207" s="1"/>
      <c r="I207" s="7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2" customHeight="1">
      <c r="A208" s="1"/>
      <c r="B208" s="1"/>
      <c r="C208" s="1"/>
      <c r="D208" s="1"/>
      <c r="E208" s="1"/>
      <c r="F208" s="1"/>
      <c r="G208" s="1"/>
      <c r="H208" s="1"/>
      <c r="I208" s="7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2" customHeight="1">
      <c r="A209" s="1"/>
      <c r="B209" s="1"/>
      <c r="C209" s="1"/>
      <c r="D209" s="1"/>
      <c r="E209" s="1"/>
      <c r="F209" s="1"/>
      <c r="G209" s="1"/>
      <c r="H209" s="1"/>
      <c r="I209" s="7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2" customHeight="1">
      <c r="A210" s="1"/>
      <c r="B210" s="1"/>
      <c r="C210" s="1"/>
      <c r="D210" s="1"/>
      <c r="E210" s="1"/>
      <c r="F210" s="1"/>
      <c r="G210" s="1"/>
      <c r="H210" s="1"/>
      <c r="I210" s="7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2" customHeight="1">
      <c r="A211" s="1"/>
      <c r="B211" s="1"/>
      <c r="C211" s="1"/>
      <c r="D211" s="1"/>
      <c r="E211" s="1"/>
      <c r="F211" s="1"/>
      <c r="G211" s="1"/>
      <c r="H211" s="1"/>
      <c r="I211" s="7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2" customHeight="1">
      <c r="A212" s="1"/>
      <c r="B212" s="1"/>
      <c r="C212" s="1"/>
      <c r="D212" s="1"/>
      <c r="E212" s="1"/>
      <c r="F212" s="1"/>
      <c r="G212" s="1"/>
      <c r="H212" s="1"/>
      <c r="I212" s="7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2" customHeight="1">
      <c r="A213" s="1"/>
      <c r="B213" s="1"/>
      <c r="C213" s="1"/>
      <c r="D213" s="1"/>
      <c r="E213" s="1"/>
      <c r="F213" s="1"/>
      <c r="G213" s="1"/>
      <c r="H213" s="1"/>
      <c r="I213" s="7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2" customHeight="1">
      <c r="A214" s="1"/>
      <c r="B214" s="1"/>
      <c r="C214" s="1"/>
      <c r="D214" s="1"/>
      <c r="E214" s="1"/>
      <c r="F214" s="1"/>
      <c r="G214" s="1"/>
      <c r="H214" s="1"/>
      <c r="I214" s="7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2" customHeight="1">
      <c r="A215" s="1"/>
      <c r="B215" s="1"/>
      <c r="C215" s="1"/>
      <c r="D215" s="1"/>
      <c r="E215" s="1"/>
      <c r="F215" s="1"/>
      <c r="G215" s="1"/>
      <c r="H215" s="1"/>
      <c r="I215" s="7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2" customHeight="1">
      <c r="A216" s="1"/>
      <c r="B216" s="1"/>
      <c r="C216" s="1"/>
      <c r="D216" s="1"/>
      <c r="E216" s="1"/>
      <c r="F216" s="1"/>
      <c r="G216" s="1"/>
      <c r="H216" s="1"/>
      <c r="I216" s="7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2" customHeight="1">
      <c r="A217" s="1"/>
      <c r="B217" s="1"/>
      <c r="C217" s="1"/>
      <c r="D217" s="1"/>
      <c r="E217" s="1"/>
      <c r="F217" s="1"/>
      <c r="G217" s="1"/>
      <c r="H217" s="1"/>
      <c r="I217" s="7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2" customHeight="1">
      <c r="A218" s="1"/>
      <c r="B218" s="1"/>
      <c r="C218" s="1"/>
      <c r="D218" s="1"/>
      <c r="E218" s="1"/>
      <c r="F218" s="1"/>
      <c r="G218" s="1"/>
      <c r="H218" s="1"/>
      <c r="I218" s="7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2" customHeight="1">
      <c r="A219" s="1"/>
      <c r="B219" s="1"/>
      <c r="C219" s="1"/>
      <c r="D219" s="1"/>
      <c r="E219" s="1"/>
      <c r="F219" s="1"/>
      <c r="G219" s="1"/>
      <c r="H219" s="1"/>
      <c r="I219" s="7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2" customHeight="1">
      <c r="A220" s="1"/>
      <c r="B220" s="1"/>
      <c r="C220" s="1"/>
      <c r="D220" s="1"/>
      <c r="E220" s="1"/>
      <c r="F220" s="1"/>
      <c r="G220" s="1"/>
      <c r="H220" s="1"/>
      <c r="I220" s="7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2" customHeight="1">
      <c r="A221" s="1"/>
      <c r="B221" s="1"/>
      <c r="C221" s="1"/>
      <c r="D221" s="1"/>
      <c r="E221" s="1"/>
      <c r="F221" s="1"/>
      <c r="G221" s="1"/>
      <c r="H221" s="1"/>
      <c r="I221" s="7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2" customHeight="1">
      <c r="A222" s="1"/>
      <c r="B222" s="1"/>
      <c r="C222" s="1"/>
      <c r="D222" s="1"/>
      <c r="E222" s="1"/>
      <c r="F222" s="1"/>
      <c r="G222" s="1"/>
      <c r="H222" s="1"/>
      <c r="I222" s="7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2" customHeight="1">
      <c r="A223" s="1"/>
      <c r="B223" s="1"/>
      <c r="C223" s="1"/>
      <c r="D223" s="1"/>
      <c r="E223" s="1"/>
      <c r="F223" s="1"/>
      <c r="G223" s="1"/>
      <c r="H223" s="1"/>
      <c r="I223" s="7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2" customHeight="1">
      <c r="A224" s="1"/>
      <c r="B224" s="1"/>
      <c r="C224" s="1"/>
      <c r="D224" s="1"/>
      <c r="E224" s="1"/>
      <c r="F224" s="1"/>
      <c r="G224" s="1"/>
      <c r="H224" s="1"/>
      <c r="I224" s="7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2" customHeight="1">
      <c r="A225" s="1"/>
      <c r="B225" s="1"/>
      <c r="C225" s="1"/>
      <c r="D225" s="1"/>
      <c r="E225" s="1"/>
      <c r="F225" s="1"/>
      <c r="G225" s="1"/>
      <c r="H225" s="1"/>
      <c r="I225" s="7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2" customHeight="1">
      <c r="A226" s="1"/>
      <c r="B226" s="1"/>
      <c r="C226" s="1"/>
      <c r="D226" s="1"/>
      <c r="E226" s="1"/>
      <c r="F226" s="1"/>
      <c r="G226" s="1"/>
      <c r="H226" s="1"/>
      <c r="I226" s="7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2" customHeight="1">
      <c r="A227" s="1"/>
      <c r="B227" s="1"/>
      <c r="C227" s="1"/>
      <c r="D227" s="1"/>
      <c r="E227" s="1"/>
      <c r="F227" s="1"/>
      <c r="G227" s="1"/>
      <c r="H227" s="1"/>
      <c r="I227" s="7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2" customHeight="1">
      <c r="A228" s="1"/>
      <c r="B228" s="1"/>
      <c r="C228" s="1"/>
      <c r="D228" s="1"/>
      <c r="E228" s="1"/>
      <c r="F228" s="1"/>
      <c r="G228" s="1"/>
      <c r="H228" s="1"/>
      <c r="I228" s="7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2" customHeight="1">
      <c r="A229" s="1"/>
      <c r="B229" s="1"/>
      <c r="C229" s="1"/>
      <c r="D229" s="1"/>
      <c r="E229" s="1"/>
      <c r="F229" s="1"/>
      <c r="G229" s="1"/>
      <c r="H229" s="1"/>
      <c r="I229" s="7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2" customHeight="1">
      <c r="A230" s="1"/>
      <c r="B230" s="1"/>
      <c r="C230" s="1"/>
      <c r="D230" s="1"/>
      <c r="E230" s="1"/>
      <c r="F230" s="1"/>
      <c r="G230" s="1"/>
      <c r="H230" s="1"/>
      <c r="I230" s="7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2" customHeight="1">
      <c r="A231" s="1"/>
      <c r="B231" s="1"/>
      <c r="C231" s="1"/>
      <c r="D231" s="1"/>
      <c r="E231" s="1"/>
      <c r="F231" s="1"/>
      <c r="G231" s="1"/>
      <c r="H231" s="1"/>
      <c r="I231" s="7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2" customHeight="1">
      <c r="A232" s="1"/>
      <c r="B232" s="1"/>
      <c r="C232" s="1"/>
      <c r="D232" s="1"/>
      <c r="E232" s="1"/>
      <c r="F232" s="1"/>
      <c r="G232" s="1"/>
      <c r="H232" s="1"/>
      <c r="I232" s="7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2" customHeight="1">
      <c r="A233" s="1"/>
      <c r="B233" s="1"/>
      <c r="C233" s="1"/>
      <c r="D233" s="1"/>
      <c r="E233" s="1"/>
      <c r="F233" s="1"/>
      <c r="G233" s="1"/>
      <c r="H233" s="1"/>
      <c r="I233" s="7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2" customHeight="1">
      <c r="A234" s="1"/>
      <c r="B234" s="1"/>
      <c r="C234" s="1"/>
      <c r="D234" s="1"/>
      <c r="E234" s="1"/>
      <c r="F234" s="1"/>
      <c r="G234" s="1"/>
      <c r="H234" s="1"/>
      <c r="I234" s="7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2" customHeight="1">
      <c r="A235" s="1"/>
      <c r="B235" s="1"/>
      <c r="C235" s="1"/>
      <c r="D235" s="1"/>
      <c r="E235" s="1"/>
      <c r="F235" s="1"/>
      <c r="G235" s="1"/>
      <c r="H235" s="1"/>
      <c r="I235" s="7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2" customHeight="1">
      <c r="A236" s="1"/>
      <c r="B236" s="1"/>
      <c r="C236" s="1"/>
      <c r="D236" s="1"/>
      <c r="E236" s="1"/>
      <c r="F236" s="1"/>
      <c r="G236" s="1"/>
      <c r="H236" s="1"/>
      <c r="I236" s="7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2" customHeight="1">
      <c r="A237" s="1"/>
      <c r="B237" s="1"/>
      <c r="C237" s="1"/>
      <c r="D237" s="1"/>
      <c r="E237" s="1"/>
      <c r="F237" s="1"/>
      <c r="G237" s="1"/>
      <c r="H237" s="1"/>
      <c r="I237" s="7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2" customHeight="1">
      <c r="A238" s="1"/>
      <c r="B238" s="1"/>
      <c r="C238" s="1"/>
      <c r="D238" s="1"/>
      <c r="E238" s="1"/>
      <c r="F238" s="1"/>
      <c r="G238" s="1"/>
      <c r="H238" s="1"/>
      <c r="I238" s="7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2" customHeight="1">
      <c r="A239" s="1"/>
      <c r="B239" s="1"/>
      <c r="C239" s="1"/>
      <c r="D239" s="1"/>
      <c r="E239" s="1"/>
      <c r="F239" s="1"/>
      <c r="G239" s="1"/>
      <c r="H239" s="1"/>
      <c r="I239" s="7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2" customHeight="1">
      <c r="A240" s="1"/>
      <c r="B240" s="1"/>
      <c r="C240" s="1"/>
      <c r="D240" s="1"/>
      <c r="E240" s="1"/>
      <c r="F240" s="1"/>
      <c r="G240" s="1"/>
      <c r="H240" s="1"/>
      <c r="I240" s="7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2" customHeight="1">
      <c r="A241" s="1"/>
      <c r="B241" s="1"/>
      <c r="C241" s="1"/>
      <c r="D241" s="1"/>
      <c r="E241" s="1"/>
      <c r="F241" s="1"/>
      <c r="G241" s="1"/>
      <c r="H241" s="1"/>
      <c r="I241" s="7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2" customHeight="1">
      <c r="A242" s="1"/>
      <c r="B242" s="1"/>
      <c r="C242" s="1"/>
      <c r="D242" s="1"/>
      <c r="E242" s="1"/>
      <c r="F242" s="1"/>
      <c r="G242" s="1"/>
      <c r="H242" s="1"/>
      <c r="I242" s="7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2" customHeight="1">
      <c r="A243" s="1"/>
      <c r="B243" s="1"/>
      <c r="C243" s="1"/>
      <c r="D243" s="1"/>
      <c r="E243" s="1"/>
      <c r="F243" s="1"/>
      <c r="G243" s="1"/>
      <c r="H243" s="1"/>
      <c r="I243" s="7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2" customHeight="1">
      <c r="A244" s="1"/>
      <c r="B244" s="1"/>
      <c r="C244" s="1"/>
      <c r="D244" s="1"/>
      <c r="E244" s="1"/>
      <c r="F244" s="1"/>
      <c r="G244" s="1"/>
      <c r="H244" s="1"/>
      <c r="I244" s="7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2" customHeight="1">
      <c r="A245" s="1"/>
      <c r="B245" s="1"/>
      <c r="C245" s="1"/>
      <c r="D245" s="1"/>
      <c r="E245" s="1"/>
      <c r="F245" s="1"/>
      <c r="G245" s="1"/>
      <c r="H245" s="1"/>
      <c r="I245" s="7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2" customHeight="1">
      <c r="A246" s="1"/>
      <c r="B246" s="1"/>
      <c r="C246" s="1"/>
      <c r="D246" s="1"/>
      <c r="E246" s="1"/>
      <c r="F246" s="1"/>
      <c r="G246" s="1"/>
      <c r="H246" s="1"/>
      <c r="I246" s="7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2" customHeight="1">
      <c r="A247" s="1"/>
      <c r="B247" s="1"/>
      <c r="C247" s="1"/>
      <c r="D247" s="1"/>
      <c r="E247" s="1"/>
      <c r="F247" s="1"/>
      <c r="G247" s="1"/>
      <c r="H247" s="1"/>
      <c r="I247" s="7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2" customHeight="1">
      <c r="A248" s="1"/>
      <c r="B248" s="1"/>
      <c r="C248" s="1"/>
      <c r="D248" s="1"/>
      <c r="E248" s="1"/>
      <c r="F248" s="1"/>
      <c r="G248" s="1"/>
      <c r="H248" s="1"/>
      <c r="I248" s="7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2" customHeight="1">
      <c r="A249" s="1"/>
      <c r="B249" s="1"/>
      <c r="C249" s="1"/>
      <c r="D249" s="1"/>
      <c r="E249" s="1"/>
      <c r="F249" s="1"/>
      <c r="G249" s="1"/>
      <c r="H249" s="1"/>
      <c r="I249" s="7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2" customHeight="1">
      <c r="A250" s="1"/>
      <c r="B250" s="1"/>
      <c r="C250" s="1"/>
      <c r="D250" s="1"/>
      <c r="E250" s="1"/>
      <c r="F250" s="1"/>
      <c r="G250" s="1"/>
      <c r="H250" s="1"/>
      <c r="I250" s="7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2" customHeight="1">
      <c r="A251" s="1"/>
      <c r="B251" s="1"/>
      <c r="C251" s="1"/>
      <c r="D251" s="1"/>
      <c r="E251" s="1"/>
      <c r="F251" s="1"/>
      <c r="G251" s="1"/>
      <c r="H251" s="1"/>
      <c r="I251" s="7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2" customHeight="1">
      <c r="A252" s="1"/>
      <c r="B252" s="1"/>
      <c r="C252" s="1"/>
      <c r="D252" s="1"/>
      <c r="E252" s="1"/>
      <c r="F252" s="1"/>
      <c r="G252" s="1"/>
      <c r="H252" s="1"/>
      <c r="I252" s="7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2" customHeight="1">
      <c r="A253" s="1"/>
      <c r="B253" s="1"/>
      <c r="C253" s="1"/>
      <c r="D253" s="1"/>
      <c r="E253" s="1"/>
      <c r="F253" s="1"/>
      <c r="G253" s="1"/>
      <c r="H253" s="1"/>
      <c r="I253" s="7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2" customHeight="1">
      <c r="A254" s="1"/>
      <c r="B254" s="1"/>
      <c r="C254" s="1"/>
      <c r="D254" s="1"/>
      <c r="E254" s="1"/>
      <c r="F254" s="1"/>
      <c r="G254" s="1"/>
      <c r="H254" s="1"/>
      <c r="I254" s="7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2" customHeight="1">
      <c r="A255" s="1"/>
      <c r="B255" s="1"/>
      <c r="C255" s="1"/>
      <c r="D255" s="1"/>
      <c r="E255" s="1"/>
      <c r="F255" s="1"/>
      <c r="G255" s="1"/>
      <c r="H255" s="1"/>
      <c r="I255" s="7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2" customHeight="1">
      <c r="A256" s="1"/>
      <c r="B256" s="1"/>
      <c r="C256" s="1"/>
      <c r="D256" s="1"/>
      <c r="E256" s="1"/>
      <c r="F256" s="1"/>
      <c r="G256" s="1"/>
      <c r="H256" s="1"/>
      <c r="I256" s="7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2" customHeight="1">
      <c r="A257" s="1"/>
      <c r="B257" s="1"/>
      <c r="C257" s="1"/>
      <c r="D257" s="1"/>
      <c r="E257" s="1"/>
      <c r="F257" s="1"/>
      <c r="G257" s="1"/>
      <c r="H257" s="1"/>
      <c r="I257" s="7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2" customHeight="1">
      <c r="A258" s="1"/>
      <c r="B258" s="1"/>
      <c r="C258" s="1"/>
      <c r="D258" s="1"/>
      <c r="E258" s="1"/>
      <c r="F258" s="1"/>
      <c r="G258" s="1"/>
      <c r="H258" s="1"/>
      <c r="I258" s="7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2" customHeight="1">
      <c r="A259" s="1"/>
      <c r="B259" s="1"/>
      <c r="C259" s="1"/>
      <c r="D259" s="1"/>
      <c r="E259" s="1"/>
      <c r="F259" s="1"/>
      <c r="G259" s="1"/>
      <c r="H259" s="1"/>
      <c r="I259" s="7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2" customHeight="1">
      <c r="A260" s="1"/>
      <c r="B260" s="1"/>
      <c r="C260" s="1"/>
      <c r="D260" s="1"/>
      <c r="E260" s="1"/>
      <c r="F260" s="1"/>
      <c r="G260" s="1"/>
      <c r="H260" s="1"/>
      <c r="I260" s="7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2" customHeight="1">
      <c r="A261" s="1"/>
      <c r="B261" s="1"/>
      <c r="C261" s="1"/>
      <c r="D261" s="1"/>
      <c r="E261" s="1"/>
      <c r="F261" s="1"/>
      <c r="G261" s="1"/>
      <c r="H261" s="1"/>
      <c r="I261" s="7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2" customHeight="1">
      <c r="A262" s="1"/>
      <c r="B262" s="1"/>
      <c r="C262" s="1"/>
      <c r="D262" s="1"/>
      <c r="E262" s="1"/>
      <c r="F262" s="1"/>
      <c r="G262" s="1"/>
      <c r="H262" s="1"/>
      <c r="I262" s="7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2" customHeight="1">
      <c r="A263" s="1"/>
      <c r="B263" s="1"/>
      <c r="C263" s="1"/>
      <c r="D263" s="1"/>
      <c r="E263" s="1"/>
      <c r="F263" s="1"/>
      <c r="G263" s="1"/>
      <c r="H263" s="1"/>
      <c r="I263" s="7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2" customHeight="1">
      <c r="A264" s="1"/>
      <c r="B264" s="1"/>
      <c r="C264" s="1"/>
      <c r="D264" s="1"/>
      <c r="E264" s="1"/>
      <c r="F264" s="1"/>
      <c r="G264" s="1"/>
      <c r="H264" s="1"/>
      <c r="I264" s="7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2" customHeight="1">
      <c r="A265" s="1"/>
      <c r="B265" s="1"/>
      <c r="C265" s="1"/>
      <c r="D265" s="1"/>
      <c r="E265" s="1"/>
      <c r="F265" s="1"/>
      <c r="G265" s="1"/>
      <c r="H265" s="1"/>
      <c r="I265" s="7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2" customHeight="1">
      <c r="A266" s="1"/>
      <c r="B266" s="1"/>
      <c r="C266" s="1"/>
      <c r="D266" s="1"/>
      <c r="E266" s="1"/>
      <c r="F266" s="1"/>
      <c r="G266" s="1"/>
      <c r="H266" s="1"/>
      <c r="I266" s="7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2" customHeight="1">
      <c r="A267" s="1"/>
      <c r="B267" s="1"/>
      <c r="C267" s="1"/>
      <c r="D267" s="1"/>
      <c r="E267" s="1"/>
      <c r="F267" s="1"/>
      <c r="G267" s="1"/>
      <c r="H267" s="1"/>
      <c r="I267" s="7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2" customHeight="1">
      <c r="A268" s="1"/>
      <c r="B268" s="1"/>
      <c r="C268" s="1"/>
      <c r="D268" s="1"/>
      <c r="E268" s="1"/>
      <c r="F268" s="1"/>
      <c r="G268" s="1"/>
      <c r="H268" s="1"/>
      <c r="I268" s="7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2" customHeight="1">
      <c r="A269" s="1"/>
      <c r="B269" s="1"/>
      <c r="C269" s="1"/>
      <c r="D269" s="1"/>
      <c r="E269" s="1"/>
      <c r="F269" s="1"/>
      <c r="G269" s="1"/>
      <c r="H269" s="1"/>
      <c r="I269" s="7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2" customHeight="1">
      <c r="A270" s="1"/>
      <c r="B270" s="1"/>
      <c r="C270" s="1"/>
      <c r="D270" s="1"/>
      <c r="E270" s="1"/>
      <c r="F270" s="1"/>
      <c r="G270" s="1"/>
      <c r="H270" s="1"/>
      <c r="I270" s="7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2" customHeight="1">
      <c r="A271" s="1"/>
      <c r="B271" s="1"/>
      <c r="C271" s="1"/>
      <c r="D271" s="1"/>
      <c r="E271" s="1"/>
      <c r="F271" s="1"/>
      <c r="G271" s="1"/>
      <c r="H271" s="1"/>
      <c r="I271" s="7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2" customHeight="1">
      <c r="A272" s="1"/>
      <c r="B272" s="1"/>
      <c r="C272" s="1"/>
      <c r="D272" s="1"/>
      <c r="E272" s="1"/>
      <c r="F272" s="1"/>
      <c r="G272" s="1"/>
      <c r="H272" s="1"/>
      <c r="I272" s="7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2" customHeight="1">
      <c r="A273" s="1"/>
      <c r="B273" s="1"/>
      <c r="C273" s="1"/>
      <c r="D273" s="1"/>
      <c r="E273" s="1"/>
      <c r="F273" s="1"/>
      <c r="G273" s="1"/>
      <c r="H273" s="1"/>
      <c r="I273" s="7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2" customHeight="1">
      <c r="A274" s="1"/>
      <c r="B274" s="1"/>
      <c r="C274" s="1"/>
      <c r="D274" s="1"/>
      <c r="E274" s="1"/>
      <c r="F274" s="1"/>
      <c r="G274" s="1"/>
      <c r="H274" s="1"/>
      <c r="I274" s="7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2" customHeight="1">
      <c r="A275" s="1"/>
      <c r="B275" s="1"/>
      <c r="C275" s="1"/>
      <c r="D275" s="1"/>
      <c r="E275" s="1"/>
      <c r="F275" s="1"/>
      <c r="G275" s="1"/>
      <c r="H275" s="1"/>
      <c r="I275" s="7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2" customHeight="1">
      <c r="A276" s="1"/>
      <c r="B276" s="1"/>
      <c r="C276" s="1"/>
      <c r="D276" s="1"/>
      <c r="E276" s="1"/>
      <c r="F276" s="1"/>
      <c r="G276" s="1"/>
      <c r="H276" s="1"/>
      <c r="I276" s="7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2" customHeight="1">
      <c r="A277" s="1"/>
      <c r="B277" s="1"/>
      <c r="C277" s="1"/>
      <c r="D277" s="1"/>
      <c r="E277" s="1"/>
      <c r="F277" s="1"/>
      <c r="G277" s="1"/>
      <c r="H277" s="1"/>
      <c r="I277" s="7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2" customHeight="1">
      <c r="A278" s="1"/>
      <c r="B278" s="1"/>
      <c r="C278" s="1"/>
      <c r="D278" s="1"/>
      <c r="E278" s="1"/>
      <c r="F278" s="1"/>
      <c r="G278" s="1"/>
      <c r="H278" s="1"/>
      <c r="I278" s="7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2" customHeight="1">
      <c r="A279" s="1"/>
      <c r="B279" s="1"/>
      <c r="C279" s="1"/>
      <c r="D279" s="1"/>
      <c r="E279" s="1"/>
      <c r="F279" s="1"/>
      <c r="G279" s="1"/>
      <c r="H279" s="1"/>
      <c r="I279" s="7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2" customHeight="1">
      <c r="A280" s="1"/>
      <c r="B280" s="1"/>
      <c r="C280" s="1"/>
      <c r="D280" s="1"/>
      <c r="E280" s="1"/>
      <c r="F280" s="1"/>
      <c r="G280" s="1"/>
      <c r="H280" s="1"/>
      <c r="I280" s="7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2" customHeight="1">
      <c r="A281" s="1"/>
      <c r="B281" s="1"/>
      <c r="C281" s="1"/>
      <c r="D281" s="1"/>
      <c r="E281" s="1"/>
      <c r="F281" s="1"/>
      <c r="G281" s="1"/>
      <c r="H281" s="1"/>
      <c r="I281" s="7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2" customHeight="1">
      <c r="A282" s="1"/>
      <c r="B282" s="1"/>
      <c r="C282" s="1"/>
      <c r="D282" s="1"/>
      <c r="E282" s="1"/>
      <c r="F282" s="1"/>
      <c r="G282" s="1"/>
      <c r="H282" s="1"/>
      <c r="I282" s="7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2" customHeight="1">
      <c r="A283" s="1"/>
      <c r="B283" s="1"/>
      <c r="C283" s="1"/>
      <c r="D283" s="1"/>
      <c r="E283" s="1"/>
      <c r="F283" s="1"/>
      <c r="G283" s="1"/>
      <c r="H283" s="1"/>
      <c r="I283" s="7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2" customHeight="1">
      <c r="A284" s="1"/>
      <c r="B284" s="1"/>
      <c r="C284" s="1"/>
      <c r="D284" s="1"/>
      <c r="E284" s="1"/>
      <c r="F284" s="1"/>
      <c r="G284" s="1"/>
      <c r="H284" s="1"/>
      <c r="I284" s="7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2" customHeight="1">
      <c r="A285" s="1"/>
      <c r="B285" s="1"/>
      <c r="C285" s="1"/>
      <c r="D285" s="1"/>
      <c r="E285" s="1"/>
      <c r="F285" s="1"/>
      <c r="G285" s="1"/>
      <c r="H285" s="1"/>
      <c r="I285" s="7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2" customHeight="1">
      <c r="A286" s="1"/>
      <c r="B286" s="1"/>
      <c r="C286" s="1"/>
      <c r="D286" s="1"/>
      <c r="E286" s="1"/>
      <c r="F286" s="1"/>
      <c r="G286" s="1"/>
      <c r="H286" s="1"/>
      <c r="I286" s="7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2" customHeight="1">
      <c r="A287" s="1"/>
      <c r="B287" s="1"/>
      <c r="C287" s="1"/>
      <c r="D287" s="1"/>
      <c r="E287" s="1"/>
      <c r="F287" s="1"/>
      <c r="G287" s="1"/>
      <c r="H287" s="1"/>
      <c r="I287" s="7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2" customHeight="1">
      <c r="A288" s="1"/>
      <c r="B288" s="1"/>
      <c r="C288" s="1"/>
      <c r="D288" s="1"/>
      <c r="E288" s="1"/>
      <c r="F288" s="1"/>
      <c r="G288" s="1"/>
      <c r="H288" s="1"/>
      <c r="I288" s="7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2" customHeight="1">
      <c r="A289" s="1"/>
      <c r="B289" s="1"/>
      <c r="C289" s="1"/>
      <c r="D289" s="1"/>
      <c r="E289" s="1"/>
      <c r="F289" s="1"/>
      <c r="G289" s="1"/>
      <c r="H289" s="1"/>
      <c r="I289" s="7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2" customHeight="1">
      <c r="A290" s="1"/>
      <c r="B290" s="1"/>
      <c r="C290" s="1"/>
      <c r="D290" s="1"/>
      <c r="E290" s="1"/>
      <c r="F290" s="1"/>
      <c r="G290" s="1"/>
      <c r="H290" s="1"/>
      <c r="I290" s="7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2" customHeight="1">
      <c r="A291" s="1"/>
      <c r="B291" s="1"/>
      <c r="C291" s="1"/>
      <c r="D291" s="1"/>
      <c r="E291" s="1"/>
      <c r="F291" s="1"/>
      <c r="G291" s="1"/>
      <c r="H291" s="1"/>
      <c r="I291" s="7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2" customHeight="1">
      <c r="A292" s="1"/>
      <c r="B292" s="1"/>
      <c r="C292" s="1"/>
      <c r="D292" s="1"/>
      <c r="E292" s="1"/>
      <c r="F292" s="1"/>
      <c r="G292" s="1"/>
      <c r="H292" s="1"/>
      <c r="I292" s="7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2" customHeight="1">
      <c r="A293" s="1"/>
      <c r="B293" s="1"/>
      <c r="C293" s="1"/>
      <c r="D293" s="1"/>
      <c r="E293" s="1"/>
      <c r="F293" s="1"/>
      <c r="G293" s="1"/>
      <c r="H293" s="1"/>
      <c r="I293" s="7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2" customHeight="1">
      <c r="A294" s="1"/>
      <c r="B294" s="1"/>
      <c r="C294" s="1"/>
      <c r="D294" s="1"/>
      <c r="E294" s="1"/>
      <c r="F294" s="1"/>
      <c r="G294" s="1"/>
      <c r="H294" s="1"/>
      <c r="I294" s="7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2" customHeight="1">
      <c r="A295" s="1"/>
      <c r="B295" s="1"/>
      <c r="C295" s="1"/>
      <c r="D295" s="1"/>
      <c r="E295" s="1"/>
      <c r="F295" s="1"/>
      <c r="G295" s="1"/>
      <c r="H295" s="1"/>
      <c r="I295" s="7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2" customHeight="1">
      <c r="A296" s="1"/>
      <c r="B296" s="1"/>
      <c r="C296" s="1"/>
      <c r="D296" s="1"/>
      <c r="E296" s="1"/>
      <c r="F296" s="1"/>
      <c r="G296" s="1"/>
      <c r="H296" s="1"/>
      <c r="I296" s="7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2" customHeight="1">
      <c r="A297" s="1"/>
      <c r="B297" s="1"/>
      <c r="C297" s="1"/>
      <c r="D297" s="1"/>
      <c r="E297" s="1"/>
      <c r="F297" s="1"/>
      <c r="G297" s="1"/>
      <c r="H297" s="1"/>
      <c r="I297" s="7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2" customHeight="1">
      <c r="A298" s="1"/>
      <c r="B298" s="1"/>
      <c r="C298" s="1"/>
      <c r="D298" s="1"/>
      <c r="E298" s="1"/>
      <c r="F298" s="1"/>
      <c r="G298" s="1"/>
      <c r="H298" s="1"/>
      <c r="I298" s="7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2" customHeight="1">
      <c r="A299" s="1"/>
      <c r="B299" s="1"/>
      <c r="C299" s="1"/>
      <c r="D299" s="1"/>
      <c r="E299" s="1"/>
      <c r="F299" s="1"/>
      <c r="G299" s="1"/>
      <c r="H299" s="1"/>
      <c r="I299" s="7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2" customHeight="1">
      <c r="A300" s="1"/>
      <c r="B300" s="1"/>
      <c r="C300" s="1"/>
      <c r="D300" s="1"/>
      <c r="E300" s="1"/>
      <c r="F300" s="1"/>
      <c r="G300" s="1"/>
      <c r="H300" s="1"/>
      <c r="I300" s="7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2" customHeight="1">
      <c r="A301" s="1"/>
      <c r="B301" s="1"/>
      <c r="C301" s="1"/>
      <c r="D301" s="1"/>
      <c r="E301" s="1"/>
      <c r="F301" s="1"/>
      <c r="G301" s="1"/>
      <c r="H301" s="1"/>
      <c r="I301" s="7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2" customHeight="1">
      <c r="A302" s="1"/>
      <c r="B302" s="1"/>
      <c r="C302" s="1"/>
      <c r="D302" s="1"/>
      <c r="E302" s="1"/>
      <c r="F302" s="1"/>
      <c r="G302" s="1"/>
      <c r="H302" s="1"/>
      <c r="I302" s="7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2" customHeight="1">
      <c r="A303" s="1"/>
      <c r="B303" s="1"/>
      <c r="C303" s="1"/>
      <c r="D303" s="1"/>
      <c r="E303" s="1"/>
      <c r="F303" s="1"/>
      <c r="G303" s="1"/>
      <c r="H303" s="1"/>
      <c r="I303" s="7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2" customHeight="1">
      <c r="A304" s="1"/>
      <c r="B304" s="1"/>
      <c r="C304" s="1"/>
      <c r="D304" s="1"/>
      <c r="E304" s="1"/>
      <c r="F304" s="1"/>
      <c r="G304" s="1"/>
      <c r="H304" s="1"/>
      <c r="I304" s="7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2" customHeight="1">
      <c r="A305" s="1"/>
      <c r="B305" s="1"/>
      <c r="C305" s="1"/>
      <c r="D305" s="1"/>
      <c r="E305" s="1"/>
      <c r="F305" s="1"/>
      <c r="G305" s="1"/>
      <c r="H305" s="1"/>
      <c r="I305" s="7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2" customHeight="1">
      <c r="A306" s="1"/>
      <c r="B306" s="1"/>
      <c r="C306" s="1"/>
      <c r="D306" s="1"/>
      <c r="E306" s="1"/>
      <c r="F306" s="1"/>
      <c r="G306" s="1"/>
      <c r="H306" s="1"/>
      <c r="I306" s="7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2" customHeight="1">
      <c r="A307" s="1"/>
      <c r="B307" s="1"/>
      <c r="C307" s="1"/>
      <c r="D307" s="1"/>
      <c r="E307" s="1"/>
      <c r="F307" s="1"/>
      <c r="G307" s="1"/>
      <c r="H307" s="1"/>
      <c r="I307" s="7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2" customHeight="1">
      <c r="A308" s="1"/>
      <c r="B308" s="1"/>
      <c r="C308" s="1"/>
      <c r="D308" s="1"/>
      <c r="E308" s="1"/>
      <c r="F308" s="1"/>
      <c r="G308" s="1"/>
      <c r="H308" s="1"/>
      <c r="I308" s="7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2" customHeight="1">
      <c r="A309" s="1"/>
      <c r="B309" s="1"/>
      <c r="C309" s="1"/>
      <c r="D309" s="1"/>
      <c r="E309" s="1"/>
      <c r="F309" s="1"/>
      <c r="G309" s="1"/>
      <c r="H309" s="1"/>
      <c r="I309" s="7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2" customHeight="1">
      <c r="A310" s="1"/>
      <c r="B310" s="1"/>
      <c r="C310" s="1"/>
      <c r="D310" s="1"/>
      <c r="E310" s="1"/>
      <c r="F310" s="1"/>
      <c r="G310" s="1"/>
      <c r="H310" s="1"/>
      <c r="I310" s="7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2" customHeight="1">
      <c r="A311" s="1"/>
      <c r="B311" s="1"/>
      <c r="C311" s="1"/>
      <c r="D311" s="1"/>
      <c r="E311" s="1"/>
      <c r="F311" s="1"/>
      <c r="G311" s="1"/>
      <c r="H311" s="1"/>
      <c r="I311" s="7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2" customHeight="1">
      <c r="A312" s="1"/>
      <c r="B312" s="1"/>
      <c r="C312" s="1"/>
      <c r="D312" s="1"/>
      <c r="E312" s="1"/>
      <c r="F312" s="1"/>
      <c r="G312" s="1"/>
      <c r="H312" s="1"/>
      <c r="I312" s="7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2" customHeight="1">
      <c r="A313" s="1"/>
      <c r="B313" s="1"/>
      <c r="C313" s="1"/>
      <c r="D313" s="1"/>
      <c r="E313" s="1"/>
      <c r="F313" s="1"/>
      <c r="G313" s="1"/>
      <c r="H313" s="1"/>
      <c r="I313" s="7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2" customHeight="1">
      <c r="A314" s="1"/>
      <c r="B314" s="1"/>
      <c r="C314" s="1"/>
      <c r="D314" s="1"/>
      <c r="E314" s="1"/>
      <c r="F314" s="1"/>
      <c r="G314" s="1"/>
      <c r="H314" s="1"/>
      <c r="I314" s="7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2" customHeight="1">
      <c r="A315" s="1"/>
      <c r="B315" s="1"/>
      <c r="C315" s="1"/>
      <c r="D315" s="1"/>
      <c r="E315" s="1"/>
      <c r="F315" s="1"/>
      <c r="G315" s="1"/>
      <c r="H315" s="1"/>
      <c r="I315" s="7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2" customHeight="1">
      <c r="A316" s="1"/>
      <c r="B316" s="1"/>
      <c r="C316" s="1"/>
      <c r="D316" s="1"/>
      <c r="E316" s="1"/>
      <c r="F316" s="1"/>
      <c r="G316" s="1"/>
      <c r="H316" s="1"/>
      <c r="I316" s="7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2" customHeight="1">
      <c r="A317" s="1"/>
      <c r="B317" s="1"/>
      <c r="C317" s="1"/>
      <c r="D317" s="1"/>
      <c r="E317" s="1"/>
      <c r="F317" s="1"/>
      <c r="G317" s="1"/>
      <c r="H317" s="1"/>
      <c r="I317" s="7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2" customHeight="1">
      <c r="A318" s="1"/>
      <c r="B318" s="1"/>
      <c r="C318" s="1"/>
      <c r="D318" s="1"/>
      <c r="E318" s="1"/>
      <c r="F318" s="1"/>
      <c r="G318" s="1"/>
      <c r="H318" s="1"/>
      <c r="I318" s="7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2" customHeight="1">
      <c r="A319" s="1"/>
      <c r="B319" s="1"/>
      <c r="C319" s="1"/>
      <c r="D319" s="1"/>
      <c r="E319" s="1"/>
      <c r="F319" s="1"/>
      <c r="G319" s="1"/>
      <c r="H319" s="1"/>
      <c r="I319" s="7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2" customHeight="1">
      <c r="A320" s="1"/>
      <c r="B320" s="1"/>
      <c r="C320" s="1"/>
      <c r="D320" s="1"/>
      <c r="E320" s="1"/>
      <c r="F320" s="1"/>
      <c r="G320" s="1"/>
      <c r="H320" s="1"/>
      <c r="I320" s="7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2" customHeight="1">
      <c r="A321" s="1"/>
      <c r="B321" s="1"/>
      <c r="C321" s="1"/>
      <c r="D321" s="1"/>
      <c r="E321" s="1"/>
      <c r="F321" s="1"/>
      <c r="G321" s="1"/>
      <c r="H321" s="1"/>
      <c r="I321" s="7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2" customHeight="1">
      <c r="A322" s="1"/>
      <c r="B322" s="1"/>
      <c r="C322" s="1"/>
      <c r="D322" s="1"/>
      <c r="E322" s="1"/>
      <c r="F322" s="1"/>
      <c r="G322" s="1"/>
      <c r="H322" s="1"/>
      <c r="I322" s="7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2" customHeight="1">
      <c r="A323" s="1"/>
      <c r="B323" s="1"/>
      <c r="C323" s="1"/>
      <c r="D323" s="1"/>
      <c r="E323" s="1"/>
      <c r="F323" s="1"/>
      <c r="G323" s="1"/>
      <c r="H323" s="1"/>
      <c r="I323" s="7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2" customHeight="1">
      <c r="A324" s="1"/>
      <c r="B324" s="1"/>
      <c r="C324" s="1"/>
      <c r="D324" s="1"/>
      <c r="E324" s="1"/>
      <c r="F324" s="1"/>
      <c r="G324" s="1"/>
      <c r="H324" s="1"/>
      <c r="I324" s="7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2" customHeight="1">
      <c r="A325" s="1"/>
      <c r="B325" s="1"/>
      <c r="C325" s="1"/>
      <c r="D325" s="1"/>
      <c r="E325" s="1"/>
      <c r="F325" s="1"/>
      <c r="G325" s="1"/>
      <c r="H325" s="1"/>
      <c r="I325" s="7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2" customHeight="1">
      <c r="A326" s="1"/>
      <c r="B326" s="1"/>
      <c r="C326" s="1"/>
      <c r="D326" s="1"/>
      <c r="E326" s="1"/>
      <c r="F326" s="1"/>
      <c r="G326" s="1"/>
      <c r="H326" s="1"/>
      <c r="I326" s="7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2" customHeight="1">
      <c r="A327" s="1"/>
      <c r="B327" s="1"/>
      <c r="C327" s="1"/>
      <c r="D327" s="1"/>
      <c r="E327" s="1"/>
      <c r="F327" s="1"/>
      <c r="G327" s="1"/>
      <c r="H327" s="1"/>
      <c r="I327" s="7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2" customHeight="1">
      <c r="A328" s="1"/>
      <c r="B328" s="1"/>
      <c r="C328" s="1"/>
      <c r="D328" s="1"/>
      <c r="E328" s="1"/>
      <c r="F328" s="1"/>
      <c r="G328" s="1"/>
      <c r="H328" s="1"/>
      <c r="I328" s="7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2" customHeight="1">
      <c r="A329" s="1"/>
      <c r="B329" s="1"/>
      <c r="C329" s="1"/>
      <c r="D329" s="1"/>
      <c r="E329" s="1"/>
      <c r="F329" s="1"/>
      <c r="G329" s="1"/>
      <c r="H329" s="1"/>
      <c r="I329" s="7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2" customHeight="1">
      <c r="A330" s="1"/>
      <c r="B330" s="1"/>
      <c r="C330" s="1"/>
      <c r="D330" s="1"/>
      <c r="E330" s="1"/>
      <c r="F330" s="1"/>
      <c r="G330" s="1"/>
      <c r="H330" s="1"/>
      <c r="I330" s="7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2" customHeight="1">
      <c r="A331" s="1"/>
      <c r="B331" s="1"/>
      <c r="C331" s="1"/>
      <c r="D331" s="1"/>
      <c r="E331" s="1"/>
      <c r="F331" s="1"/>
      <c r="G331" s="1"/>
      <c r="H331" s="1"/>
      <c r="I331" s="7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2" customHeight="1">
      <c r="A332" s="1"/>
      <c r="B332" s="1"/>
      <c r="C332" s="1"/>
      <c r="D332" s="1"/>
      <c r="E332" s="1"/>
      <c r="F332" s="1"/>
      <c r="G332" s="1"/>
      <c r="H332" s="1"/>
      <c r="I332" s="7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2" customHeight="1">
      <c r="A333" s="1"/>
      <c r="B333" s="1"/>
      <c r="C333" s="1"/>
      <c r="D333" s="1"/>
      <c r="E333" s="1"/>
      <c r="F333" s="1"/>
      <c r="G333" s="1"/>
      <c r="H333" s="1"/>
      <c r="I333" s="7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2" customHeight="1">
      <c r="A334" s="1"/>
      <c r="B334" s="1"/>
      <c r="C334" s="1"/>
      <c r="D334" s="1"/>
      <c r="E334" s="1"/>
      <c r="F334" s="1"/>
      <c r="G334" s="1"/>
      <c r="H334" s="1"/>
      <c r="I334" s="7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2" customHeight="1">
      <c r="A335" s="1"/>
      <c r="B335" s="1"/>
      <c r="C335" s="1"/>
      <c r="D335" s="1"/>
      <c r="E335" s="1"/>
      <c r="F335" s="1"/>
      <c r="G335" s="1"/>
      <c r="H335" s="1"/>
      <c r="I335" s="7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2" customHeight="1">
      <c r="A336" s="1"/>
      <c r="B336" s="1"/>
      <c r="C336" s="1"/>
      <c r="D336" s="1"/>
      <c r="E336" s="1"/>
      <c r="F336" s="1"/>
      <c r="G336" s="1"/>
      <c r="H336" s="1"/>
      <c r="I336" s="7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2" customHeight="1">
      <c r="A337" s="1"/>
      <c r="B337" s="1"/>
      <c r="C337" s="1"/>
      <c r="D337" s="1"/>
      <c r="E337" s="1"/>
      <c r="F337" s="1"/>
      <c r="G337" s="1"/>
      <c r="H337" s="1"/>
      <c r="I337" s="7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2" customHeight="1">
      <c r="A338" s="1"/>
      <c r="B338" s="1"/>
      <c r="C338" s="1"/>
      <c r="D338" s="1"/>
      <c r="E338" s="1"/>
      <c r="F338" s="1"/>
      <c r="G338" s="1"/>
      <c r="H338" s="1"/>
      <c r="I338" s="7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2" customHeight="1">
      <c r="A339" s="1"/>
      <c r="B339" s="1"/>
      <c r="C339" s="1"/>
      <c r="D339" s="1"/>
      <c r="E339" s="1"/>
      <c r="F339" s="1"/>
      <c r="G339" s="1"/>
      <c r="H339" s="1"/>
      <c r="I339" s="7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2" customHeight="1">
      <c r="A340" s="1"/>
      <c r="B340" s="1"/>
      <c r="C340" s="1"/>
      <c r="D340" s="1"/>
      <c r="E340" s="1"/>
      <c r="F340" s="1"/>
      <c r="G340" s="1"/>
      <c r="H340" s="1"/>
      <c r="I340" s="7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2" customHeight="1">
      <c r="A341" s="1"/>
      <c r="B341" s="1"/>
      <c r="C341" s="1"/>
      <c r="D341" s="1"/>
      <c r="E341" s="1"/>
      <c r="F341" s="1"/>
      <c r="G341" s="1"/>
      <c r="H341" s="1"/>
      <c r="I341" s="7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2" customHeight="1">
      <c r="A342" s="1"/>
      <c r="B342" s="1"/>
      <c r="C342" s="1"/>
      <c r="D342" s="1"/>
      <c r="E342" s="1"/>
      <c r="F342" s="1"/>
      <c r="G342" s="1"/>
      <c r="H342" s="1"/>
      <c r="I342" s="7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2" customHeight="1">
      <c r="A343" s="1"/>
      <c r="B343" s="1"/>
      <c r="C343" s="1"/>
      <c r="D343" s="1"/>
      <c r="E343" s="1"/>
      <c r="F343" s="1"/>
      <c r="G343" s="1"/>
      <c r="H343" s="1"/>
      <c r="I343" s="7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2" customHeight="1">
      <c r="A344" s="1"/>
      <c r="B344" s="1"/>
      <c r="C344" s="1"/>
      <c r="D344" s="1"/>
      <c r="E344" s="1"/>
      <c r="F344" s="1"/>
      <c r="G344" s="1"/>
      <c r="H344" s="1"/>
      <c r="I344" s="7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2" customHeight="1">
      <c r="A345" s="1"/>
      <c r="B345" s="1"/>
      <c r="C345" s="1"/>
      <c r="D345" s="1"/>
      <c r="E345" s="1"/>
      <c r="F345" s="1"/>
      <c r="G345" s="1"/>
      <c r="H345" s="1"/>
      <c r="I345" s="7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2" customHeight="1">
      <c r="A346" s="1"/>
      <c r="B346" s="1"/>
      <c r="C346" s="1"/>
      <c r="D346" s="1"/>
      <c r="E346" s="1"/>
      <c r="F346" s="1"/>
      <c r="G346" s="1"/>
      <c r="H346" s="1"/>
      <c r="I346" s="7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2" customHeight="1">
      <c r="A347" s="1"/>
      <c r="B347" s="1"/>
      <c r="C347" s="1"/>
      <c r="D347" s="1"/>
      <c r="E347" s="1"/>
      <c r="F347" s="1"/>
      <c r="G347" s="1"/>
      <c r="H347" s="1"/>
      <c r="I347" s="7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2" customHeight="1">
      <c r="A348" s="1"/>
      <c r="B348" s="1"/>
      <c r="C348" s="1"/>
      <c r="D348" s="1"/>
      <c r="E348" s="1"/>
      <c r="F348" s="1"/>
      <c r="G348" s="1"/>
      <c r="H348" s="1"/>
      <c r="I348" s="7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2" customHeight="1">
      <c r="A349" s="1"/>
      <c r="B349" s="1"/>
      <c r="C349" s="1"/>
      <c r="D349" s="1"/>
      <c r="E349" s="1"/>
      <c r="F349" s="1"/>
      <c r="G349" s="1"/>
      <c r="H349" s="1"/>
      <c r="I349" s="7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2" customHeight="1">
      <c r="A350" s="1"/>
      <c r="B350" s="1"/>
      <c r="C350" s="1"/>
      <c r="D350" s="1"/>
      <c r="E350" s="1"/>
      <c r="F350" s="1"/>
      <c r="G350" s="1"/>
      <c r="H350" s="1"/>
      <c r="I350" s="7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2" customHeight="1">
      <c r="A351" s="1"/>
      <c r="B351" s="1"/>
      <c r="C351" s="1"/>
      <c r="D351" s="1"/>
      <c r="E351" s="1"/>
      <c r="F351" s="1"/>
      <c r="G351" s="1"/>
      <c r="H351" s="1"/>
      <c r="I351" s="7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2" customHeight="1">
      <c r="A352" s="1"/>
      <c r="B352" s="1"/>
      <c r="C352" s="1"/>
      <c r="D352" s="1"/>
      <c r="E352" s="1"/>
      <c r="F352" s="1"/>
      <c r="G352" s="1"/>
      <c r="H352" s="1"/>
      <c r="I352" s="7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2" customHeight="1">
      <c r="A353" s="1"/>
      <c r="B353" s="1"/>
      <c r="C353" s="1"/>
      <c r="D353" s="1"/>
      <c r="E353" s="1"/>
      <c r="F353" s="1"/>
      <c r="G353" s="1"/>
      <c r="H353" s="1"/>
      <c r="I353" s="7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2" customHeight="1">
      <c r="A354" s="1"/>
      <c r="B354" s="1"/>
      <c r="C354" s="1"/>
      <c r="D354" s="1"/>
      <c r="E354" s="1"/>
      <c r="F354" s="1"/>
      <c r="G354" s="1"/>
      <c r="H354" s="1"/>
      <c r="I354" s="7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2" customHeight="1">
      <c r="A355" s="1"/>
      <c r="B355" s="1"/>
      <c r="C355" s="1"/>
      <c r="D355" s="1"/>
      <c r="E355" s="1"/>
      <c r="F355" s="1"/>
      <c r="G355" s="1"/>
      <c r="H355" s="1"/>
      <c r="I355" s="7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2" customHeight="1">
      <c r="A356" s="1"/>
      <c r="B356" s="1"/>
      <c r="C356" s="1"/>
      <c r="D356" s="1"/>
      <c r="E356" s="1"/>
      <c r="F356" s="1"/>
      <c r="G356" s="1"/>
      <c r="H356" s="1"/>
      <c r="I356" s="7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2" customHeight="1">
      <c r="A357" s="1"/>
      <c r="B357" s="1"/>
      <c r="C357" s="1"/>
      <c r="D357" s="1"/>
      <c r="E357" s="1"/>
      <c r="F357" s="1"/>
      <c r="G357" s="1"/>
      <c r="H357" s="1"/>
      <c r="I357" s="7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2" customHeight="1">
      <c r="A358" s="1"/>
      <c r="B358" s="1"/>
      <c r="C358" s="1"/>
      <c r="D358" s="1"/>
      <c r="E358" s="1"/>
      <c r="F358" s="1"/>
      <c r="G358" s="1"/>
      <c r="H358" s="1"/>
      <c r="I358" s="7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2" customHeight="1">
      <c r="A359" s="1"/>
      <c r="B359" s="1"/>
      <c r="C359" s="1"/>
      <c r="D359" s="1"/>
      <c r="E359" s="1"/>
      <c r="F359" s="1"/>
      <c r="G359" s="1"/>
      <c r="H359" s="1"/>
      <c r="I359" s="7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2" customHeight="1">
      <c r="A360" s="1"/>
      <c r="B360" s="1"/>
      <c r="C360" s="1"/>
      <c r="D360" s="1"/>
      <c r="E360" s="1"/>
      <c r="F360" s="1"/>
      <c r="G360" s="1"/>
      <c r="H360" s="1"/>
      <c r="I360" s="7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2" customHeight="1">
      <c r="A361" s="1"/>
      <c r="B361" s="1"/>
      <c r="C361" s="1"/>
      <c r="D361" s="1"/>
      <c r="E361" s="1"/>
      <c r="F361" s="1"/>
      <c r="G361" s="1"/>
      <c r="H361" s="1"/>
      <c r="I361" s="7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2" customHeight="1">
      <c r="A362" s="1"/>
      <c r="B362" s="1"/>
      <c r="C362" s="1"/>
      <c r="D362" s="1"/>
      <c r="E362" s="1"/>
      <c r="F362" s="1"/>
      <c r="G362" s="1"/>
      <c r="H362" s="1"/>
      <c r="I362" s="7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/>
    <row r="364" spans="1:22" ht="15.75" customHeight="1"/>
    <row r="365" spans="1:22" ht="15.75" customHeight="1"/>
    <row r="366" spans="1:22" ht="15.75" customHeight="1"/>
    <row r="367" spans="1:22" ht="15.75" customHeight="1"/>
    <row r="368" spans="1:22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</sheetData>
  <mergeCells count="184">
    <mergeCell ref="B83:H83"/>
    <mergeCell ref="A84:H84"/>
    <mergeCell ref="A85:I85"/>
    <mergeCell ref="A86:I86"/>
    <mergeCell ref="A87:I87"/>
    <mergeCell ref="B88:H88"/>
    <mergeCell ref="B89:H89"/>
    <mergeCell ref="B90:H90"/>
    <mergeCell ref="B91:H91"/>
    <mergeCell ref="B74:H74"/>
    <mergeCell ref="B75:H75"/>
    <mergeCell ref="B76:H76"/>
    <mergeCell ref="B77:H77"/>
    <mergeCell ref="A78:I78"/>
    <mergeCell ref="A79:I79"/>
    <mergeCell ref="B80:H80"/>
    <mergeCell ref="B81:H81"/>
    <mergeCell ref="B82:H82"/>
    <mergeCell ref="B65:G65"/>
    <mergeCell ref="B66:G66"/>
    <mergeCell ref="B67:G67"/>
    <mergeCell ref="B68:H68"/>
    <mergeCell ref="B69:G69"/>
    <mergeCell ref="B70:G70"/>
    <mergeCell ref="B71:G71"/>
    <mergeCell ref="B72:H72"/>
    <mergeCell ref="B73:H73"/>
    <mergeCell ref="A146:H146"/>
    <mergeCell ref="A147:G147"/>
    <mergeCell ref="B156:H156"/>
    <mergeCell ref="B157:H157"/>
    <mergeCell ref="B158:H158"/>
    <mergeCell ref="A159:H159"/>
    <mergeCell ref="B160:H160"/>
    <mergeCell ref="A161:H161"/>
    <mergeCell ref="A162:I162"/>
    <mergeCell ref="A148:B150"/>
    <mergeCell ref="C148:I150"/>
    <mergeCell ref="A151:I151"/>
    <mergeCell ref="A152:I152"/>
    <mergeCell ref="A153:H153"/>
    <mergeCell ref="B154:H154"/>
    <mergeCell ref="B155:H155"/>
    <mergeCell ref="B137:I137"/>
    <mergeCell ref="B138:G138"/>
    <mergeCell ref="B139:G139"/>
    <mergeCell ref="B140:G140"/>
    <mergeCell ref="B141:G141"/>
    <mergeCell ref="B142:G142"/>
    <mergeCell ref="B143:G143"/>
    <mergeCell ref="B144:G144"/>
    <mergeCell ref="B145:G145"/>
    <mergeCell ref="A128:I128"/>
    <mergeCell ref="A129:I129"/>
    <mergeCell ref="A130:I130"/>
    <mergeCell ref="B131:G131"/>
    <mergeCell ref="A132:H132"/>
    <mergeCell ref="B133:G133"/>
    <mergeCell ref="A134:H134"/>
    <mergeCell ref="B135:G135"/>
    <mergeCell ref="A136:H136"/>
    <mergeCell ref="B119:H119"/>
    <mergeCell ref="A120:H120"/>
    <mergeCell ref="A121:I121"/>
    <mergeCell ref="A122:I122"/>
    <mergeCell ref="A123:I123"/>
    <mergeCell ref="B124:H124"/>
    <mergeCell ref="B125:H125"/>
    <mergeCell ref="B126:H126"/>
    <mergeCell ref="A127:H127"/>
    <mergeCell ref="B103:H103"/>
    <mergeCell ref="B104:G104"/>
    <mergeCell ref="B105:H105"/>
    <mergeCell ref="A113:I113"/>
    <mergeCell ref="A114:I114"/>
    <mergeCell ref="A115:I115"/>
    <mergeCell ref="A116:I116"/>
    <mergeCell ref="A117:I117"/>
    <mergeCell ref="B118:H118"/>
    <mergeCell ref="B106:H106"/>
    <mergeCell ref="B107:H107"/>
    <mergeCell ref="B108:H108"/>
    <mergeCell ref="B109:H109"/>
    <mergeCell ref="A110:H110"/>
    <mergeCell ref="B111:H111"/>
    <mergeCell ref="A112:H112"/>
    <mergeCell ref="B94:H94"/>
    <mergeCell ref="A95:H95"/>
    <mergeCell ref="A96:I96"/>
    <mergeCell ref="A97:I97"/>
    <mergeCell ref="A98:I98"/>
    <mergeCell ref="A99:H99"/>
    <mergeCell ref="A100:I100"/>
    <mergeCell ref="A101:I101"/>
    <mergeCell ref="A102:I102"/>
    <mergeCell ref="B43:H43"/>
    <mergeCell ref="B44:H44"/>
    <mergeCell ref="A45:H45"/>
    <mergeCell ref="A46:I46"/>
    <mergeCell ref="A47:I47"/>
    <mergeCell ref="A48:I48"/>
    <mergeCell ref="B49:G49"/>
    <mergeCell ref="B92:H92"/>
    <mergeCell ref="B93:H93"/>
    <mergeCell ref="B50:G50"/>
    <mergeCell ref="B51:G51"/>
    <mergeCell ref="B52:C52"/>
    <mergeCell ref="B53:G53"/>
    <mergeCell ref="B54:G54"/>
    <mergeCell ref="B55:G55"/>
    <mergeCell ref="B56:G56"/>
    <mergeCell ref="B57:G57"/>
    <mergeCell ref="A58:G58"/>
    <mergeCell ref="A59:I59"/>
    <mergeCell ref="A60:I60"/>
    <mergeCell ref="A61:I61"/>
    <mergeCell ref="B62:H62"/>
    <mergeCell ref="B63:H63"/>
    <mergeCell ref="B64:G64"/>
    <mergeCell ref="K22:O22"/>
    <mergeCell ref="P22:V22"/>
    <mergeCell ref="A17:G17"/>
    <mergeCell ref="H17:I17"/>
    <mergeCell ref="A18:I18"/>
    <mergeCell ref="A19:I19"/>
    <mergeCell ref="A20:I20"/>
    <mergeCell ref="A21:I21"/>
    <mergeCell ref="A22:I22"/>
    <mergeCell ref="A12:I12"/>
    <mergeCell ref="A13:I13"/>
    <mergeCell ref="A14:I14"/>
    <mergeCell ref="A15:E15"/>
    <mergeCell ref="F15:G15"/>
    <mergeCell ref="H15:I15"/>
    <mergeCell ref="A16:E16"/>
    <mergeCell ref="F16:G16"/>
    <mergeCell ref="H16:I16"/>
    <mergeCell ref="B7:G7"/>
    <mergeCell ref="H7:I7"/>
    <mergeCell ref="B8:G8"/>
    <mergeCell ref="H8:I8"/>
    <mergeCell ref="H9:I9"/>
    <mergeCell ref="B9:G9"/>
    <mergeCell ref="B10:G10"/>
    <mergeCell ref="H10:I10"/>
    <mergeCell ref="B11:G11"/>
    <mergeCell ref="H11:I11"/>
    <mergeCell ref="A1:I1"/>
    <mergeCell ref="A2:I2"/>
    <mergeCell ref="A3:E3"/>
    <mergeCell ref="F3:I3"/>
    <mergeCell ref="A4:E4"/>
    <mergeCell ref="F4:I4"/>
    <mergeCell ref="A5:I5"/>
    <mergeCell ref="B6:G6"/>
    <mergeCell ref="H6:I6"/>
    <mergeCell ref="B34:G34"/>
    <mergeCell ref="B35:H35"/>
    <mergeCell ref="B36:H36"/>
    <mergeCell ref="A37:H37"/>
    <mergeCell ref="A38:I38"/>
    <mergeCell ref="A39:I39"/>
    <mergeCell ref="A40:I40"/>
    <mergeCell ref="A41:I41"/>
    <mergeCell ref="B42:H42"/>
    <mergeCell ref="B28:G28"/>
    <mergeCell ref="H28:I28"/>
    <mergeCell ref="B29:G29"/>
    <mergeCell ref="H29:I29"/>
    <mergeCell ref="B30:G30"/>
    <mergeCell ref="H30:I30"/>
    <mergeCell ref="A31:I31"/>
    <mergeCell ref="A32:I32"/>
    <mergeCell ref="A33:I33"/>
    <mergeCell ref="B23:G23"/>
    <mergeCell ref="H23:I23"/>
    <mergeCell ref="B24:G24"/>
    <mergeCell ref="H24:I24"/>
    <mergeCell ref="B25:G25"/>
    <mergeCell ref="H25:I25"/>
    <mergeCell ref="H26:I26"/>
    <mergeCell ref="B26:G26"/>
    <mergeCell ref="B27:G27"/>
    <mergeCell ref="H27:I27"/>
  </mergeCells>
  <pageMargins left="0.7" right="0.7" top="0.75" bottom="0.75" header="0" footer="0"/>
  <pageSetup paperSize="9" scale="12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EAD3"/>
  </sheetPr>
  <dimension ref="A1:Z788"/>
  <sheetViews>
    <sheetView workbookViewId="0"/>
  </sheetViews>
  <sheetFormatPr defaultColWidth="14.42578125" defaultRowHeight="15" customHeight="1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9.85546875" customWidth="1"/>
    <col min="8" max="8" width="11.28515625" customWidth="1"/>
    <col min="9" max="9" width="14.5703125" customWidth="1"/>
    <col min="10" max="10" width="10.7109375" customWidth="1"/>
    <col min="11" max="22" width="9.140625" customWidth="1"/>
  </cols>
  <sheetData>
    <row r="1" spans="1:22" ht="8.25" customHeight="1">
      <c r="A1" s="122"/>
      <c r="B1" s="123"/>
      <c r="C1" s="123"/>
      <c r="D1" s="123"/>
      <c r="E1" s="123"/>
      <c r="F1" s="123"/>
      <c r="G1" s="123"/>
      <c r="H1" s="123"/>
      <c r="I1" s="12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2.5" customHeight="1">
      <c r="A2" s="125" t="s">
        <v>0</v>
      </c>
      <c r="B2" s="126"/>
      <c r="C2" s="126"/>
      <c r="D2" s="126"/>
      <c r="E2" s="126"/>
      <c r="F2" s="126"/>
      <c r="G2" s="126"/>
      <c r="H2" s="126"/>
      <c r="I2" s="127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>
      <c r="A3" s="128" t="s">
        <v>1</v>
      </c>
      <c r="B3" s="99"/>
      <c r="C3" s="99"/>
      <c r="D3" s="99"/>
      <c r="E3" s="100"/>
      <c r="F3" s="129"/>
      <c r="G3" s="99"/>
      <c r="H3" s="99"/>
      <c r="I3" s="10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customHeight="1">
      <c r="A4" s="128" t="s">
        <v>2</v>
      </c>
      <c r="B4" s="99"/>
      <c r="C4" s="99"/>
      <c r="D4" s="99"/>
      <c r="E4" s="100"/>
      <c r="F4" s="129"/>
      <c r="G4" s="99"/>
      <c r="H4" s="99"/>
      <c r="I4" s="10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0.25" customHeight="1">
      <c r="A5" s="130" t="s">
        <v>3</v>
      </c>
      <c r="B5" s="99"/>
      <c r="C5" s="99"/>
      <c r="D5" s="99"/>
      <c r="E5" s="99"/>
      <c r="F5" s="99"/>
      <c r="G5" s="99"/>
      <c r="H5" s="99"/>
      <c r="I5" s="10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customHeight="1">
      <c r="A6" s="2" t="s">
        <v>4</v>
      </c>
      <c r="B6" s="98" t="s">
        <v>5</v>
      </c>
      <c r="C6" s="99"/>
      <c r="D6" s="99"/>
      <c r="E6" s="99"/>
      <c r="F6" s="99"/>
      <c r="G6" s="100"/>
      <c r="H6" s="131"/>
      <c r="I6" s="10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customHeight="1">
      <c r="A7" s="2" t="s">
        <v>6</v>
      </c>
      <c r="B7" s="98" t="s">
        <v>7</v>
      </c>
      <c r="C7" s="99"/>
      <c r="D7" s="99"/>
      <c r="E7" s="99"/>
      <c r="F7" s="99"/>
      <c r="G7" s="100"/>
      <c r="H7" s="132"/>
      <c r="I7" s="10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9.5" customHeight="1">
      <c r="A8" s="2" t="s">
        <v>8</v>
      </c>
      <c r="B8" s="98" t="s">
        <v>9</v>
      </c>
      <c r="C8" s="99"/>
      <c r="D8" s="99"/>
      <c r="E8" s="99"/>
      <c r="F8" s="99"/>
      <c r="G8" s="100"/>
      <c r="H8" s="133"/>
      <c r="I8" s="10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customHeight="1">
      <c r="A9" s="2" t="s">
        <v>10</v>
      </c>
      <c r="B9" s="98" t="s">
        <v>11</v>
      </c>
      <c r="C9" s="99"/>
      <c r="D9" s="99"/>
      <c r="E9" s="99"/>
      <c r="F9" s="99"/>
      <c r="G9" s="100"/>
      <c r="H9" s="132"/>
      <c r="I9" s="10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customHeight="1">
      <c r="A10" s="2" t="s">
        <v>12</v>
      </c>
      <c r="B10" s="98" t="s">
        <v>13</v>
      </c>
      <c r="C10" s="99"/>
      <c r="D10" s="99"/>
      <c r="E10" s="99"/>
      <c r="F10" s="99"/>
      <c r="G10" s="100"/>
      <c r="H10" s="132"/>
      <c r="I10" s="10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customHeight="1">
      <c r="A11" s="2" t="s">
        <v>14</v>
      </c>
      <c r="B11" s="98" t="s">
        <v>15</v>
      </c>
      <c r="C11" s="99"/>
      <c r="D11" s="99"/>
      <c r="E11" s="99"/>
      <c r="F11" s="99"/>
      <c r="G11" s="100"/>
      <c r="H11" s="132"/>
      <c r="I11" s="10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21" customHeight="1">
      <c r="A12" s="134" t="s">
        <v>16</v>
      </c>
      <c r="B12" s="99"/>
      <c r="C12" s="99"/>
      <c r="D12" s="99"/>
      <c r="E12" s="99"/>
      <c r="F12" s="99"/>
      <c r="G12" s="99"/>
      <c r="H12" s="99"/>
      <c r="I12" s="10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21" customHeight="1">
      <c r="A13" s="135"/>
      <c r="B13" s="126"/>
      <c r="C13" s="126"/>
      <c r="D13" s="126"/>
      <c r="E13" s="126"/>
      <c r="F13" s="126"/>
      <c r="G13" s="126"/>
      <c r="H13" s="126"/>
      <c r="I13" s="12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21" customHeight="1">
      <c r="A14" s="136"/>
      <c r="B14" s="137"/>
      <c r="C14" s="137"/>
      <c r="D14" s="137"/>
      <c r="E14" s="137"/>
      <c r="F14" s="137"/>
      <c r="G14" s="137"/>
      <c r="H14" s="137"/>
      <c r="I14" s="138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50.25" customHeight="1">
      <c r="A15" s="134" t="s">
        <v>17</v>
      </c>
      <c r="B15" s="99"/>
      <c r="C15" s="99"/>
      <c r="D15" s="99"/>
      <c r="E15" s="139"/>
      <c r="F15" s="116" t="s">
        <v>18</v>
      </c>
      <c r="G15" s="100"/>
      <c r="H15" s="116" t="s">
        <v>19</v>
      </c>
      <c r="I15" s="10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2.75" customHeight="1">
      <c r="A16" s="128"/>
      <c r="B16" s="99"/>
      <c r="C16" s="99"/>
      <c r="D16" s="99"/>
      <c r="E16" s="100"/>
      <c r="F16" s="140"/>
      <c r="G16" s="100"/>
      <c r="H16" s="141"/>
      <c r="I16" s="10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2.75" customHeight="1">
      <c r="A17" s="144" t="s">
        <v>20</v>
      </c>
      <c r="B17" s="99"/>
      <c r="C17" s="99"/>
      <c r="D17" s="99"/>
      <c r="E17" s="99"/>
      <c r="F17" s="99"/>
      <c r="G17" s="100"/>
      <c r="H17" s="145">
        <v>2</v>
      </c>
      <c r="I17" s="10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6.75" customHeight="1">
      <c r="A18" s="113"/>
      <c r="B18" s="99"/>
      <c r="C18" s="99"/>
      <c r="D18" s="99"/>
      <c r="E18" s="99"/>
      <c r="F18" s="99"/>
      <c r="G18" s="99"/>
      <c r="H18" s="99"/>
      <c r="I18" s="102"/>
      <c r="J18" s="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26.25" customHeight="1">
      <c r="A19" s="146" t="s">
        <v>21</v>
      </c>
      <c r="B19" s="99"/>
      <c r="C19" s="99"/>
      <c r="D19" s="99"/>
      <c r="E19" s="99"/>
      <c r="F19" s="99"/>
      <c r="G19" s="99"/>
      <c r="H19" s="99"/>
      <c r="I19" s="102"/>
      <c r="J19" s="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7.25" customHeight="1">
      <c r="A20" s="147"/>
      <c r="B20" s="99"/>
      <c r="C20" s="99"/>
      <c r="D20" s="99"/>
      <c r="E20" s="99"/>
      <c r="F20" s="99"/>
      <c r="G20" s="99"/>
      <c r="H20" s="99"/>
      <c r="I20" s="102"/>
      <c r="J20" s="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29.25" customHeight="1">
      <c r="A21" s="115" t="s">
        <v>22</v>
      </c>
      <c r="B21" s="99"/>
      <c r="C21" s="99"/>
      <c r="D21" s="99"/>
      <c r="E21" s="99"/>
      <c r="F21" s="99"/>
      <c r="G21" s="99"/>
      <c r="H21" s="99"/>
      <c r="I21" s="102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1:22" ht="21.75" customHeight="1">
      <c r="A22" s="130" t="s">
        <v>23</v>
      </c>
      <c r="B22" s="99"/>
      <c r="C22" s="99"/>
      <c r="D22" s="99"/>
      <c r="E22" s="99"/>
      <c r="F22" s="99"/>
      <c r="G22" s="99"/>
      <c r="H22" s="99"/>
      <c r="I22" s="102"/>
      <c r="J22" s="4"/>
      <c r="K22" s="142"/>
      <c r="L22" s="143"/>
      <c r="M22" s="143"/>
      <c r="N22" s="143"/>
      <c r="O22" s="143"/>
      <c r="P22" s="142"/>
      <c r="Q22" s="143"/>
      <c r="R22" s="143"/>
      <c r="S22" s="143"/>
      <c r="T22" s="143"/>
      <c r="U22" s="143"/>
      <c r="V22" s="143"/>
    </row>
    <row r="23" spans="1:22" ht="27" customHeight="1">
      <c r="A23" s="2">
        <v>1</v>
      </c>
      <c r="B23" s="98" t="s">
        <v>24</v>
      </c>
      <c r="C23" s="99"/>
      <c r="D23" s="99"/>
      <c r="E23" s="99"/>
      <c r="F23" s="99"/>
      <c r="G23" s="100"/>
      <c r="H23" s="101" t="s">
        <v>150</v>
      </c>
      <c r="I23" s="10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9.5" customHeight="1">
      <c r="A24" s="5">
        <v>2</v>
      </c>
      <c r="B24" s="103" t="s">
        <v>26</v>
      </c>
      <c r="C24" s="99"/>
      <c r="D24" s="99"/>
      <c r="E24" s="99"/>
      <c r="F24" s="99"/>
      <c r="G24" s="100"/>
      <c r="H24" s="104"/>
      <c r="I24" s="10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>
      <c r="A25" s="2">
        <v>3</v>
      </c>
      <c r="B25" s="98" t="s">
        <v>27</v>
      </c>
      <c r="C25" s="99"/>
      <c r="D25" s="99"/>
      <c r="E25" s="99"/>
      <c r="F25" s="99"/>
      <c r="G25" s="100"/>
      <c r="H25" s="105"/>
      <c r="I25" s="10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>
      <c r="A26" s="2">
        <v>4</v>
      </c>
      <c r="B26" s="98" t="s">
        <v>28</v>
      </c>
      <c r="C26" s="99"/>
      <c r="D26" s="99"/>
      <c r="E26" s="99"/>
      <c r="F26" s="99"/>
      <c r="G26" s="100"/>
      <c r="H26" s="106"/>
      <c r="I26" s="10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>
      <c r="A27" s="2">
        <v>5</v>
      </c>
      <c r="B27" s="98" t="s">
        <v>29</v>
      </c>
      <c r="C27" s="99"/>
      <c r="D27" s="99"/>
      <c r="E27" s="99"/>
      <c r="F27" s="99"/>
      <c r="G27" s="100"/>
      <c r="H27" s="107"/>
      <c r="I27" s="10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27" customHeight="1">
      <c r="A28" s="6">
        <v>6</v>
      </c>
      <c r="B28" s="108" t="s">
        <v>30</v>
      </c>
      <c r="C28" s="99"/>
      <c r="D28" s="99"/>
      <c r="E28" s="99"/>
      <c r="F28" s="99"/>
      <c r="G28" s="100"/>
      <c r="H28" s="109"/>
      <c r="I28" s="102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</row>
    <row r="29" spans="1:22" ht="23.25" customHeight="1">
      <c r="A29" s="6">
        <v>7</v>
      </c>
      <c r="B29" s="108" t="s">
        <v>31</v>
      </c>
      <c r="C29" s="99"/>
      <c r="D29" s="99"/>
      <c r="E29" s="99"/>
      <c r="F29" s="99"/>
      <c r="G29" s="100"/>
      <c r="H29" s="110"/>
      <c r="I29" s="102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</row>
    <row r="30" spans="1:22" ht="15.75" customHeight="1">
      <c r="A30" s="6">
        <v>8</v>
      </c>
      <c r="B30" s="111" t="s">
        <v>32</v>
      </c>
      <c r="C30" s="99"/>
      <c r="D30" s="99"/>
      <c r="E30" s="99"/>
      <c r="F30" s="99"/>
      <c r="G30" s="100"/>
      <c r="H30" s="112"/>
      <c r="I30" s="102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</row>
    <row r="31" spans="1:22" ht="9" customHeight="1">
      <c r="A31" s="113"/>
      <c r="B31" s="99"/>
      <c r="C31" s="99"/>
      <c r="D31" s="99"/>
      <c r="E31" s="99"/>
      <c r="F31" s="99"/>
      <c r="G31" s="99"/>
      <c r="H31" s="99"/>
      <c r="I31" s="10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20.25" customHeight="1">
      <c r="A32" s="114" t="s">
        <v>33</v>
      </c>
      <c r="B32" s="99"/>
      <c r="C32" s="99"/>
      <c r="D32" s="99"/>
      <c r="E32" s="99"/>
      <c r="F32" s="99"/>
      <c r="G32" s="99"/>
      <c r="H32" s="99"/>
      <c r="I32" s="10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64.5" customHeight="1">
      <c r="A33" s="115" t="s">
        <v>34</v>
      </c>
      <c r="B33" s="99"/>
      <c r="C33" s="99"/>
      <c r="D33" s="99"/>
      <c r="E33" s="99"/>
      <c r="F33" s="99"/>
      <c r="G33" s="99"/>
      <c r="H33" s="99"/>
      <c r="I33" s="10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30" customHeight="1">
      <c r="A34" s="8">
        <v>1</v>
      </c>
      <c r="B34" s="116" t="s">
        <v>35</v>
      </c>
      <c r="C34" s="99"/>
      <c r="D34" s="99"/>
      <c r="E34" s="99"/>
      <c r="F34" s="99"/>
      <c r="G34" s="100"/>
      <c r="H34" s="9" t="s">
        <v>36</v>
      </c>
      <c r="I34" s="10" t="s">
        <v>37</v>
      </c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</row>
    <row r="35" spans="1:22" ht="15.75" customHeight="1">
      <c r="A35" s="2" t="s">
        <v>4</v>
      </c>
      <c r="B35" s="98" t="s">
        <v>38</v>
      </c>
      <c r="C35" s="99"/>
      <c r="D35" s="99"/>
      <c r="E35" s="99"/>
      <c r="F35" s="99"/>
      <c r="G35" s="99"/>
      <c r="H35" s="73"/>
      <c r="I35" s="1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>
      <c r="A36" s="2"/>
      <c r="B36" s="98" t="s">
        <v>151</v>
      </c>
      <c r="C36" s="99"/>
      <c r="D36" s="99"/>
      <c r="E36" s="99"/>
      <c r="F36" s="99"/>
      <c r="G36" s="100"/>
      <c r="H36" s="74"/>
      <c r="I36" s="1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>
      <c r="A37" s="2" t="s">
        <v>6</v>
      </c>
      <c r="B37" s="98" t="s">
        <v>39</v>
      </c>
      <c r="C37" s="99"/>
      <c r="D37" s="99"/>
      <c r="E37" s="99"/>
      <c r="F37" s="99"/>
      <c r="G37" s="99"/>
      <c r="H37" s="100"/>
      <c r="I37" s="13" t="s">
        <v>40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>
      <c r="A38" s="117" t="s">
        <v>41</v>
      </c>
      <c r="B38" s="99"/>
      <c r="C38" s="99"/>
      <c r="D38" s="99"/>
      <c r="E38" s="99"/>
      <c r="F38" s="99"/>
      <c r="G38" s="99"/>
      <c r="H38" s="100"/>
      <c r="I38" s="14">
        <f>SUM(I35:I37)</f>
        <v>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6.5" customHeight="1">
      <c r="A39" s="118"/>
      <c r="B39" s="99"/>
      <c r="C39" s="99"/>
      <c r="D39" s="99"/>
      <c r="E39" s="99"/>
      <c r="F39" s="99"/>
      <c r="G39" s="99"/>
      <c r="H39" s="99"/>
      <c r="I39" s="10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27" customHeight="1">
      <c r="A40" s="119" t="s">
        <v>42</v>
      </c>
      <c r="B40" s="99"/>
      <c r="C40" s="99"/>
      <c r="D40" s="99"/>
      <c r="E40" s="99"/>
      <c r="F40" s="99"/>
      <c r="G40" s="99"/>
      <c r="H40" s="99"/>
      <c r="I40" s="10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55.5" customHeight="1">
      <c r="A41" s="115" t="s">
        <v>43</v>
      </c>
      <c r="B41" s="99"/>
      <c r="C41" s="99"/>
      <c r="D41" s="99"/>
      <c r="E41" s="99"/>
      <c r="F41" s="99"/>
      <c r="G41" s="99"/>
      <c r="H41" s="99"/>
      <c r="I41" s="10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27" customHeight="1">
      <c r="A42" s="120" t="s">
        <v>44</v>
      </c>
      <c r="B42" s="99"/>
      <c r="C42" s="99"/>
      <c r="D42" s="99"/>
      <c r="E42" s="99"/>
      <c r="F42" s="99"/>
      <c r="G42" s="99"/>
      <c r="H42" s="99"/>
      <c r="I42" s="10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22.5" customHeight="1">
      <c r="A43" s="15" t="s">
        <v>45</v>
      </c>
      <c r="B43" s="121" t="s">
        <v>46</v>
      </c>
      <c r="C43" s="99"/>
      <c r="D43" s="99"/>
      <c r="E43" s="99"/>
      <c r="F43" s="99"/>
      <c r="G43" s="99"/>
      <c r="H43" s="100"/>
      <c r="I43" s="16" t="s">
        <v>47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9.5" customHeight="1">
      <c r="A44" s="15" t="s">
        <v>4</v>
      </c>
      <c r="B44" s="103" t="s">
        <v>152</v>
      </c>
      <c r="C44" s="99"/>
      <c r="D44" s="99"/>
      <c r="E44" s="99"/>
      <c r="F44" s="99"/>
      <c r="G44" s="99"/>
      <c r="H44" s="100"/>
      <c r="I44" s="17">
        <f>ROUND($I$38/12,2)</f>
        <v>0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8.75" customHeight="1">
      <c r="A45" s="15" t="s">
        <v>6</v>
      </c>
      <c r="B45" s="103" t="s">
        <v>153</v>
      </c>
      <c r="C45" s="99"/>
      <c r="D45" s="99"/>
      <c r="E45" s="99"/>
      <c r="F45" s="99"/>
      <c r="G45" s="99"/>
      <c r="H45" s="100"/>
      <c r="I45" s="18">
        <f>ROUND(($I$38/3)/12,2)</f>
        <v>0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>
      <c r="A46" s="148" t="s">
        <v>50</v>
      </c>
      <c r="B46" s="99"/>
      <c r="C46" s="99"/>
      <c r="D46" s="99"/>
      <c r="E46" s="99"/>
      <c r="F46" s="99"/>
      <c r="G46" s="99"/>
      <c r="H46" s="100"/>
      <c r="I46" s="19">
        <f>SUM(I44:I45)</f>
        <v>0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7.5" customHeight="1">
      <c r="A47" s="149"/>
      <c r="B47" s="99"/>
      <c r="C47" s="99"/>
      <c r="D47" s="99"/>
      <c r="E47" s="99"/>
      <c r="F47" s="99"/>
      <c r="G47" s="99"/>
      <c r="H47" s="99"/>
      <c r="I47" s="10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32.25" customHeight="1">
      <c r="A48" s="150" t="s">
        <v>154</v>
      </c>
      <c r="B48" s="99"/>
      <c r="C48" s="99"/>
      <c r="D48" s="99"/>
      <c r="E48" s="99"/>
      <c r="F48" s="99"/>
      <c r="G48" s="99"/>
      <c r="H48" s="99"/>
      <c r="I48" s="10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78.75" customHeight="1">
      <c r="A49" s="115" t="s">
        <v>52</v>
      </c>
      <c r="B49" s="99"/>
      <c r="C49" s="99"/>
      <c r="D49" s="99"/>
      <c r="E49" s="99"/>
      <c r="F49" s="99"/>
      <c r="G49" s="99"/>
      <c r="H49" s="99"/>
      <c r="I49" s="10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27" customHeight="1">
      <c r="A50" s="20" t="s">
        <v>53</v>
      </c>
      <c r="B50" s="151" t="s">
        <v>54</v>
      </c>
      <c r="C50" s="99"/>
      <c r="D50" s="99"/>
      <c r="E50" s="99"/>
      <c r="F50" s="99"/>
      <c r="G50" s="100"/>
      <c r="H50" s="21" t="s">
        <v>36</v>
      </c>
      <c r="I50" s="22" t="s">
        <v>55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8.75" customHeight="1">
      <c r="A51" s="23" t="s">
        <v>4</v>
      </c>
      <c r="B51" s="98" t="s">
        <v>56</v>
      </c>
      <c r="C51" s="99"/>
      <c r="D51" s="99"/>
      <c r="E51" s="99"/>
      <c r="F51" s="99"/>
      <c r="G51" s="100"/>
      <c r="H51" s="24">
        <v>0.2</v>
      </c>
      <c r="I51" s="25">
        <f>ROUND((I38+I46)*H51,2)</f>
        <v>0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8.75" customHeight="1">
      <c r="A52" s="23" t="s">
        <v>6</v>
      </c>
      <c r="B52" s="98" t="s">
        <v>57</v>
      </c>
      <c r="C52" s="99"/>
      <c r="D52" s="99"/>
      <c r="E52" s="99"/>
      <c r="F52" s="99"/>
      <c r="G52" s="100"/>
      <c r="H52" s="24">
        <v>2.5000000000000001E-2</v>
      </c>
      <c r="I52" s="25">
        <f>ROUND((I38+I46)*H52,2)</f>
        <v>0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07.25" customHeight="1">
      <c r="A53" s="23" t="s">
        <v>8</v>
      </c>
      <c r="B53" s="98" t="s">
        <v>155</v>
      </c>
      <c r="C53" s="100"/>
      <c r="D53" s="26" t="s">
        <v>59</v>
      </c>
      <c r="E53" s="27"/>
      <c r="F53" s="26" t="s">
        <v>60</v>
      </c>
      <c r="G53" s="28"/>
      <c r="H53" s="29"/>
      <c r="I53" s="25">
        <f>ROUND((I38+I46)*H53,2)</f>
        <v>0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>
      <c r="A54" s="23" t="s">
        <v>10</v>
      </c>
      <c r="B54" s="98" t="s">
        <v>61</v>
      </c>
      <c r="C54" s="99"/>
      <c r="D54" s="99"/>
      <c r="E54" s="99"/>
      <c r="F54" s="99"/>
      <c r="G54" s="100"/>
      <c r="H54" s="24">
        <v>1.4999999999999999E-2</v>
      </c>
      <c r="I54" s="25">
        <f>ROUND((I38+I46)*H54,2)</f>
        <v>0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>
      <c r="A55" s="23" t="s">
        <v>12</v>
      </c>
      <c r="B55" s="98" t="s">
        <v>62</v>
      </c>
      <c r="C55" s="99"/>
      <c r="D55" s="99"/>
      <c r="E55" s="99"/>
      <c r="F55" s="99"/>
      <c r="G55" s="100"/>
      <c r="H55" s="24">
        <v>0.01</v>
      </c>
      <c r="I55" s="25">
        <f>ROUND((I38+I46)*H55,2)</f>
        <v>0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>
      <c r="A56" s="23" t="s">
        <v>14</v>
      </c>
      <c r="B56" s="98" t="s">
        <v>63</v>
      </c>
      <c r="C56" s="99"/>
      <c r="D56" s="99"/>
      <c r="E56" s="99"/>
      <c r="F56" s="99"/>
      <c r="G56" s="100"/>
      <c r="H56" s="24">
        <v>6.0000000000000001E-3</v>
      </c>
      <c r="I56" s="25">
        <f>ROUND((I38+I46)*H56,2)</f>
        <v>0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>
      <c r="A57" s="23" t="s">
        <v>64</v>
      </c>
      <c r="B57" s="98" t="s">
        <v>65</v>
      </c>
      <c r="C57" s="99"/>
      <c r="D57" s="99"/>
      <c r="E57" s="99"/>
      <c r="F57" s="99"/>
      <c r="G57" s="100"/>
      <c r="H57" s="24">
        <v>2E-3</v>
      </c>
      <c r="I57" s="25">
        <f>ROUND((I38+I46)*H57,2)</f>
        <v>0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>
      <c r="A58" s="23" t="s">
        <v>66</v>
      </c>
      <c r="B58" s="98" t="s">
        <v>67</v>
      </c>
      <c r="C58" s="99"/>
      <c r="D58" s="99"/>
      <c r="E58" s="99"/>
      <c r="F58" s="99"/>
      <c r="G58" s="100"/>
      <c r="H58" s="24">
        <v>0.08</v>
      </c>
      <c r="I58" s="25">
        <f>ROUND((I38+I46)*H58,2)</f>
        <v>0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>
      <c r="A59" s="153" t="s">
        <v>50</v>
      </c>
      <c r="B59" s="99"/>
      <c r="C59" s="99"/>
      <c r="D59" s="99"/>
      <c r="E59" s="99"/>
      <c r="F59" s="99"/>
      <c r="G59" s="100"/>
      <c r="H59" s="30">
        <f t="shared" ref="H59:I59" si="0">SUM(H51:H58)</f>
        <v>0.33800000000000002</v>
      </c>
      <c r="I59" s="31">
        <f t="shared" si="0"/>
        <v>0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9.75" customHeight="1">
      <c r="A60" s="113"/>
      <c r="B60" s="99"/>
      <c r="C60" s="99"/>
      <c r="D60" s="99"/>
      <c r="E60" s="99"/>
      <c r="F60" s="99"/>
      <c r="G60" s="99"/>
      <c r="H60" s="99"/>
      <c r="I60" s="10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20.25" customHeight="1">
      <c r="A61" s="119" t="s">
        <v>68</v>
      </c>
      <c r="B61" s="99"/>
      <c r="C61" s="99"/>
      <c r="D61" s="99"/>
      <c r="E61" s="99"/>
      <c r="F61" s="99"/>
      <c r="G61" s="99"/>
      <c r="H61" s="99"/>
      <c r="I61" s="10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49.5" customHeight="1">
      <c r="A62" s="115" t="s">
        <v>69</v>
      </c>
      <c r="B62" s="99"/>
      <c r="C62" s="99"/>
      <c r="D62" s="99"/>
      <c r="E62" s="99"/>
      <c r="F62" s="99"/>
      <c r="G62" s="99"/>
      <c r="H62" s="99"/>
      <c r="I62" s="10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27" customHeight="1">
      <c r="A63" s="32" t="s">
        <v>70</v>
      </c>
      <c r="B63" s="116" t="s">
        <v>71</v>
      </c>
      <c r="C63" s="99"/>
      <c r="D63" s="99"/>
      <c r="E63" s="99"/>
      <c r="F63" s="99"/>
      <c r="G63" s="99"/>
      <c r="H63" s="100"/>
      <c r="I63" s="33" t="s">
        <v>47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23.25" customHeight="1">
      <c r="A64" s="34" t="s">
        <v>4</v>
      </c>
      <c r="B64" s="98" t="s">
        <v>156</v>
      </c>
      <c r="C64" s="99"/>
      <c r="D64" s="99"/>
      <c r="E64" s="99"/>
      <c r="F64" s="99"/>
      <c r="G64" s="99"/>
      <c r="H64" s="99"/>
      <c r="I64" s="25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6" ht="27" customHeight="1">
      <c r="A65" s="34"/>
      <c r="B65" s="98" t="s">
        <v>157</v>
      </c>
      <c r="C65" s="99"/>
      <c r="D65" s="99"/>
      <c r="E65" s="99"/>
      <c r="F65" s="99"/>
      <c r="G65" s="99"/>
      <c r="H65" s="35"/>
      <c r="I65" s="36" t="s">
        <v>40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6" ht="19.5" customHeight="1">
      <c r="A66" s="34"/>
      <c r="B66" s="98" t="s">
        <v>158</v>
      </c>
      <c r="C66" s="99"/>
      <c r="D66" s="99"/>
      <c r="E66" s="99"/>
      <c r="F66" s="99"/>
      <c r="G66" s="100"/>
      <c r="H66" s="37">
        <v>2</v>
      </c>
      <c r="I66" s="36" t="s">
        <v>40</v>
      </c>
      <c r="J66" s="7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6" ht="19.5" customHeight="1">
      <c r="A67" s="34"/>
      <c r="B67" s="108" t="s">
        <v>75</v>
      </c>
      <c r="C67" s="99"/>
      <c r="D67" s="99"/>
      <c r="E67" s="99"/>
      <c r="F67" s="99"/>
      <c r="G67" s="100"/>
      <c r="H67" s="38"/>
      <c r="I67" s="36" t="s">
        <v>40</v>
      </c>
      <c r="J67" s="7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6" ht="36" customHeight="1">
      <c r="A68" s="34"/>
      <c r="B68" s="108" t="s">
        <v>76</v>
      </c>
      <c r="C68" s="99"/>
      <c r="D68" s="99"/>
      <c r="E68" s="99"/>
      <c r="F68" s="99"/>
      <c r="G68" s="100"/>
      <c r="H68" s="39">
        <v>0.06</v>
      </c>
      <c r="I68" s="36" t="s">
        <v>40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6" ht="14.25" customHeight="1">
      <c r="A69" s="34" t="s">
        <v>6</v>
      </c>
      <c r="B69" s="98" t="s">
        <v>77</v>
      </c>
      <c r="C69" s="99"/>
      <c r="D69" s="99"/>
      <c r="E69" s="99"/>
      <c r="F69" s="99"/>
      <c r="G69" s="99"/>
      <c r="H69" s="99"/>
      <c r="I69" s="40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6" ht="15.75" customHeight="1">
      <c r="A70" s="34"/>
      <c r="B70" s="178" t="s">
        <v>159</v>
      </c>
      <c r="C70" s="99"/>
      <c r="D70" s="99"/>
      <c r="E70" s="99"/>
      <c r="F70" s="99"/>
      <c r="G70" s="99"/>
      <c r="H70" s="35"/>
      <c r="I70" s="36" t="s">
        <v>40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6" ht="15.75" customHeight="1">
      <c r="A71" s="34"/>
      <c r="B71" s="98" t="s">
        <v>160</v>
      </c>
      <c r="C71" s="99"/>
      <c r="D71" s="99"/>
      <c r="E71" s="99"/>
      <c r="F71" s="99"/>
      <c r="G71" s="99"/>
      <c r="H71" s="38"/>
      <c r="I71" s="36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6" ht="36" customHeight="1">
      <c r="A72" s="34"/>
      <c r="B72" s="108" t="s">
        <v>80</v>
      </c>
      <c r="C72" s="99"/>
      <c r="D72" s="99"/>
      <c r="E72" s="99"/>
      <c r="F72" s="99"/>
      <c r="G72" s="100"/>
      <c r="H72" s="39"/>
      <c r="I72" s="36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6" ht="36" customHeight="1">
      <c r="A73" s="34" t="s">
        <v>8</v>
      </c>
      <c r="B73" s="98" t="s">
        <v>81</v>
      </c>
      <c r="C73" s="99"/>
      <c r="D73" s="99"/>
      <c r="E73" s="99"/>
      <c r="F73" s="99"/>
      <c r="G73" s="99"/>
      <c r="H73" s="100"/>
      <c r="I73" s="36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41"/>
      <c r="X73" s="41"/>
      <c r="Y73" s="41"/>
      <c r="Z73" s="41"/>
    </row>
    <row r="74" spans="1:26" ht="15.75" customHeight="1">
      <c r="A74" s="34" t="s">
        <v>10</v>
      </c>
      <c r="B74" s="98" t="s">
        <v>82</v>
      </c>
      <c r="C74" s="99"/>
      <c r="D74" s="99"/>
      <c r="E74" s="99"/>
      <c r="F74" s="99"/>
      <c r="G74" s="99"/>
      <c r="H74" s="99"/>
      <c r="I74" s="25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6" ht="26.25" customHeight="1">
      <c r="A75" s="34" t="s">
        <v>12</v>
      </c>
      <c r="B75" s="98" t="s">
        <v>83</v>
      </c>
      <c r="C75" s="99"/>
      <c r="D75" s="99"/>
      <c r="E75" s="99"/>
      <c r="F75" s="99"/>
      <c r="G75" s="99"/>
      <c r="H75" s="99"/>
      <c r="I75" s="25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6" ht="26.25" customHeight="1">
      <c r="A76" s="34" t="s">
        <v>14</v>
      </c>
      <c r="B76" s="98" t="s">
        <v>84</v>
      </c>
      <c r="C76" s="99"/>
      <c r="D76" s="99"/>
      <c r="E76" s="99"/>
      <c r="F76" s="99"/>
      <c r="G76" s="99"/>
      <c r="H76" s="100"/>
      <c r="I76" s="25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41"/>
      <c r="X76" s="41"/>
      <c r="Y76" s="41"/>
      <c r="Z76" s="41"/>
    </row>
    <row r="77" spans="1:26" ht="15.75" customHeight="1">
      <c r="A77" s="34" t="s">
        <v>64</v>
      </c>
      <c r="B77" s="152" t="s">
        <v>85</v>
      </c>
      <c r="C77" s="99"/>
      <c r="D77" s="99"/>
      <c r="E77" s="99"/>
      <c r="F77" s="99"/>
      <c r="G77" s="99"/>
      <c r="H77" s="99"/>
      <c r="I77" s="42">
        <v>0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6" ht="18" customHeight="1">
      <c r="A78" s="32"/>
      <c r="B78" s="179" t="s">
        <v>50</v>
      </c>
      <c r="C78" s="99"/>
      <c r="D78" s="99"/>
      <c r="E78" s="99"/>
      <c r="F78" s="99"/>
      <c r="G78" s="99"/>
      <c r="H78" s="139"/>
      <c r="I78" s="31">
        <f>SUM(I64:I77)</f>
        <v>0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6" ht="9" customHeight="1">
      <c r="A79" s="113"/>
      <c r="B79" s="99"/>
      <c r="C79" s="99"/>
      <c r="D79" s="99"/>
      <c r="E79" s="99"/>
      <c r="F79" s="99"/>
      <c r="G79" s="99"/>
      <c r="H79" s="99"/>
      <c r="I79" s="10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6" ht="17.25" customHeight="1">
      <c r="A80" s="180" t="s">
        <v>86</v>
      </c>
      <c r="B80" s="99"/>
      <c r="C80" s="99"/>
      <c r="D80" s="99"/>
      <c r="E80" s="99"/>
      <c r="F80" s="99"/>
      <c r="G80" s="99"/>
      <c r="H80" s="99"/>
      <c r="I80" s="10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>
      <c r="A81" s="43">
        <v>2</v>
      </c>
      <c r="B81" s="151" t="s">
        <v>87</v>
      </c>
      <c r="C81" s="99"/>
      <c r="D81" s="99"/>
      <c r="E81" s="99"/>
      <c r="F81" s="99"/>
      <c r="G81" s="99"/>
      <c r="H81" s="100"/>
      <c r="I81" s="22" t="s">
        <v>47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4.25" customHeight="1">
      <c r="A82" s="5" t="s">
        <v>45</v>
      </c>
      <c r="B82" s="103" t="s">
        <v>46</v>
      </c>
      <c r="C82" s="99"/>
      <c r="D82" s="99"/>
      <c r="E82" s="99"/>
      <c r="F82" s="99"/>
      <c r="G82" s="99"/>
      <c r="H82" s="100"/>
      <c r="I82" s="44">
        <f>I46</f>
        <v>0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4.25" customHeight="1">
      <c r="A83" s="5" t="s">
        <v>53</v>
      </c>
      <c r="B83" s="103" t="s">
        <v>54</v>
      </c>
      <c r="C83" s="99"/>
      <c r="D83" s="99"/>
      <c r="E83" s="99"/>
      <c r="F83" s="99"/>
      <c r="G83" s="99"/>
      <c r="H83" s="100"/>
      <c r="I83" s="44">
        <f>I59</f>
        <v>0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4.25" customHeight="1">
      <c r="A84" s="5" t="s">
        <v>70</v>
      </c>
      <c r="B84" s="103" t="s">
        <v>71</v>
      </c>
      <c r="C84" s="99"/>
      <c r="D84" s="99"/>
      <c r="E84" s="99"/>
      <c r="F84" s="99"/>
      <c r="G84" s="99"/>
      <c r="H84" s="100"/>
      <c r="I84" s="44">
        <f>I78</f>
        <v>0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4.25" customHeight="1">
      <c r="A85" s="160" t="s">
        <v>50</v>
      </c>
      <c r="B85" s="99"/>
      <c r="C85" s="99"/>
      <c r="D85" s="99"/>
      <c r="E85" s="99"/>
      <c r="F85" s="99"/>
      <c r="G85" s="99"/>
      <c r="H85" s="100"/>
      <c r="I85" s="45">
        <f>SUM(I82+I83+I84)</f>
        <v>0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8.25" customHeight="1">
      <c r="A86" s="181"/>
      <c r="B86" s="99"/>
      <c r="C86" s="99"/>
      <c r="D86" s="99"/>
      <c r="E86" s="99"/>
      <c r="F86" s="99"/>
      <c r="G86" s="99"/>
      <c r="H86" s="99"/>
      <c r="I86" s="10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20.25" customHeight="1">
      <c r="A87" s="162" t="s">
        <v>88</v>
      </c>
      <c r="B87" s="99"/>
      <c r="C87" s="99"/>
      <c r="D87" s="99"/>
      <c r="E87" s="99"/>
      <c r="F87" s="99"/>
      <c r="G87" s="99"/>
      <c r="H87" s="99"/>
      <c r="I87" s="10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69" customHeight="1">
      <c r="A88" s="115" t="s">
        <v>89</v>
      </c>
      <c r="B88" s="99"/>
      <c r="C88" s="99"/>
      <c r="D88" s="99"/>
      <c r="E88" s="99"/>
      <c r="F88" s="99"/>
      <c r="G88" s="99"/>
      <c r="H88" s="99"/>
      <c r="I88" s="10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>
      <c r="A89" s="32">
        <v>3</v>
      </c>
      <c r="B89" s="157" t="s">
        <v>90</v>
      </c>
      <c r="C89" s="99"/>
      <c r="D89" s="99"/>
      <c r="E89" s="99"/>
      <c r="F89" s="99"/>
      <c r="G89" s="99"/>
      <c r="H89" s="100"/>
      <c r="I89" s="46" t="s">
        <v>47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23.75" customHeight="1">
      <c r="A90" s="34" t="s">
        <v>4</v>
      </c>
      <c r="B90" s="98" t="s">
        <v>161</v>
      </c>
      <c r="C90" s="99"/>
      <c r="D90" s="99"/>
      <c r="E90" s="99"/>
      <c r="F90" s="99"/>
      <c r="G90" s="99"/>
      <c r="H90" s="100"/>
      <c r="I90" s="25">
        <f>ROUND(((I38/12)+(I44/12)+(I38/12/12)+(I45/12))*(30/30)*0.05,2)</f>
        <v>0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28.5" customHeight="1">
      <c r="A91" s="47" t="s">
        <v>6</v>
      </c>
      <c r="B91" s="152" t="s">
        <v>92</v>
      </c>
      <c r="C91" s="99"/>
      <c r="D91" s="99"/>
      <c r="E91" s="99"/>
      <c r="F91" s="99"/>
      <c r="G91" s="99"/>
      <c r="H91" s="100"/>
      <c r="I91" s="48">
        <f>ROUND(H58*I90,2)</f>
        <v>0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36" customHeight="1">
      <c r="A92" s="47" t="s">
        <v>8</v>
      </c>
      <c r="B92" s="98" t="s">
        <v>162</v>
      </c>
      <c r="C92" s="99"/>
      <c r="D92" s="99"/>
      <c r="E92" s="99"/>
      <c r="F92" s="99"/>
      <c r="G92" s="99"/>
      <c r="H92" s="99"/>
      <c r="I92" s="25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59.25" customHeight="1">
      <c r="A93" s="47" t="s">
        <v>10</v>
      </c>
      <c r="B93" s="98" t="s">
        <v>163</v>
      </c>
      <c r="C93" s="99"/>
      <c r="D93" s="99"/>
      <c r="E93" s="99"/>
      <c r="F93" s="99"/>
      <c r="G93" s="99"/>
      <c r="H93" s="100"/>
      <c r="I93" s="48" t="e">
        <f>ROUND(((7/30)/H11)*I38*1,2)</f>
        <v>#DIV/0!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48.75" customHeight="1">
      <c r="A94" s="47" t="s">
        <v>12</v>
      </c>
      <c r="B94" s="152" t="s">
        <v>94</v>
      </c>
      <c r="C94" s="99"/>
      <c r="D94" s="99"/>
      <c r="E94" s="99"/>
      <c r="F94" s="99"/>
      <c r="G94" s="99"/>
      <c r="H94" s="100"/>
      <c r="I94" s="48" t="e">
        <f>ROUND(H59*I93,2)</f>
        <v>#DIV/0!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42.75" customHeight="1">
      <c r="A95" s="47" t="s">
        <v>14</v>
      </c>
      <c r="B95" s="98" t="s">
        <v>164</v>
      </c>
      <c r="C95" s="99"/>
      <c r="D95" s="99"/>
      <c r="E95" s="99"/>
      <c r="F95" s="99"/>
      <c r="G95" s="99"/>
      <c r="H95" s="100"/>
      <c r="I95" s="25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>
      <c r="A96" s="153" t="s">
        <v>50</v>
      </c>
      <c r="B96" s="99"/>
      <c r="C96" s="99"/>
      <c r="D96" s="99"/>
      <c r="E96" s="99"/>
      <c r="F96" s="99"/>
      <c r="G96" s="99"/>
      <c r="H96" s="100"/>
      <c r="I96" s="31" t="e">
        <f>SUM(I90:I95)</f>
        <v>#DIV/0!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8.25" customHeight="1">
      <c r="A97" s="154"/>
      <c r="B97" s="99"/>
      <c r="C97" s="99"/>
      <c r="D97" s="99"/>
      <c r="E97" s="99"/>
      <c r="F97" s="99"/>
      <c r="G97" s="99"/>
      <c r="H97" s="99"/>
      <c r="I97" s="10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24" customHeight="1">
      <c r="A98" s="128" t="s">
        <v>96</v>
      </c>
      <c r="B98" s="99"/>
      <c r="C98" s="99"/>
      <c r="D98" s="99"/>
      <c r="E98" s="99"/>
      <c r="F98" s="99"/>
      <c r="G98" s="99"/>
      <c r="H98" s="99"/>
      <c r="I98" s="10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64.5" customHeight="1">
      <c r="A99" s="115" t="s">
        <v>97</v>
      </c>
      <c r="B99" s="99"/>
      <c r="C99" s="99"/>
      <c r="D99" s="99"/>
      <c r="E99" s="99"/>
      <c r="F99" s="99"/>
      <c r="G99" s="99"/>
      <c r="H99" s="99"/>
      <c r="I99" s="10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75" customHeight="1">
      <c r="A100" s="155" t="s">
        <v>98</v>
      </c>
      <c r="B100" s="99"/>
      <c r="C100" s="99"/>
      <c r="D100" s="99"/>
      <c r="E100" s="99"/>
      <c r="F100" s="99"/>
      <c r="G100" s="99"/>
      <c r="H100" s="100"/>
      <c r="I100" s="49">
        <v>0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7.5" customHeight="1">
      <c r="A101" s="156"/>
      <c r="B101" s="99"/>
      <c r="C101" s="99"/>
      <c r="D101" s="99"/>
      <c r="E101" s="99"/>
      <c r="F101" s="99"/>
      <c r="G101" s="99"/>
      <c r="H101" s="99"/>
      <c r="I101" s="10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24" customHeight="1">
      <c r="A102" s="128" t="s">
        <v>99</v>
      </c>
      <c r="B102" s="99"/>
      <c r="C102" s="99"/>
      <c r="D102" s="99"/>
      <c r="E102" s="99"/>
      <c r="F102" s="99"/>
      <c r="G102" s="99"/>
      <c r="H102" s="99"/>
      <c r="I102" s="10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57" customHeight="1">
      <c r="A103" s="115" t="s">
        <v>100</v>
      </c>
      <c r="B103" s="99"/>
      <c r="C103" s="99"/>
      <c r="D103" s="99"/>
      <c r="E103" s="99"/>
      <c r="F103" s="99"/>
      <c r="G103" s="99"/>
      <c r="H103" s="99"/>
      <c r="I103" s="10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24" customHeight="1">
      <c r="A104" s="50" t="s">
        <v>101</v>
      </c>
      <c r="B104" s="157" t="s">
        <v>102</v>
      </c>
      <c r="C104" s="99"/>
      <c r="D104" s="99"/>
      <c r="E104" s="99"/>
      <c r="F104" s="99"/>
      <c r="G104" s="99"/>
      <c r="H104" s="100"/>
      <c r="I104" s="51" t="s">
        <v>47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4.25" customHeight="1">
      <c r="A105" s="34" t="s">
        <v>4</v>
      </c>
      <c r="B105" s="103" t="s">
        <v>165</v>
      </c>
      <c r="C105" s="99"/>
      <c r="D105" s="99"/>
      <c r="E105" s="99"/>
      <c r="F105" s="99"/>
      <c r="G105" s="100"/>
      <c r="H105" s="52"/>
      <c r="I105" s="48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4.25" customHeight="1">
      <c r="A106" s="6" t="s">
        <v>6</v>
      </c>
      <c r="B106" s="98" t="s">
        <v>166</v>
      </c>
      <c r="C106" s="99"/>
      <c r="D106" s="99"/>
      <c r="E106" s="99"/>
      <c r="F106" s="99"/>
      <c r="G106" s="99"/>
      <c r="H106" s="100"/>
      <c r="I106" s="25">
        <f>ROUND(((I100/30)*2.96)/12,2)</f>
        <v>0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42.75" customHeight="1">
      <c r="A107" s="6" t="s">
        <v>8</v>
      </c>
      <c r="B107" s="98" t="s">
        <v>167</v>
      </c>
      <c r="C107" s="99"/>
      <c r="D107" s="99"/>
      <c r="E107" s="99"/>
      <c r="F107" s="99"/>
      <c r="G107" s="99"/>
      <c r="H107" s="100"/>
      <c r="I107" s="25">
        <f>ROUND((5/30)/12*0.015*(I100),2)</f>
        <v>0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28.5" customHeight="1">
      <c r="A108" s="6" t="s">
        <v>10</v>
      </c>
      <c r="B108" s="98" t="s">
        <v>168</v>
      </c>
      <c r="C108" s="99"/>
      <c r="D108" s="99"/>
      <c r="E108" s="99"/>
      <c r="F108" s="99"/>
      <c r="G108" s="99"/>
      <c r="H108" s="100"/>
      <c r="I108" s="25">
        <f>ROUND(((15/30)/12)*0.0078*(I100),2)</f>
        <v>0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55.5" customHeight="1">
      <c r="A109" s="34" t="s">
        <v>12</v>
      </c>
      <c r="B109" s="98" t="s">
        <v>169</v>
      </c>
      <c r="C109" s="99"/>
      <c r="D109" s="99"/>
      <c r="E109" s="99"/>
      <c r="F109" s="99"/>
      <c r="G109" s="99"/>
      <c r="H109" s="100"/>
      <c r="I109" s="25">
        <f>ROUND((1+1/3)/12*(4/12)*0.02*(I100),2)</f>
        <v>0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73.5" customHeight="1">
      <c r="A110" s="6" t="s">
        <v>14</v>
      </c>
      <c r="B110" s="152" t="s">
        <v>170</v>
      </c>
      <c r="C110" s="99"/>
      <c r="D110" s="99"/>
      <c r="E110" s="99"/>
      <c r="F110" s="99"/>
      <c r="G110" s="99"/>
      <c r="H110" s="100"/>
      <c r="I110" s="53">
        <f>ROUND(((3/30)/12)*($I$100),2)</f>
        <v>0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>
      <c r="A111" s="153" t="s">
        <v>109</v>
      </c>
      <c r="B111" s="99"/>
      <c r="C111" s="99"/>
      <c r="D111" s="99"/>
      <c r="E111" s="99"/>
      <c r="F111" s="99"/>
      <c r="G111" s="99"/>
      <c r="H111" s="100"/>
      <c r="I111" s="54">
        <f>SUM(I105:I110)</f>
        <v>0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>
      <c r="A112" s="6" t="s">
        <v>64</v>
      </c>
      <c r="B112" s="152" t="s">
        <v>110</v>
      </c>
      <c r="C112" s="99"/>
      <c r="D112" s="99"/>
      <c r="E112" s="99"/>
      <c r="F112" s="99"/>
      <c r="G112" s="99"/>
      <c r="H112" s="100"/>
      <c r="I112" s="48">
        <f>ROUND(H59*I111,2)</f>
        <v>0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>
      <c r="A113" s="153" t="s">
        <v>50</v>
      </c>
      <c r="B113" s="99"/>
      <c r="C113" s="99"/>
      <c r="D113" s="99"/>
      <c r="E113" s="99"/>
      <c r="F113" s="99"/>
      <c r="G113" s="99"/>
      <c r="H113" s="100"/>
      <c r="I113" s="31">
        <f>SUM(I111:I112)</f>
        <v>0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9" customHeight="1">
      <c r="A114" s="149"/>
      <c r="B114" s="99"/>
      <c r="C114" s="99"/>
      <c r="D114" s="99"/>
      <c r="E114" s="99"/>
      <c r="F114" s="99"/>
      <c r="G114" s="99"/>
      <c r="H114" s="99"/>
      <c r="I114" s="10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>
      <c r="A115" s="119" t="s">
        <v>111</v>
      </c>
      <c r="B115" s="99"/>
      <c r="C115" s="99"/>
      <c r="D115" s="99"/>
      <c r="E115" s="99"/>
      <c r="F115" s="99"/>
      <c r="G115" s="99"/>
      <c r="H115" s="99"/>
      <c r="I115" s="10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49.5" customHeight="1">
      <c r="A116" s="115" t="s">
        <v>171</v>
      </c>
      <c r="B116" s="99"/>
      <c r="C116" s="99"/>
      <c r="D116" s="99"/>
      <c r="E116" s="99"/>
      <c r="F116" s="99"/>
      <c r="G116" s="99"/>
      <c r="H116" s="99"/>
      <c r="I116" s="10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7.5" customHeight="1">
      <c r="A117" s="149"/>
      <c r="B117" s="99"/>
      <c r="C117" s="99"/>
      <c r="D117" s="99"/>
      <c r="E117" s="99"/>
      <c r="F117" s="99"/>
      <c r="G117" s="99"/>
      <c r="H117" s="99"/>
      <c r="I117" s="10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7.25" customHeight="1">
      <c r="A118" s="119" t="s">
        <v>113</v>
      </c>
      <c r="B118" s="99"/>
      <c r="C118" s="99"/>
      <c r="D118" s="99"/>
      <c r="E118" s="99"/>
      <c r="F118" s="99"/>
      <c r="G118" s="99"/>
      <c r="H118" s="99"/>
      <c r="I118" s="10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23.25" customHeight="1">
      <c r="A119" s="43">
        <v>4</v>
      </c>
      <c r="B119" s="158" t="s">
        <v>114</v>
      </c>
      <c r="C119" s="99"/>
      <c r="D119" s="99"/>
      <c r="E119" s="99"/>
      <c r="F119" s="99"/>
      <c r="G119" s="99"/>
      <c r="H119" s="100"/>
      <c r="I119" s="55" t="s">
        <v>47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8.75" customHeight="1">
      <c r="A120" s="5" t="s">
        <v>101</v>
      </c>
      <c r="B120" s="159" t="s">
        <v>102</v>
      </c>
      <c r="C120" s="99"/>
      <c r="D120" s="99"/>
      <c r="E120" s="99"/>
      <c r="F120" s="99"/>
      <c r="G120" s="99"/>
      <c r="H120" s="100"/>
      <c r="I120" s="56">
        <f>I113</f>
        <v>0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23.25" customHeight="1">
      <c r="A121" s="160" t="s">
        <v>50</v>
      </c>
      <c r="B121" s="99"/>
      <c r="C121" s="99"/>
      <c r="D121" s="99"/>
      <c r="E121" s="99"/>
      <c r="F121" s="99"/>
      <c r="G121" s="99"/>
      <c r="H121" s="100"/>
      <c r="I121" s="19" t="e">
        <f>SUM(I120+#REF!)</f>
        <v>#REF!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6" customHeight="1">
      <c r="A122" s="154"/>
      <c r="B122" s="99"/>
      <c r="C122" s="99"/>
      <c r="D122" s="99"/>
      <c r="E122" s="99"/>
      <c r="F122" s="99"/>
      <c r="G122" s="99"/>
      <c r="H122" s="99"/>
      <c r="I122" s="10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8" customHeight="1">
      <c r="A123" s="128" t="s">
        <v>115</v>
      </c>
      <c r="B123" s="99"/>
      <c r="C123" s="99"/>
      <c r="D123" s="99"/>
      <c r="E123" s="99"/>
      <c r="F123" s="99"/>
      <c r="G123" s="99"/>
      <c r="H123" s="99"/>
      <c r="I123" s="10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>
      <c r="A124" s="161" t="s">
        <v>116</v>
      </c>
      <c r="B124" s="99"/>
      <c r="C124" s="99"/>
      <c r="D124" s="99"/>
      <c r="E124" s="99"/>
      <c r="F124" s="99"/>
      <c r="G124" s="99"/>
      <c r="H124" s="99"/>
      <c r="I124" s="10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27" customHeight="1">
      <c r="A125" s="32">
        <v>5</v>
      </c>
      <c r="B125" s="116" t="s">
        <v>117</v>
      </c>
      <c r="C125" s="99"/>
      <c r="D125" s="99"/>
      <c r="E125" s="99"/>
      <c r="F125" s="99"/>
      <c r="G125" s="99"/>
      <c r="H125" s="100"/>
      <c r="I125" s="46" t="s">
        <v>47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27" customHeight="1">
      <c r="A126" s="34" t="s">
        <v>4</v>
      </c>
      <c r="B126" s="98" t="s">
        <v>118</v>
      </c>
      <c r="C126" s="99"/>
      <c r="D126" s="99"/>
      <c r="E126" s="99"/>
      <c r="F126" s="99"/>
      <c r="G126" s="99"/>
      <c r="H126" s="100"/>
      <c r="I126" s="25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72.75" customHeight="1">
      <c r="A127" s="34" t="s">
        <v>6</v>
      </c>
      <c r="B127" s="98" t="s">
        <v>172</v>
      </c>
      <c r="C127" s="99"/>
      <c r="D127" s="99"/>
      <c r="E127" s="99"/>
      <c r="F127" s="99"/>
      <c r="G127" s="99"/>
      <c r="H127" s="100"/>
      <c r="I127" s="49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>
      <c r="A128" s="153" t="s">
        <v>120</v>
      </c>
      <c r="B128" s="99"/>
      <c r="C128" s="99"/>
      <c r="D128" s="99"/>
      <c r="E128" s="99"/>
      <c r="F128" s="99"/>
      <c r="G128" s="99"/>
      <c r="H128" s="100"/>
      <c r="I128" s="57">
        <f>ROUND(SUM(I126:I127),2)</f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5.25" customHeight="1">
      <c r="A129" s="113"/>
      <c r="B129" s="99"/>
      <c r="C129" s="99"/>
      <c r="D129" s="99"/>
      <c r="E129" s="99"/>
      <c r="F129" s="99"/>
      <c r="G129" s="99"/>
      <c r="H129" s="99"/>
      <c r="I129" s="10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>
      <c r="A130" s="162" t="s">
        <v>121</v>
      </c>
      <c r="B130" s="99"/>
      <c r="C130" s="99"/>
      <c r="D130" s="99"/>
      <c r="E130" s="99"/>
      <c r="F130" s="99"/>
      <c r="G130" s="99"/>
      <c r="H130" s="99"/>
      <c r="I130" s="10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28.5" customHeight="1">
      <c r="A131" s="163" t="s">
        <v>122</v>
      </c>
      <c r="B131" s="99"/>
      <c r="C131" s="99"/>
      <c r="D131" s="99"/>
      <c r="E131" s="99"/>
      <c r="F131" s="99"/>
      <c r="G131" s="99"/>
      <c r="H131" s="99"/>
      <c r="I131" s="10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30" customHeight="1">
      <c r="A132" s="32">
        <v>6</v>
      </c>
      <c r="B132" s="157" t="s">
        <v>123</v>
      </c>
      <c r="C132" s="99"/>
      <c r="D132" s="99"/>
      <c r="E132" s="99"/>
      <c r="F132" s="99"/>
      <c r="G132" s="100"/>
      <c r="H132" s="58" t="s">
        <v>36</v>
      </c>
      <c r="I132" s="59" t="s">
        <v>55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50.25" customHeight="1">
      <c r="A133" s="164" t="s">
        <v>173</v>
      </c>
      <c r="B133" s="99"/>
      <c r="C133" s="99"/>
      <c r="D133" s="99"/>
      <c r="E133" s="99"/>
      <c r="F133" s="99"/>
      <c r="G133" s="99"/>
      <c r="H133" s="100"/>
      <c r="I133" s="60" t="e">
        <f>SUM(#REF!+I85+I96+I121+I128)</f>
        <v>#REF!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>
      <c r="A134" s="34" t="s">
        <v>4</v>
      </c>
      <c r="B134" s="152" t="s">
        <v>125</v>
      </c>
      <c r="C134" s="99"/>
      <c r="D134" s="99"/>
      <c r="E134" s="99"/>
      <c r="F134" s="99"/>
      <c r="G134" s="100"/>
      <c r="H134" s="61">
        <v>0.03</v>
      </c>
      <c r="I134" s="25" t="e">
        <f>ROUND(H134*I133,2)</f>
        <v>#REF!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50.25" customHeight="1">
      <c r="A135" s="164" t="s">
        <v>174</v>
      </c>
      <c r="B135" s="99"/>
      <c r="C135" s="99"/>
      <c r="D135" s="99"/>
      <c r="E135" s="99"/>
      <c r="F135" s="99"/>
      <c r="G135" s="99"/>
      <c r="H135" s="100"/>
      <c r="I135" s="60" t="e">
        <f>SUM(#REF!+I85+I96+I121+I128+I134)</f>
        <v>#REF!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>
      <c r="A136" s="34" t="s">
        <v>6</v>
      </c>
      <c r="B136" s="152" t="s">
        <v>127</v>
      </c>
      <c r="C136" s="99"/>
      <c r="D136" s="99"/>
      <c r="E136" s="99"/>
      <c r="F136" s="99"/>
      <c r="G136" s="100"/>
      <c r="H136" s="61">
        <v>6.7900000000000002E-2</v>
      </c>
      <c r="I136" s="25" t="e">
        <f>ROUND(H136*I135,2)</f>
        <v>#REF!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48.75" customHeight="1">
      <c r="A137" s="164" t="s">
        <v>128</v>
      </c>
      <c r="B137" s="99"/>
      <c r="C137" s="99"/>
      <c r="D137" s="99"/>
      <c r="E137" s="99"/>
      <c r="F137" s="99"/>
      <c r="G137" s="99"/>
      <c r="H137" s="100"/>
      <c r="I137" s="60" t="e">
        <f>SUM(I38+I85+I96+I121+I128+I134+I136)</f>
        <v>#DIV/0!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37.5" customHeight="1">
      <c r="A138" s="34" t="s">
        <v>8</v>
      </c>
      <c r="B138" s="98" t="s">
        <v>129</v>
      </c>
      <c r="C138" s="99"/>
      <c r="D138" s="99"/>
      <c r="E138" s="99"/>
      <c r="F138" s="99"/>
      <c r="G138" s="99"/>
      <c r="H138" s="99"/>
      <c r="I138" s="10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2.75" customHeight="1">
      <c r="A139" s="34"/>
      <c r="B139" s="152" t="s">
        <v>130</v>
      </c>
      <c r="C139" s="99"/>
      <c r="D139" s="99"/>
      <c r="E139" s="99"/>
      <c r="F139" s="99"/>
      <c r="G139" s="100"/>
      <c r="H139" s="62" t="s">
        <v>40</v>
      </c>
      <c r="I139" s="36" t="s">
        <v>40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22.5" customHeight="1">
      <c r="A140" s="34"/>
      <c r="B140" s="165" t="s">
        <v>175</v>
      </c>
      <c r="C140" s="99"/>
      <c r="D140" s="99"/>
      <c r="E140" s="99"/>
      <c r="F140" s="99"/>
      <c r="G140" s="100"/>
      <c r="H140" s="67">
        <v>7.5999999999999998E-2</v>
      </c>
      <c r="I140" s="53" t="e">
        <f t="shared" ref="I140:I141" si="1">ROUND(($I$137/(1-$H$148))*H140,2)</f>
        <v>#DIV/0!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22.5" customHeight="1">
      <c r="A141" s="34"/>
      <c r="B141" s="165" t="s">
        <v>176</v>
      </c>
      <c r="C141" s="99"/>
      <c r="D141" s="99"/>
      <c r="E141" s="99"/>
      <c r="F141" s="99"/>
      <c r="G141" s="100"/>
      <c r="H141" s="67">
        <v>1.6500000000000001E-2</v>
      </c>
      <c r="I141" s="53" t="e">
        <f t="shared" si="1"/>
        <v>#DIV/0!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29.25" customHeight="1">
      <c r="A142" s="34"/>
      <c r="B142" s="98" t="s">
        <v>177</v>
      </c>
      <c r="C142" s="99"/>
      <c r="D142" s="99"/>
      <c r="E142" s="99"/>
      <c r="F142" s="99"/>
      <c r="G142" s="100"/>
      <c r="H142" s="64" t="s">
        <v>40</v>
      </c>
      <c r="I142" s="36" t="s">
        <v>40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29.25" customHeight="1">
      <c r="A143" s="34"/>
      <c r="B143" s="98" t="s">
        <v>178</v>
      </c>
      <c r="C143" s="99"/>
      <c r="D143" s="99"/>
      <c r="E143" s="99"/>
      <c r="F143" s="99"/>
      <c r="G143" s="100"/>
      <c r="H143" s="64" t="s">
        <v>40</v>
      </c>
      <c r="I143" s="36" t="s">
        <v>40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8" customHeight="1">
      <c r="A144" s="34"/>
      <c r="B144" s="98" t="s">
        <v>135</v>
      </c>
      <c r="C144" s="99"/>
      <c r="D144" s="99"/>
      <c r="E144" s="99"/>
      <c r="F144" s="99"/>
      <c r="G144" s="99"/>
      <c r="H144" s="65" t="s">
        <v>40</v>
      </c>
      <c r="I144" s="66" t="s">
        <v>40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8" customHeight="1">
      <c r="A145" s="34"/>
      <c r="B145" s="98" t="s">
        <v>136</v>
      </c>
      <c r="C145" s="99"/>
      <c r="D145" s="99"/>
      <c r="E145" s="99"/>
      <c r="F145" s="99"/>
      <c r="G145" s="99"/>
      <c r="H145" s="65" t="s">
        <v>40</v>
      </c>
      <c r="I145" s="66" t="s">
        <v>40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>
      <c r="A146" s="34"/>
      <c r="B146" s="98" t="s">
        <v>137</v>
      </c>
      <c r="C146" s="99"/>
      <c r="D146" s="99"/>
      <c r="E146" s="99"/>
      <c r="F146" s="99"/>
      <c r="G146" s="100"/>
      <c r="H146" s="67">
        <v>0.03</v>
      </c>
      <c r="I146" s="53" t="e">
        <f>ROUND(($I$137/(1-$H$148))*H146,2)</f>
        <v>#DIV/0!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>
      <c r="A147" s="153" t="s">
        <v>50</v>
      </c>
      <c r="B147" s="99"/>
      <c r="C147" s="99"/>
      <c r="D147" s="99"/>
      <c r="E147" s="99"/>
      <c r="F147" s="99"/>
      <c r="G147" s="99"/>
      <c r="H147" s="100"/>
      <c r="I147" s="31" t="e">
        <f>SUM(I134+I136+I140+I141+I146)</f>
        <v>#REF!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>
      <c r="A148" s="166" t="s">
        <v>138</v>
      </c>
      <c r="B148" s="99"/>
      <c r="C148" s="99"/>
      <c r="D148" s="99"/>
      <c r="E148" s="99"/>
      <c r="F148" s="99"/>
      <c r="G148" s="100"/>
      <c r="H148" s="68">
        <f t="shared" ref="H148:I148" si="2">SUM(H140:H146)</f>
        <v>0.1225</v>
      </c>
      <c r="I148" s="69" t="e">
        <f t="shared" si="2"/>
        <v>#DIV/0!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2.75" customHeight="1">
      <c r="A149" s="170" t="s">
        <v>139</v>
      </c>
      <c r="B149" s="171"/>
      <c r="C149" s="175" t="s">
        <v>140</v>
      </c>
      <c r="D149" s="171"/>
      <c r="E149" s="171"/>
      <c r="F149" s="171"/>
      <c r="G149" s="171"/>
      <c r="H149" s="171"/>
      <c r="I149" s="176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2" customHeight="1">
      <c r="A150" s="172"/>
      <c r="B150" s="143"/>
      <c r="C150" s="143"/>
      <c r="D150" s="143"/>
      <c r="E150" s="143"/>
      <c r="F150" s="143"/>
      <c r="G150" s="143"/>
      <c r="H150" s="143"/>
      <c r="I150" s="177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63" customHeight="1">
      <c r="A151" s="173"/>
      <c r="B151" s="174"/>
      <c r="C151" s="143"/>
      <c r="D151" s="143"/>
      <c r="E151" s="143"/>
      <c r="F151" s="143"/>
      <c r="G151" s="143"/>
      <c r="H151" s="143"/>
      <c r="I151" s="177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5.25" customHeight="1">
      <c r="A152" s="154"/>
      <c r="B152" s="99"/>
      <c r="C152" s="99"/>
      <c r="D152" s="99"/>
      <c r="E152" s="99"/>
      <c r="F152" s="99"/>
      <c r="G152" s="99"/>
      <c r="H152" s="99"/>
      <c r="I152" s="10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23.25" customHeight="1">
      <c r="A153" s="128" t="s">
        <v>141</v>
      </c>
      <c r="B153" s="99"/>
      <c r="C153" s="99"/>
      <c r="D153" s="99"/>
      <c r="E153" s="99"/>
      <c r="F153" s="99"/>
      <c r="G153" s="99"/>
      <c r="H153" s="99"/>
      <c r="I153" s="10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>
      <c r="A154" s="130" t="s">
        <v>142</v>
      </c>
      <c r="B154" s="99"/>
      <c r="C154" s="99"/>
      <c r="D154" s="99"/>
      <c r="E154" s="99"/>
      <c r="F154" s="99"/>
      <c r="G154" s="99"/>
      <c r="H154" s="100"/>
      <c r="I154" s="33" t="s">
        <v>47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>
      <c r="A155" s="70" t="s">
        <v>4</v>
      </c>
      <c r="B155" s="167" t="s">
        <v>143</v>
      </c>
      <c r="C155" s="99"/>
      <c r="D155" s="99"/>
      <c r="E155" s="99"/>
      <c r="F155" s="99"/>
      <c r="G155" s="99"/>
      <c r="H155" s="99"/>
      <c r="I155" s="49" t="e">
        <f>#REF!</f>
        <v>#REF!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>
      <c r="A156" s="70" t="s">
        <v>6</v>
      </c>
      <c r="B156" s="167" t="s">
        <v>144</v>
      </c>
      <c r="C156" s="99"/>
      <c r="D156" s="99"/>
      <c r="E156" s="99"/>
      <c r="F156" s="99"/>
      <c r="G156" s="99"/>
      <c r="H156" s="99"/>
      <c r="I156" s="49">
        <f>I85</f>
        <v>0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>
      <c r="A157" s="70" t="s">
        <v>8</v>
      </c>
      <c r="B157" s="167" t="s">
        <v>145</v>
      </c>
      <c r="C157" s="99"/>
      <c r="D157" s="99"/>
      <c r="E157" s="99"/>
      <c r="F157" s="99"/>
      <c r="G157" s="99"/>
      <c r="H157" s="99"/>
      <c r="I157" s="49" t="e">
        <f>I96</f>
        <v>#DIV/0!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>
      <c r="A158" s="70" t="s">
        <v>10</v>
      </c>
      <c r="B158" s="167" t="s">
        <v>146</v>
      </c>
      <c r="C158" s="99"/>
      <c r="D158" s="99"/>
      <c r="E158" s="99"/>
      <c r="F158" s="99"/>
      <c r="G158" s="99"/>
      <c r="H158" s="99"/>
      <c r="I158" s="49" t="e">
        <f>I121</f>
        <v>#REF!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>
      <c r="A159" s="70" t="s">
        <v>12</v>
      </c>
      <c r="B159" s="167" t="s">
        <v>147</v>
      </c>
      <c r="C159" s="99"/>
      <c r="D159" s="99"/>
      <c r="E159" s="99"/>
      <c r="F159" s="99"/>
      <c r="G159" s="99"/>
      <c r="H159" s="99"/>
      <c r="I159" s="49">
        <f>I128</f>
        <v>0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>
      <c r="A160" s="168" t="s">
        <v>148</v>
      </c>
      <c r="B160" s="99"/>
      <c r="C160" s="99"/>
      <c r="D160" s="99"/>
      <c r="E160" s="99"/>
      <c r="F160" s="99"/>
      <c r="G160" s="99"/>
      <c r="H160" s="139"/>
      <c r="I160" s="57" t="e">
        <f>SUM(I155:I159)</f>
        <v>#REF!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>
      <c r="A161" s="71" t="s">
        <v>14</v>
      </c>
      <c r="B161" s="167" t="s">
        <v>121</v>
      </c>
      <c r="C161" s="99"/>
      <c r="D161" s="99"/>
      <c r="E161" s="99"/>
      <c r="F161" s="99"/>
      <c r="G161" s="99"/>
      <c r="H161" s="99"/>
      <c r="I161" s="49" t="e">
        <f>I147</f>
        <v>#REF!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>
      <c r="A162" s="168" t="s">
        <v>149</v>
      </c>
      <c r="B162" s="99"/>
      <c r="C162" s="99"/>
      <c r="D162" s="99"/>
      <c r="E162" s="99"/>
      <c r="F162" s="99"/>
      <c r="G162" s="99"/>
      <c r="H162" s="139"/>
      <c r="I162" s="57" t="e">
        <f>I160+I161</f>
        <v>#REF!</v>
      </c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7.5" customHeight="1">
      <c r="A163" s="169"/>
      <c r="B163" s="99"/>
      <c r="C163" s="99"/>
      <c r="D163" s="99"/>
      <c r="E163" s="99"/>
      <c r="F163" s="99"/>
      <c r="G163" s="99"/>
      <c r="H163" s="99"/>
      <c r="I163" s="10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2" customHeight="1">
      <c r="A164" s="1"/>
      <c r="B164" s="1"/>
      <c r="C164" s="1"/>
      <c r="D164" s="1"/>
      <c r="E164" s="1"/>
      <c r="F164" s="1"/>
      <c r="G164" s="1"/>
      <c r="H164" s="1"/>
      <c r="I164" s="7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2" customHeight="1">
      <c r="A165" s="1"/>
      <c r="B165" s="1"/>
      <c r="C165" s="1"/>
      <c r="D165" s="1"/>
      <c r="E165" s="1"/>
      <c r="F165" s="1"/>
      <c r="G165" s="1"/>
      <c r="H165" s="1"/>
      <c r="I165" s="7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2" customHeight="1">
      <c r="A166" s="1"/>
      <c r="B166" s="1"/>
      <c r="C166" s="1"/>
      <c r="D166" s="1"/>
      <c r="E166" s="1"/>
      <c r="F166" s="1"/>
      <c r="G166" s="1"/>
      <c r="H166" s="1"/>
      <c r="I166" s="7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2" customHeight="1">
      <c r="A167" s="1"/>
      <c r="B167" s="1"/>
      <c r="C167" s="1"/>
      <c r="D167" s="1"/>
      <c r="E167" s="1"/>
      <c r="F167" s="1"/>
      <c r="G167" s="1"/>
      <c r="H167" s="1"/>
      <c r="I167" s="7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2" customHeight="1">
      <c r="A168" s="1"/>
      <c r="B168" s="1"/>
      <c r="C168" s="1"/>
      <c r="D168" s="1"/>
      <c r="E168" s="1"/>
      <c r="F168" s="1"/>
      <c r="G168" s="1"/>
      <c r="H168" s="1"/>
      <c r="I168" s="7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2" customHeight="1">
      <c r="A169" s="1"/>
      <c r="B169" s="1"/>
      <c r="C169" s="1"/>
      <c r="D169" s="1"/>
      <c r="E169" s="1"/>
      <c r="F169" s="1"/>
      <c r="G169" s="1"/>
      <c r="H169" s="1"/>
      <c r="I169" s="7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2" customHeight="1">
      <c r="A170" s="1"/>
      <c r="B170" s="1"/>
      <c r="C170" s="1"/>
      <c r="D170" s="1"/>
      <c r="E170" s="1"/>
      <c r="F170" s="1"/>
      <c r="G170" s="1"/>
      <c r="H170" s="1"/>
      <c r="I170" s="7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2" customHeight="1">
      <c r="A171" s="1"/>
      <c r="B171" s="1"/>
      <c r="C171" s="1"/>
      <c r="D171" s="1"/>
      <c r="E171" s="1"/>
      <c r="F171" s="1"/>
      <c r="G171" s="1"/>
      <c r="H171" s="1"/>
      <c r="I171" s="7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2" customHeight="1">
      <c r="A172" s="1"/>
      <c r="B172" s="1"/>
      <c r="C172" s="1"/>
      <c r="D172" s="1"/>
      <c r="E172" s="1"/>
      <c r="F172" s="1"/>
      <c r="G172" s="1"/>
      <c r="H172" s="1"/>
      <c r="I172" s="7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2" customHeight="1">
      <c r="A173" s="1"/>
      <c r="B173" s="1"/>
      <c r="C173" s="1"/>
      <c r="D173" s="1"/>
      <c r="E173" s="1"/>
      <c r="F173" s="1"/>
      <c r="G173" s="1"/>
      <c r="H173" s="1"/>
      <c r="I173" s="7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2" customHeight="1">
      <c r="A174" s="1"/>
      <c r="B174" s="1"/>
      <c r="C174" s="1"/>
      <c r="D174" s="1"/>
      <c r="E174" s="1"/>
      <c r="F174" s="1"/>
      <c r="G174" s="1"/>
      <c r="H174" s="1"/>
      <c r="I174" s="7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2" customHeight="1">
      <c r="A175" s="1"/>
      <c r="B175" s="1"/>
      <c r="C175" s="1"/>
      <c r="D175" s="1"/>
      <c r="E175" s="1"/>
      <c r="F175" s="1"/>
      <c r="G175" s="1"/>
      <c r="H175" s="1"/>
      <c r="I175" s="7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2" customHeight="1">
      <c r="A176" s="1"/>
      <c r="B176" s="1"/>
      <c r="C176" s="1"/>
      <c r="D176" s="1"/>
      <c r="E176" s="1"/>
      <c r="F176" s="1"/>
      <c r="G176" s="1"/>
      <c r="H176" s="1"/>
      <c r="I176" s="7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2" customHeight="1">
      <c r="A177" s="1"/>
      <c r="B177" s="1"/>
      <c r="C177" s="1"/>
      <c r="D177" s="1"/>
      <c r="E177" s="1"/>
      <c r="F177" s="1"/>
      <c r="G177" s="1"/>
      <c r="H177" s="1"/>
      <c r="I177" s="7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2" customHeight="1">
      <c r="A178" s="1"/>
      <c r="B178" s="1"/>
      <c r="C178" s="1"/>
      <c r="D178" s="1"/>
      <c r="E178" s="1"/>
      <c r="F178" s="1"/>
      <c r="G178" s="1"/>
      <c r="H178" s="1"/>
      <c r="I178" s="7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2" customHeight="1">
      <c r="A179" s="1"/>
      <c r="B179" s="1"/>
      <c r="C179" s="1"/>
      <c r="D179" s="1"/>
      <c r="E179" s="1"/>
      <c r="F179" s="1"/>
      <c r="G179" s="1"/>
      <c r="H179" s="1"/>
      <c r="I179" s="7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2" customHeight="1">
      <c r="A180" s="1"/>
      <c r="B180" s="1"/>
      <c r="C180" s="1"/>
      <c r="D180" s="1"/>
      <c r="E180" s="1"/>
      <c r="F180" s="1"/>
      <c r="G180" s="1"/>
      <c r="H180" s="1"/>
      <c r="I180" s="7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2" customHeight="1">
      <c r="A181" s="1"/>
      <c r="B181" s="1"/>
      <c r="C181" s="1"/>
      <c r="D181" s="1"/>
      <c r="E181" s="1"/>
      <c r="F181" s="1"/>
      <c r="G181" s="1"/>
      <c r="H181" s="1"/>
      <c r="I181" s="7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2" customHeight="1">
      <c r="A182" s="1"/>
      <c r="B182" s="1"/>
      <c r="C182" s="1"/>
      <c r="D182" s="1"/>
      <c r="E182" s="1"/>
      <c r="F182" s="1"/>
      <c r="G182" s="1"/>
      <c r="H182" s="1"/>
      <c r="I182" s="7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2" customHeight="1">
      <c r="A183" s="1"/>
      <c r="B183" s="1"/>
      <c r="C183" s="1"/>
      <c r="D183" s="1"/>
      <c r="E183" s="1"/>
      <c r="F183" s="1"/>
      <c r="G183" s="1"/>
      <c r="H183" s="1"/>
      <c r="I183" s="7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2" customHeight="1">
      <c r="A184" s="1"/>
      <c r="B184" s="1"/>
      <c r="C184" s="1"/>
      <c r="D184" s="1"/>
      <c r="E184" s="1"/>
      <c r="F184" s="1"/>
      <c r="G184" s="1"/>
      <c r="H184" s="1"/>
      <c r="I184" s="7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2" customHeight="1">
      <c r="A185" s="1"/>
      <c r="B185" s="1"/>
      <c r="C185" s="1"/>
      <c r="D185" s="1"/>
      <c r="E185" s="1"/>
      <c r="F185" s="1"/>
      <c r="G185" s="1"/>
      <c r="H185" s="1"/>
      <c r="I185" s="7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2" customHeight="1">
      <c r="A186" s="1"/>
      <c r="B186" s="1"/>
      <c r="C186" s="1"/>
      <c r="D186" s="1"/>
      <c r="E186" s="1"/>
      <c r="F186" s="1"/>
      <c r="G186" s="1"/>
      <c r="H186" s="1"/>
      <c r="I186" s="7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2" customHeight="1">
      <c r="A187" s="1"/>
      <c r="B187" s="1"/>
      <c r="C187" s="1"/>
      <c r="D187" s="1"/>
      <c r="E187" s="1"/>
      <c r="F187" s="1"/>
      <c r="G187" s="1"/>
      <c r="H187" s="1"/>
      <c r="I187" s="7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2" customHeight="1">
      <c r="A188" s="1"/>
      <c r="B188" s="1"/>
      <c r="C188" s="1"/>
      <c r="D188" s="1"/>
      <c r="E188" s="1"/>
      <c r="F188" s="1"/>
      <c r="G188" s="1"/>
      <c r="H188" s="1"/>
      <c r="I188" s="7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2" customHeight="1">
      <c r="A189" s="1"/>
      <c r="B189" s="1"/>
      <c r="C189" s="1"/>
      <c r="D189" s="1"/>
      <c r="E189" s="1"/>
      <c r="F189" s="1"/>
      <c r="G189" s="1"/>
      <c r="H189" s="1"/>
      <c r="I189" s="7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2" customHeight="1">
      <c r="A190" s="1"/>
      <c r="B190" s="1"/>
      <c r="C190" s="1"/>
      <c r="D190" s="1"/>
      <c r="E190" s="1"/>
      <c r="F190" s="1"/>
      <c r="G190" s="1"/>
      <c r="H190" s="1"/>
      <c r="I190" s="7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2" customHeight="1">
      <c r="A191" s="1"/>
      <c r="B191" s="1"/>
      <c r="C191" s="1"/>
      <c r="D191" s="1"/>
      <c r="E191" s="1"/>
      <c r="F191" s="1"/>
      <c r="G191" s="1"/>
      <c r="H191" s="1"/>
      <c r="I191" s="7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2" customHeight="1">
      <c r="A192" s="1"/>
      <c r="B192" s="1"/>
      <c r="C192" s="1"/>
      <c r="D192" s="1"/>
      <c r="E192" s="1"/>
      <c r="F192" s="1"/>
      <c r="G192" s="1"/>
      <c r="H192" s="1"/>
      <c r="I192" s="7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2" customHeight="1">
      <c r="A193" s="1"/>
      <c r="B193" s="1"/>
      <c r="C193" s="1"/>
      <c r="D193" s="1"/>
      <c r="E193" s="1"/>
      <c r="F193" s="1"/>
      <c r="G193" s="1"/>
      <c r="H193" s="1"/>
      <c r="I193" s="7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2" customHeight="1">
      <c r="A194" s="1"/>
      <c r="B194" s="1"/>
      <c r="C194" s="1"/>
      <c r="D194" s="1"/>
      <c r="E194" s="1"/>
      <c r="F194" s="1"/>
      <c r="G194" s="1"/>
      <c r="H194" s="1"/>
      <c r="I194" s="7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2" customHeight="1">
      <c r="A195" s="1"/>
      <c r="B195" s="1"/>
      <c r="C195" s="1"/>
      <c r="D195" s="1"/>
      <c r="E195" s="1"/>
      <c r="F195" s="1"/>
      <c r="G195" s="1"/>
      <c r="H195" s="1"/>
      <c r="I195" s="7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2" customHeight="1">
      <c r="A196" s="1"/>
      <c r="B196" s="1"/>
      <c r="C196" s="1"/>
      <c r="D196" s="1"/>
      <c r="E196" s="1"/>
      <c r="F196" s="1"/>
      <c r="G196" s="1"/>
      <c r="H196" s="1"/>
      <c r="I196" s="7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2" customHeight="1">
      <c r="A197" s="1"/>
      <c r="B197" s="1"/>
      <c r="C197" s="1"/>
      <c r="D197" s="1"/>
      <c r="E197" s="1"/>
      <c r="F197" s="1"/>
      <c r="G197" s="1"/>
      <c r="H197" s="1"/>
      <c r="I197" s="7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2" customHeight="1">
      <c r="A198" s="1"/>
      <c r="B198" s="1"/>
      <c r="C198" s="1"/>
      <c r="D198" s="1"/>
      <c r="E198" s="1"/>
      <c r="F198" s="1"/>
      <c r="G198" s="1"/>
      <c r="H198" s="1"/>
      <c r="I198" s="7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2" customHeight="1">
      <c r="A199" s="1"/>
      <c r="B199" s="1"/>
      <c r="C199" s="1"/>
      <c r="D199" s="1"/>
      <c r="E199" s="1"/>
      <c r="F199" s="1"/>
      <c r="G199" s="1"/>
      <c r="H199" s="1"/>
      <c r="I199" s="7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2" customHeight="1">
      <c r="A200" s="1"/>
      <c r="B200" s="1"/>
      <c r="C200" s="1"/>
      <c r="D200" s="1"/>
      <c r="E200" s="1"/>
      <c r="F200" s="1"/>
      <c r="G200" s="1"/>
      <c r="H200" s="1"/>
      <c r="I200" s="7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2" customHeight="1">
      <c r="A201" s="1"/>
      <c r="B201" s="1"/>
      <c r="C201" s="1"/>
      <c r="D201" s="1"/>
      <c r="E201" s="1"/>
      <c r="F201" s="1"/>
      <c r="G201" s="1"/>
      <c r="H201" s="1"/>
      <c r="I201" s="7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2" customHeight="1">
      <c r="A202" s="1"/>
      <c r="B202" s="1"/>
      <c r="C202" s="1"/>
      <c r="D202" s="1"/>
      <c r="E202" s="1"/>
      <c r="F202" s="1"/>
      <c r="G202" s="1"/>
      <c r="H202" s="1"/>
      <c r="I202" s="7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2" customHeight="1">
      <c r="A203" s="1"/>
      <c r="B203" s="1"/>
      <c r="C203" s="1"/>
      <c r="D203" s="1"/>
      <c r="E203" s="1"/>
      <c r="F203" s="1"/>
      <c r="G203" s="1"/>
      <c r="H203" s="1"/>
      <c r="I203" s="7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2" customHeight="1">
      <c r="A204" s="1"/>
      <c r="B204" s="1"/>
      <c r="C204" s="1"/>
      <c r="D204" s="1"/>
      <c r="E204" s="1"/>
      <c r="F204" s="1"/>
      <c r="G204" s="1"/>
      <c r="H204" s="1"/>
      <c r="I204" s="7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2" customHeight="1">
      <c r="A205" s="1"/>
      <c r="B205" s="1"/>
      <c r="C205" s="1"/>
      <c r="D205" s="1"/>
      <c r="E205" s="1"/>
      <c r="F205" s="1"/>
      <c r="G205" s="1"/>
      <c r="H205" s="1"/>
      <c r="I205" s="7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2" customHeight="1">
      <c r="A206" s="1"/>
      <c r="B206" s="1"/>
      <c r="C206" s="1"/>
      <c r="D206" s="1"/>
      <c r="E206" s="1"/>
      <c r="F206" s="1"/>
      <c r="G206" s="1"/>
      <c r="H206" s="1"/>
      <c r="I206" s="7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2" customHeight="1">
      <c r="A207" s="1"/>
      <c r="B207" s="1"/>
      <c r="C207" s="1"/>
      <c r="D207" s="1"/>
      <c r="E207" s="1"/>
      <c r="F207" s="1"/>
      <c r="G207" s="1"/>
      <c r="H207" s="1"/>
      <c r="I207" s="7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2" customHeight="1">
      <c r="A208" s="1"/>
      <c r="B208" s="1"/>
      <c r="C208" s="1"/>
      <c r="D208" s="1"/>
      <c r="E208" s="1"/>
      <c r="F208" s="1"/>
      <c r="G208" s="1"/>
      <c r="H208" s="1"/>
      <c r="I208" s="7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2" customHeight="1">
      <c r="A209" s="1"/>
      <c r="B209" s="1"/>
      <c r="C209" s="1"/>
      <c r="D209" s="1"/>
      <c r="E209" s="1"/>
      <c r="F209" s="1"/>
      <c r="G209" s="1"/>
      <c r="H209" s="1"/>
      <c r="I209" s="7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2" customHeight="1">
      <c r="A210" s="1"/>
      <c r="B210" s="1"/>
      <c r="C210" s="1"/>
      <c r="D210" s="1"/>
      <c r="E210" s="1"/>
      <c r="F210" s="1"/>
      <c r="G210" s="1"/>
      <c r="H210" s="1"/>
      <c r="I210" s="7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2" customHeight="1">
      <c r="A211" s="1"/>
      <c r="B211" s="1"/>
      <c r="C211" s="1"/>
      <c r="D211" s="1"/>
      <c r="E211" s="1"/>
      <c r="F211" s="1"/>
      <c r="G211" s="1"/>
      <c r="H211" s="1"/>
      <c r="I211" s="7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2" customHeight="1">
      <c r="A212" s="1"/>
      <c r="B212" s="1"/>
      <c r="C212" s="1"/>
      <c r="D212" s="1"/>
      <c r="E212" s="1"/>
      <c r="F212" s="1"/>
      <c r="G212" s="1"/>
      <c r="H212" s="1"/>
      <c r="I212" s="7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2" customHeight="1">
      <c r="A213" s="1"/>
      <c r="B213" s="1"/>
      <c r="C213" s="1"/>
      <c r="D213" s="1"/>
      <c r="E213" s="1"/>
      <c r="F213" s="1"/>
      <c r="G213" s="1"/>
      <c r="H213" s="1"/>
      <c r="I213" s="7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2" customHeight="1">
      <c r="A214" s="1"/>
      <c r="B214" s="1"/>
      <c r="C214" s="1"/>
      <c r="D214" s="1"/>
      <c r="E214" s="1"/>
      <c r="F214" s="1"/>
      <c r="G214" s="1"/>
      <c r="H214" s="1"/>
      <c r="I214" s="7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2" customHeight="1">
      <c r="A215" s="1"/>
      <c r="B215" s="1"/>
      <c r="C215" s="1"/>
      <c r="D215" s="1"/>
      <c r="E215" s="1"/>
      <c r="F215" s="1"/>
      <c r="G215" s="1"/>
      <c r="H215" s="1"/>
      <c r="I215" s="7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2" customHeight="1">
      <c r="A216" s="1"/>
      <c r="B216" s="1"/>
      <c r="C216" s="1"/>
      <c r="D216" s="1"/>
      <c r="E216" s="1"/>
      <c r="F216" s="1"/>
      <c r="G216" s="1"/>
      <c r="H216" s="1"/>
      <c r="I216" s="7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2" customHeight="1">
      <c r="A217" s="1"/>
      <c r="B217" s="1"/>
      <c r="C217" s="1"/>
      <c r="D217" s="1"/>
      <c r="E217" s="1"/>
      <c r="F217" s="1"/>
      <c r="G217" s="1"/>
      <c r="H217" s="1"/>
      <c r="I217" s="7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2" customHeight="1">
      <c r="A218" s="1"/>
      <c r="B218" s="1"/>
      <c r="C218" s="1"/>
      <c r="D218" s="1"/>
      <c r="E218" s="1"/>
      <c r="F218" s="1"/>
      <c r="G218" s="1"/>
      <c r="H218" s="1"/>
      <c r="I218" s="7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2" customHeight="1">
      <c r="A219" s="1"/>
      <c r="B219" s="1"/>
      <c r="C219" s="1"/>
      <c r="D219" s="1"/>
      <c r="E219" s="1"/>
      <c r="F219" s="1"/>
      <c r="G219" s="1"/>
      <c r="H219" s="1"/>
      <c r="I219" s="7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2" customHeight="1">
      <c r="A220" s="1"/>
      <c r="B220" s="1"/>
      <c r="C220" s="1"/>
      <c r="D220" s="1"/>
      <c r="E220" s="1"/>
      <c r="F220" s="1"/>
      <c r="G220" s="1"/>
      <c r="H220" s="1"/>
      <c r="I220" s="7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2" customHeight="1">
      <c r="A221" s="1"/>
      <c r="B221" s="1"/>
      <c r="C221" s="1"/>
      <c r="D221" s="1"/>
      <c r="E221" s="1"/>
      <c r="F221" s="1"/>
      <c r="G221" s="1"/>
      <c r="H221" s="1"/>
      <c r="I221" s="7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2" customHeight="1">
      <c r="A222" s="1"/>
      <c r="B222" s="1"/>
      <c r="C222" s="1"/>
      <c r="D222" s="1"/>
      <c r="E222" s="1"/>
      <c r="F222" s="1"/>
      <c r="G222" s="1"/>
      <c r="H222" s="1"/>
      <c r="I222" s="7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2" customHeight="1">
      <c r="A223" s="1"/>
      <c r="B223" s="1"/>
      <c r="C223" s="1"/>
      <c r="D223" s="1"/>
      <c r="E223" s="1"/>
      <c r="F223" s="1"/>
      <c r="G223" s="1"/>
      <c r="H223" s="1"/>
      <c r="I223" s="7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2" customHeight="1">
      <c r="A224" s="1"/>
      <c r="B224" s="1"/>
      <c r="C224" s="1"/>
      <c r="D224" s="1"/>
      <c r="E224" s="1"/>
      <c r="F224" s="1"/>
      <c r="G224" s="1"/>
      <c r="H224" s="1"/>
      <c r="I224" s="7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2" customHeight="1">
      <c r="A225" s="1"/>
      <c r="B225" s="1"/>
      <c r="C225" s="1"/>
      <c r="D225" s="1"/>
      <c r="E225" s="1"/>
      <c r="F225" s="1"/>
      <c r="G225" s="1"/>
      <c r="H225" s="1"/>
      <c r="I225" s="7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2" customHeight="1">
      <c r="A226" s="1"/>
      <c r="B226" s="1"/>
      <c r="C226" s="1"/>
      <c r="D226" s="1"/>
      <c r="E226" s="1"/>
      <c r="F226" s="1"/>
      <c r="G226" s="1"/>
      <c r="H226" s="1"/>
      <c r="I226" s="7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2" customHeight="1">
      <c r="A227" s="1"/>
      <c r="B227" s="1"/>
      <c r="C227" s="1"/>
      <c r="D227" s="1"/>
      <c r="E227" s="1"/>
      <c r="F227" s="1"/>
      <c r="G227" s="1"/>
      <c r="H227" s="1"/>
      <c r="I227" s="7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2" customHeight="1">
      <c r="A228" s="1"/>
      <c r="B228" s="1"/>
      <c r="C228" s="1"/>
      <c r="D228" s="1"/>
      <c r="E228" s="1"/>
      <c r="F228" s="1"/>
      <c r="G228" s="1"/>
      <c r="H228" s="1"/>
      <c r="I228" s="7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2" customHeight="1">
      <c r="A229" s="1"/>
      <c r="B229" s="1"/>
      <c r="C229" s="1"/>
      <c r="D229" s="1"/>
      <c r="E229" s="1"/>
      <c r="F229" s="1"/>
      <c r="G229" s="1"/>
      <c r="H229" s="1"/>
      <c r="I229" s="7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2" customHeight="1">
      <c r="A230" s="1"/>
      <c r="B230" s="1"/>
      <c r="C230" s="1"/>
      <c r="D230" s="1"/>
      <c r="E230" s="1"/>
      <c r="F230" s="1"/>
      <c r="G230" s="1"/>
      <c r="H230" s="1"/>
      <c r="I230" s="7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2" customHeight="1">
      <c r="A231" s="1"/>
      <c r="B231" s="1"/>
      <c r="C231" s="1"/>
      <c r="D231" s="1"/>
      <c r="E231" s="1"/>
      <c r="F231" s="1"/>
      <c r="G231" s="1"/>
      <c r="H231" s="1"/>
      <c r="I231" s="7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2" customHeight="1">
      <c r="A232" s="1"/>
      <c r="B232" s="1"/>
      <c r="C232" s="1"/>
      <c r="D232" s="1"/>
      <c r="E232" s="1"/>
      <c r="F232" s="1"/>
      <c r="G232" s="1"/>
      <c r="H232" s="1"/>
      <c r="I232" s="7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2" customHeight="1">
      <c r="A233" s="1"/>
      <c r="B233" s="1"/>
      <c r="C233" s="1"/>
      <c r="D233" s="1"/>
      <c r="E233" s="1"/>
      <c r="F233" s="1"/>
      <c r="G233" s="1"/>
      <c r="H233" s="1"/>
      <c r="I233" s="7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2" customHeight="1">
      <c r="A234" s="1"/>
      <c r="B234" s="1"/>
      <c r="C234" s="1"/>
      <c r="D234" s="1"/>
      <c r="E234" s="1"/>
      <c r="F234" s="1"/>
      <c r="G234" s="1"/>
      <c r="H234" s="1"/>
      <c r="I234" s="7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2" customHeight="1">
      <c r="A235" s="1"/>
      <c r="B235" s="1"/>
      <c r="C235" s="1"/>
      <c r="D235" s="1"/>
      <c r="E235" s="1"/>
      <c r="F235" s="1"/>
      <c r="G235" s="1"/>
      <c r="H235" s="1"/>
      <c r="I235" s="7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2" customHeight="1">
      <c r="A236" s="1"/>
      <c r="B236" s="1"/>
      <c r="C236" s="1"/>
      <c r="D236" s="1"/>
      <c r="E236" s="1"/>
      <c r="F236" s="1"/>
      <c r="G236" s="1"/>
      <c r="H236" s="1"/>
      <c r="I236" s="7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2" customHeight="1">
      <c r="A237" s="1"/>
      <c r="B237" s="1"/>
      <c r="C237" s="1"/>
      <c r="D237" s="1"/>
      <c r="E237" s="1"/>
      <c r="F237" s="1"/>
      <c r="G237" s="1"/>
      <c r="H237" s="1"/>
      <c r="I237" s="7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2" customHeight="1">
      <c r="A238" s="1"/>
      <c r="B238" s="1"/>
      <c r="C238" s="1"/>
      <c r="D238" s="1"/>
      <c r="E238" s="1"/>
      <c r="F238" s="1"/>
      <c r="G238" s="1"/>
      <c r="H238" s="1"/>
      <c r="I238" s="7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2" customHeight="1">
      <c r="A239" s="1"/>
      <c r="B239" s="1"/>
      <c r="C239" s="1"/>
      <c r="D239" s="1"/>
      <c r="E239" s="1"/>
      <c r="F239" s="1"/>
      <c r="G239" s="1"/>
      <c r="H239" s="1"/>
      <c r="I239" s="7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2" customHeight="1">
      <c r="A240" s="1"/>
      <c r="B240" s="1"/>
      <c r="C240" s="1"/>
      <c r="D240" s="1"/>
      <c r="E240" s="1"/>
      <c r="F240" s="1"/>
      <c r="G240" s="1"/>
      <c r="H240" s="1"/>
      <c r="I240" s="7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2" customHeight="1">
      <c r="A241" s="1"/>
      <c r="B241" s="1"/>
      <c r="C241" s="1"/>
      <c r="D241" s="1"/>
      <c r="E241" s="1"/>
      <c r="F241" s="1"/>
      <c r="G241" s="1"/>
      <c r="H241" s="1"/>
      <c r="I241" s="7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2" customHeight="1">
      <c r="A242" s="1"/>
      <c r="B242" s="1"/>
      <c r="C242" s="1"/>
      <c r="D242" s="1"/>
      <c r="E242" s="1"/>
      <c r="F242" s="1"/>
      <c r="G242" s="1"/>
      <c r="H242" s="1"/>
      <c r="I242" s="7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2" customHeight="1">
      <c r="A243" s="1"/>
      <c r="B243" s="1"/>
      <c r="C243" s="1"/>
      <c r="D243" s="1"/>
      <c r="E243" s="1"/>
      <c r="F243" s="1"/>
      <c r="G243" s="1"/>
      <c r="H243" s="1"/>
      <c r="I243" s="7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2" customHeight="1">
      <c r="A244" s="1"/>
      <c r="B244" s="1"/>
      <c r="C244" s="1"/>
      <c r="D244" s="1"/>
      <c r="E244" s="1"/>
      <c r="F244" s="1"/>
      <c r="G244" s="1"/>
      <c r="H244" s="1"/>
      <c r="I244" s="7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2" customHeight="1">
      <c r="A245" s="1"/>
      <c r="B245" s="1"/>
      <c r="C245" s="1"/>
      <c r="D245" s="1"/>
      <c r="E245" s="1"/>
      <c r="F245" s="1"/>
      <c r="G245" s="1"/>
      <c r="H245" s="1"/>
      <c r="I245" s="7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2" customHeight="1">
      <c r="A246" s="1"/>
      <c r="B246" s="1"/>
      <c r="C246" s="1"/>
      <c r="D246" s="1"/>
      <c r="E246" s="1"/>
      <c r="F246" s="1"/>
      <c r="G246" s="1"/>
      <c r="H246" s="1"/>
      <c r="I246" s="7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2" customHeight="1">
      <c r="A247" s="1"/>
      <c r="B247" s="1"/>
      <c r="C247" s="1"/>
      <c r="D247" s="1"/>
      <c r="E247" s="1"/>
      <c r="F247" s="1"/>
      <c r="G247" s="1"/>
      <c r="H247" s="1"/>
      <c r="I247" s="7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2" customHeight="1">
      <c r="A248" s="1"/>
      <c r="B248" s="1"/>
      <c r="C248" s="1"/>
      <c r="D248" s="1"/>
      <c r="E248" s="1"/>
      <c r="F248" s="1"/>
      <c r="G248" s="1"/>
      <c r="H248" s="1"/>
      <c r="I248" s="7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2" customHeight="1">
      <c r="A249" s="1"/>
      <c r="B249" s="1"/>
      <c r="C249" s="1"/>
      <c r="D249" s="1"/>
      <c r="E249" s="1"/>
      <c r="F249" s="1"/>
      <c r="G249" s="1"/>
      <c r="H249" s="1"/>
      <c r="I249" s="7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2" customHeight="1">
      <c r="A250" s="1"/>
      <c r="B250" s="1"/>
      <c r="C250" s="1"/>
      <c r="D250" s="1"/>
      <c r="E250" s="1"/>
      <c r="F250" s="1"/>
      <c r="G250" s="1"/>
      <c r="H250" s="1"/>
      <c r="I250" s="7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2" customHeight="1">
      <c r="A251" s="1"/>
      <c r="B251" s="1"/>
      <c r="C251" s="1"/>
      <c r="D251" s="1"/>
      <c r="E251" s="1"/>
      <c r="F251" s="1"/>
      <c r="G251" s="1"/>
      <c r="H251" s="1"/>
      <c r="I251" s="7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2" customHeight="1">
      <c r="A252" s="1"/>
      <c r="B252" s="1"/>
      <c r="C252" s="1"/>
      <c r="D252" s="1"/>
      <c r="E252" s="1"/>
      <c r="F252" s="1"/>
      <c r="G252" s="1"/>
      <c r="H252" s="1"/>
      <c r="I252" s="7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2" customHeight="1">
      <c r="A253" s="1"/>
      <c r="B253" s="1"/>
      <c r="C253" s="1"/>
      <c r="D253" s="1"/>
      <c r="E253" s="1"/>
      <c r="F253" s="1"/>
      <c r="G253" s="1"/>
      <c r="H253" s="1"/>
      <c r="I253" s="7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2" customHeight="1">
      <c r="A254" s="1"/>
      <c r="B254" s="1"/>
      <c r="C254" s="1"/>
      <c r="D254" s="1"/>
      <c r="E254" s="1"/>
      <c r="F254" s="1"/>
      <c r="G254" s="1"/>
      <c r="H254" s="1"/>
      <c r="I254" s="7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2" customHeight="1">
      <c r="A255" s="1"/>
      <c r="B255" s="1"/>
      <c r="C255" s="1"/>
      <c r="D255" s="1"/>
      <c r="E255" s="1"/>
      <c r="F255" s="1"/>
      <c r="G255" s="1"/>
      <c r="H255" s="1"/>
      <c r="I255" s="7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2" customHeight="1">
      <c r="A256" s="1"/>
      <c r="B256" s="1"/>
      <c r="C256" s="1"/>
      <c r="D256" s="1"/>
      <c r="E256" s="1"/>
      <c r="F256" s="1"/>
      <c r="G256" s="1"/>
      <c r="H256" s="1"/>
      <c r="I256" s="7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2" customHeight="1">
      <c r="A257" s="1"/>
      <c r="B257" s="1"/>
      <c r="C257" s="1"/>
      <c r="D257" s="1"/>
      <c r="E257" s="1"/>
      <c r="F257" s="1"/>
      <c r="G257" s="1"/>
      <c r="H257" s="1"/>
      <c r="I257" s="7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2" customHeight="1">
      <c r="A258" s="1"/>
      <c r="B258" s="1"/>
      <c r="C258" s="1"/>
      <c r="D258" s="1"/>
      <c r="E258" s="1"/>
      <c r="F258" s="1"/>
      <c r="G258" s="1"/>
      <c r="H258" s="1"/>
      <c r="I258" s="7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2" customHeight="1">
      <c r="A259" s="1"/>
      <c r="B259" s="1"/>
      <c r="C259" s="1"/>
      <c r="D259" s="1"/>
      <c r="E259" s="1"/>
      <c r="F259" s="1"/>
      <c r="G259" s="1"/>
      <c r="H259" s="1"/>
      <c r="I259" s="7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2" customHeight="1">
      <c r="A260" s="1"/>
      <c r="B260" s="1"/>
      <c r="C260" s="1"/>
      <c r="D260" s="1"/>
      <c r="E260" s="1"/>
      <c r="F260" s="1"/>
      <c r="G260" s="1"/>
      <c r="H260" s="1"/>
      <c r="I260" s="7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2" customHeight="1">
      <c r="A261" s="1"/>
      <c r="B261" s="1"/>
      <c r="C261" s="1"/>
      <c r="D261" s="1"/>
      <c r="E261" s="1"/>
      <c r="F261" s="1"/>
      <c r="G261" s="1"/>
      <c r="H261" s="1"/>
      <c r="I261" s="7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2" customHeight="1">
      <c r="A262" s="1"/>
      <c r="B262" s="1"/>
      <c r="C262" s="1"/>
      <c r="D262" s="1"/>
      <c r="E262" s="1"/>
      <c r="F262" s="1"/>
      <c r="G262" s="1"/>
      <c r="H262" s="1"/>
      <c r="I262" s="7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2" customHeight="1">
      <c r="A263" s="1"/>
      <c r="B263" s="1"/>
      <c r="C263" s="1"/>
      <c r="D263" s="1"/>
      <c r="E263" s="1"/>
      <c r="F263" s="1"/>
      <c r="G263" s="1"/>
      <c r="H263" s="1"/>
      <c r="I263" s="7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2" customHeight="1">
      <c r="A264" s="1"/>
      <c r="B264" s="1"/>
      <c r="C264" s="1"/>
      <c r="D264" s="1"/>
      <c r="E264" s="1"/>
      <c r="F264" s="1"/>
      <c r="G264" s="1"/>
      <c r="H264" s="1"/>
      <c r="I264" s="7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2" customHeight="1">
      <c r="A265" s="1"/>
      <c r="B265" s="1"/>
      <c r="C265" s="1"/>
      <c r="D265" s="1"/>
      <c r="E265" s="1"/>
      <c r="F265" s="1"/>
      <c r="G265" s="1"/>
      <c r="H265" s="1"/>
      <c r="I265" s="7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2" customHeight="1">
      <c r="A266" s="1"/>
      <c r="B266" s="1"/>
      <c r="C266" s="1"/>
      <c r="D266" s="1"/>
      <c r="E266" s="1"/>
      <c r="F266" s="1"/>
      <c r="G266" s="1"/>
      <c r="H266" s="1"/>
      <c r="I266" s="7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2" customHeight="1">
      <c r="A267" s="1"/>
      <c r="B267" s="1"/>
      <c r="C267" s="1"/>
      <c r="D267" s="1"/>
      <c r="E267" s="1"/>
      <c r="F267" s="1"/>
      <c r="G267" s="1"/>
      <c r="H267" s="1"/>
      <c r="I267" s="7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2" customHeight="1">
      <c r="A268" s="1"/>
      <c r="B268" s="1"/>
      <c r="C268" s="1"/>
      <c r="D268" s="1"/>
      <c r="E268" s="1"/>
      <c r="F268" s="1"/>
      <c r="G268" s="1"/>
      <c r="H268" s="1"/>
      <c r="I268" s="7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2" customHeight="1">
      <c r="A269" s="1"/>
      <c r="B269" s="1"/>
      <c r="C269" s="1"/>
      <c r="D269" s="1"/>
      <c r="E269" s="1"/>
      <c r="F269" s="1"/>
      <c r="G269" s="1"/>
      <c r="H269" s="1"/>
      <c r="I269" s="7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2" customHeight="1">
      <c r="A270" s="1"/>
      <c r="B270" s="1"/>
      <c r="C270" s="1"/>
      <c r="D270" s="1"/>
      <c r="E270" s="1"/>
      <c r="F270" s="1"/>
      <c r="G270" s="1"/>
      <c r="H270" s="1"/>
      <c r="I270" s="7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2" customHeight="1">
      <c r="A271" s="1"/>
      <c r="B271" s="1"/>
      <c r="C271" s="1"/>
      <c r="D271" s="1"/>
      <c r="E271" s="1"/>
      <c r="F271" s="1"/>
      <c r="G271" s="1"/>
      <c r="H271" s="1"/>
      <c r="I271" s="7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2" customHeight="1">
      <c r="A272" s="1"/>
      <c r="B272" s="1"/>
      <c r="C272" s="1"/>
      <c r="D272" s="1"/>
      <c r="E272" s="1"/>
      <c r="F272" s="1"/>
      <c r="G272" s="1"/>
      <c r="H272" s="1"/>
      <c r="I272" s="7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2" customHeight="1">
      <c r="A273" s="1"/>
      <c r="B273" s="1"/>
      <c r="C273" s="1"/>
      <c r="D273" s="1"/>
      <c r="E273" s="1"/>
      <c r="F273" s="1"/>
      <c r="G273" s="1"/>
      <c r="H273" s="1"/>
      <c r="I273" s="7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2" customHeight="1">
      <c r="A274" s="1"/>
      <c r="B274" s="1"/>
      <c r="C274" s="1"/>
      <c r="D274" s="1"/>
      <c r="E274" s="1"/>
      <c r="F274" s="1"/>
      <c r="G274" s="1"/>
      <c r="H274" s="1"/>
      <c r="I274" s="7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2" customHeight="1">
      <c r="A275" s="1"/>
      <c r="B275" s="1"/>
      <c r="C275" s="1"/>
      <c r="D275" s="1"/>
      <c r="E275" s="1"/>
      <c r="F275" s="1"/>
      <c r="G275" s="1"/>
      <c r="H275" s="1"/>
      <c r="I275" s="7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2" customHeight="1">
      <c r="A276" s="1"/>
      <c r="B276" s="1"/>
      <c r="C276" s="1"/>
      <c r="D276" s="1"/>
      <c r="E276" s="1"/>
      <c r="F276" s="1"/>
      <c r="G276" s="1"/>
      <c r="H276" s="1"/>
      <c r="I276" s="7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2" customHeight="1">
      <c r="A277" s="1"/>
      <c r="B277" s="1"/>
      <c r="C277" s="1"/>
      <c r="D277" s="1"/>
      <c r="E277" s="1"/>
      <c r="F277" s="1"/>
      <c r="G277" s="1"/>
      <c r="H277" s="1"/>
      <c r="I277" s="7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2" customHeight="1">
      <c r="A278" s="1"/>
      <c r="B278" s="1"/>
      <c r="C278" s="1"/>
      <c r="D278" s="1"/>
      <c r="E278" s="1"/>
      <c r="F278" s="1"/>
      <c r="G278" s="1"/>
      <c r="H278" s="1"/>
      <c r="I278" s="7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2" customHeight="1">
      <c r="A279" s="1"/>
      <c r="B279" s="1"/>
      <c r="C279" s="1"/>
      <c r="D279" s="1"/>
      <c r="E279" s="1"/>
      <c r="F279" s="1"/>
      <c r="G279" s="1"/>
      <c r="H279" s="1"/>
      <c r="I279" s="7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2" customHeight="1">
      <c r="A280" s="1"/>
      <c r="B280" s="1"/>
      <c r="C280" s="1"/>
      <c r="D280" s="1"/>
      <c r="E280" s="1"/>
      <c r="F280" s="1"/>
      <c r="G280" s="1"/>
      <c r="H280" s="1"/>
      <c r="I280" s="7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2" customHeight="1">
      <c r="A281" s="1"/>
      <c r="B281" s="1"/>
      <c r="C281" s="1"/>
      <c r="D281" s="1"/>
      <c r="E281" s="1"/>
      <c r="F281" s="1"/>
      <c r="G281" s="1"/>
      <c r="H281" s="1"/>
      <c r="I281" s="7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2" customHeight="1">
      <c r="A282" s="1"/>
      <c r="B282" s="1"/>
      <c r="C282" s="1"/>
      <c r="D282" s="1"/>
      <c r="E282" s="1"/>
      <c r="F282" s="1"/>
      <c r="G282" s="1"/>
      <c r="H282" s="1"/>
      <c r="I282" s="7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2" customHeight="1">
      <c r="A283" s="1"/>
      <c r="B283" s="1"/>
      <c r="C283" s="1"/>
      <c r="D283" s="1"/>
      <c r="E283" s="1"/>
      <c r="F283" s="1"/>
      <c r="G283" s="1"/>
      <c r="H283" s="1"/>
      <c r="I283" s="7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2" customHeight="1">
      <c r="A284" s="1"/>
      <c r="B284" s="1"/>
      <c r="C284" s="1"/>
      <c r="D284" s="1"/>
      <c r="E284" s="1"/>
      <c r="F284" s="1"/>
      <c r="G284" s="1"/>
      <c r="H284" s="1"/>
      <c r="I284" s="7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2" customHeight="1">
      <c r="A285" s="1"/>
      <c r="B285" s="1"/>
      <c r="C285" s="1"/>
      <c r="D285" s="1"/>
      <c r="E285" s="1"/>
      <c r="F285" s="1"/>
      <c r="G285" s="1"/>
      <c r="H285" s="1"/>
      <c r="I285" s="7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2" customHeight="1">
      <c r="A286" s="1"/>
      <c r="B286" s="1"/>
      <c r="C286" s="1"/>
      <c r="D286" s="1"/>
      <c r="E286" s="1"/>
      <c r="F286" s="1"/>
      <c r="G286" s="1"/>
      <c r="H286" s="1"/>
      <c r="I286" s="7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2" customHeight="1">
      <c r="A287" s="1"/>
      <c r="B287" s="1"/>
      <c r="C287" s="1"/>
      <c r="D287" s="1"/>
      <c r="E287" s="1"/>
      <c r="F287" s="1"/>
      <c r="G287" s="1"/>
      <c r="H287" s="1"/>
      <c r="I287" s="7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2" customHeight="1">
      <c r="A288" s="1"/>
      <c r="B288" s="1"/>
      <c r="C288" s="1"/>
      <c r="D288" s="1"/>
      <c r="E288" s="1"/>
      <c r="F288" s="1"/>
      <c r="G288" s="1"/>
      <c r="H288" s="1"/>
      <c r="I288" s="7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2" customHeight="1">
      <c r="A289" s="1"/>
      <c r="B289" s="1"/>
      <c r="C289" s="1"/>
      <c r="D289" s="1"/>
      <c r="E289" s="1"/>
      <c r="F289" s="1"/>
      <c r="G289" s="1"/>
      <c r="H289" s="1"/>
      <c r="I289" s="7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2" customHeight="1">
      <c r="A290" s="1"/>
      <c r="B290" s="1"/>
      <c r="C290" s="1"/>
      <c r="D290" s="1"/>
      <c r="E290" s="1"/>
      <c r="F290" s="1"/>
      <c r="G290" s="1"/>
      <c r="H290" s="1"/>
      <c r="I290" s="7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2" customHeight="1">
      <c r="A291" s="1"/>
      <c r="B291" s="1"/>
      <c r="C291" s="1"/>
      <c r="D291" s="1"/>
      <c r="E291" s="1"/>
      <c r="F291" s="1"/>
      <c r="G291" s="1"/>
      <c r="H291" s="1"/>
      <c r="I291" s="7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2" customHeight="1">
      <c r="A292" s="1"/>
      <c r="B292" s="1"/>
      <c r="C292" s="1"/>
      <c r="D292" s="1"/>
      <c r="E292" s="1"/>
      <c r="F292" s="1"/>
      <c r="G292" s="1"/>
      <c r="H292" s="1"/>
      <c r="I292" s="7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2" customHeight="1">
      <c r="A293" s="1"/>
      <c r="B293" s="1"/>
      <c r="C293" s="1"/>
      <c r="D293" s="1"/>
      <c r="E293" s="1"/>
      <c r="F293" s="1"/>
      <c r="G293" s="1"/>
      <c r="H293" s="1"/>
      <c r="I293" s="7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2" customHeight="1">
      <c r="A294" s="1"/>
      <c r="B294" s="1"/>
      <c r="C294" s="1"/>
      <c r="D294" s="1"/>
      <c r="E294" s="1"/>
      <c r="F294" s="1"/>
      <c r="G294" s="1"/>
      <c r="H294" s="1"/>
      <c r="I294" s="7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2" customHeight="1">
      <c r="A295" s="1"/>
      <c r="B295" s="1"/>
      <c r="C295" s="1"/>
      <c r="D295" s="1"/>
      <c r="E295" s="1"/>
      <c r="F295" s="1"/>
      <c r="G295" s="1"/>
      <c r="H295" s="1"/>
      <c r="I295" s="7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2" customHeight="1">
      <c r="A296" s="1"/>
      <c r="B296" s="1"/>
      <c r="C296" s="1"/>
      <c r="D296" s="1"/>
      <c r="E296" s="1"/>
      <c r="F296" s="1"/>
      <c r="G296" s="1"/>
      <c r="H296" s="1"/>
      <c r="I296" s="7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2" customHeight="1">
      <c r="A297" s="1"/>
      <c r="B297" s="1"/>
      <c r="C297" s="1"/>
      <c r="D297" s="1"/>
      <c r="E297" s="1"/>
      <c r="F297" s="1"/>
      <c r="G297" s="1"/>
      <c r="H297" s="1"/>
      <c r="I297" s="7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2" customHeight="1">
      <c r="A298" s="1"/>
      <c r="B298" s="1"/>
      <c r="C298" s="1"/>
      <c r="D298" s="1"/>
      <c r="E298" s="1"/>
      <c r="F298" s="1"/>
      <c r="G298" s="1"/>
      <c r="H298" s="1"/>
      <c r="I298" s="7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2" customHeight="1">
      <c r="A299" s="1"/>
      <c r="B299" s="1"/>
      <c r="C299" s="1"/>
      <c r="D299" s="1"/>
      <c r="E299" s="1"/>
      <c r="F299" s="1"/>
      <c r="G299" s="1"/>
      <c r="H299" s="1"/>
      <c r="I299" s="7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2" customHeight="1">
      <c r="A300" s="1"/>
      <c r="B300" s="1"/>
      <c r="C300" s="1"/>
      <c r="D300" s="1"/>
      <c r="E300" s="1"/>
      <c r="F300" s="1"/>
      <c r="G300" s="1"/>
      <c r="H300" s="1"/>
      <c r="I300" s="7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2" customHeight="1">
      <c r="A301" s="1"/>
      <c r="B301" s="1"/>
      <c r="C301" s="1"/>
      <c r="D301" s="1"/>
      <c r="E301" s="1"/>
      <c r="F301" s="1"/>
      <c r="G301" s="1"/>
      <c r="H301" s="1"/>
      <c r="I301" s="7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2" customHeight="1">
      <c r="A302" s="1"/>
      <c r="B302" s="1"/>
      <c r="C302" s="1"/>
      <c r="D302" s="1"/>
      <c r="E302" s="1"/>
      <c r="F302" s="1"/>
      <c r="G302" s="1"/>
      <c r="H302" s="1"/>
      <c r="I302" s="7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2" customHeight="1">
      <c r="A303" s="1"/>
      <c r="B303" s="1"/>
      <c r="C303" s="1"/>
      <c r="D303" s="1"/>
      <c r="E303" s="1"/>
      <c r="F303" s="1"/>
      <c r="G303" s="1"/>
      <c r="H303" s="1"/>
      <c r="I303" s="7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2" customHeight="1">
      <c r="A304" s="1"/>
      <c r="B304" s="1"/>
      <c r="C304" s="1"/>
      <c r="D304" s="1"/>
      <c r="E304" s="1"/>
      <c r="F304" s="1"/>
      <c r="G304" s="1"/>
      <c r="H304" s="1"/>
      <c r="I304" s="7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2" customHeight="1">
      <c r="A305" s="1"/>
      <c r="B305" s="1"/>
      <c r="C305" s="1"/>
      <c r="D305" s="1"/>
      <c r="E305" s="1"/>
      <c r="F305" s="1"/>
      <c r="G305" s="1"/>
      <c r="H305" s="1"/>
      <c r="I305" s="7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2" customHeight="1">
      <c r="A306" s="1"/>
      <c r="B306" s="1"/>
      <c r="C306" s="1"/>
      <c r="D306" s="1"/>
      <c r="E306" s="1"/>
      <c r="F306" s="1"/>
      <c r="G306" s="1"/>
      <c r="H306" s="1"/>
      <c r="I306" s="7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2" customHeight="1">
      <c r="A307" s="1"/>
      <c r="B307" s="1"/>
      <c r="C307" s="1"/>
      <c r="D307" s="1"/>
      <c r="E307" s="1"/>
      <c r="F307" s="1"/>
      <c r="G307" s="1"/>
      <c r="H307" s="1"/>
      <c r="I307" s="7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2" customHeight="1">
      <c r="A308" s="1"/>
      <c r="B308" s="1"/>
      <c r="C308" s="1"/>
      <c r="D308" s="1"/>
      <c r="E308" s="1"/>
      <c r="F308" s="1"/>
      <c r="G308" s="1"/>
      <c r="H308" s="1"/>
      <c r="I308" s="7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2" customHeight="1">
      <c r="A309" s="1"/>
      <c r="B309" s="1"/>
      <c r="C309" s="1"/>
      <c r="D309" s="1"/>
      <c r="E309" s="1"/>
      <c r="F309" s="1"/>
      <c r="G309" s="1"/>
      <c r="H309" s="1"/>
      <c r="I309" s="7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2" customHeight="1">
      <c r="A310" s="1"/>
      <c r="B310" s="1"/>
      <c r="C310" s="1"/>
      <c r="D310" s="1"/>
      <c r="E310" s="1"/>
      <c r="F310" s="1"/>
      <c r="G310" s="1"/>
      <c r="H310" s="1"/>
      <c r="I310" s="7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2" customHeight="1">
      <c r="A311" s="1"/>
      <c r="B311" s="1"/>
      <c r="C311" s="1"/>
      <c r="D311" s="1"/>
      <c r="E311" s="1"/>
      <c r="F311" s="1"/>
      <c r="G311" s="1"/>
      <c r="H311" s="1"/>
      <c r="I311" s="7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2" customHeight="1">
      <c r="A312" s="1"/>
      <c r="B312" s="1"/>
      <c r="C312" s="1"/>
      <c r="D312" s="1"/>
      <c r="E312" s="1"/>
      <c r="F312" s="1"/>
      <c r="G312" s="1"/>
      <c r="H312" s="1"/>
      <c r="I312" s="7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2" customHeight="1">
      <c r="A313" s="1"/>
      <c r="B313" s="1"/>
      <c r="C313" s="1"/>
      <c r="D313" s="1"/>
      <c r="E313" s="1"/>
      <c r="F313" s="1"/>
      <c r="G313" s="1"/>
      <c r="H313" s="1"/>
      <c r="I313" s="7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2" customHeight="1">
      <c r="A314" s="1"/>
      <c r="B314" s="1"/>
      <c r="C314" s="1"/>
      <c r="D314" s="1"/>
      <c r="E314" s="1"/>
      <c r="F314" s="1"/>
      <c r="G314" s="1"/>
      <c r="H314" s="1"/>
      <c r="I314" s="7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2" customHeight="1">
      <c r="A315" s="1"/>
      <c r="B315" s="1"/>
      <c r="C315" s="1"/>
      <c r="D315" s="1"/>
      <c r="E315" s="1"/>
      <c r="F315" s="1"/>
      <c r="G315" s="1"/>
      <c r="H315" s="1"/>
      <c r="I315" s="7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2" customHeight="1">
      <c r="A316" s="1"/>
      <c r="B316" s="1"/>
      <c r="C316" s="1"/>
      <c r="D316" s="1"/>
      <c r="E316" s="1"/>
      <c r="F316" s="1"/>
      <c r="G316" s="1"/>
      <c r="H316" s="1"/>
      <c r="I316" s="7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2" customHeight="1">
      <c r="A317" s="1"/>
      <c r="B317" s="1"/>
      <c r="C317" s="1"/>
      <c r="D317" s="1"/>
      <c r="E317" s="1"/>
      <c r="F317" s="1"/>
      <c r="G317" s="1"/>
      <c r="H317" s="1"/>
      <c r="I317" s="7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2" customHeight="1">
      <c r="A318" s="1"/>
      <c r="B318" s="1"/>
      <c r="C318" s="1"/>
      <c r="D318" s="1"/>
      <c r="E318" s="1"/>
      <c r="F318" s="1"/>
      <c r="G318" s="1"/>
      <c r="H318" s="1"/>
      <c r="I318" s="7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2" customHeight="1">
      <c r="A319" s="1"/>
      <c r="B319" s="1"/>
      <c r="C319" s="1"/>
      <c r="D319" s="1"/>
      <c r="E319" s="1"/>
      <c r="F319" s="1"/>
      <c r="G319" s="1"/>
      <c r="H319" s="1"/>
      <c r="I319" s="7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2" customHeight="1">
      <c r="A320" s="1"/>
      <c r="B320" s="1"/>
      <c r="C320" s="1"/>
      <c r="D320" s="1"/>
      <c r="E320" s="1"/>
      <c r="F320" s="1"/>
      <c r="G320" s="1"/>
      <c r="H320" s="1"/>
      <c r="I320" s="7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2" customHeight="1">
      <c r="A321" s="1"/>
      <c r="B321" s="1"/>
      <c r="C321" s="1"/>
      <c r="D321" s="1"/>
      <c r="E321" s="1"/>
      <c r="F321" s="1"/>
      <c r="G321" s="1"/>
      <c r="H321" s="1"/>
      <c r="I321" s="7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2" customHeight="1">
      <c r="A322" s="1"/>
      <c r="B322" s="1"/>
      <c r="C322" s="1"/>
      <c r="D322" s="1"/>
      <c r="E322" s="1"/>
      <c r="F322" s="1"/>
      <c r="G322" s="1"/>
      <c r="H322" s="1"/>
      <c r="I322" s="7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2" customHeight="1">
      <c r="A323" s="1"/>
      <c r="B323" s="1"/>
      <c r="C323" s="1"/>
      <c r="D323" s="1"/>
      <c r="E323" s="1"/>
      <c r="F323" s="1"/>
      <c r="G323" s="1"/>
      <c r="H323" s="1"/>
      <c r="I323" s="7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2" customHeight="1">
      <c r="A324" s="1"/>
      <c r="B324" s="1"/>
      <c r="C324" s="1"/>
      <c r="D324" s="1"/>
      <c r="E324" s="1"/>
      <c r="F324" s="1"/>
      <c r="G324" s="1"/>
      <c r="H324" s="1"/>
      <c r="I324" s="7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2" customHeight="1">
      <c r="A325" s="1"/>
      <c r="B325" s="1"/>
      <c r="C325" s="1"/>
      <c r="D325" s="1"/>
      <c r="E325" s="1"/>
      <c r="F325" s="1"/>
      <c r="G325" s="1"/>
      <c r="H325" s="1"/>
      <c r="I325" s="7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2" customHeight="1">
      <c r="A326" s="1"/>
      <c r="B326" s="1"/>
      <c r="C326" s="1"/>
      <c r="D326" s="1"/>
      <c r="E326" s="1"/>
      <c r="F326" s="1"/>
      <c r="G326" s="1"/>
      <c r="H326" s="1"/>
      <c r="I326" s="7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2" customHeight="1">
      <c r="A327" s="1"/>
      <c r="B327" s="1"/>
      <c r="C327" s="1"/>
      <c r="D327" s="1"/>
      <c r="E327" s="1"/>
      <c r="F327" s="1"/>
      <c r="G327" s="1"/>
      <c r="H327" s="1"/>
      <c r="I327" s="7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2" customHeight="1">
      <c r="A328" s="1"/>
      <c r="B328" s="1"/>
      <c r="C328" s="1"/>
      <c r="D328" s="1"/>
      <c r="E328" s="1"/>
      <c r="F328" s="1"/>
      <c r="G328" s="1"/>
      <c r="H328" s="1"/>
      <c r="I328" s="7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2" customHeight="1">
      <c r="A329" s="1"/>
      <c r="B329" s="1"/>
      <c r="C329" s="1"/>
      <c r="D329" s="1"/>
      <c r="E329" s="1"/>
      <c r="F329" s="1"/>
      <c r="G329" s="1"/>
      <c r="H329" s="1"/>
      <c r="I329" s="7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2" customHeight="1">
      <c r="A330" s="1"/>
      <c r="B330" s="1"/>
      <c r="C330" s="1"/>
      <c r="D330" s="1"/>
      <c r="E330" s="1"/>
      <c r="F330" s="1"/>
      <c r="G330" s="1"/>
      <c r="H330" s="1"/>
      <c r="I330" s="7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2" customHeight="1">
      <c r="A331" s="1"/>
      <c r="B331" s="1"/>
      <c r="C331" s="1"/>
      <c r="D331" s="1"/>
      <c r="E331" s="1"/>
      <c r="F331" s="1"/>
      <c r="G331" s="1"/>
      <c r="H331" s="1"/>
      <c r="I331" s="7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2" customHeight="1">
      <c r="A332" s="1"/>
      <c r="B332" s="1"/>
      <c r="C332" s="1"/>
      <c r="D332" s="1"/>
      <c r="E332" s="1"/>
      <c r="F332" s="1"/>
      <c r="G332" s="1"/>
      <c r="H332" s="1"/>
      <c r="I332" s="7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2" customHeight="1">
      <c r="A333" s="1"/>
      <c r="B333" s="1"/>
      <c r="C333" s="1"/>
      <c r="D333" s="1"/>
      <c r="E333" s="1"/>
      <c r="F333" s="1"/>
      <c r="G333" s="1"/>
      <c r="H333" s="1"/>
      <c r="I333" s="7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2" customHeight="1">
      <c r="A334" s="1"/>
      <c r="B334" s="1"/>
      <c r="C334" s="1"/>
      <c r="D334" s="1"/>
      <c r="E334" s="1"/>
      <c r="F334" s="1"/>
      <c r="G334" s="1"/>
      <c r="H334" s="1"/>
      <c r="I334" s="7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2" customHeight="1">
      <c r="A335" s="1"/>
      <c r="B335" s="1"/>
      <c r="C335" s="1"/>
      <c r="D335" s="1"/>
      <c r="E335" s="1"/>
      <c r="F335" s="1"/>
      <c r="G335" s="1"/>
      <c r="H335" s="1"/>
      <c r="I335" s="7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2" customHeight="1">
      <c r="A336" s="1"/>
      <c r="B336" s="1"/>
      <c r="C336" s="1"/>
      <c r="D336" s="1"/>
      <c r="E336" s="1"/>
      <c r="F336" s="1"/>
      <c r="G336" s="1"/>
      <c r="H336" s="1"/>
      <c r="I336" s="7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2" customHeight="1">
      <c r="A337" s="1"/>
      <c r="B337" s="1"/>
      <c r="C337" s="1"/>
      <c r="D337" s="1"/>
      <c r="E337" s="1"/>
      <c r="F337" s="1"/>
      <c r="G337" s="1"/>
      <c r="H337" s="1"/>
      <c r="I337" s="7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2" customHeight="1">
      <c r="A338" s="1"/>
      <c r="B338" s="1"/>
      <c r="C338" s="1"/>
      <c r="D338" s="1"/>
      <c r="E338" s="1"/>
      <c r="F338" s="1"/>
      <c r="G338" s="1"/>
      <c r="H338" s="1"/>
      <c r="I338" s="7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2" customHeight="1">
      <c r="A339" s="1"/>
      <c r="B339" s="1"/>
      <c r="C339" s="1"/>
      <c r="D339" s="1"/>
      <c r="E339" s="1"/>
      <c r="F339" s="1"/>
      <c r="G339" s="1"/>
      <c r="H339" s="1"/>
      <c r="I339" s="7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2" customHeight="1">
      <c r="A340" s="1"/>
      <c r="B340" s="1"/>
      <c r="C340" s="1"/>
      <c r="D340" s="1"/>
      <c r="E340" s="1"/>
      <c r="F340" s="1"/>
      <c r="G340" s="1"/>
      <c r="H340" s="1"/>
      <c r="I340" s="7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2" customHeight="1">
      <c r="A341" s="1"/>
      <c r="B341" s="1"/>
      <c r="C341" s="1"/>
      <c r="D341" s="1"/>
      <c r="E341" s="1"/>
      <c r="F341" s="1"/>
      <c r="G341" s="1"/>
      <c r="H341" s="1"/>
      <c r="I341" s="7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2" customHeight="1">
      <c r="A342" s="1"/>
      <c r="B342" s="1"/>
      <c r="C342" s="1"/>
      <c r="D342" s="1"/>
      <c r="E342" s="1"/>
      <c r="F342" s="1"/>
      <c r="G342" s="1"/>
      <c r="H342" s="1"/>
      <c r="I342" s="7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2" customHeight="1">
      <c r="A343" s="1"/>
      <c r="B343" s="1"/>
      <c r="C343" s="1"/>
      <c r="D343" s="1"/>
      <c r="E343" s="1"/>
      <c r="F343" s="1"/>
      <c r="G343" s="1"/>
      <c r="H343" s="1"/>
      <c r="I343" s="7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2" customHeight="1">
      <c r="A344" s="1"/>
      <c r="B344" s="1"/>
      <c r="C344" s="1"/>
      <c r="D344" s="1"/>
      <c r="E344" s="1"/>
      <c r="F344" s="1"/>
      <c r="G344" s="1"/>
      <c r="H344" s="1"/>
      <c r="I344" s="7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2" customHeight="1">
      <c r="A345" s="1"/>
      <c r="B345" s="1"/>
      <c r="C345" s="1"/>
      <c r="D345" s="1"/>
      <c r="E345" s="1"/>
      <c r="F345" s="1"/>
      <c r="G345" s="1"/>
      <c r="H345" s="1"/>
      <c r="I345" s="7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2" customHeight="1">
      <c r="A346" s="1"/>
      <c r="B346" s="1"/>
      <c r="C346" s="1"/>
      <c r="D346" s="1"/>
      <c r="E346" s="1"/>
      <c r="F346" s="1"/>
      <c r="G346" s="1"/>
      <c r="H346" s="1"/>
      <c r="I346" s="7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2" customHeight="1">
      <c r="A347" s="1"/>
      <c r="B347" s="1"/>
      <c r="C347" s="1"/>
      <c r="D347" s="1"/>
      <c r="E347" s="1"/>
      <c r="F347" s="1"/>
      <c r="G347" s="1"/>
      <c r="H347" s="1"/>
      <c r="I347" s="7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2" customHeight="1">
      <c r="A348" s="1"/>
      <c r="B348" s="1"/>
      <c r="C348" s="1"/>
      <c r="D348" s="1"/>
      <c r="E348" s="1"/>
      <c r="F348" s="1"/>
      <c r="G348" s="1"/>
      <c r="H348" s="1"/>
      <c r="I348" s="7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2" customHeight="1">
      <c r="A349" s="1"/>
      <c r="B349" s="1"/>
      <c r="C349" s="1"/>
      <c r="D349" s="1"/>
      <c r="E349" s="1"/>
      <c r="F349" s="1"/>
      <c r="G349" s="1"/>
      <c r="H349" s="1"/>
      <c r="I349" s="7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2" customHeight="1">
      <c r="A350" s="1"/>
      <c r="B350" s="1"/>
      <c r="C350" s="1"/>
      <c r="D350" s="1"/>
      <c r="E350" s="1"/>
      <c r="F350" s="1"/>
      <c r="G350" s="1"/>
      <c r="H350" s="1"/>
      <c r="I350" s="7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2" customHeight="1">
      <c r="A351" s="1"/>
      <c r="B351" s="1"/>
      <c r="C351" s="1"/>
      <c r="D351" s="1"/>
      <c r="E351" s="1"/>
      <c r="F351" s="1"/>
      <c r="G351" s="1"/>
      <c r="H351" s="1"/>
      <c r="I351" s="7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2" customHeight="1">
      <c r="A352" s="1"/>
      <c r="B352" s="1"/>
      <c r="C352" s="1"/>
      <c r="D352" s="1"/>
      <c r="E352" s="1"/>
      <c r="F352" s="1"/>
      <c r="G352" s="1"/>
      <c r="H352" s="1"/>
      <c r="I352" s="7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2" customHeight="1">
      <c r="A353" s="1"/>
      <c r="B353" s="1"/>
      <c r="C353" s="1"/>
      <c r="D353" s="1"/>
      <c r="E353" s="1"/>
      <c r="F353" s="1"/>
      <c r="G353" s="1"/>
      <c r="H353" s="1"/>
      <c r="I353" s="7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2" customHeight="1">
      <c r="A354" s="1"/>
      <c r="B354" s="1"/>
      <c r="C354" s="1"/>
      <c r="D354" s="1"/>
      <c r="E354" s="1"/>
      <c r="F354" s="1"/>
      <c r="G354" s="1"/>
      <c r="H354" s="1"/>
      <c r="I354" s="7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2" customHeight="1">
      <c r="A355" s="1"/>
      <c r="B355" s="1"/>
      <c r="C355" s="1"/>
      <c r="D355" s="1"/>
      <c r="E355" s="1"/>
      <c r="F355" s="1"/>
      <c r="G355" s="1"/>
      <c r="H355" s="1"/>
      <c r="I355" s="7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2" customHeight="1">
      <c r="A356" s="1"/>
      <c r="B356" s="1"/>
      <c r="C356" s="1"/>
      <c r="D356" s="1"/>
      <c r="E356" s="1"/>
      <c r="F356" s="1"/>
      <c r="G356" s="1"/>
      <c r="H356" s="1"/>
      <c r="I356" s="7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2" customHeight="1">
      <c r="A357" s="1"/>
      <c r="B357" s="1"/>
      <c r="C357" s="1"/>
      <c r="D357" s="1"/>
      <c r="E357" s="1"/>
      <c r="F357" s="1"/>
      <c r="G357" s="1"/>
      <c r="H357" s="1"/>
      <c r="I357" s="7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2" customHeight="1">
      <c r="A358" s="1"/>
      <c r="B358" s="1"/>
      <c r="C358" s="1"/>
      <c r="D358" s="1"/>
      <c r="E358" s="1"/>
      <c r="F358" s="1"/>
      <c r="G358" s="1"/>
      <c r="H358" s="1"/>
      <c r="I358" s="7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2" customHeight="1">
      <c r="A359" s="1"/>
      <c r="B359" s="1"/>
      <c r="C359" s="1"/>
      <c r="D359" s="1"/>
      <c r="E359" s="1"/>
      <c r="F359" s="1"/>
      <c r="G359" s="1"/>
      <c r="H359" s="1"/>
      <c r="I359" s="7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2" customHeight="1">
      <c r="A360" s="1"/>
      <c r="B360" s="1"/>
      <c r="C360" s="1"/>
      <c r="D360" s="1"/>
      <c r="E360" s="1"/>
      <c r="F360" s="1"/>
      <c r="G360" s="1"/>
      <c r="H360" s="1"/>
      <c r="I360" s="7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2" customHeight="1">
      <c r="A361" s="1"/>
      <c r="B361" s="1"/>
      <c r="C361" s="1"/>
      <c r="D361" s="1"/>
      <c r="E361" s="1"/>
      <c r="F361" s="1"/>
      <c r="G361" s="1"/>
      <c r="H361" s="1"/>
      <c r="I361" s="7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2" customHeight="1">
      <c r="A362" s="1"/>
      <c r="B362" s="1"/>
      <c r="C362" s="1"/>
      <c r="D362" s="1"/>
      <c r="E362" s="1"/>
      <c r="F362" s="1"/>
      <c r="G362" s="1"/>
      <c r="H362" s="1"/>
      <c r="I362" s="7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2" customHeight="1">
      <c r="A363" s="1"/>
      <c r="B363" s="1"/>
      <c r="C363" s="1"/>
      <c r="D363" s="1"/>
      <c r="E363" s="1"/>
      <c r="F363" s="1"/>
      <c r="G363" s="1"/>
      <c r="H363" s="1"/>
      <c r="I363" s="7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/>
    <row r="365" spans="1:22" ht="15.75" customHeight="1"/>
    <row r="366" spans="1:22" ht="15.75" customHeight="1"/>
    <row r="367" spans="1:22" ht="15.75" customHeight="1"/>
    <row r="368" spans="1:22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</sheetData>
  <mergeCells count="185">
    <mergeCell ref="B90:H90"/>
    <mergeCell ref="B91:H91"/>
    <mergeCell ref="B106:H106"/>
    <mergeCell ref="B107:H107"/>
    <mergeCell ref="B108:H108"/>
    <mergeCell ref="B109:H109"/>
    <mergeCell ref="B110:H110"/>
    <mergeCell ref="A111:H111"/>
    <mergeCell ref="B112:H112"/>
    <mergeCell ref="A103:I103"/>
    <mergeCell ref="B104:H104"/>
    <mergeCell ref="B105:G105"/>
    <mergeCell ref="B81:H81"/>
    <mergeCell ref="B82:H82"/>
    <mergeCell ref="B83:H83"/>
    <mergeCell ref="B84:H84"/>
    <mergeCell ref="A85:H85"/>
    <mergeCell ref="A86:I86"/>
    <mergeCell ref="A87:I87"/>
    <mergeCell ref="A88:I88"/>
    <mergeCell ref="B89:H89"/>
    <mergeCell ref="A163:I163"/>
    <mergeCell ref="A148:G148"/>
    <mergeCell ref="A149:B151"/>
    <mergeCell ref="C149:I151"/>
    <mergeCell ref="A152:I152"/>
    <mergeCell ref="A153:I153"/>
    <mergeCell ref="A154:H154"/>
    <mergeCell ref="B155:H155"/>
    <mergeCell ref="B50:G50"/>
    <mergeCell ref="B51:G51"/>
    <mergeCell ref="B52:G52"/>
    <mergeCell ref="B53:C53"/>
    <mergeCell ref="B54:G54"/>
    <mergeCell ref="B55:G55"/>
    <mergeCell ref="B56:G56"/>
    <mergeCell ref="B57:G57"/>
    <mergeCell ref="B58:G58"/>
    <mergeCell ref="A59:G59"/>
    <mergeCell ref="A60:I60"/>
    <mergeCell ref="A61:I61"/>
    <mergeCell ref="A62:I62"/>
    <mergeCell ref="B63:H63"/>
    <mergeCell ref="B64:H64"/>
    <mergeCell ref="B65:G65"/>
    <mergeCell ref="B146:G146"/>
    <mergeCell ref="A147:H147"/>
    <mergeCell ref="B156:H156"/>
    <mergeCell ref="B157:H157"/>
    <mergeCell ref="B158:H158"/>
    <mergeCell ref="B159:H159"/>
    <mergeCell ref="A160:H160"/>
    <mergeCell ref="B161:H161"/>
    <mergeCell ref="A162:H162"/>
    <mergeCell ref="A137:H137"/>
    <mergeCell ref="B138:I138"/>
    <mergeCell ref="B139:G139"/>
    <mergeCell ref="B140:G140"/>
    <mergeCell ref="B141:G141"/>
    <mergeCell ref="B142:G142"/>
    <mergeCell ref="B143:G143"/>
    <mergeCell ref="B144:G144"/>
    <mergeCell ref="B145:G145"/>
    <mergeCell ref="A128:H128"/>
    <mergeCell ref="A129:I129"/>
    <mergeCell ref="A130:I130"/>
    <mergeCell ref="A131:I131"/>
    <mergeCell ref="B132:G132"/>
    <mergeCell ref="A133:H133"/>
    <mergeCell ref="B134:G134"/>
    <mergeCell ref="A135:H135"/>
    <mergeCell ref="B136:G136"/>
    <mergeCell ref="B119:H119"/>
    <mergeCell ref="B120:H120"/>
    <mergeCell ref="A121:H121"/>
    <mergeCell ref="A122:I122"/>
    <mergeCell ref="A123:I123"/>
    <mergeCell ref="A124:I124"/>
    <mergeCell ref="B125:H125"/>
    <mergeCell ref="B126:H126"/>
    <mergeCell ref="B127:H127"/>
    <mergeCell ref="A113:H113"/>
    <mergeCell ref="A114:I114"/>
    <mergeCell ref="A115:I115"/>
    <mergeCell ref="A116:I116"/>
    <mergeCell ref="A117:I117"/>
    <mergeCell ref="A118:I118"/>
    <mergeCell ref="B94:H94"/>
    <mergeCell ref="B95:H95"/>
    <mergeCell ref="A96:H96"/>
    <mergeCell ref="A97:I97"/>
    <mergeCell ref="A98:I98"/>
    <mergeCell ref="A99:I99"/>
    <mergeCell ref="A100:H100"/>
    <mergeCell ref="A101:I101"/>
    <mergeCell ref="A102:I102"/>
    <mergeCell ref="B43:H43"/>
    <mergeCell ref="B44:H44"/>
    <mergeCell ref="B45:H45"/>
    <mergeCell ref="A46:H46"/>
    <mergeCell ref="A47:I47"/>
    <mergeCell ref="A48:I48"/>
    <mergeCell ref="A49:I49"/>
    <mergeCell ref="B92:H92"/>
    <mergeCell ref="B93:H93"/>
    <mergeCell ref="B66:G66"/>
    <mergeCell ref="B67:G67"/>
    <mergeCell ref="B68:G68"/>
    <mergeCell ref="B69:H69"/>
    <mergeCell ref="B70:G70"/>
    <mergeCell ref="B71:G71"/>
    <mergeCell ref="B72:G72"/>
    <mergeCell ref="B73:H73"/>
    <mergeCell ref="B74:H74"/>
    <mergeCell ref="B75:H75"/>
    <mergeCell ref="B76:H76"/>
    <mergeCell ref="B77:H77"/>
    <mergeCell ref="B78:H78"/>
    <mergeCell ref="A79:I79"/>
    <mergeCell ref="A80:I80"/>
    <mergeCell ref="K22:O22"/>
    <mergeCell ref="P22:V22"/>
    <mergeCell ref="A17:G17"/>
    <mergeCell ref="H17:I17"/>
    <mergeCell ref="A18:I18"/>
    <mergeCell ref="A19:I19"/>
    <mergeCell ref="A20:I20"/>
    <mergeCell ref="A21:I21"/>
    <mergeCell ref="A22:I22"/>
    <mergeCell ref="A12:I12"/>
    <mergeCell ref="A13:I13"/>
    <mergeCell ref="A14:I14"/>
    <mergeCell ref="A15:E15"/>
    <mergeCell ref="F15:G15"/>
    <mergeCell ref="H15:I15"/>
    <mergeCell ref="A16:E16"/>
    <mergeCell ref="F16:G16"/>
    <mergeCell ref="H16:I16"/>
    <mergeCell ref="B7:G7"/>
    <mergeCell ref="H7:I7"/>
    <mergeCell ref="B8:G8"/>
    <mergeCell ref="H8:I8"/>
    <mergeCell ref="H9:I9"/>
    <mergeCell ref="B9:G9"/>
    <mergeCell ref="B10:G10"/>
    <mergeCell ref="H10:I10"/>
    <mergeCell ref="B11:G11"/>
    <mergeCell ref="H11:I11"/>
    <mergeCell ref="A1:I1"/>
    <mergeCell ref="A2:I2"/>
    <mergeCell ref="A3:E3"/>
    <mergeCell ref="F3:I3"/>
    <mergeCell ref="A4:E4"/>
    <mergeCell ref="F4:I4"/>
    <mergeCell ref="A5:I5"/>
    <mergeCell ref="B6:G6"/>
    <mergeCell ref="H6:I6"/>
    <mergeCell ref="B34:G34"/>
    <mergeCell ref="B35:G35"/>
    <mergeCell ref="B36:G36"/>
    <mergeCell ref="B37:H37"/>
    <mergeCell ref="A38:H38"/>
    <mergeCell ref="A39:I39"/>
    <mergeCell ref="A40:I40"/>
    <mergeCell ref="A41:I41"/>
    <mergeCell ref="A42:I42"/>
    <mergeCell ref="B28:G28"/>
    <mergeCell ref="H28:I28"/>
    <mergeCell ref="B29:G29"/>
    <mergeCell ref="H29:I29"/>
    <mergeCell ref="B30:G30"/>
    <mergeCell ref="H30:I30"/>
    <mergeCell ref="A31:I31"/>
    <mergeCell ref="A32:I32"/>
    <mergeCell ref="A33:I33"/>
    <mergeCell ref="B23:G23"/>
    <mergeCell ref="H23:I23"/>
    <mergeCell ref="B24:G24"/>
    <mergeCell ref="H24:I24"/>
    <mergeCell ref="B25:G25"/>
    <mergeCell ref="H25:I25"/>
    <mergeCell ref="H26:I26"/>
    <mergeCell ref="B26:G26"/>
    <mergeCell ref="B27:G27"/>
    <mergeCell ref="H27:I27"/>
  </mergeCells>
  <pageMargins left="0.7" right="0.7" top="0.75" bottom="0.75" header="0" footer="0"/>
  <pageSetup paperSize="9" scale="12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D9EAD3"/>
  </sheetPr>
  <dimension ref="A1:V650"/>
  <sheetViews>
    <sheetView workbookViewId="0"/>
  </sheetViews>
  <sheetFormatPr defaultColWidth="14.42578125" defaultRowHeight="15" customHeight="1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9.85546875" customWidth="1"/>
    <col min="8" max="8" width="11.28515625" customWidth="1"/>
    <col min="9" max="9" width="14.5703125" customWidth="1"/>
    <col min="10" max="10" width="10.7109375" customWidth="1"/>
    <col min="11" max="22" width="9.140625" customWidth="1"/>
  </cols>
  <sheetData>
    <row r="1" spans="1:22" ht="12" customHeight="1">
      <c r="A1" s="206" t="s">
        <v>179</v>
      </c>
      <c r="B1" s="143"/>
      <c r="C1" s="143"/>
      <c r="D1" s="143"/>
      <c r="E1" s="143"/>
      <c r="F1" s="143"/>
      <c r="G1" s="143"/>
      <c r="H1" s="143"/>
      <c r="I1" s="177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2" customHeight="1">
      <c r="A2" s="134" t="s">
        <v>180</v>
      </c>
      <c r="B2" s="99"/>
      <c r="C2" s="99"/>
      <c r="D2" s="100"/>
      <c r="E2" s="116" t="s">
        <v>181</v>
      </c>
      <c r="F2" s="100"/>
      <c r="G2" s="58" t="s">
        <v>182</v>
      </c>
      <c r="H2" s="116" t="s">
        <v>183</v>
      </c>
      <c r="I2" s="10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2" customHeight="1">
      <c r="A3" s="128" t="s">
        <v>184</v>
      </c>
      <c r="B3" s="99"/>
      <c r="C3" s="99"/>
      <c r="D3" s="100"/>
      <c r="E3" s="207"/>
      <c r="F3" s="100"/>
      <c r="G3" s="75">
        <v>1</v>
      </c>
      <c r="H3" s="207">
        <f t="shared" ref="H3:H4" si="0">E3*G3</f>
        <v>0</v>
      </c>
      <c r="I3" s="10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2" customHeight="1">
      <c r="A4" s="208" t="s">
        <v>185</v>
      </c>
      <c r="B4" s="99"/>
      <c r="C4" s="99"/>
      <c r="D4" s="100"/>
      <c r="E4" s="209"/>
      <c r="F4" s="100"/>
      <c r="G4" s="76">
        <v>2</v>
      </c>
      <c r="H4" s="210">
        <f t="shared" si="0"/>
        <v>0</v>
      </c>
      <c r="I4" s="10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2" customHeight="1">
      <c r="A5" s="153" t="s">
        <v>186</v>
      </c>
      <c r="B5" s="99"/>
      <c r="C5" s="99"/>
      <c r="D5" s="99"/>
      <c r="E5" s="99"/>
      <c r="F5" s="100"/>
      <c r="G5" s="77">
        <f>SUM(G3:G4)</f>
        <v>3</v>
      </c>
      <c r="H5" s="211">
        <f>SUM(H3:I4)</f>
        <v>0</v>
      </c>
      <c r="I5" s="10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1.25" customHeight="1">
      <c r="A6" s="212"/>
      <c r="B6" s="213"/>
      <c r="C6" s="213"/>
      <c r="D6" s="213"/>
      <c r="E6" s="213"/>
      <c r="F6" s="213"/>
      <c r="G6" s="213"/>
      <c r="H6" s="213"/>
      <c r="I6" s="21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2" customHeight="1">
      <c r="A7" s="128" t="s">
        <v>187</v>
      </c>
      <c r="B7" s="99"/>
      <c r="C7" s="99"/>
      <c r="D7" s="99"/>
      <c r="E7" s="99"/>
      <c r="F7" s="100"/>
      <c r="G7" s="101">
        <f>H5</f>
        <v>0</v>
      </c>
      <c r="H7" s="99"/>
      <c r="I7" s="10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2" customHeight="1">
      <c r="A8" s="182"/>
      <c r="B8" s="183"/>
      <c r="C8" s="183"/>
      <c r="D8" s="183"/>
      <c r="E8" s="183"/>
      <c r="F8" s="183"/>
      <c r="G8" s="183"/>
      <c r="H8" s="183"/>
      <c r="I8" s="18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2" customHeight="1">
      <c r="A9" s="128" t="s">
        <v>188</v>
      </c>
      <c r="B9" s="99"/>
      <c r="C9" s="99"/>
      <c r="D9" s="99"/>
      <c r="E9" s="99"/>
      <c r="F9" s="100"/>
      <c r="G9" s="131" t="e">
        <f>#REF!</f>
        <v>#REF!</v>
      </c>
      <c r="H9" s="99"/>
      <c r="I9" s="10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2" customHeight="1">
      <c r="A10" s="215"/>
      <c r="B10" s="99"/>
      <c r="C10" s="99"/>
      <c r="D10" s="99"/>
      <c r="E10" s="99"/>
      <c r="F10" s="99"/>
      <c r="G10" s="99"/>
      <c r="H10" s="99"/>
      <c r="I10" s="10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25.5" customHeight="1">
      <c r="A11" s="128" t="s">
        <v>189</v>
      </c>
      <c r="B11" s="99"/>
      <c r="C11" s="99"/>
      <c r="D11" s="99"/>
      <c r="E11" s="99"/>
      <c r="F11" s="100"/>
      <c r="G11" s="216" t="e">
        <f>ROUND(G7*G9,2)</f>
        <v>#REF!</v>
      </c>
      <c r="H11" s="99"/>
      <c r="I11" s="10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2" customHeight="1">
      <c r="A12" s="215"/>
      <c r="B12" s="99"/>
      <c r="C12" s="99"/>
      <c r="D12" s="99"/>
      <c r="E12" s="99"/>
      <c r="F12" s="99"/>
      <c r="G12" s="99"/>
      <c r="H12" s="99"/>
      <c r="I12" s="10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35.25" customHeight="1">
      <c r="A13" s="217" t="s">
        <v>190</v>
      </c>
      <c r="B13" s="99"/>
      <c r="C13" s="99"/>
      <c r="D13" s="99"/>
      <c r="E13" s="99"/>
      <c r="F13" s="99"/>
      <c r="G13" s="99"/>
      <c r="H13" s="99"/>
      <c r="I13" s="10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2" customHeight="1">
      <c r="A14" s="218" t="s">
        <v>191</v>
      </c>
      <c r="B14" s="143"/>
      <c r="C14" s="192"/>
      <c r="D14" s="220" t="s">
        <v>192</v>
      </c>
      <c r="E14" s="171"/>
      <c r="F14" s="171"/>
      <c r="G14" s="171"/>
      <c r="H14" s="171"/>
      <c r="I14" s="17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2" customHeight="1">
      <c r="A15" s="173"/>
      <c r="B15" s="174"/>
      <c r="C15" s="219"/>
      <c r="D15" s="221"/>
      <c r="E15" s="174"/>
      <c r="F15" s="174"/>
      <c r="G15" s="174"/>
      <c r="H15" s="174"/>
      <c r="I15" s="22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2" customHeight="1">
      <c r="A16" s="223" t="s">
        <v>193</v>
      </c>
      <c r="B16" s="99"/>
      <c r="C16" s="100"/>
      <c r="D16" s="224">
        <v>1</v>
      </c>
      <c r="E16" s="99"/>
      <c r="F16" s="99"/>
      <c r="G16" s="99"/>
      <c r="H16" s="99"/>
      <c r="I16" s="10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2" customHeight="1">
      <c r="A17" s="225" t="s">
        <v>194</v>
      </c>
      <c r="B17" s="171"/>
      <c r="C17" s="171"/>
      <c r="D17" s="226">
        <v>2</v>
      </c>
      <c r="E17" s="171"/>
      <c r="F17" s="171"/>
      <c r="G17" s="171"/>
      <c r="H17" s="171"/>
      <c r="I17" s="17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2" customHeight="1">
      <c r="A18" s="182"/>
      <c r="B18" s="183"/>
      <c r="C18" s="183"/>
      <c r="D18" s="183"/>
      <c r="E18" s="183"/>
      <c r="F18" s="183"/>
      <c r="G18" s="183"/>
      <c r="H18" s="183"/>
      <c r="I18" s="18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41.25" customHeight="1">
      <c r="A19" s="185" t="s">
        <v>195</v>
      </c>
      <c r="B19" s="186"/>
      <c r="C19" s="186"/>
      <c r="D19" s="186"/>
      <c r="E19" s="186"/>
      <c r="F19" s="186"/>
      <c r="G19" s="186"/>
      <c r="H19" s="186"/>
      <c r="I19" s="187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2" customHeight="1">
      <c r="A20" s="188" t="s">
        <v>196</v>
      </c>
      <c r="B20" s="186"/>
      <c r="C20" s="186"/>
      <c r="D20" s="189"/>
      <c r="E20" s="78" t="s">
        <v>197</v>
      </c>
      <c r="F20" s="79" t="s">
        <v>198</v>
      </c>
      <c r="G20" s="79" t="s">
        <v>199</v>
      </c>
      <c r="H20" s="79" t="s">
        <v>200</v>
      </c>
      <c r="I20" s="80" t="s">
        <v>201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2" customHeight="1">
      <c r="A21" s="190" t="s">
        <v>202</v>
      </c>
      <c r="B21" s="191"/>
      <c r="C21" s="195" t="s">
        <v>203</v>
      </c>
      <c r="D21" s="196"/>
      <c r="E21" s="81"/>
      <c r="F21" s="82"/>
      <c r="G21" s="83"/>
      <c r="H21" s="84"/>
      <c r="I21" s="197">
        <f>SUM(H21:H27)</f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2" customHeight="1">
      <c r="A22" s="172"/>
      <c r="B22" s="192"/>
      <c r="C22" s="200" t="s">
        <v>204</v>
      </c>
      <c r="D22" s="99"/>
      <c r="E22" s="85"/>
      <c r="F22" s="86"/>
      <c r="G22" s="87"/>
      <c r="H22" s="88"/>
      <c r="I22" s="198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2" customHeight="1">
      <c r="A23" s="172"/>
      <c r="B23" s="192"/>
      <c r="C23" s="200" t="s">
        <v>205</v>
      </c>
      <c r="D23" s="99"/>
      <c r="E23" s="85"/>
      <c r="F23" s="86"/>
      <c r="G23" s="87"/>
      <c r="H23" s="88"/>
      <c r="I23" s="198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2" customHeight="1">
      <c r="A24" s="172"/>
      <c r="B24" s="192"/>
      <c r="C24" s="200" t="s">
        <v>206</v>
      </c>
      <c r="D24" s="99"/>
      <c r="E24" s="85"/>
      <c r="F24" s="86"/>
      <c r="G24" s="87"/>
      <c r="H24" s="88"/>
      <c r="I24" s="198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2" customHeight="1">
      <c r="A25" s="172"/>
      <c r="B25" s="192"/>
      <c r="C25" s="200" t="s">
        <v>207</v>
      </c>
      <c r="D25" s="99"/>
      <c r="E25" s="85"/>
      <c r="F25" s="86"/>
      <c r="G25" s="87"/>
      <c r="H25" s="88"/>
      <c r="I25" s="198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2" customHeight="1">
      <c r="A26" s="172"/>
      <c r="B26" s="192"/>
      <c r="C26" s="200" t="s">
        <v>208</v>
      </c>
      <c r="D26" s="99"/>
      <c r="E26" s="85"/>
      <c r="F26" s="86"/>
      <c r="G26" s="87"/>
      <c r="H26" s="88"/>
      <c r="I26" s="198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2" customHeight="1">
      <c r="A27" s="193"/>
      <c r="B27" s="194"/>
      <c r="C27" s="200" t="s">
        <v>209</v>
      </c>
      <c r="D27" s="99"/>
      <c r="E27" s="85"/>
      <c r="F27" s="86"/>
      <c r="G27" s="87"/>
      <c r="H27" s="88"/>
      <c r="I27" s="199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2" customHeight="1">
      <c r="A28" s="201" t="s">
        <v>210</v>
      </c>
      <c r="B28" s="191"/>
      <c r="C28" s="195"/>
      <c r="D28" s="204"/>
      <c r="E28" s="89"/>
      <c r="F28" s="89"/>
      <c r="G28" s="90"/>
      <c r="H28" s="84"/>
      <c r="I28" s="197">
        <f>SUM(H28:H39)</f>
        <v>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2" customHeight="1">
      <c r="A29" s="172"/>
      <c r="B29" s="192"/>
      <c r="C29" s="200"/>
      <c r="D29" s="100"/>
      <c r="E29" s="91"/>
      <c r="F29" s="91"/>
      <c r="G29" s="92"/>
      <c r="H29" s="88"/>
      <c r="I29" s="198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2" customHeight="1">
      <c r="A30" s="172"/>
      <c r="B30" s="192"/>
      <c r="C30" s="200"/>
      <c r="D30" s="100"/>
      <c r="E30" s="91"/>
      <c r="F30" s="91"/>
      <c r="G30" s="92"/>
      <c r="H30" s="88"/>
      <c r="I30" s="19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2" customHeight="1">
      <c r="A31" s="172"/>
      <c r="B31" s="192"/>
      <c r="C31" s="200"/>
      <c r="D31" s="100"/>
      <c r="E31" s="91"/>
      <c r="F31" s="91"/>
      <c r="G31" s="92"/>
      <c r="H31" s="88"/>
      <c r="I31" s="19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2" customHeight="1">
      <c r="A32" s="172"/>
      <c r="B32" s="192"/>
      <c r="C32" s="200"/>
      <c r="D32" s="100"/>
      <c r="E32" s="91"/>
      <c r="F32" s="91"/>
      <c r="G32" s="92"/>
      <c r="H32" s="88"/>
      <c r="I32" s="19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2" customHeight="1">
      <c r="A33" s="172"/>
      <c r="B33" s="192"/>
      <c r="C33" s="200"/>
      <c r="D33" s="100"/>
      <c r="E33" s="91"/>
      <c r="F33" s="91"/>
      <c r="G33" s="92"/>
      <c r="H33" s="88"/>
      <c r="I33" s="19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2" customHeight="1">
      <c r="A34" s="172"/>
      <c r="B34" s="192"/>
      <c r="C34" s="200"/>
      <c r="D34" s="100"/>
      <c r="E34" s="91"/>
      <c r="F34" s="91"/>
      <c r="G34" s="92"/>
      <c r="H34" s="88"/>
      <c r="I34" s="19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2" customHeight="1">
      <c r="A35" s="172"/>
      <c r="B35" s="192"/>
      <c r="C35" s="200"/>
      <c r="D35" s="100"/>
      <c r="E35" s="91"/>
      <c r="F35" s="91"/>
      <c r="G35" s="92"/>
      <c r="H35" s="88"/>
      <c r="I35" s="19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2" customHeight="1">
      <c r="A36" s="172"/>
      <c r="B36" s="192"/>
      <c r="C36" s="200"/>
      <c r="D36" s="100"/>
      <c r="E36" s="91"/>
      <c r="F36" s="91"/>
      <c r="G36" s="92"/>
      <c r="H36" s="88"/>
      <c r="I36" s="19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2" customHeight="1">
      <c r="A37" s="172"/>
      <c r="B37" s="192"/>
      <c r="C37" s="200"/>
      <c r="D37" s="100"/>
      <c r="E37" s="91"/>
      <c r="F37" s="93"/>
      <c r="G37" s="92"/>
      <c r="H37" s="88"/>
      <c r="I37" s="19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2" customHeight="1">
      <c r="A38" s="172"/>
      <c r="B38" s="192"/>
      <c r="C38" s="205"/>
      <c r="D38" s="100"/>
      <c r="E38" s="91"/>
      <c r="F38" s="93"/>
      <c r="G38" s="92"/>
      <c r="H38" s="88"/>
      <c r="I38" s="19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2" customHeight="1">
      <c r="A39" s="193"/>
      <c r="B39" s="194"/>
      <c r="C39" s="202"/>
      <c r="D39" s="203"/>
      <c r="E39" s="94"/>
      <c r="F39" s="95"/>
      <c r="G39" s="96"/>
      <c r="H39" s="97"/>
      <c r="I39" s="199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2" customHeight="1">
      <c r="A40" s="1"/>
      <c r="B40" s="1"/>
      <c r="C40" s="1"/>
      <c r="D40" s="1"/>
      <c r="E40" s="1"/>
      <c r="F40" s="1"/>
      <c r="G40" s="1"/>
      <c r="H40" s="1"/>
      <c r="I40" s="7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2" customHeight="1">
      <c r="A41" s="1"/>
      <c r="B41" s="1"/>
      <c r="C41" s="1"/>
      <c r="D41" s="1"/>
      <c r="E41" s="1"/>
      <c r="F41" s="1"/>
      <c r="G41" s="1"/>
      <c r="H41" s="1"/>
      <c r="I41" s="7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2" customHeight="1">
      <c r="A42" s="1"/>
      <c r="B42" s="1"/>
      <c r="C42" s="1"/>
      <c r="D42" s="1"/>
      <c r="E42" s="1"/>
      <c r="F42" s="1"/>
      <c r="G42" s="1"/>
      <c r="H42" s="1"/>
      <c r="I42" s="7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2" customHeight="1">
      <c r="A43" s="1"/>
      <c r="B43" s="1"/>
      <c r="C43" s="1"/>
      <c r="D43" s="1"/>
      <c r="E43" s="1"/>
      <c r="F43" s="1"/>
      <c r="G43" s="1"/>
      <c r="H43" s="1"/>
      <c r="I43" s="7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2" customHeight="1">
      <c r="A44" s="1"/>
      <c r="B44" s="1"/>
      <c r="C44" s="1"/>
      <c r="D44" s="1"/>
      <c r="E44" s="1"/>
      <c r="F44" s="1"/>
      <c r="G44" s="1"/>
      <c r="H44" s="1"/>
      <c r="I44" s="7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2" customHeight="1">
      <c r="A45" s="1"/>
      <c r="B45" s="1"/>
      <c r="C45" s="1"/>
      <c r="D45" s="1"/>
      <c r="E45" s="1"/>
      <c r="F45" s="1"/>
      <c r="G45" s="1"/>
      <c r="H45" s="1"/>
      <c r="I45" s="7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2" customHeight="1">
      <c r="A46" s="1"/>
      <c r="B46" s="1"/>
      <c r="C46" s="1"/>
      <c r="D46" s="1"/>
      <c r="E46" s="1"/>
      <c r="F46" s="1"/>
      <c r="G46" s="1"/>
      <c r="H46" s="1"/>
      <c r="I46" s="7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2" customHeight="1">
      <c r="A47" s="1"/>
      <c r="B47" s="1"/>
      <c r="C47" s="1"/>
      <c r="D47" s="1"/>
      <c r="E47" s="1"/>
      <c r="F47" s="1"/>
      <c r="G47" s="1"/>
      <c r="H47" s="1"/>
      <c r="I47" s="7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2" customHeight="1">
      <c r="A48" s="1"/>
      <c r="B48" s="1"/>
      <c r="C48" s="1"/>
      <c r="D48" s="1"/>
      <c r="E48" s="1"/>
      <c r="F48" s="1"/>
      <c r="G48" s="1"/>
      <c r="H48" s="1"/>
      <c r="I48" s="7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2" customHeight="1">
      <c r="A49" s="1"/>
      <c r="B49" s="1"/>
      <c r="C49" s="1"/>
      <c r="D49" s="1"/>
      <c r="E49" s="1"/>
      <c r="F49" s="1"/>
      <c r="G49" s="1"/>
      <c r="H49" s="1"/>
      <c r="I49" s="7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2" customHeight="1">
      <c r="A50" s="1"/>
      <c r="B50" s="1"/>
      <c r="C50" s="1"/>
      <c r="D50" s="1"/>
      <c r="E50" s="1"/>
      <c r="F50" s="1"/>
      <c r="G50" s="1"/>
      <c r="H50" s="1"/>
      <c r="I50" s="7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2" customHeight="1">
      <c r="A51" s="1"/>
      <c r="B51" s="1"/>
      <c r="C51" s="1"/>
      <c r="D51" s="1"/>
      <c r="E51" s="1"/>
      <c r="F51" s="1"/>
      <c r="G51" s="1"/>
      <c r="H51" s="1"/>
      <c r="I51" s="7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2" customHeight="1">
      <c r="A52" s="1"/>
      <c r="B52" s="1"/>
      <c r="C52" s="1"/>
      <c r="D52" s="1"/>
      <c r="E52" s="1"/>
      <c r="F52" s="1"/>
      <c r="G52" s="1"/>
      <c r="H52" s="1"/>
      <c r="I52" s="7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2" customHeight="1">
      <c r="A53" s="1"/>
      <c r="B53" s="1"/>
      <c r="C53" s="1"/>
      <c r="D53" s="1"/>
      <c r="E53" s="1"/>
      <c r="F53" s="1"/>
      <c r="G53" s="1"/>
      <c r="H53" s="1"/>
      <c r="I53" s="7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2" customHeight="1">
      <c r="A54" s="1"/>
      <c r="B54" s="1"/>
      <c r="C54" s="1"/>
      <c r="D54" s="1"/>
      <c r="E54" s="1"/>
      <c r="F54" s="1"/>
      <c r="G54" s="1"/>
      <c r="H54" s="1"/>
      <c r="I54" s="7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2" customHeight="1">
      <c r="A55" s="1"/>
      <c r="B55" s="1"/>
      <c r="C55" s="1"/>
      <c r="D55" s="1"/>
      <c r="E55" s="1"/>
      <c r="F55" s="1"/>
      <c r="G55" s="1"/>
      <c r="H55" s="1"/>
      <c r="I55" s="7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2" customHeight="1">
      <c r="A56" s="1"/>
      <c r="B56" s="1"/>
      <c r="C56" s="1"/>
      <c r="D56" s="1"/>
      <c r="E56" s="1"/>
      <c r="F56" s="1"/>
      <c r="G56" s="1"/>
      <c r="H56" s="1"/>
      <c r="I56" s="7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2" customHeight="1">
      <c r="A57" s="1"/>
      <c r="B57" s="1"/>
      <c r="C57" s="1"/>
      <c r="D57" s="1"/>
      <c r="E57" s="1"/>
      <c r="F57" s="1"/>
      <c r="G57" s="1"/>
      <c r="H57" s="1"/>
      <c r="I57" s="7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2" customHeight="1">
      <c r="A58" s="1"/>
      <c r="B58" s="1"/>
      <c r="C58" s="1"/>
      <c r="D58" s="1"/>
      <c r="E58" s="1"/>
      <c r="F58" s="1"/>
      <c r="G58" s="1"/>
      <c r="H58" s="1"/>
      <c r="I58" s="7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2" customHeight="1">
      <c r="A59" s="1"/>
      <c r="B59" s="1"/>
      <c r="C59" s="1"/>
      <c r="D59" s="1"/>
      <c r="E59" s="1"/>
      <c r="F59" s="1"/>
      <c r="G59" s="1"/>
      <c r="H59" s="1"/>
      <c r="I59" s="7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2" customHeight="1">
      <c r="A60" s="1"/>
      <c r="B60" s="1"/>
      <c r="C60" s="1"/>
      <c r="D60" s="1"/>
      <c r="E60" s="1"/>
      <c r="F60" s="1"/>
      <c r="G60" s="1"/>
      <c r="H60" s="1"/>
      <c r="I60" s="7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2" customHeight="1">
      <c r="A61" s="1"/>
      <c r="B61" s="1"/>
      <c r="C61" s="1"/>
      <c r="D61" s="1"/>
      <c r="E61" s="1"/>
      <c r="F61" s="1"/>
      <c r="G61" s="1"/>
      <c r="H61" s="1"/>
      <c r="I61" s="7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2" customHeight="1">
      <c r="A62" s="1"/>
      <c r="B62" s="1"/>
      <c r="C62" s="1"/>
      <c r="D62" s="1"/>
      <c r="E62" s="1"/>
      <c r="F62" s="1"/>
      <c r="G62" s="1"/>
      <c r="H62" s="1"/>
      <c r="I62" s="7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2" customHeight="1">
      <c r="A63" s="1"/>
      <c r="B63" s="1"/>
      <c r="C63" s="1"/>
      <c r="D63" s="1"/>
      <c r="E63" s="1"/>
      <c r="F63" s="1"/>
      <c r="G63" s="1"/>
      <c r="H63" s="1"/>
      <c r="I63" s="7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2" customHeight="1">
      <c r="A64" s="1"/>
      <c r="B64" s="1"/>
      <c r="C64" s="1"/>
      <c r="D64" s="1"/>
      <c r="E64" s="1"/>
      <c r="F64" s="1"/>
      <c r="G64" s="1"/>
      <c r="H64" s="1"/>
      <c r="I64" s="7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2" customHeight="1">
      <c r="A65" s="1"/>
      <c r="B65" s="1"/>
      <c r="C65" s="1"/>
      <c r="D65" s="1"/>
      <c r="E65" s="1"/>
      <c r="F65" s="1"/>
      <c r="G65" s="1"/>
      <c r="H65" s="1"/>
      <c r="I65" s="7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2" customHeight="1">
      <c r="A66" s="1"/>
      <c r="B66" s="1"/>
      <c r="C66" s="1"/>
      <c r="D66" s="1"/>
      <c r="E66" s="1"/>
      <c r="F66" s="1"/>
      <c r="G66" s="1"/>
      <c r="H66" s="1"/>
      <c r="I66" s="7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2" customHeight="1">
      <c r="A67" s="1"/>
      <c r="B67" s="1"/>
      <c r="C67" s="1"/>
      <c r="D67" s="1"/>
      <c r="E67" s="1"/>
      <c r="F67" s="1"/>
      <c r="G67" s="1"/>
      <c r="H67" s="1"/>
      <c r="I67" s="7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2" customHeight="1">
      <c r="A68" s="1"/>
      <c r="B68" s="1"/>
      <c r="C68" s="1"/>
      <c r="D68" s="1"/>
      <c r="E68" s="1"/>
      <c r="F68" s="1"/>
      <c r="G68" s="1"/>
      <c r="H68" s="1"/>
      <c r="I68" s="7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2" customHeight="1">
      <c r="A69" s="1"/>
      <c r="B69" s="1"/>
      <c r="C69" s="1"/>
      <c r="D69" s="1"/>
      <c r="E69" s="1"/>
      <c r="F69" s="1"/>
      <c r="G69" s="1"/>
      <c r="H69" s="1"/>
      <c r="I69" s="7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2" customHeight="1">
      <c r="A70" s="1"/>
      <c r="B70" s="1"/>
      <c r="C70" s="1"/>
      <c r="D70" s="1"/>
      <c r="E70" s="1"/>
      <c r="F70" s="1"/>
      <c r="G70" s="1"/>
      <c r="H70" s="1"/>
      <c r="I70" s="7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2" customHeight="1">
      <c r="A71" s="1"/>
      <c r="B71" s="1"/>
      <c r="C71" s="1"/>
      <c r="D71" s="1"/>
      <c r="E71" s="1"/>
      <c r="F71" s="1"/>
      <c r="G71" s="1"/>
      <c r="H71" s="1"/>
      <c r="I71" s="7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2" customHeight="1">
      <c r="A72" s="1"/>
      <c r="B72" s="1"/>
      <c r="C72" s="1"/>
      <c r="D72" s="1"/>
      <c r="E72" s="1"/>
      <c r="F72" s="1"/>
      <c r="G72" s="1"/>
      <c r="H72" s="1"/>
      <c r="I72" s="7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2" customHeight="1">
      <c r="A73" s="1"/>
      <c r="B73" s="1"/>
      <c r="C73" s="1"/>
      <c r="D73" s="1"/>
      <c r="E73" s="1"/>
      <c r="F73" s="1"/>
      <c r="G73" s="1"/>
      <c r="H73" s="1"/>
      <c r="I73" s="7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2" customHeight="1">
      <c r="A74" s="1"/>
      <c r="B74" s="1"/>
      <c r="C74" s="1"/>
      <c r="D74" s="1"/>
      <c r="E74" s="1"/>
      <c r="F74" s="1"/>
      <c r="G74" s="1"/>
      <c r="H74" s="1"/>
      <c r="I74" s="7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2" customHeight="1">
      <c r="A75" s="1"/>
      <c r="B75" s="1"/>
      <c r="C75" s="1"/>
      <c r="D75" s="1"/>
      <c r="E75" s="1"/>
      <c r="F75" s="1"/>
      <c r="G75" s="1"/>
      <c r="H75" s="1"/>
      <c r="I75" s="7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2" customHeight="1">
      <c r="A76" s="1"/>
      <c r="B76" s="1"/>
      <c r="C76" s="1"/>
      <c r="D76" s="1"/>
      <c r="E76" s="1"/>
      <c r="F76" s="1"/>
      <c r="G76" s="1"/>
      <c r="H76" s="1"/>
      <c r="I76" s="7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2" customHeight="1">
      <c r="A77" s="1"/>
      <c r="B77" s="1"/>
      <c r="C77" s="1"/>
      <c r="D77" s="1"/>
      <c r="E77" s="1"/>
      <c r="F77" s="1"/>
      <c r="G77" s="1"/>
      <c r="H77" s="1"/>
      <c r="I77" s="7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2" customHeight="1">
      <c r="A78" s="1"/>
      <c r="B78" s="1"/>
      <c r="C78" s="1"/>
      <c r="D78" s="1"/>
      <c r="E78" s="1"/>
      <c r="F78" s="1"/>
      <c r="G78" s="1"/>
      <c r="H78" s="1"/>
      <c r="I78" s="7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2" customHeight="1">
      <c r="A79" s="1"/>
      <c r="B79" s="1"/>
      <c r="C79" s="1"/>
      <c r="D79" s="1"/>
      <c r="E79" s="1"/>
      <c r="F79" s="1"/>
      <c r="G79" s="1"/>
      <c r="H79" s="1"/>
      <c r="I79" s="7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2" customHeight="1">
      <c r="A80" s="1"/>
      <c r="B80" s="1"/>
      <c r="C80" s="1"/>
      <c r="D80" s="1"/>
      <c r="E80" s="1"/>
      <c r="F80" s="1"/>
      <c r="G80" s="1"/>
      <c r="H80" s="1"/>
      <c r="I80" s="7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2" customHeight="1">
      <c r="A81" s="1"/>
      <c r="B81" s="1"/>
      <c r="C81" s="1"/>
      <c r="D81" s="1"/>
      <c r="E81" s="1"/>
      <c r="F81" s="1"/>
      <c r="G81" s="1"/>
      <c r="H81" s="1"/>
      <c r="I81" s="7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2" customHeight="1">
      <c r="A82" s="1"/>
      <c r="B82" s="1"/>
      <c r="C82" s="1"/>
      <c r="D82" s="1"/>
      <c r="E82" s="1"/>
      <c r="F82" s="1"/>
      <c r="G82" s="1"/>
      <c r="H82" s="1"/>
      <c r="I82" s="7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2" customHeight="1">
      <c r="A83" s="1"/>
      <c r="B83" s="1"/>
      <c r="C83" s="1"/>
      <c r="D83" s="1"/>
      <c r="E83" s="1"/>
      <c r="F83" s="1"/>
      <c r="G83" s="1"/>
      <c r="H83" s="1"/>
      <c r="I83" s="7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2" customHeight="1">
      <c r="A84" s="1"/>
      <c r="B84" s="1"/>
      <c r="C84" s="1"/>
      <c r="D84" s="1"/>
      <c r="E84" s="1"/>
      <c r="F84" s="1"/>
      <c r="G84" s="1"/>
      <c r="H84" s="1"/>
      <c r="I84" s="7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2" customHeight="1">
      <c r="A85" s="1"/>
      <c r="B85" s="1"/>
      <c r="C85" s="1"/>
      <c r="D85" s="1"/>
      <c r="E85" s="1"/>
      <c r="F85" s="1"/>
      <c r="G85" s="1"/>
      <c r="H85" s="1"/>
      <c r="I85" s="7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2" customHeight="1">
      <c r="A86" s="1"/>
      <c r="B86" s="1"/>
      <c r="C86" s="1"/>
      <c r="D86" s="1"/>
      <c r="E86" s="1"/>
      <c r="F86" s="1"/>
      <c r="G86" s="1"/>
      <c r="H86" s="1"/>
      <c r="I86" s="7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2" customHeight="1">
      <c r="A87" s="1"/>
      <c r="B87" s="1"/>
      <c r="C87" s="1"/>
      <c r="D87" s="1"/>
      <c r="E87" s="1"/>
      <c r="F87" s="1"/>
      <c r="G87" s="1"/>
      <c r="H87" s="1"/>
      <c r="I87" s="7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2" customHeight="1">
      <c r="A88" s="1"/>
      <c r="B88" s="1"/>
      <c r="C88" s="1"/>
      <c r="D88" s="1"/>
      <c r="E88" s="1"/>
      <c r="F88" s="1"/>
      <c r="G88" s="1"/>
      <c r="H88" s="1"/>
      <c r="I88" s="7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2" customHeight="1">
      <c r="A89" s="1"/>
      <c r="B89" s="1"/>
      <c r="C89" s="1"/>
      <c r="D89" s="1"/>
      <c r="E89" s="1"/>
      <c r="F89" s="1"/>
      <c r="G89" s="1"/>
      <c r="H89" s="1"/>
      <c r="I89" s="7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2" customHeight="1">
      <c r="A90" s="1"/>
      <c r="B90" s="1"/>
      <c r="C90" s="1"/>
      <c r="D90" s="1"/>
      <c r="E90" s="1"/>
      <c r="F90" s="1"/>
      <c r="G90" s="1"/>
      <c r="H90" s="1"/>
      <c r="I90" s="7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2" customHeight="1">
      <c r="A91" s="1"/>
      <c r="B91" s="1"/>
      <c r="C91" s="1"/>
      <c r="D91" s="1"/>
      <c r="E91" s="1"/>
      <c r="F91" s="1"/>
      <c r="G91" s="1"/>
      <c r="H91" s="1"/>
      <c r="I91" s="7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2" customHeight="1">
      <c r="A92" s="1"/>
      <c r="B92" s="1"/>
      <c r="C92" s="1"/>
      <c r="D92" s="1"/>
      <c r="E92" s="1"/>
      <c r="F92" s="1"/>
      <c r="G92" s="1"/>
      <c r="H92" s="1"/>
      <c r="I92" s="7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2" customHeight="1">
      <c r="A93" s="1"/>
      <c r="B93" s="1"/>
      <c r="C93" s="1"/>
      <c r="D93" s="1"/>
      <c r="E93" s="1"/>
      <c r="F93" s="1"/>
      <c r="G93" s="1"/>
      <c r="H93" s="1"/>
      <c r="I93" s="7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2" customHeight="1">
      <c r="A94" s="1"/>
      <c r="B94" s="1"/>
      <c r="C94" s="1"/>
      <c r="D94" s="1"/>
      <c r="E94" s="1"/>
      <c r="F94" s="1"/>
      <c r="G94" s="1"/>
      <c r="H94" s="1"/>
      <c r="I94" s="7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2" customHeight="1">
      <c r="A95" s="1"/>
      <c r="B95" s="1"/>
      <c r="C95" s="1"/>
      <c r="D95" s="1"/>
      <c r="E95" s="1"/>
      <c r="F95" s="1"/>
      <c r="G95" s="1"/>
      <c r="H95" s="1"/>
      <c r="I95" s="7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2" customHeight="1">
      <c r="A96" s="1"/>
      <c r="B96" s="1"/>
      <c r="C96" s="1"/>
      <c r="D96" s="1"/>
      <c r="E96" s="1"/>
      <c r="F96" s="1"/>
      <c r="G96" s="1"/>
      <c r="H96" s="1"/>
      <c r="I96" s="7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2" customHeight="1">
      <c r="A97" s="1"/>
      <c r="B97" s="1"/>
      <c r="C97" s="1"/>
      <c r="D97" s="1"/>
      <c r="E97" s="1"/>
      <c r="F97" s="1"/>
      <c r="G97" s="1"/>
      <c r="H97" s="1"/>
      <c r="I97" s="7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2" customHeight="1">
      <c r="A98" s="1"/>
      <c r="B98" s="1"/>
      <c r="C98" s="1"/>
      <c r="D98" s="1"/>
      <c r="E98" s="1"/>
      <c r="F98" s="1"/>
      <c r="G98" s="1"/>
      <c r="H98" s="1"/>
      <c r="I98" s="7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2" customHeight="1">
      <c r="A99" s="1"/>
      <c r="B99" s="1"/>
      <c r="C99" s="1"/>
      <c r="D99" s="1"/>
      <c r="E99" s="1"/>
      <c r="F99" s="1"/>
      <c r="G99" s="1"/>
      <c r="H99" s="1"/>
      <c r="I99" s="7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2" customHeight="1">
      <c r="A100" s="1"/>
      <c r="B100" s="1"/>
      <c r="C100" s="1"/>
      <c r="D100" s="1"/>
      <c r="E100" s="1"/>
      <c r="F100" s="1"/>
      <c r="G100" s="1"/>
      <c r="H100" s="1"/>
      <c r="I100" s="7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2" customHeight="1">
      <c r="A101" s="1"/>
      <c r="B101" s="1"/>
      <c r="C101" s="1"/>
      <c r="D101" s="1"/>
      <c r="E101" s="1"/>
      <c r="F101" s="1"/>
      <c r="G101" s="1"/>
      <c r="H101" s="1"/>
      <c r="I101" s="7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2" customHeight="1">
      <c r="A102" s="1"/>
      <c r="B102" s="1"/>
      <c r="C102" s="1"/>
      <c r="D102" s="1"/>
      <c r="E102" s="1"/>
      <c r="F102" s="1"/>
      <c r="G102" s="1"/>
      <c r="H102" s="1"/>
      <c r="I102" s="7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2" customHeight="1">
      <c r="A103" s="1"/>
      <c r="B103" s="1"/>
      <c r="C103" s="1"/>
      <c r="D103" s="1"/>
      <c r="E103" s="1"/>
      <c r="F103" s="1"/>
      <c r="G103" s="1"/>
      <c r="H103" s="1"/>
      <c r="I103" s="7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2" customHeight="1">
      <c r="A104" s="1"/>
      <c r="B104" s="1"/>
      <c r="C104" s="1"/>
      <c r="D104" s="1"/>
      <c r="E104" s="1"/>
      <c r="F104" s="1"/>
      <c r="G104" s="1"/>
      <c r="H104" s="1"/>
      <c r="I104" s="7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2" customHeight="1">
      <c r="A105" s="1"/>
      <c r="B105" s="1"/>
      <c r="C105" s="1"/>
      <c r="D105" s="1"/>
      <c r="E105" s="1"/>
      <c r="F105" s="1"/>
      <c r="G105" s="1"/>
      <c r="H105" s="1"/>
      <c r="I105" s="7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2" customHeight="1">
      <c r="A106" s="1"/>
      <c r="B106" s="1"/>
      <c r="C106" s="1"/>
      <c r="D106" s="1"/>
      <c r="E106" s="1"/>
      <c r="F106" s="1"/>
      <c r="G106" s="1"/>
      <c r="H106" s="1"/>
      <c r="I106" s="7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2" customHeight="1">
      <c r="A107" s="1"/>
      <c r="B107" s="1"/>
      <c r="C107" s="1"/>
      <c r="D107" s="1"/>
      <c r="E107" s="1"/>
      <c r="F107" s="1"/>
      <c r="G107" s="1"/>
      <c r="H107" s="1"/>
      <c r="I107" s="7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2" customHeight="1">
      <c r="A108" s="1"/>
      <c r="B108" s="1"/>
      <c r="C108" s="1"/>
      <c r="D108" s="1"/>
      <c r="E108" s="1"/>
      <c r="F108" s="1"/>
      <c r="G108" s="1"/>
      <c r="H108" s="1"/>
      <c r="I108" s="7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2" customHeight="1">
      <c r="A109" s="1"/>
      <c r="B109" s="1"/>
      <c r="C109" s="1"/>
      <c r="D109" s="1"/>
      <c r="E109" s="1"/>
      <c r="F109" s="1"/>
      <c r="G109" s="1"/>
      <c r="H109" s="1"/>
      <c r="I109" s="7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2" customHeight="1">
      <c r="A110" s="1"/>
      <c r="B110" s="1"/>
      <c r="C110" s="1"/>
      <c r="D110" s="1"/>
      <c r="E110" s="1"/>
      <c r="F110" s="1"/>
      <c r="G110" s="1"/>
      <c r="H110" s="1"/>
      <c r="I110" s="7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2" customHeight="1">
      <c r="A111" s="1"/>
      <c r="B111" s="1"/>
      <c r="C111" s="1"/>
      <c r="D111" s="1"/>
      <c r="E111" s="1"/>
      <c r="F111" s="1"/>
      <c r="G111" s="1"/>
      <c r="H111" s="1"/>
      <c r="I111" s="7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2" customHeight="1">
      <c r="A112" s="1"/>
      <c r="B112" s="1"/>
      <c r="C112" s="1"/>
      <c r="D112" s="1"/>
      <c r="E112" s="1"/>
      <c r="F112" s="1"/>
      <c r="G112" s="1"/>
      <c r="H112" s="1"/>
      <c r="I112" s="7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2" customHeight="1">
      <c r="A113" s="1"/>
      <c r="B113" s="1"/>
      <c r="C113" s="1"/>
      <c r="D113" s="1"/>
      <c r="E113" s="1"/>
      <c r="F113" s="1"/>
      <c r="G113" s="1"/>
      <c r="H113" s="1"/>
      <c r="I113" s="7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2" customHeight="1">
      <c r="A114" s="1"/>
      <c r="B114" s="1"/>
      <c r="C114" s="1"/>
      <c r="D114" s="1"/>
      <c r="E114" s="1"/>
      <c r="F114" s="1"/>
      <c r="G114" s="1"/>
      <c r="H114" s="1"/>
      <c r="I114" s="7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2" customHeight="1">
      <c r="A115" s="1"/>
      <c r="B115" s="1"/>
      <c r="C115" s="1"/>
      <c r="D115" s="1"/>
      <c r="E115" s="1"/>
      <c r="F115" s="1"/>
      <c r="G115" s="1"/>
      <c r="H115" s="1"/>
      <c r="I115" s="7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2" customHeight="1">
      <c r="A116" s="1"/>
      <c r="B116" s="1"/>
      <c r="C116" s="1"/>
      <c r="D116" s="1"/>
      <c r="E116" s="1"/>
      <c r="F116" s="1"/>
      <c r="G116" s="1"/>
      <c r="H116" s="1"/>
      <c r="I116" s="7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2" customHeight="1">
      <c r="A117" s="1"/>
      <c r="B117" s="1"/>
      <c r="C117" s="1"/>
      <c r="D117" s="1"/>
      <c r="E117" s="1"/>
      <c r="F117" s="1"/>
      <c r="G117" s="1"/>
      <c r="H117" s="1"/>
      <c r="I117" s="7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2" customHeight="1">
      <c r="A118" s="1"/>
      <c r="B118" s="1"/>
      <c r="C118" s="1"/>
      <c r="D118" s="1"/>
      <c r="E118" s="1"/>
      <c r="F118" s="1"/>
      <c r="G118" s="1"/>
      <c r="H118" s="1"/>
      <c r="I118" s="7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2" customHeight="1">
      <c r="A119" s="1"/>
      <c r="B119" s="1"/>
      <c r="C119" s="1"/>
      <c r="D119" s="1"/>
      <c r="E119" s="1"/>
      <c r="F119" s="1"/>
      <c r="G119" s="1"/>
      <c r="H119" s="1"/>
      <c r="I119" s="7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2" customHeight="1">
      <c r="A120" s="1"/>
      <c r="B120" s="1"/>
      <c r="C120" s="1"/>
      <c r="D120" s="1"/>
      <c r="E120" s="1"/>
      <c r="F120" s="1"/>
      <c r="G120" s="1"/>
      <c r="H120" s="1"/>
      <c r="I120" s="7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2" customHeight="1">
      <c r="A121" s="1"/>
      <c r="B121" s="1"/>
      <c r="C121" s="1"/>
      <c r="D121" s="1"/>
      <c r="E121" s="1"/>
      <c r="F121" s="1"/>
      <c r="G121" s="1"/>
      <c r="H121" s="1"/>
      <c r="I121" s="7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2" customHeight="1">
      <c r="A122" s="1"/>
      <c r="B122" s="1"/>
      <c r="C122" s="1"/>
      <c r="D122" s="1"/>
      <c r="E122" s="1"/>
      <c r="F122" s="1"/>
      <c r="G122" s="1"/>
      <c r="H122" s="1"/>
      <c r="I122" s="7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2" customHeight="1">
      <c r="A123" s="1"/>
      <c r="B123" s="1"/>
      <c r="C123" s="1"/>
      <c r="D123" s="1"/>
      <c r="E123" s="1"/>
      <c r="F123" s="1"/>
      <c r="G123" s="1"/>
      <c r="H123" s="1"/>
      <c r="I123" s="7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2" customHeight="1">
      <c r="A124" s="1"/>
      <c r="B124" s="1"/>
      <c r="C124" s="1"/>
      <c r="D124" s="1"/>
      <c r="E124" s="1"/>
      <c r="F124" s="1"/>
      <c r="G124" s="1"/>
      <c r="H124" s="1"/>
      <c r="I124" s="7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2" customHeight="1">
      <c r="A125" s="1"/>
      <c r="B125" s="1"/>
      <c r="C125" s="1"/>
      <c r="D125" s="1"/>
      <c r="E125" s="1"/>
      <c r="F125" s="1"/>
      <c r="G125" s="1"/>
      <c r="H125" s="1"/>
      <c r="I125" s="7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2" customHeight="1">
      <c r="A126" s="1"/>
      <c r="B126" s="1"/>
      <c r="C126" s="1"/>
      <c r="D126" s="1"/>
      <c r="E126" s="1"/>
      <c r="F126" s="1"/>
      <c r="G126" s="1"/>
      <c r="H126" s="1"/>
      <c r="I126" s="7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2" customHeight="1">
      <c r="A127" s="1"/>
      <c r="B127" s="1"/>
      <c r="C127" s="1"/>
      <c r="D127" s="1"/>
      <c r="E127" s="1"/>
      <c r="F127" s="1"/>
      <c r="G127" s="1"/>
      <c r="H127" s="1"/>
      <c r="I127" s="7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2" customHeight="1">
      <c r="A128" s="1"/>
      <c r="B128" s="1"/>
      <c r="C128" s="1"/>
      <c r="D128" s="1"/>
      <c r="E128" s="1"/>
      <c r="F128" s="1"/>
      <c r="G128" s="1"/>
      <c r="H128" s="1"/>
      <c r="I128" s="7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2" customHeight="1">
      <c r="A129" s="1"/>
      <c r="B129" s="1"/>
      <c r="C129" s="1"/>
      <c r="D129" s="1"/>
      <c r="E129" s="1"/>
      <c r="F129" s="1"/>
      <c r="G129" s="1"/>
      <c r="H129" s="1"/>
      <c r="I129" s="7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2" customHeight="1">
      <c r="A130" s="1"/>
      <c r="B130" s="1"/>
      <c r="C130" s="1"/>
      <c r="D130" s="1"/>
      <c r="E130" s="1"/>
      <c r="F130" s="1"/>
      <c r="G130" s="1"/>
      <c r="H130" s="1"/>
      <c r="I130" s="7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2" customHeight="1">
      <c r="A131" s="1"/>
      <c r="B131" s="1"/>
      <c r="C131" s="1"/>
      <c r="D131" s="1"/>
      <c r="E131" s="1"/>
      <c r="F131" s="1"/>
      <c r="G131" s="1"/>
      <c r="H131" s="1"/>
      <c r="I131" s="7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2" customHeight="1">
      <c r="A132" s="1"/>
      <c r="B132" s="1"/>
      <c r="C132" s="1"/>
      <c r="D132" s="1"/>
      <c r="E132" s="1"/>
      <c r="F132" s="1"/>
      <c r="G132" s="1"/>
      <c r="H132" s="1"/>
      <c r="I132" s="7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2" customHeight="1">
      <c r="A133" s="1"/>
      <c r="B133" s="1"/>
      <c r="C133" s="1"/>
      <c r="D133" s="1"/>
      <c r="E133" s="1"/>
      <c r="F133" s="1"/>
      <c r="G133" s="1"/>
      <c r="H133" s="1"/>
      <c r="I133" s="7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2" customHeight="1">
      <c r="A134" s="1"/>
      <c r="B134" s="1"/>
      <c r="C134" s="1"/>
      <c r="D134" s="1"/>
      <c r="E134" s="1"/>
      <c r="F134" s="1"/>
      <c r="G134" s="1"/>
      <c r="H134" s="1"/>
      <c r="I134" s="7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2" customHeight="1">
      <c r="A135" s="1"/>
      <c r="B135" s="1"/>
      <c r="C135" s="1"/>
      <c r="D135" s="1"/>
      <c r="E135" s="1"/>
      <c r="F135" s="1"/>
      <c r="G135" s="1"/>
      <c r="H135" s="1"/>
      <c r="I135" s="7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2" customHeight="1">
      <c r="A136" s="1"/>
      <c r="B136" s="1"/>
      <c r="C136" s="1"/>
      <c r="D136" s="1"/>
      <c r="E136" s="1"/>
      <c r="F136" s="1"/>
      <c r="G136" s="1"/>
      <c r="H136" s="1"/>
      <c r="I136" s="7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2" customHeight="1">
      <c r="A137" s="1"/>
      <c r="B137" s="1"/>
      <c r="C137" s="1"/>
      <c r="D137" s="1"/>
      <c r="E137" s="1"/>
      <c r="F137" s="1"/>
      <c r="G137" s="1"/>
      <c r="H137" s="1"/>
      <c r="I137" s="7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2" customHeight="1">
      <c r="A138" s="1"/>
      <c r="B138" s="1"/>
      <c r="C138" s="1"/>
      <c r="D138" s="1"/>
      <c r="E138" s="1"/>
      <c r="F138" s="1"/>
      <c r="G138" s="1"/>
      <c r="H138" s="1"/>
      <c r="I138" s="7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2" customHeight="1">
      <c r="A139" s="1"/>
      <c r="B139" s="1"/>
      <c r="C139" s="1"/>
      <c r="D139" s="1"/>
      <c r="E139" s="1"/>
      <c r="F139" s="1"/>
      <c r="G139" s="1"/>
      <c r="H139" s="1"/>
      <c r="I139" s="7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2" customHeight="1">
      <c r="A140" s="1"/>
      <c r="B140" s="1"/>
      <c r="C140" s="1"/>
      <c r="D140" s="1"/>
      <c r="E140" s="1"/>
      <c r="F140" s="1"/>
      <c r="G140" s="1"/>
      <c r="H140" s="1"/>
      <c r="I140" s="7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2" customHeight="1">
      <c r="A141" s="1"/>
      <c r="B141" s="1"/>
      <c r="C141" s="1"/>
      <c r="D141" s="1"/>
      <c r="E141" s="1"/>
      <c r="F141" s="1"/>
      <c r="G141" s="1"/>
      <c r="H141" s="1"/>
      <c r="I141" s="7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2" customHeight="1">
      <c r="A142" s="1"/>
      <c r="B142" s="1"/>
      <c r="C142" s="1"/>
      <c r="D142" s="1"/>
      <c r="E142" s="1"/>
      <c r="F142" s="1"/>
      <c r="G142" s="1"/>
      <c r="H142" s="1"/>
      <c r="I142" s="7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2" customHeight="1">
      <c r="A143" s="1"/>
      <c r="B143" s="1"/>
      <c r="C143" s="1"/>
      <c r="D143" s="1"/>
      <c r="E143" s="1"/>
      <c r="F143" s="1"/>
      <c r="G143" s="1"/>
      <c r="H143" s="1"/>
      <c r="I143" s="7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2" customHeight="1">
      <c r="A144" s="1"/>
      <c r="B144" s="1"/>
      <c r="C144" s="1"/>
      <c r="D144" s="1"/>
      <c r="E144" s="1"/>
      <c r="F144" s="1"/>
      <c r="G144" s="1"/>
      <c r="H144" s="1"/>
      <c r="I144" s="7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2" customHeight="1">
      <c r="A145" s="1"/>
      <c r="B145" s="1"/>
      <c r="C145" s="1"/>
      <c r="D145" s="1"/>
      <c r="E145" s="1"/>
      <c r="F145" s="1"/>
      <c r="G145" s="1"/>
      <c r="H145" s="1"/>
      <c r="I145" s="7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2" customHeight="1">
      <c r="A146" s="1"/>
      <c r="B146" s="1"/>
      <c r="C146" s="1"/>
      <c r="D146" s="1"/>
      <c r="E146" s="1"/>
      <c r="F146" s="1"/>
      <c r="G146" s="1"/>
      <c r="H146" s="1"/>
      <c r="I146" s="7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2" customHeight="1">
      <c r="A147" s="1"/>
      <c r="B147" s="1"/>
      <c r="C147" s="1"/>
      <c r="D147" s="1"/>
      <c r="E147" s="1"/>
      <c r="F147" s="1"/>
      <c r="G147" s="1"/>
      <c r="H147" s="1"/>
      <c r="I147" s="7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2" customHeight="1">
      <c r="A148" s="1"/>
      <c r="B148" s="1"/>
      <c r="C148" s="1"/>
      <c r="D148" s="1"/>
      <c r="E148" s="1"/>
      <c r="F148" s="1"/>
      <c r="G148" s="1"/>
      <c r="H148" s="1"/>
      <c r="I148" s="7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2" customHeight="1">
      <c r="A149" s="1"/>
      <c r="B149" s="1"/>
      <c r="C149" s="1"/>
      <c r="D149" s="1"/>
      <c r="E149" s="1"/>
      <c r="F149" s="1"/>
      <c r="G149" s="1"/>
      <c r="H149" s="1"/>
      <c r="I149" s="7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2" customHeight="1">
      <c r="A150" s="1"/>
      <c r="B150" s="1"/>
      <c r="C150" s="1"/>
      <c r="D150" s="1"/>
      <c r="E150" s="1"/>
      <c r="F150" s="1"/>
      <c r="G150" s="1"/>
      <c r="H150" s="1"/>
      <c r="I150" s="7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2" customHeight="1">
      <c r="A151" s="1"/>
      <c r="B151" s="1"/>
      <c r="C151" s="1"/>
      <c r="D151" s="1"/>
      <c r="E151" s="1"/>
      <c r="F151" s="1"/>
      <c r="G151" s="1"/>
      <c r="H151" s="1"/>
      <c r="I151" s="7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2" customHeight="1">
      <c r="A152" s="1"/>
      <c r="B152" s="1"/>
      <c r="C152" s="1"/>
      <c r="D152" s="1"/>
      <c r="E152" s="1"/>
      <c r="F152" s="1"/>
      <c r="G152" s="1"/>
      <c r="H152" s="1"/>
      <c r="I152" s="7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2" customHeight="1">
      <c r="A153" s="1"/>
      <c r="B153" s="1"/>
      <c r="C153" s="1"/>
      <c r="D153" s="1"/>
      <c r="E153" s="1"/>
      <c r="F153" s="1"/>
      <c r="G153" s="1"/>
      <c r="H153" s="1"/>
      <c r="I153" s="7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2" customHeight="1">
      <c r="A154" s="1"/>
      <c r="B154" s="1"/>
      <c r="C154" s="1"/>
      <c r="D154" s="1"/>
      <c r="E154" s="1"/>
      <c r="F154" s="1"/>
      <c r="G154" s="1"/>
      <c r="H154" s="1"/>
      <c r="I154" s="7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2" customHeight="1">
      <c r="A155" s="1"/>
      <c r="B155" s="1"/>
      <c r="C155" s="1"/>
      <c r="D155" s="1"/>
      <c r="E155" s="1"/>
      <c r="F155" s="1"/>
      <c r="G155" s="1"/>
      <c r="H155" s="1"/>
      <c r="I155" s="7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2" customHeight="1">
      <c r="A156" s="1"/>
      <c r="B156" s="1"/>
      <c r="C156" s="1"/>
      <c r="D156" s="1"/>
      <c r="E156" s="1"/>
      <c r="F156" s="1"/>
      <c r="G156" s="1"/>
      <c r="H156" s="1"/>
      <c r="I156" s="7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2" customHeight="1">
      <c r="A157" s="1"/>
      <c r="B157" s="1"/>
      <c r="C157" s="1"/>
      <c r="D157" s="1"/>
      <c r="E157" s="1"/>
      <c r="F157" s="1"/>
      <c r="G157" s="1"/>
      <c r="H157" s="1"/>
      <c r="I157" s="7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2" customHeight="1">
      <c r="A158" s="1"/>
      <c r="B158" s="1"/>
      <c r="C158" s="1"/>
      <c r="D158" s="1"/>
      <c r="E158" s="1"/>
      <c r="F158" s="1"/>
      <c r="G158" s="1"/>
      <c r="H158" s="1"/>
      <c r="I158" s="7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2" customHeight="1">
      <c r="A159" s="1"/>
      <c r="B159" s="1"/>
      <c r="C159" s="1"/>
      <c r="D159" s="1"/>
      <c r="E159" s="1"/>
      <c r="F159" s="1"/>
      <c r="G159" s="1"/>
      <c r="H159" s="1"/>
      <c r="I159" s="7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2" customHeight="1">
      <c r="A160" s="1"/>
      <c r="B160" s="1"/>
      <c r="C160" s="1"/>
      <c r="D160" s="1"/>
      <c r="E160" s="1"/>
      <c r="F160" s="1"/>
      <c r="G160" s="1"/>
      <c r="H160" s="1"/>
      <c r="I160" s="7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2" customHeight="1">
      <c r="A161" s="1"/>
      <c r="B161" s="1"/>
      <c r="C161" s="1"/>
      <c r="D161" s="1"/>
      <c r="E161" s="1"/>
      <c r="F161" s="1"/>
      <c r="G161" s="1"/>
      <c r="H161" s="1"/>
      <c r="I161" s="7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2" customHeight="1">
      <c r="A162" s="1"/>
      <c r="B162" s="1"/>
      <c r="C162" s="1"/>
      <c r="D162" s="1"/>
      <c r="E162" s="1"/>
      <c r="F162" s="1"/>
      <c r="G162" s="1"/>
      <c r="H162" s="1"/>
      <c r="I162" s="7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2" customHeight="1">
      <c r="A163" s="1"/>
      <c r="B163" s="1"/>
      <c r="C163" s="1"/>
      <c r="D163" s="1"/>
      <c r="E163" s="1"/>
      <c r="F163" s="1"/>
      <c r="G163" s="1"/>
      <c r="H163" s="1"/>
      <c r="I163" s="7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2" customHeight="1">
      <c r="A164" s="1"/>
      <c r="B164" s="1"/>
      <c r="C164" s="1"/>
      <c r="D164" s="1"/>
      <c r="E164" s="1"/>
      <c r="F164" s="1"/>
      <c r="G164" s="1"/>
      <c r="H164" s="1"/>
      <c r="I164" s="7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2" customHeight="1">
      <c r="A165" s="1"/>
      <c r="B165" s="1"/>
      <c r="C165" s="1"/>
      <c r="D165" s="1"/>
      <c r="E165" s="1"/>
      <c r="F165" s="1"/>
      <c r="G165" s="1"/>
      <c r="H165" s="1"/>
      <c r="I165" s="7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2" customHeight="1">
      <c r="A166" s="1"/>
      <c r="B166" s="1"/>
      <c r="C166" s="1"/>
      <c r="D166" s="1"/>
      <c r="E166" s="1"/>
      <c r="F166" s="1"/>
      <c r="G166" s="1"/>
      <c r="H166" s="1"/>
      <c r="I166" s="7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2" customHeight="1">
      <c r="A167" s="1"/>
      <c r="B167" s="1"/>
      <c r="C167" s="1"/>
      <c r="D167" s="1"/>
      <c r="E167" s="1"/>
      <c r="F167" s="1"/>
      <c r="G167" s="1"/>
      <c r="H167" s="1"/>
      <c r="I167" s="7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2" customHeight="1">
      <c r="A168" s="1"/>
      <c r="B168" s="1"/>
      <c r="C168" s="1"/>
      <c r="D168" s="1"/>
      <c r="E168" s="1"/>
      <c r="F168" s="1"/>
      <c r="G168" s="1"/>
      <c r="H168" s="1"/>
      <c r="I168" s="7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2" customHeight="1">
      <c r="A169" s="1"/>
      <c r="B169" s="1"/>
      <c r="C169" s="1"/>
      <c r="D169" s="1"/>
      <c r="E169" s="1"/>
      <c r="F169" s="1"/>
      <c r="G169" s="1"/>
      <c r="H169" s="1"/>
      <c r="I169" s="7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2" customHeight="1">
      <c r="A170" s="1"/>
      <c r="B170" s="1"/>
      <c r="C170" s="1"/>
      <c r="D170" s="1"/>
      <c r="E170" s="1"/>
      <c r="F170" s="1"/>
      <c r="G170" s="1"/>
      <c r="H170" s="1"/>
      <c r="I170" s="7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2" customHeight="1">
      <c r="A171" s="1"/>
      <c r="B171" s="1"/>
      <c r="C171" s="1"/>
      <c r="D171" s="1"/>
      <c r="E171" s="1"/>
      <c r="F171" s="1"/>
      <c r="G171" s="1"/>
      <c r="H171" s="1"/>
      <c r="I171" s="7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2" customHeight="1">
      <c r="A172" s="1"/>
      <c r="B172" s="1"/>
      <c r="C172" s="1"/>
      <c r="D172" s="1"/>
      <c r="E172" s="1"/>
      <c r="F172" s="1"/>
      <c r="G172" s="1"/>
      <c r="H172" s="1"/>
      <c r="I172" s="7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2" customHeight="1">
      <c r="A173" s="1"/>
      <c r="B173" s="1"/>
      <c r="C173" s="1"/>
      <c r="D173" s="1"/>
      <c r="E173" s="1"/>
      <c r="F173" s="1"/>
      <c r="G173" s="1"/>
      <c r="H173" s="1"/>
      <c r="I173" s="7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2" customHeight="1">
      <c r="A174" s="1"/>
      <c r="B174" s="1"/>
      <c r="C174" s="1"/>
      <c r="D174" s="1"/>
      <c r="E174" s="1"/>
      <c r="F174" s="1"/>
      <c r="G174" s="1"/>
      <c r="H174" s="1"/>
      <c r="I174" s="7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2" customHeight="1">
      <c r="A175" s="1"/>
      <c r="B175" s="1"/>
      <c r="C175" s="1"/>
      <c r="D175" s="1"/>
      <c r="E175" s="1"/>
      <c r="F175" s="1"/>
      <c r="G175" s="1"/>
      <c r="H175" s="1"/>
      <c r="I175" s="7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2" customHeight="1">
      <c r="A176" s="1"/>
      <c r="B176" s="1"/>
      <c r="C176" s="1"/>
      <c r="D176" s="1"/>
      <c r="E176" s="1"/>
      <c r="F176" s="1"/>
      <c r="G176" s="1"/>
      <c r="H176" s="1"/>
      <c r="I176" s="7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2" customHeight="1">
      <c r="A177" s="1"/>
      <c r="B177" s="1"/>
      <c r="C177" s="1"/>
      <c r="D177" s="1"/>
      <c r="E177" s="1"/>
      <c r="F177" s="1"/>
      <c r="G177" s="1"/>
      <c r="H177" s="1"/>
      <c r="I177" s="7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2" customHeight="1">
      <c r="A178" s="1"/>
      <c r="B178" s="1"/>
      <c r="C178" s="1"/>
      <c r="D178" s="1"/>
      <c r="E178" s="1"/>
      <c r="F178" s="1"/>
      <c r="G178" s="1"/>
      <c r="H178" s="1"/>
      <c r="I178" s="7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2" customHeight="1">
      <c r="A179" s="1"/>
      <c r="B179" s="1"/>
      <c r="C179" s="1"/>
      <c r="D179" s="1"/>
      <c r="E179" s="1"/>
      <c r="F179" s="1"/>
      <c r="G179" s="1"/>
      <c r="H179" s="1"/>
      <c r="I179" s="7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2" customHeight="1">
      <c r="A180" s="1"/>
      <c r="B180" s="1"/>
      <c r="C180" s="1"/>
      <c r="D180" s="1"/>
      <c r="E180" s="1"/>
      <c r="F180" s="1"/>
      <c r="G180" s="1"/>
      <c r="H180" s="1"/>
      <c r="I180" s="7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2" customHeight="1">
      <c r="A181" s="1"/>
      <c r="B181" s="1"/>
      <c r="C181" s="1"/>
      <c r="D181" s="1"/>
      <c r="E181" s="1"/>
      <c r="F181" s="1"/>
      <c r="G181" s="1"/>
      <c r="H181" s="1"/>
      <c r="I181" s="7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2" customHeight="1">
      <c r="A182" s="1"/>
      <c r="B182" s="1"/>
      <c r="C182" s="1"/>
      <c r="D182" s="1"/>
      <c r="E182" s="1"/>
      <c r="F182" s="1"/>
      <c r="G182" s="1"/>
      <c r="H182" s="1"/>
      <c r="I182" s="7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2" customHeight="1">
      <c r="A183" s="1"/>
      <c r="B183" s="1"/>
      <c r="C183" s="1"/>
      <c r="D183" s="1"/>
      <c r="E183" s="1"/>
      <c r="F183" s="1"/>
      <c r="G183" s="1"/>
      <c r="H183" s="1"/>
      <c r="I183" s="7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2" customHeight="1">
      <c r="A184" s="1"/>
      <c r="B184" s="1"/>
      <c r="C184" s="1"/>
      <c r="D184" s="1"/>
      <c r="E184" s="1"/>
      <c r="F184" s="1"/>
      <c r="G184" s="1"/>
      <c r="H184" s="1"/>
      <c r="I184" s="7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2" customHeight="1">
      <c r="A185" s="1"/>
      <c r="B185" s="1"/>
      <c r="C185" s="1"/>
      <c r="D185" s="1"/>
      <c r="E185" s="1"/>
      <c r="F185" s="1"/>
      <c r="G185" s="1"/>
      <c r="H185" s="1"/>
      <c r="I185" s="7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2" customHeight="1">
      <c r="A186" s="1"/>
      <c r="B186" s="1"/>
      <c r="C186" s="1"/>
      <c r="D186" s="1"/>
      <c r="E186" s="1"/>
      <c r="F186" s="1"/>
      <c r="G186" s="1"/>
      <c r="H186" s="1"/>
      <c r="I186" s="7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2" customHeight="1">
      <c r="A187" s="1"/>
      <c r="B187" s="1"/>
      <c r="C187" s="1"/>
      <c r="D187" s="1"/>
      <c r="E187" s="1"/>
      <c r="F187" s="1"/>
      <c r="G187" s="1"/>
      <c r="H187" s="1"/>
      <c r="I187" s="7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2" customHeight="1">
      <c r="A188" s="1"/>
      <c r="B188" s="1"/>
      <c r="C188" s="1"/>
      <c r="D188" s="1"/>
      <c r="E188" s="1"/>
      <c r="F188" s="1"/>
      <c r="G188" s="1"/>
      <c r="H188" s="1"/>
      <c r="I188" s="7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2" customHeight="1">
      <c r="A189" s="1"/>
      <c r="B189" s="1"/>
      <c r="C189" s="1"/>
      <c r="D189" s="1"/>
      <c r="E189" s="1"/>
      <c r="F189" s="1"/>
      <c r="G189" s="1"/>
      <c r="H189" s="1"/>
      <c r="I189" s="7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2" customHeight="1">
      <c r="A190" s="1"/>
      <c r="B190" s="1"/>
      <c r="C190" s="1"/>
      <c r="D190" s="1"/>
      <c r="E190" s="1"/>
      <c r="F190" s="1"/>
      <c r="G190" s="1"/>
      <c r="H190" s="1"/>
      <c r="I190" s="7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2" customHeight="1">
      <c r="A191" s="1"/>
      <c r="B191" s="1"/>
      <c r="C191" s="1"/>
      <c r="D191" s="1"/>
      <c r="E191" s="1"/>
      <c r="F191" s="1"/>
      <c r="G191" s="1"/>
      <c r="H191" s="1"/>
      <c r="I191" s="7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2" customHeight="1">
      <c r="A192" s="1"/>
      <c r="B192" s="1"/>
      <c r="C192" s="1"/>
      <c r="D192" s="1"/>
      <c r="E192" s="1"/>
      <c r="F192" s="1"/>
      <c r="G192" s="1"/>
      <c r="H192" s="1"/>
      <c r="I192" s="7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2" customHeight="1">
      <c r="A193" s="1"/>
      <c r="B193" s="1"/>
      <c r="C193" s="1"/>
      <c r="D193" s="1"/>
      <c r="E193" s="1"/>
      <c r="F193" s="1"/>
      <c r="G193" s="1"/>
      <c r="H193" s="1"/>
      <c r="I193" s="7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2" customHeight="1">
      <c r="A194" s="1"/>
      <c r="B194" s="1"/>
      <c r="C194" s="1"/>
      <c r="D194" s="1"/>
      <c r="E194" s="1"/>
      <c r="F194" s="1"/>
      <c r="G194" s="1"/>
      <c r="H194" s="1"/>
      <c r="I194" s="7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2" customHeight="1">
      <c r="A195" s="1"/>
      <c r="B195" s="1"/>
      <c r="C195" s="1"/>
      <c r="D195" s="1"/>
      <c r="E195" s="1"/>
      <c r="F195" s="1"/>
      <c r="G195" s="1"/>
      <c r="H195" s="1"/>
      <c r="I195" s="7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2" customHeight="1">
      <c r="A196" s="1"/>
      <c r="B196" s="1"/>
      <c r="C196" s="1"/>
      <c r="D196" s="1"/>
      <c r="E196" s="1"/>
      <c r="F196" s="1"/>
      <c r="G196" s="1"/>
      <c r="H196" s="1"/>
      <c r="I196" s="7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2" customHeight="1">
      <c r="A197" s="1"/>
      <c r="B197" s="1"/>
      <c r="C197" s="1"/>
      <c r="D197" s="1"/>
      <c r="E197" s="1"/>
      <c r="F197" s="1"/>
      <c r="G197" s="1"/>
      <c r="H197" s="1"/>
      <c r="I197" s="7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2" customHeight="1">
      <c r="A198" s="1"/>
      <c r="B198" s="1"/>
      <c r="C198" s="1"/>
      <c r="D198" s="1"/>
      <c r="E198" s="1"/>
      <c r="F198" s="1"/>
      <c r="G198" s="1"/>
      <c r="H198" s="1"/>
      <c r="I198" s="7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2" customHeight="1">
      <c r="A199" s="1"/>
      <c r="B199" s="1"/>
      <c r="C199" s="1"/>
      <c r="D199" s="1"/>
      <c r="E199" s="1"/>
      <c r="F199" s="1"/>
      <c r="G199" s="1"/>
      <c r="H199" s="1"/>
      <c r="I199" s="7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2" customHeight="1">
      <c r="A200" s="1"/>
      <c r="B200" s="1"/>
      <c r="C200" s="1"/>
      <c r="D200" s="1"/>
      <c r="E200" s="1"/>
      <c r="F200" s="1"/>
      <c r="G200" s="1"/>
      <c r="H200" s="1"/>
      <c r="I200" s="7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2" customHeight="1">
      <c r="A201" s="1"/>
      <c r="B201" s="1"/>
      <c r="C201" s="1"/>
      <c r="D201" s="1"/>
      <c r="E201" s="1"/>
      <c r="F201" s="1"/>
      <c r="G201" s="1"/>
      <c r="H201" s="1"/>
      <c r="I201" s="7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2" customHeight="1">
      <c r="A202" s="1"/>
      <c r="B202" s="1"/>
      <c r="C202" s="1"/>
      <c r="D202" s="1"/>
      <c r="E202" s="1"/>
      <c r="F202" s="1"/>
      <c r="G202" s="1"/>
      <c r="H202" s="1"/>
      <c r="I202" s="7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2" customHeight="1">
      <c r="A203" s="1"/>
      <c r="B203" s="1"/>
      <c r="C203" s="1"/>
      <c r="D203" s="1"/>
      <c r="E203" s="1"/>
      <c r="F203" s="1"/>
      <c r="G203" s="1"/>
      <c r="H203" s="1"/>
      <c r="I203" s="7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2" customHeight="1">
      <c r="A204" s="1"/>
      <c r="B204" s="1"/>
      <c r="C204" s="1"/>
      <c r="D204" s="1"/>
      <c r="E204" s="1"/>
      <c r="F204" s="1"/>
      <c r="G204" s="1"/>
      <c r="H204" s="1"/>
      <c r="I204" s="7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2" customHeight="1">
      <c r="A205" s="1"/>
      <c r="B205" s="1"/>
      <c r="C205" s="1"/>
      <c r="D205" s="1"/>
      <c r="E205" s="1"/>
      <c r="F205" s="1"/>
      <c r="G205" s="1"/>
      <c r="H205" s="1"/>
      <c r="I205" s="7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2" customHeight="1">
      <c r="A206" s="1"/>
      <c r="B206" s="1"/>
      <c r="C206" s="1"/>
      <c r="D206" s="1"/>
      <c r="E206" s="1"/>
      <c r="F206" s="1"/>
      <c r="G206" s="1"/>
      <c r="H206" s="1"/>
      <c r="I206" s="7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2" customHeight="1">
      <c r="A207" s="1"/>
      <c r="B207" s="1"/>
      <c r="C207" s="1"/>
      <c r="D207" s="1"/>
      <c r="E207" s="1"/>
      <c r="F207" s="1"/>
      <c r="G207" s="1"/>
      <c r="H207" s="1"/>
      <c r="I207" s="7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2" customHeight="1">
      <c r="A208" s="1"/>
      <c r="B208" s="1"/>
      <c r="C208" s="1"/>
      <c r="D208" s="1"/>
      <c r="E208" s="1"/>
      <c r="F208" s="1"/>
      <c r="G208" s="1"/>
      <c r="H208" s="1"/>
      <c r="I208" s="7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2" customHeight="1">
      <c r="A209" s="1"/>
      <c r="B209" s="1"/>
      <c r="C209" s="1"/>
      <c r="D209" s="1"/>
      <c r="E209" s="1"/>
      <c r="F209" s="1"/>
      <c r="G209" s="1"/>
      <c r="H209" s="1"/>
      <c r="I209" s="7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2" customHeight="1">
      <c r="A210" s="1"/>
      <c r="B210" s="1"/>
      <c r="C210" s="1"/>
      <c r="D210" s="1"/>
      <c r="E210" s="1"/>
      <c r="F210" s="1"/>
      <c r="G210" s="1"/>
      <c r="H210" s="1"/>
      <c r="I210" s="7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2" customHeight="1">
      <c r="A211" s="1"/>
      <c r="B211" s="1"/>
      <c r="C211" s="1"/>
      <c r="D211" s="1"/>
      <c r="E211" s="1"/>
      <c r="F211" s="1"/>
      <c r="G211" s="1"/>
      <c r="H211" s="1"/>
      <c r="I211" s="7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2" customHeight="1">
      <c r="A212" s="1"/>
      <c r="B212" s="1"/>
      <c r="C212" s="1"/>
      <c r="D212" s="1"/>
      <c r="E212" s="1"/>
      <c r="F212" s="1"/>
      <c r="G212" s="1"/>
      <c r="H212" s="1"/>
      <c r="I212" s="7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2" customHeight="1">
      <c r="A213" s="1"/>
      <c r="B213" s="1"/>
      <c r="C213" s="1"/>
      <c r="D213" s="1"/>
      <c r="E213" s="1"/>
      <c r="F213" s="1"/>
      <c r="G213" s="1"/>
      <c r="H213" s="1"/>
      <c r="I213" s="7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2" customHeight="1">
      <c r="A214" s="1"/>
      <c r="B214" s="1"/>
      <c r="C214" s="1"/>
      <c r="D214" s="1"/>
      <c r="E214" s="1"/>
      <c r="F214" s="1"/>
      <c r="G214" s="1"/>
      <c r="H214" s="1"/>
      <c r="I214" s="7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2" customHeight="1">
      <c r="A215" s="1"/>
      <c r="B215" s="1"/>
      <c r="C215" s="1"/>
      <c r="D215" s="1"/>
      <c r="E215" s="1"/>
      <c r="F215" s="1"/>
      <c r="G215" s="1"/>
      <c r="H215" s="1"/>
      <c r="I215" s="7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2" customHeight="1">
      <c r="A216" s="1"/>
      <c r="B216" s="1"/>
      <c r="C216" s="1"/>
      <c r="D216" s="1"/>
      <c r="E216" s="1"/>
      <c r="F216" s="1"/>
      <c r="G216" s="1"/>
      <c r="H216" s="1"/>
      <c r="I216" s="7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2" customHeight="1">
      <c r="A217" s="1"/>
      <c r="B217" s="1"/>
      <c r="C217" s="1"/>
      <c r="D217" s="1"/>
      <c r="E217" s="1"/>
      <c r="F217" s="1"/>
      <c r="G217" s="1"/>
      <c r="H217" s="1"/>
      <c r="I217" s="7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2" customHeight="1">
      <c r="A218" s="1"/>
      <c r="B218" s="1"/>
      <c r="C218" s="1"/>
      <c r="D218" s="1"/>
      <c r="E218" s="1"/>
      <c r="F218" s="1"/>
      <c r="G218" s="1"/>
      <c r="H218" s="1"/>
      <c r="I218" s="7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2" customHeight="1">
      <c r="A219" s="1"/>
      <c r="B219" s="1"/>
      <c r="C219" s="1"/>
      <c r="D219" s="1"/>
      <c r="E219" s="1"/>
      <c r="F219" s="1"/>
      <c r="G219" s="1"/>
      <c r="H219" s="1"/>
      <c r="I219" s="7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2" customHeight="1">
      <c r="A220" s="1"/>
      <c r="B220" s="1"/>
      <c r="C220" s="1"/>
      <c r="D220" s="1"/>
      <c r="E220" s="1"/>
      <c r="F220" s="1"/>
      <c r="G220" s="1"/>
      <c r="H220" s="1"/>
      <c r="I220" s="7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2" customHeight="1">
      <c r="A221" s="1"/>
      <c r="B221" s="1"/>
      <c r="C221" s="1"/>
      <c r="D221" s="1"/>
      <c r="E221" s="1"/>
      <c r="F221" s="1"/>
      <c r="G221" s="1"/>
      <c r="H221" s="1"/>
      <c r="I221" s="7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2" customHeight="1">
      <c r="A222" s="1"/>
      <c r="B222" s="1"/>
      <c r="C222" s="1"/>
      <c r="D222" s="1"/>
      <c r="E222" s="1"/>
      <c r="F222" s="1"/>
      <c r="G222" s="1"/>
      <c r="H222" s="1"/>
      <c r="I222" s="7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2" customHeight="1">
      <c r="A223" s="1"/>
      <c r="B223" s="1"/>
      <c r="C223" s="1"/>
      <c r="D223" s="1"/>
      <c r="E223" s="1"/>
      <c r="F223" s="1"/>
      <c r="G223" s="1"/>
      <c r="H223" s="1"/>
      <c r="I223" s="7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2" customHeight="1">
      <c r="A224" s="1"/>
      <c r="B224" s="1"/>
      <c r="C224" s="1"/>
      <c r="D224" s="1"/>
      <c r="E224" s="1"/>
      <c r="F224" s="1"/>
      <c r="G224" s="1"/>
      <c r="H224" s="1"/>
      <c r="I224" s="7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2" customHeight="1">
      <c r="A225" s="1"/>
      <c r="B225" s="1"/>
      <c r="C225" s="1"/>
      <c r="D225" s="1"/>
      <c r="E225" s="1"/>
      <c r="F225" s="1"/>
      <c r="G225" s="1"/>
      <c r="H225" s="1"/>
      <c r="I225" s="7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2" customHeight="1">
      <c r="A226" s="1"/>
      <c r="B226" s="1"/>
      <c r="C226" s="1"/>
      <c r="D226" s="1"/>
      <c r="E226" s="1"/>
      <c r="F226" s="1"/>
      <c r="G226" s="1"/>
      <c r="H226" s="1"/>
      <c r="I226" s="7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2" customHeight="1">
      <c r="A227" s="1"/>
      <c r="B227" s="1"/>
      <c r="C227" s="1"/>
      <c r="D227" s="1"/>
      <c r="E227" s="1"/>
      <c r="F227" s="1"/>
      <c r="G227" s="1"/>
      <c r="H227" s="1"/>
      <c r="I227" s="7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2" customHeight="1">
      <c r="A228" s="1"/>
      <c r="B228" s="1"/>
      <c r="C228" s="1"/>
      <c r="D228" s="1"/>
      <c r="E228" s="1"/>
      <c r="F228" s="1"/>
      <c r="G228" s="1"/>
      <c r="H228" s="1"/>
      <c r="I228" s="7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2" customHeight="1">
      <c r="A229" s="1"/>
      <c r="B229" s="1"/>
      <c r="C229" s="1"/>
      <c r="D229" s="1"/>
      <c r="E229" s="1"/>
      <c r="F229" s="1"/>
      <c r="G229" s="1"/>
      <c r="H229" s="1"/>
      <c r="I229" s="7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2" customHeight="1">
      <c r="A230" s="1"/>
      <c r="B230" s="1"/>
      <c r="C230" s="1"/>
      <c r="D230" s="1"/>
      <c r="E230" s="1"/>
      <c r="F230" s="1"/>
      <c r="G230" s="1"/>
      <c r="H230" s="1"/>
      <c r="I230" s="7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2" customHeight="1">
      <c r="A231" s="1"/>
      <c r="B231" s="1"/>
      <c r="C231" s="1"/>
      <c r="D231" s="1"/>
      <c r="E231" s="1"/>
      <c r="F231" s="1"/>
      <c r="G231" s="1"/>
      <c r="H231" s="1"/>
      <c r="I231" s="7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2" customHeight="1">
      <c r="A232" s="1"/>
      <c r="B232" s="1"/>
      <c r="C232" s="1"/>
      <c r="D232" s="1"/>
      <c r="E232" s="1"/>
      <c r="F232" s="1"/>
      <c r="G232" s="1"/>
      <c r="H232" s="1"/>
      <c r="I232" s="7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2" customHeight="1">
      <c r="A233" s="1"/>
      <c r="B233" s="1"/>
      <c r="C233" s="1"/>
      <c r="D233" s="1"/>
      <c r="E233" s="1"/>
      <c r="F233" s="1"/>
      <c r="G233" s="1"/>
      <c r="H233" s="1"/>
      <c r="I233" s="7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2" customHeight="1">
      <c r="A234" s="1"/>
      <c r="B234" s="1"/>
      <c r="C234" s="1"/>
      <c r="D234" s="1"/>
      <c r="E234" s="1"/>
      <c r="F234" s="1"/>
      <c r="G234" s="1"/>
      <c r="H234" s="1"/>
      <c r="I234" s="7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2" customHeight="1">
      <c r="A235" s="1"/>
      <c r="B235" s="1"/>
      <c r="C235" s="1"/>
      <c r="D235" s="1"/>
      <c r="E235" s="1"/>
      <c r="F235" s="1"/>
      <c r="G235" s="1"/>
      <c r="H235" s="1"/>
      <c r="I235" s="7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2" customHeight="1">
      <c r="A236" s="1"/>
      <c r="B236" s="1"/>
      <c r="C236" s="1"/>
      <c r="D236" s="1"/>
      <c r="E236" s="1"/>
      <c r="F236" s="1"/>
      <c r="G236" s="1"/>
      <c r="H236" s="1"/>
      <c r="I236" s="7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2" customHeight="1">
      <c r="A237" s="1"/>
      <c r="B237" s="1"/>
      <c r="C237" s="1"/>
      <c r="D237" s="1"/>
      <c r="E237" s="1"/>
      <c r="F237" s="1"/>
      <c r="G237" s="1"/>
      <c r="H237" s="1"/>
      <c r="I237" s="7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2" customHeight="1">
      <c r="A238" s="1"/>
      <c r="B238" s="1"/>
      <c r="C238" s="1"/>
      <c r="D238" s="1"/>
      <c r="E238" s="1"/>
      <c r="F238" s="1"/>
      <c r="G238" s="1"/>
      <c r="H238" s="1"/>
      <c r="I238" s="7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2" customHeight="1">
      <c r="A239" s="1"/>
      <c r="B239" s="1"/>
      <c r="C239" s="1"/>
      <c r="D239" s="1"/>
      <c r="E239" s="1"/>
      <c r="F239" s="1"/>
      <c r="G239" s="1"/>
      <c r="H239" s="1"/>
      <c r="I239" s="7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</sheetData>
  <mergeCells count="55">
    <mergeCell ref="A14:C15"/>
    <mergeCell ref="D14:I15"/>
    <mergeCell ref="A16:C16"/>
    <mergeCell ref="D16:I16"/>
    <mergeCell ref="A17:C17"/>
    <mergeCell ref="D17:I17"/>
    <mergeCell ref="A10:I10"/>
    <mergeCell ref="A11:F11"/>
    <mergeCell ref="G11:I11"/>
    <mergeCell ref="A12:I12"/>
    <mergeCell ref="A13:I13"/>
    <mergeCell ref="A6:I6"/>
    <mergeCell ref="G7:I7"/>
    <mergeCell ref="A7:F7"/>
    <mergeCell ref="A8:I8"/>
    <mergeCell ref="A9:F9"/>
    <mergeCell ref="G9:I9"/>
    <mergeCell ref="A4:D4"/>
    <mergeCell ref="E4:F4"/>
    <mergeCell ref="H4:I4"/>
    <mergeCell ref="A5:F5"/>
    <mergeCell ref="H5:I5"/>
    <mergeCell ref="A1:I1"/>
    <mergeCell ref="A2:D2"/>
    <mergeCell ref="E2:F2"/>
    <mergeCell ref="H2:I2"/>
    <mergeCell ref="A3:D3"/>
    <mergeCell ref="E3:F3"/>
    <mergeCell ref="H3:I3"/>
    <mergeCell ref="A28:B39"/>
    <mergeCell ref="I28:I39"/>
    <mergeCell ref="C32:D32"/>
    <mergeCell ref="C31:D31"/>
    <mergeCell ref="C39:D39"/>
    <mergeCell ref="C30:D30"/>
    <mergeCell ref="C29:D29"/>
    <mergeCell ref="C28:D28"/>
    <mergeCell ref="C38:D38"/>
    <mergeCell ref="C37:D37"/>
    <mergeCell ref="C36:D36"/>
    <mergeCell ref="C35:D35"/>
    <mergeCell ref="C34:D34"/>
    <mergeCell ref="C33:D33"/>
    <mergeCell ref="A18:I18"/>
    <mergeCell ref="A19:I19"/>
    <mergeCell ref="A20:D20"/>
    <mergeCell ref="A21:B27"/>
    <mergeCell ref="C21:D21"/>
    <mergeCell ref="I21:I27"/>
    <mergeCell ref="C27:D27"/>
    <mergeCell ref="C26:D26"/>
    <mergeCell ref="C22:D22"/>
    <mergeCell ref="C23:D23"/>
    <mergeCell ref="C24:D24"/>
    <mergeCell ref="C25:D25"/>
  </mergeCells>
  <pageMargins left="0.7" right="0.7" top="0.75" bottom="0.75" header="0" footer="0"/>
  <pageSetup paperSize="9" scale="125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 Recepcionista </vt:lpstr>
      <vt:lpstr>Planilha Servente de limpeza</vt:lpstr>
      <vt:lpstr>Quadro resumo total mensal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Tainara Bell da Silva</dc:creator>
  <cp:lastModifiedBy>IPPA</cp:lastModifiedBy>
  <dcterms:created xsi:type="dcterms:W3CDTF">2025-09-22T18:27:01Z</dcterms:created>
  <dcterms:modified xsi:type="dcterms:W3CDTF">2026-04-22T20:55:34Z</dcterms:modified>
</cp:coreProperties>
</file>